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byu-my.sharepoint.com/personal/deg11_byu_edu/Documents/University/BYU Idaho/WDD 130/wdd130/steve-tech/exampleWorks/"/>
    </mc:Choice>
  </mc:AlternateContent>
  <xr:revisionPtr revIDLastSave="11" documentId="13_ncr:1_{0022DFB8-FE70-4079-BA37-50AF46031BF8}" xr6:coauthVersionLast="47" xr6:coauthVersionMax="47" xr10:uidLastSave="{E9DDD9F6-3414-4E3A-BCAF-3596B093B2C3}"/>
  <bookViews>
    <workbookView xWindow="-120" yWindow="-120" windowWidth="51840" windowHeight="21120" firstSheet="1" activeTab="1" xr2:uid="{B300068A-39BE-40F3-9C0C-44DF48608790}"/>
  </bookViews>
  <sheets>
    <sheet name="TablasDinamicas" sheetId="2" state="hidden" r:id="rId1"/>
    <sheet name="Dashboard" sheetId="3" r:id="rId2"/>
    <sheet name="BaseDatos" sheetId="1" r:id="rId3"/>
  </sheets>
  <definedNames>
    <definedName name="NativeTimeline_COMIENZO">#N/A</definedName>
    <definedName name="Slicer_ESTADO">#N/A</definedName>
    <definedName name="Slicer_GERENCIA">#N/A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3" l="1"/>
  <c r="C22" i="3"/>
  <c r="C19" i="2"/>
  <c r="K22" i="3"/>
  <c r="C4" i="2"/>
  <c r="O22" i="3"/>
  <c r="E28" i="2"/>
  <c r="C11" i="2"/>
  <c r="G24" i="3" l="1"/>
  <c r="O24" i="3"/>
  <c r="C24" i="3"/>
  <c r="K24" i="3"/>
</calcChain>
</file>

<file path=xl/sharedStrings.xml><?xml version="1.0" encoding="utf-8"?>
<sst xmlns="http://schemas.openxmlformats.org/spreadsheetml/2006/main" count="520" uniqueCount="161">
  <si>
    <t>Cobertura</t>
  </si>
  <si>
    <t>Sum of PERSONAS CAPACITADAS</t>
  </si>
  <si>
    <t>Sum of POBLACION</t>
  </si>
  <si>
    <t>Asistencia</t>
  </si>
  <si>
    <t>Sum of PERSONAS CITADAS</t>
  </si>
  <si>
    <t>Prespuesto</t>
  </si>
  <si>
    <t>Sum of COSTO CAPACITACION</t>
  </si>
  <si>
    <t>Cumplimiento</t>
  </si>
  <si>
    <t>Column Labels</t>
  </si>
  <si>
    <t>EJECUTADA</t>
  </si>
  <si>
    <t>Grand Total</t>
  </si>
  <si>
    <t>Count of ESTADO</t>
  </si>
  <si>
    <t>Row Labels</t>
  </si>
  <si>
    <t>Desarrollo</t>
  </si>
  <si>
    <t>Sum of DURACION</t>
  </si>
  <si>
    <t>DASHBOARD CAPACITACION</t>
  </si>
  <si>
    <t>Elaborado: Eseban Garcia</t>
  </si>
  <si>
    <t>COBERTURA</t>
  </si>
  <si>
    <t>ASISTENCIA</t>
  </si>
  <si>
    <t>PRESUPUESTO</t>
  </si>
  <si>
    <t>CUMPLIMIENO</t>
  </si>
  <si>
    <t>Personas Capacitadas</t>
  </si>
  <si>
    <t>Asitentes</t>
  </si>
  <si>
    <t>Gasto</t>
  </si>
  <si>
    <t>Actividades Ejecutadas</t>
  </si>
  <si>
    <t>ACTIVIDAD</t>
  </si>
  <si>
    <t>GERENCIA</t>
  </si>
  <si>
    <t>AREA</t>
  </si>
  <si>
    <t>COMIENZO</t>
  </si>
  <si>
    <t>DURACION</t>
  </si>
  <si>
    <t>FIN</t>
  </si>
  <si>
    <t>ESTADO</t>
  </si>
  <si>
    <t>PERSONAS CITADAS</t>
  </si>
  <si>
    <t>PERSONAS CAPACITADAS</t>
  </si>
  <si>
    <t>POBLACION</t>
  </si>
  <si>
    <t>% POBLACION CAPACITADA</t>
  </si>
  <si>
    <t>COSTO CAPACITACION</t>
  </si>
  <si>
    <t>implementacion servicios</t>
  </si>
  <si>
    <t>RRHH</t>
  </si>
  <si>
    <t>Nomina</t>
  </si>
  <si>
    <t>Capacitacion Word</t>
  </si>
  <si>
    <t>Administrativa</t>
  </si>
  <si>
    <t>Tesoreria</t>
  </si>
  <si>
    <t>PLANEADA</t>
  </si>
  <si>
    <t/>
  </si>
  <si>
    <t>Planeamiento Estratégico</t>
  </si>
  <si>
    <t>Compras</t>
  </si>
  <si>
    <t>Sistema de seguridad y salud</t>
  </si>
  <si>
    <t>Capacitacion Excel</t>
  </si>
  <si>
    <t>sistemas</t>
  </si>
  <si>
    <t>Tecnicas de redacciòn</t>
  </si>
  <si>
    <t>Inventarios</t>
  </si>
  <si>
    <t>Servicio al Cliente</t>
  </si>
  <si>
    <t>Reforma en la salud</t>
  </si>
  <si>
    <t>Formacion</t>
  </si>
  <si>
    <t>Proyecto Ley Lleras</t>
  </si>
  <si>
    <t>Salud mental</t>
  </si>
  <si>
    <t>Capacitacion project</t>
  </si>
  <si>
    <t>Excel avanzado</t>
  </si>
  <si>
    <t>Gestión de la Educación Pública Superior</t>
  </si>
  <si>
    <t>Bienestar Universitario</t>
  </si>
  <si>
    <t>Planificación del trabajo</t>
  </si>
  <si>
    <t>Gestión de inventarios</t>
  </si>
  <si>
    <t>Gestión logística en almacenes y centros de distribución</t>
  </si>
  <si>
    <t>Gestión Estatégica de Compras y Desarrollo de Proveedores</t>
  </si>
  <si>
    <t>Optimización del proceso de aprovisionamiento</t>
  </si>
  <si>
    <t xml:space="preserve">Marco jurídico para ejecución de convenios y proyectos </t>
  </si>
  <si>
    <t>Gestión documental</t>
  </si>
  <si>
    <t>Técnicas de redacción profesional</t>
  </si>
  <si>
    <t>Desarrollo y Planeación</t>
  </si>
  <si>
    <t>Gestión de Calidad</t>
  </si>
  <si>
    <t>Tablas de retención documental</t>
  </si>
  <si>
    <t>Normas internacionales de auditoria y control interno</t>
  </si>
  <si>
    <t>Gestión y administración del riesgo</t>
  </si>
  <si>
    <t>Auditoria De Sistemas</t>
  </si>
  <si>
    <t>Contratación Pública</t>
  </si>
  <si>
    <t>Finanzas Públicas y análisis financiero</t>
  </si>
  <si>
    <t>Evaluación del Desempeño</t>
  </si>
  <si>
    <t>Actualización Contable</t>
  </si>
  <si>
    <t>Salud Ocupacional Y OSHAS 18001</t>
  </si>
  <si>
    <t>Seguridad Social</t>
  </si>
  <si>
    <t>Actualización Técnicas De Auditorias De Calidad</t>
  </si>
  <si>
    <t>Actualización MECI 1000:2005</t>
  </si>
  <si>
    <t>Tecnologías de Información</t>
  </si>
  <si>
    <t>Derecho disciplinario</t>
  </si>
  <si>
    <t>Microsoft Office (Word, Excel, Power Point y Acces)</t>
  </si>
  <si>
    <t>Manejo contable de reservas</t>
  </si>
  <si>
    <t>Normatividad contable pública</t>
  </si>
  <si>
    <t>Elaboración y análisis del PAC</t>
  </si>
  <si>
    <t>Gestión presupuestal</t>
  </si>
  <si>
    <t>Presupuesto y contabilidad pública</t>
  </si>
  <si>
    <t>Forward mercado de compras</t>
  </si>
  <si>
    <t>Gestión Pública</t>
  </si>
  <si>
    <t>Legislación Tributaria</t>
  </si>
  <si>
    <t>Prestaciones sociales</t>
  </si>
  <si>
    <t>Plan financiero</t>
  </si>
  <si>
    <t>Vigencias futuras y déficit fiscal</t>
  </si>
  <si>
    <t>Indicadores de solvencia y sostenibilidad</t>
  </si>
  <si>
    <t>Superávit primario</t>
  </si>
  <si>
    <t>Plan estratégico institucional</t>
  </si>
  <si>
    <t>Inglés</t>
  </si>
  <si>
    <t>Análisis Multivariado</t>
  </si>
  <si>
    <t>CISCO CCNA redes</t>
  </si>
  <si>
    <t>Sistemas Integrados de Gestión</t>
  </si>
  <si>
    <t xml:space="preserve">Gestión de procesos </t>
  </si>
  <si>
    <t>Formulación y Gestión de proyectos</t>
  </si>
  <si>
    <t>Gestión Ambiental</t>
  </si>
  <si>
    <t>Manipulación de equipos de ayudas audiovisuales</t>
  </si>
  <si>
    <t>Normatividad sobre Registro calificado y acreditación</t>
  </si>
  <si>
    <t>Diseño Gráfico y actualización de páginas web</t>
  </si>
  <si>
    <t>Manejo de Urgencias y Cuidado Crítico.</t>
  </si>
  <si>
    <t>Ultimos metodos de Esterilización de equipo</t>
  </si>
  <si>
    <t>Actualizacion pruebas psicotecnicas.</t>
  </si>
  <si>
    <t>Actualizaciones secretariales</t>
  </si>
  <si>
    <t>Informática avanzada</t>
  </si>
  <si>
    <t>Directrices y Políticas de la Universidad</t>
  </si>
  <si>
    <t>Marco legal docente administrativo</t>
  </si>
  <si>
    <t>Contabilidad</t>
  </si>
  <si>
    <t>Electrónica y telecomunicaciones</t>
  </si>
  <si>
    <t>Refrigeración Digital</t>
  </si>
  <si>
    <t>Comercio exterior</t>
  </si>
  <si>
    <t>Procedimientos para convenios institucionales de pasantías</t>
  </si>
  <si>
    <t>Logística</t>
  </si>
  <si>
    <t>Programación Neurolingüística</t>
  </si>
  <si>
    <t>Referencia</t>
  </si>
  <si>
    <t>Control de inventarios en depósito</t>
  </si>
  <si>
    <t>Nuevas normas de catalogación (RDA)</t>
  </si>
  <si>
    <t>Hemeroteca</t>
  </si>
  <si>
    <t>Repositorios digitales</t>
  </si>
  <si>
    <t>Indexación y citación de revistas científicas</t>
  </si>
  <si>
    <t>Biblioteca Web</t>
  </si>
  <si>
    <t>Microfilmación y digitalización</t>
  </si>
  <si>
    <t>Conservación documental</t>
  </si>
  <si>
    <t>Normatividad en pensiones</t>
  </si>
  <si>
    <t xml:space="preserve">Emprendimiento </t>
  </si>
  <si>
    <t>Auditoría de calidad</t>
  </si>
  <si>
    <t>Riesgos profesionales</t>
  </si>
  <si>
    <t>Derecho administrativo</t>
  </si>
  <si>
    <t>ORACLE: apex</t>
  </si>
  <si>
    <t>Administración de bases de datos</t>
  </si>
  <si>
    <t>Gestión de RRHH</t>
  </si>
  <si>
    <t>Seguridad de la información</t>
  </si>
  <si>
    <t>Habilidades Gerenciales</t>
  </si>
  <si>
    <t>Planeación Estratégica</t>
  </si>
  <si>
    <t>Cálculo Actuarial</t>
  </si>
  <si>
    <t>Servicio al cliente</t>
  </si>
  <si>
    <t>Liderazgo</t>
  </si>
  <si>
    <t>Trabajo en equipo</t>
  </si>
  <si>
    <t>Mejoramiento de las relaciones interpersonales</t>
  </si>
  <si>
    <t>Etiqueta y protocolo empresarial</t>
  </si>
  <si>
    <t>Asertividad</t>
  </si>
  <si>
    <t>Motivación laboral</t>
  </si>
  <si>
    <t>Manejo del tiempo y planificación del trabajo</t>
  </si>
  <si>
    <t>Administración del tiempo</t>
  </si>
  <si>
    <t>Manejo de Conflictos y Conciliación</t>
  </si>
  <si>
    <t>Primeros Auxilios</t>
  </si>
  <si>
    <t>Seguridad Industrial</t>
  </si>
  <si>
    <t>Higiene Laboral</t>
  </si>
  <si>
    <t>Legislación Ambiental</t>
  </si>
  <si>
    <t>ISO 14000:1</t>
  </si>
  <si>
    <t xml:space="preserve">Gestión de Residuos Sólidos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</si>
</sst>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_-&quot;$&quot;\ * #,##0_-;\-&quot;$&quot;\ * #,##0_-;_-&quot;$&quot;\ * &quot;-&quot;??_-;_-@_-"/>
    <numFmt numFmtId="166" formatCode="&quot;$&quot;#,##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6"/>
      <color theme="0"/>
      <name val="Calibri"/>
      <family val="2"/>
      <scheme val="minor"/>
    </font>
    <font>
      <b/>
      <sz val="18"/>
      <color theme="0"/>
      <name val="Calibri"/>
      <family val="2"/>
      <scheme val="minor"/>
    </font>
    <font>
      <sz val="12"/>
      <color theme="1"/>
      <name val="Calibri"/>
      <family val="2"/>
      <scheme val="minor"/>
    </font>
    <font>
      <sz val="48"/>
      <color theme="1"/>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7" tint="-0.249977111117893"/>
        <bgColor indexed="64"/>
      </patternFill>
    </fill>
  </fills>
  <borders count="1">
    <border>
      <left/>
      <right/>
      <top/>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cellStyleXfs>
  <cellXfs count="38">
    <xf numFmtId="0" fontId="0" fillId="0" borderId="0" xfId="0"/>
    <xf numFmtId="0" fontId="2" fillId="0" borderId="0" xfId="0" applyFont="1" applyAlignment="1">
      <alignment horizontal="center"/>
    </xf>
    <xf numFmtId="14" fontId="2" fillId="0" borderId="0" xfId="0" applyNumberFormat="1" applyFont="1" applyAlignment="1">
      <alignment horizontal="center"/>
    </xf>
    <xf numFmtId="9" fontId="2" fillId="0" borderId="0" xfId="2" applyFont="1" applyAlignment="1">
      <alignment horizontal="center"/>
    </xf>
    <xf numFmtId="165" fontId="2" fillId="0" borderId="0" xfId="1" applyNumberFormat="1" applyFont="1" applyAlignment="1">
      <alignment horizontal="center"/>
    </xf>
    <xf numFmtId="14" fontId="0" fillId="0" borderId="0" xfId="0" applyNumberFormat="1"/>
    <xf numFmtId="9" fontId="0" fillId="0" borderId="0" xfId="2" applyFont="1"/>
    <xf numFmtId="165" fontId="0" fillId="0" borderId="0" xfId="1" applyNumberFormat="1" applyFont="1"/>
    <xf numFmtId="0" fontId="0" fillId="0" borderId="0" xfId="0" applyAlignment="1">
      <alignment horizontal="center"/>
    </xf>
    <xf numFmtId="9" fontId="0" fillId="6" borderId="0" xfId="2" applyFon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7" fillId="0" borderId="0" xfId="0" applyFont="1"/>
    <xf numFmtId="0" fontId="0" fillId="0" borderId="0" xfId="0" applyNumberFormat="1"/>
    <xf numFmtId="0" fontId="6" fillId="2" borderId="0" xfId="3" applyFont="1" applyAlignment="1">
      <alignment horizontal="center"/>
    </xf>
    <xf numFmtId="0" fontId="4" fillId="2" borderId="0" xfId="3" applyFont="1" applyAlignment="1">
      <alignment horizontal="center"/>
    </xf>
    <xf numFmtId="0" fontId="3" fillId="2" borderId="0" xfId="3" applyAlignment="1">
      <alignment horizontal="center"/>
    </xf>
    <xf numFmtId="9" fontId="5" fillId="2" borderId="0" xfId="3" applyNumberFormat="1" applyFont="1" applyAlignment="1">
      <alignment horizontal="center" vertical="center"/>
    </xf>
    <xf numFmtId="0" fontId="5" fillId="2" borderId="0" xfId="3" applyFont="1" applyAlignment="1">
      <alignment horizontal="center" vertical="center"/>
    </xf>
    <xf numFmtId="0" fontId="8" fillId="0" borderId="0" xfId="0" applyFont="1" applyAlignment="1">
      <alignment horizontal="center" vertical="center"/>
    </xf>
    <xf numFmtId="0" fontId="6" fillId="7" borderId="0" xfId="5" applyFont="1" applyFill="1" applyAlignment="1">
      <alignment horizontal="center"/>
    </xf>
    <xf numFmtId="0" fontId="4" fillId="7" borderId="0" xfId="5" applyFont="1" applyFill="1" applyAlignment="1">
      <alignment horizontal="center"/>
    </xf>
    <xf numFmtId="164" fontId="4" fillId="7" borderId="0" xfId="1" applyFont="1" applyFill="1" applyAlignment="1">
      <alignment horizontal="center"/>
    </xf>
    <xf numFmtId="0" fontId="3" fillId="7" borderId="0" xfId="5" applyFill="1" applyAlignment="1">
      <alignment horizontal="center"/>
    </xf>
    <xf numFmtId="9" fontId="5" fillId="7" borderId="0" xfId="5" applyNumberFormat="1" applyFont="1" applyFill="1" applyAlignment="1">
      <alignment horizontal="center" vertical="center"/>
    </xf>
    <xf numFmtId="0" fontId="5" fillId="7" borderId="0" xfId="5" applyFont="1" applyFill="1" applyAlignment="1">
      <alignment horizontal="center" vertical="center"/>
    </xf>
    <xf numFmtId="0" fontId="6" fillId="5" borderId="0" xfId="6" applyFont="1" applyAlignment="1">
      <alignment horizontal="center"/>
    </xf>
    <xf numFmtId="0" fontId="4" fillId="5" borderId="0" xfId="6" applyFont="1" applyAlignment="1">
      <alignment horizontal="center"/>
    </xf>
    <xf numFmtId="0" fontId="3" fillId="5" borderId="0" xfId="6" applyAlignment="1">
      <alignment horizontal="center"/>
    </xf>
    <xf numFmtId="9" fontId="5" fillId="5" borderId="0" xfId="6" applyNumberFormat="1" applyFont="1" applyAlignment="1">
      <alignment horizontal="center" vertical="center"/>
    </xf>
    <xf numFmtId="0" fontId="5" fillId="5" borderId="0" xfId="6" applyFont="1" applyAlignment="1">
      <alignment horizontal="center" vertical="center"/>
    </xf>
    <xf numFmtId="0" fontId="6" fillId="3" borderId="0" xfId="4" applyFont="1" applyAlignment="1">
      <alignment horizontal="center"/>
    </xf>
    <xf numFmtId="0" fontId="4" fillId="3" borderId="0" xfId="4" applyFont="1" applyAlignment="1">
      <alignment horizontal="center"/>
    </xf>
    <xf numFmtId="0" fontId="3" fillId="3" borderId="0" xfId="4" applyAlignment="1">
      <alignment horizontal="center"/>
    </xf>
    <xf numFmtId="9" fontId="5" fillId="3" borderId="0" xfId="4" applyNumberFormat="1" applyFont="1" applyAlignment="1">
      <alignment horizontal="center" vertical="center"/>
    </xf>
    <xf numFmtId="0" fontId="5" fillId="3" borderId="0" xfId="4" applyFont="1" applyAlignment="1">
      <alignment horizontal="center" vertical="center"/>
    </xf>
  </cellXfs>
  <cellStyles count="7">
    <cellStyle name="Accent1" xfId="3" builtinId="29"/>
    <cellStyle name="Accent2" xfId="4" builtinId="33"/>
    <cellStyle name="Accent4" xfId="5" builtinId="41"/>
    <cellStyle name="Accent6" xfId="6" builtinId="49"/>
    <cellStyle name="Currency" xfId="1" builtinId="4"/>
    <cellStyle name="Normal" xfId="0" builtinId="0"/>
    <cellStyle name="Percent" xfId="2" builtinId="5"/>
  </cellStyles>
  <dxfs count="6">
    <dxf>
      <font>
        <b val="0"/>
        <i val="0"/>
        <strike val="0"/>
        <condense val="0"/>
        <extend val="0"/>
        <outline val="0"/>
        <shadow val="0"/>
        <u val="none"/>
        <vertAlign val="baseline"/>
        <sz val="11"/>
        <color theme="1"/>
        <name val="Calibri"/>
        <family val="2"/>
        <scheme val="minor"/>
      </font>
      <numFmt numFmtId="165" formatCode="_-&quot;$&quot;\ * #,##0_-;\-&quot;$&quot;\ * #,##0_-;_-&quot;$&quot;\ * &quot;-&quot;??_-;_-@_-"/>
    </dxf>
    <dxf>
      <font>
        <b val="0"/>
        <i val="0"/>
        <strike val="0"/>
        <condense val="0"/>
        <extend val="0"/>
        <outline val="0"/>
        <shadow val="0"/>
        <u val="none"/>
        <vertAlign val="baseline"/>
        <sz val="11"/>
        <color theme="1"/>
        <name val="Calibri"/>
        <family val="2"/>
        <scheme val="minor"/>
      </font>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5" formatCode="_-&quot;$&quot;\ * #,##0_-;\-&quot;$&quot;\ * #,##0_-;_-&quot;$&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[Dasboard.xlsx]TablasDinamicas!PivotTable5</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Costos capacitacion X Dpto</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TablasDinamicas!$B$35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TablasDinamicas!$A$36:$A$42</c:f>
              <c:strCache>
                <c:ptCount val="6"/>
                <c:pt idx="0">
                  <c:v>Compras</c:v>
                </c:pt>
                <c:pt idx="1">
                  <c:v>Desarrollo</c:v>
                </c:pt>
                <c:pt idx="2">
                  <c:v>Formacion</c:v>
                </c:pt>
                <c:pt idx="3">
                  <c:v>Inventarios</c:v>
                </c:pt>
                <c:pt idx="4">
                  <c:v>Nomina</c:v>
                </c:pt>
                <c:pt idx="5">
                  <c:v>Tesoreria</c:v>
                </c:pt>
              </c:strCache>
            </c:strRef>
          </c:cat>
          <c:val>
            <c:numRef>
              <c:f>TablasDinamicas!$B$36:$B$42</c:f>
              <c:numCache>
                <c:formatCode>"$"#,##0</c:formatCode>
                <c:ptCount val="6"/>
                <c:pt idx="0">
                  <c:v>59285421</c:v>
                </c:pt>
                <c:pt idx="1">
                  <c:v>18742555</c:v>
                </c:pt>
                <c:pt idx="2">
                  <c:v>25047146</c:v>
                </c:pt>
                <c:pt idx="3">
                  <c:v>23706984</c:v>
                </c:pt>
                <c:pt idx="4">
                  <c:v>21452590</c:v>
                </c:pt>
                <c:pt idx="5">
                  <c:v>22773116</c:v>
                </c:pt>
              </c:numCache>
            </c:numRef>
          </c:val>
          <c:extLst>
            <c:ext xmlns:c16="http://schemas.microsoft.com/office/drawing/2014/chart" uri="{C3380CC4-5D6E-409C-BE32-E72D297353CC}">
              <c16:uniqueId val="{00000000-2E59-40A5-A4FC-4AD9AEDAA4E8}"/>
            </c:ext>
          </c:extLst>
        </c:ser>
        <c:dLbls>
          <c:dLblPos val="outEnd"/>
          <c:showLegendKey val="0"/>
          <c:showVal val="1"/>
          <c:showCatName val="0"/>
          <c:showSerName val="0"/>
          <c:showPercent val="0"/>
          <c:showBubbleSize val="0"/>
        </c:dLbls>
        <c:gapWidth val="267"/>
        <c:overlap val="-43"/>
        <c:axId val="1393873792"/>
        <c:axId val="1393871712"/>
      </c:barChart>
      <c:catAx>
        <c:axId val="13938737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93871712"/>
        <c:crosses val="autoZero"/>
        <c:auto val="1"/>
        <c:lblAlgn val="ctr"/>
        <c:lblOffset val="100"/>
        <c:noMultiLvlLbl val="0"/>
      </c:catAx>
      <c:valAx>
        <c:axId val="1393871712"/>
        <c:scaling>
          <c:orientation val="minMax"/>
        </c:scaling>
        <c:delete val="1"/>
        <c:axPos val="l"/>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crossAx val="13938737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[Dasboard.xlsx]TablasDinamicas!PivotTable6</c:name>
    <c:fmtId val="3"/>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Tiempo capacitacion x Dpto</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TablasDinamicas!$B$48</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269-439B-892F-2D80EA873AF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269-439B-892F-2D80EA873AF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269-439B-892F-2D80EA873AF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269-439B-892F-2D80EA873AF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D269-439B-892F-2D80EA873AF8}"/>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D269-439B-892F-2D80EA873AF8}"/>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TablasDinamicas!$A$49:$A$55</c:f>
              <c:strCache>
                <c:ptCount val="6"/>
                <c:pt idx="0">
                  <c:v>Compras</c:v>
                </c:pt>
                <c:pt idx="1">
                  <c:v>Desarrollo</c:v>
                </c:pt>
                <c:pt idx="2">
                  <c:v>Formacion</c:v>
                </c:pt>
                <c:pt idx="3">
                  <c:v>Inventarios</c:v>
                </c:pt>
                <c:pt idx="4">
                  <c:v>Nomina</c:v>
                </c:pt>
                <c:pt idx="5">
                  <c:v>Tesoreria</c:v>
                </c:pt>
              </c:strCache>
            </c:strRef>
          </c:cat>
          <c:val>
            <c:numRef>
              <c:f>TablasDinamicas!$B$49:$B$55</c:f>
              <c:numCache>
                <c:formatCode>General</c:formatCode>
                <c:ptCount val="6"/>
                <c:pt idx="0">
                  <c:v>222</c:v>
                </c:pt>
                <c:pt idx="1">
                  <c:v>67</c:v>
                </c:pt>
                <c:pt idx="2">
                  <c:v>52</c:v>
                </c:pt>
                <c:pt idx="3">
                  <c:v>104</c:v>
                </c:pt>
                <c:pt idx="4">
                  <c:v>68</c:v>
                </c:pt>
                <c:pt idx="5">
                  <c:v>103</c:v>
                </c:pt>
              </c:numCache>
            </c:numRef>
          </c:val>
          <c:extLst>
            <c:ext xmlns:c16="http://schemas.microsoft.com/office/drawing/2014/chart" uri="{C3380CC4-5D6E-409C-BE32-E72D297353CC}">
              <c16:uniqueId val="{0000000C-D269-439B-892F-2D80EA873AF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19</xdr:row>
      <xdr:rowOff>76200</xdr:rowOff>
    </xdr:to>
    <xdr:graphicFrame macro="">
      <xdr:nvGraphicFramePr>
        <xdr:cNvPr id="2" name="Chart 1">
          <a:extLst>
            <a:ext uri="{FF2B5EF4-FFF2-40B4-BE49-F238E27FC236}">
              <a16:creationId xmlns:a16="http://schemas.microsoft.com/office/drawing/2014/main" id="{5F9CA4F7-FF2C-4906-95A1-FDD322E37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5</xdr:row>
      <xdr:rowOff>0</xdr:rowOff>
    </xdr:from>
    <xdr:to>
      <xdr:col>15</xdr:col>
      <xdr:colOff>0</xdr:colOff>
      <xdr:row>19</xdr:row>
      <xdr:rowOff>76200</xdr:rowOff>
    </xdr:to>
    <xdr:graphicFrame macro="">
      <xdr:nvGraphicFramePr>
        <xdr:cNvPr id="3" name="Chart 2">
          <a:extLst>
            <a:ext uri="{FF2B5EF4-FFF2-40B4-BE49-F238E27FC236}">
              <a16:creationId xmlns:a16="http://schemas.microsoft.com/office/drawing/2014/main" id="{C9C0FD87-4808-4C44-AD4D-ED03C121C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95251</xdr:colOff>
      <xdr:row>22</xdr:row>
      <xdr:rowOff>171451</xdr:rowOff>
    </xdr:from>
    <xdr:to>
      <xdr:col>0</xdr:col>
      <xdr:colOff>533401</xdr:colOff>
      <xdr:row>25</xdr:row>
      <xdr:rowOff>28576</xdr:rowOff>
    </xdr:to>
    <xdr:pic>
      <xdr:nvPicPr>
        <xdr:cNvPr id="5" name="Graphic 4" descr="Teacher with solid fill">
          <a:extLst>
            <a:ext uri="{FF2B5EF4-FFF2-40B4-BE49-F238E27FC236}">
              <a16:creationId xmlns:a16="http://schemas.microsoft.com/office/drawing/2014/main" id="{C22D9F71-3F3F-184A-F3E1-1395C6E8E8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251" y="3514726"/>
          <a:ext cx="438150" cy="438150"/>
        </a:xfrm>
        <a:prstGeom prst="rect">
          <a:avLst/>
        </a:prstGeom>
      </xdr:spPr>
    </xdr:pic>
    <xdr:clientData/>
  </xdr:twoCellAnchor>
  <xdr:twoCellAnchor editAs="oneCell">
    <xdr:from>
      <xdr:col>4</xdr:col>
      <xdr:colOff>19050</xdr:colOff>
      <xdr:row>22</xdr:row>
      <xdr:rowOff>76200</xdr:rowOff>
    </xdr:from>
    <xdr:to>
      <xdr:col>4</xdr:col>
      <xdr:colOff>590550</xdr:colOff>
      <xdr:row>25</xdr:row>
      <xdr:rowOff>66675</xdr:rowOff>
    </xdr:to>
    <xdr:pic>
      <xdr:nvPicPr>
        <xdr:cNvPr id="7" name="Graphic 6" descr="Users outline">
          <a:extLst>
            <a:ext uri="{FF2B5EF4-FFF2-40B4-BE49-F238E27FC236}">
              <a16:creationId xmlns:a16="http://schemas.microsoft.com/office/drawing/2014/main" id="{6718072E-FA9D-130A-A687-E91D506BBC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09850" y="3419475"/>
          <a:ext cx="571500" cy="571500"/>
        </a:xfrm>
        <a:prstGeom prst="rect">
          <a:avLst/>
        </a:prstGeom>
      </xdr:spPr>
    </xdr:pic>
    <xdr:clientData/>
  </xdr:twoCellAnchor>
  <xdr:twoCellAnchor editAs="oneCell">
    <xdr:from>
      <xdr:col>8</xdr:col>
      <xdr:colOff>57149</xdr:colOff>
      <xdr:row>22</xdr:row>
      <xdr:rowOff>133349</xdr:rowOff>
    </xdr:from>
    <xdr:to>
      <xdr:col>8</xdr:col>
      <xdr:colOff>523874</xdr:colOff>
      <xdr:row>25</xdr:row>
      <xdr:rowOff>19049</xdr:rowOff>
    </xdr:to>
    <xdr:pic>
      <xdr:nvPicPr>
        <xdr:cNvPr id="9" name="Graphic 8" descr="Money with solid fill">
          <a:extLst>
            <a:ext uri="{FF2B5EF4-FFF2-40B4-BE49-F238E27FC236}">
              <a16:creationId xmlns:a16="http://schemas.microsoft.com/office/drawing/2014/main" id="{7E6F4FBC-121A-F6CB-931A-1324F86352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86349" y="3476624"/>
          <a:ext cx="466725" cy="466725"/>
        </a:xfrm>
        <a:prstGeom prst="rect">
          <a:avLst/>
        </a:prstGeom>
      </xdr:spPr>
    </xdr:pic>
    <xdr:clientData/>
  </xdr:twoCellAnchor>
  <xdr:twoCellAnchor editAs="oneCell">
    <xdr:from>
      <xdr:col>12</xdr:col>
      <xdr:colOff>38100</xdr:colOff>
      <xdr:row>22</xdr:row>
      <xdr:rowOff>152400</xdr:rowOff>
    </xdr:from>
    <xdr:to>
      <xdr:col>12</xdr:col>
      <xdr:colOff>457200</xdr:colOff>
      <xdr:row>24</xdr:row>
      <xdr:rowOff>180975</xdr:rowOff>
    </xdr:to>
    <xdr:pic>
      <xdr:nvPicPr>
        <xdr:cNvPr id="11" name="Graphic 10" descr="Clipboard Mixed outline">
          <a:extLst>
            <a:ext uri="{FF2B5EF4-FFF2-40B4-BE49-F238E27FC236}">
              <a16:creationId xmlns:a16="http://schemas.microsoft.com/office/drawing/2014/main" id="{C31C11D2-90F4-DB24-C7A5-988A446235B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562850" y="3495675"/>
          <a:ext cx="419100" cy="419100"/>
        </a:xfrm>
        <a:prstGeom prst="rect">
          <a:avLst/>
        </a:prstGeom>
      </xdr:spPr>
    </xdr:pic>
    <xdr:clientData/>
  </xdr:twoCellAnchor>
  <xdr:twoCellAnchor editAs="oneCell">
    <xdr:from>
      <xdr:col>15</xdr:col>
      <xdr:colOff>171450</xdr:colOff>
      <xdr:row>5</xdr:row>
      <xdr:rowOff>95250</xdr:rowOff>
    </xdr:from>
    <xdr:to>
      <xdr:col>18</xdr:col>
      <xdr:colOff>171450</xdr:colOff>
      <xdr:row>11</xdr:row>
      <xdr:rowOff>142875</xdr:rowOff>
    </xdr:to>
    <mc:AlternateContent xmlns:mc="http://schemas.openxmlformats.org/markup-compatibility/2006" xmlns:a14="http://schemas.microsoft.com/office/drawing/2010/main">
      <mc:Choice Requires="a14">
        <xdr:graphicFrame macro="">
          <xdr:nvGraphicFramePr>
            <xdr:cNvPr id="12" name="GERENCIA">
              <a:extLst>
                <a:ext uri="{FF2B5EF4-FFF2-40B4-BE49-F238E27FC236}">
                  <a16:creationId xmlns:a16="http://schemas.microsoft.com/office/drawing/2014/main" id="{56BF3A73-B697-ECD1-FF87-91C19C79B303}"/>
                </a:ext>
              </a:extLst>
            </xdr:cNvPr>
            <xdr:cNvGraphicFramePr/>
          </xdr:nvGraphicFramePr>
          <xdr:xfrm>
            <a:off x="0" y="0"/>
            <a:ext cx="0" cy="0"/>
          </xdr:xfrm>
          <a:graphic>
            <a:graphicData uri="http://schemas.microsoft.com/office/drawing/2010/slicer">
              <sle:slicer xmlns:sle="http://schemas.microsoft.com/office/drawing/2010/slicer" name="GERENCIA"/>
            </a:graphicData>
          </a:graphic>
        </xdr:graphicFrame>
      </mc:Choice>
      <mc:Fallback xmlns="">
        <xdr:sp macro="" textlink="">
          <xdr:nvSpPr>
            <xdr:cNvPr id="0" name=""/>
            <xdr:cNvSpPr>
              <a:spLocks noTextEdit="1"/>
            </xdr:cNvSpPr>
          </xdr:nvSpPr>
          <xdr:spPr>
            <a:xfrm>
              <a:off x="10839450" y="10477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12</xdr:row>
      <xdr:rowOff>85725</xdr:rowOff>
    </xdr:from>
    <xdr:to>
      <xdr:col>18</xdr:col>
      <xdr:colOff>161925</xdr:colOff>
      <xdr:row>17</xdr:row>
      <xdr:rowOff>152400</xdr:rowOff>
    </xdr:to>
    <mc:AlternateContent xmlns:mc="http://schemas.openxmlformats.org/markup-compatibility/2006" xmlns:a14="http://schemas.microsoft.com/office/drawing/2010/main">
      <mc:Choice Requires="a14">
        <xdr:graphicFrame macro="">
          <xdr:nvGraphicFramePr>
            <xdr:cNvPr id="13" name="ESTADO">
              <a:extLst>
                <a:ext uri="{FF2B5EF4-FFF2-40B4-BE49-F238E27FC236}">
                  <a16:creationId xmlns:a16="http://schemas.microsoft.com/office/drawing/2014/main" id="{962E937A-C5FD-91CB-5E20-D4861BACC18F}"/>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0829925" y="237172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171450</xdr:colOff>
      <xdr:row>18</xdr:row>
      <xdr:rowOff>76200</xdr:rowOff>
    </xdr:from>
    <xdr:to>
      <xdr:col>18</xdr:col>
      <xdr:colOff>123825</xdr:colOff>
      <xdr:row>24</xdr:row>
      <xdr:rowOff>180975</xdr:rowOff>
    </xdr:to>
    <mc:AlternateContent xmlns:mc="http://schemas.openxmlformats.org/markup-compatibility/2006" xmlns:tsle="http://schemas.microsoft.com/office/drawing/2012/timeslicer">
      <mc:Choice Requires="tsle">
        <xdr:graphicFrame macro="">
          <xdr:nvGraphicFramePr>
            <xdr:cNvPr id="14" name="COMIENZO">
              <a:extLst>
                <a:ext uri="{FF2B5EF4-FFF2-40B4-BE49-F238E27FC236}">
                  <a16:creationId xmlns:a16="http://schemas.microsoft.com/office/drawing/2014/main" id="{A0105FBA-97AB-DBA0-CAC2-1DE8D987AEAC}"/>
                </a:ext>
              </a:extLst>
            </xdr:cNvPr>
            <xdr:cNvGraphicFramePr/>
          </xdr:nvGraphicFramePr>
          <xdr:xfrm>
            <a:off x="0" y="0"/>
            <a:ext cx="0" cy="0"/>
          </xdr:xfrm>
          <a:graphic>
            <a:graphicData uri="http://schemas.microsoft.com/office/drawing/2012/timeslicer">
              <tsle:timeslicer name="COMIENZO"/>
            </a:graphicData>
          </a:graphic>
        </xdr:graphicFrame>
      </mc:Choice>
      <mc:Fallback xmlns="">
        <xdr:sp macro="" textlink="">
          <xdr:nvSpPr>
            <xdr:cNvPr id="0" name=""/>
            <xdr:cNvSpPr>
              <a:spLocks noTextEdit="1"/>
            </xdr:cNvSpPr>
          </xdr:nvSpPr>
          <xdr:spPr>
            <a:xfrm>
              <a:off x="10839450" y="3505200"/>
              <a:ext cx="17811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438150</xdr:colOff>
      <xdr:row>0</xdr:row>
      <xdr:rowOff>19050</xdr:rowOff>
    </xdr:from>
    <xdr:to>
      <xdr:col>1</xdr:col>
      <xdr:colOff>742950</xdr:colOff>
      <xdr:row>4</xdr:row>
      <xdr:rowOff>171450</xdr:rowOff>
    </xdr:to>
    <xdr:pic>
      <xdr:nvPicPr>
        <xdr:cNvPr id="15" name="Picture 14">
          <a:extLst>
            <a:ext uri="{FF2B5EF4-FFF2-40B4-BE49-F238E27FC236}">
              <a16:creationId xmlns:a16="http://schemas.microsoft.com/office/drawing/2014/main" id="{535F568F-8ACD-DA92-23D9-95691C99EEC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438150" y="19050"/>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 Garcia" refreshedDate="44861.470970717593" createdVersion="8" refreshedVersion="8" minRefreshableVersion="3" recordCount="115" xr:uid="{14589DD4-7922-4223-B3F4-516347A80595}">
  <cacheSource type="worksheet">
    <worksheetSource name="CAPACITACION"/>
  </cacheSource>
  <cacheFields count="12">
    <cacheField name="ACTIVIDAD" numFmtId="0">
      <sharedItems/>
    </cacheField>
    <cacheField name="GERENCIA" numFmtId="0">
      <sharedItems count="3">
        <s v="RRHH"/>
        <s v="Administrativa"/>
        <s v="sistemas"/>
      </sharedItems>
    </cacheField>
    <cacheField name="AREA" numFmtId="0">
      <sharedItems count="6">
        <s v="Nomina"/>
        <s v="Tesoreria"/>
        <s v="Compras"/>
        <s v="Desarrollo"/>
        <s v="Inventarios"/>
        <s v="Formacion"/>
      </sharedItems>
    </cacheField>
    <cacheField name="COMIENZO" numFmtId="14">
      <sharedItems containsSemiMixedTypes="0" containsNonDate="0" containsDate="1" containsString="0" minDate="2021-01-01T00:00:00" maxDate="2021-12-31T00:00:00" count="104">
        <d v="2021-11-18T00:00:00"/>
        <d v="2021-02-01T00:00:00"/>
        <d v="2021-03-26T00:00:00"/>
        <d v="2021-10-23T00:00:00"/>
        <d v="2021-06-29T00:00:00"/>
        <d v="2021-12-10T00:00:00"/>
        <d v="2021-11-09T00:00:00"/>
        <d v="2021-01-10T00:00:00"/>
        <d v="2021-09-21T00:00:00"/>
        <d v="2021-02-17T00:00:00"/>
        <d v="2021-01-26T00:00:00"/>
        <d v="2021-12-21T00:00:00"/>
        <d v="2021-12-20T00:00:00"/>
        <d v="2021-08-24T00:00:00"/>
        <d v="2021-09-15T00:00:00"/>
        <d v="2021-08-01T00:00:00"/>
        <d v="2021-04-21T00:00:00"/>
        <d v="2021-09-27T00:00:00"/>
        <d v="2021-11-27T00:00:00"/>
        <d v="2021-08-07T00:00:00"/>
        <d v="2021-06-22T00:00:00"/>
        <d v="2021-06-07T00:00:00"/>
        <d v="2021-10-07T00:00:00"/>
        <d v="2021-05-02T00:00:00"/>
        <d v="2021-05-23T00:00:00"/>
        <d v="2021-10-11T00:00:00"/>
        <d v="2021-07-26T00:00:00"/>
        <d v="2021-12-23T00:00:00"/>
        <d v="2021-03-19T00:00:00"/>
        <d v="2021-06-27T00:00:00"/>
        <d v="2021-01-12T00:00:00"/>
        <d v="2021-05-25T00:00:00"/>
        <d v="2021-08-28T00:00:00"/>
        <d v="2021-03-06T00:00:00"/>
        <d v="2021-09-17T00:00:00"/>
        <d v="2021-09-03T00:00:00"/>
        <d v="2021-10-13T00:00:00"/>
        <d v="2021-03-22T00:00:00"/>
        <d v="2021-08-13T00:00:00"/>
        <d v="2021-04-05T00:00:00"/>
        <d v="2021-05-17T00:00:00"/>
        <d v="2021-07-30T00:00:00"/>
        <d v="2021-10-17T00:00:00"/>
        <d v="2021-08-17T00:00:00"/>
        <d v="2021-12-18T00:00:00"/>
        <d v="2021-11-20T00:00:00"/>
        <d v="2021-07-29T00:00:00"/>
        <d v="2021-09-23T00:00:00"/>
        <d v="2021-06-28T00:00:00"/>
        <d v="2021-07-28T00:00:00"/>
        <d v="2021-05-06T00:00:00"/>
        <d v="2021-04-11T00:00:00"/>
        <d v="2021-08-20T00:00:00"/>
        <d v="2021-05-27T00:00:00"/>
        <d v="2021-04-01T00:00:00"/>
        <d v="2021-08-29T00:00:00"/>
        <d v="2021-12-05T00:00:00"/>
        <d v="2021-10-16T00:00:00"/>
        <d v="2021-07-23T00:00:00"/>
        <d v="2021-04-20T00:00:00"/>
        <d v="2021-05-20T00:00:00"/>
        <d v="2021-03-18T00:00:00"/>
        <d v="2021-06-05T00:00:00"/>
        <d v="2021-09-09T00:00:00"/>
        <d v="2021-03-20T00:00:00"/>
        <d v="2021-03-02T00:00:00"/>
        <d v="2021-01-24T00:00:00"/>
        <d v="2021-05-29T00:00:00"/>
        <d v="2021-06-06T00:00:00"/>
        <d v="2021-09-28T00:00:00"/>
        <d v="2021-05-16T00:00:00"/>
        <d v="2021-03-16T00:00:00"/>
        <d v="2021-04-09T00:00:00"/>
        <d v="2021-04-28T00:00:00"/>
        <d v="2021-12-24T00:00:00"/>
        <d v="2021-10-09T00:00:00"/>
        <d v="2021-12-30T00:00:00"/>
        <d v="2021-01-23T00:00:00"/>
        <d v="2021-03-09T00:00:00"/>
        <d v="2021-02-26T00:00:00"/>
        <d v="2021-11-03T00:00:00"/>
        <d v="2021-01-02T00:00:00"/>
        <d v="2021-11-08T00:00:00"/>
        <d v="2021-03-03T00:00:00"/>
        <d v="2021-03-12T00:00:00"/>
        <d v="2021-05-10T00:00:00"/>
        <d v="2021-04-17T00:00:00"/>
        <d v="2021-11-12T00:00:00"/>
        <d v="2021-07-08T00:00:00"/>
        <d v="2021-04-08T00:00:00"/>
        <d v="2021-12-12T00:00:00"/>
        <d v="2021-10-15T00:00:00"/>
        <d v="2021-12-02T00:00:00"/>
        <d v="2021-08-22T00:00:00"/>
        <d v="2021-03-08T00:00:00"/>
        <d v="2021-03-30T00:00:00"/>
        <d v="2021-07-03T00:00:00"/>
        <d v="2021-05-08T00:00:00"/>
        <d v="2021-01-01T00:00:00"/>
        <d v="2021-04-19T00:00:00"/>
        <d v="2021-12-06T00:00:00"/>
        <d v="2021-05-26T00:00:00"/>
        <d v="2021-12-19T00:00:00"/>
        <d v="2021-01-11T00:00:00"/>
      </sharedItems>
    </cacheField>
    <cacheField name="DURACION" numFmtId="0">
      <sharedItems containsSemiMixedTypes="0" containsString="0" containsNumber="1" containsInteger="1" minValue="1" maxValue="10"/>
    </cacheField>
    <cacheField name="FIN" numFmtId="14">
      <sharedItems containsSemiMixedTypes="0" containsNonDate="0" containsDate="1" containsString="0" minDate="2021-01-02T00:00:00" maxDate="2022-01-05T00:00:00"/>
    </cacheField>
    <cacheField name="ESTADO" numFmtId="0">
      <sharedItems count="2">
        <s v="EJECUTADA"/>
        <s v="PLANEADA"/>
      </sharedItems>
    </cacheField>
    <cacheField name="PERSONAS CITADAS" numFmtId="0">
      <sharedItems containsSemiMixedTypes="0" containsString="0" containsNumber="1" containsInteger="1" minValue="3" maxValue="82"/>
    </cacheField>
    <cacheField name="PERSONAS CAPACITADAS" numFmtId="0">
      <sharedItems containsString="0" containsBlank="1" containsNumber="1" containsInteger="1" minValue="3" maxValue="80"/>
    </cacheField>
    <cacheField name="POBLACION" numFmtId="0">
      <sharedItems containsSemiMixedTypes="0" containsString="0" containsNumber="1" containsInteger="1" minValue="3" maxValue="80"/>
    </cacheField>
    <cacheField name="% POBLACION CAPACITADA" numFmtId="9">
      <sharedItems containsMixedTypes="1" containsNumber="1" minValue="0" maxValue="1"/>
    </cacheField>
    <cacheField name="COSTO CAPACITACION" numFmtId="165">
      <sharedItems containsSemiMixedTypes="0" containsString="0" containsNumber="1" containsInteger="1" minValue="261842" maxValue="2499467"/>
    </cacheField>
  </cacheFields>
  <extLst>
    <ext xmlns:x14="http://schemas.microsoft.com/office/spreadsheetml/2009/9/main" uri="{725AE2AE-9491-48be-B2B4-4EB974FC3084}">
      <x14:pivotCacheDefinition pivotCacheId="98515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implementacion servicios"/>
    <x v="0"/>
    <x v="0"/>
    <x v="0"/>
    <n v="5"/>
    <d v="2021-11-22T00:00:00"/>
    <x v="0"/>
    <n v="6"/>
    <n v="4"/>
    <n v="8"/>
    <n v="0.5"/>
    <n v="1183067"/>
  </r>
  <r>
    <s v="Capacitacion Word"/>
    <x v="1"/>
    <x v="1"/>
    <x v="1"/>
    <n v="9"/>
    <d v="2021-02-09T00:00:00"/>
    <x v="1"/>
    <n v="32"/>
    <m/>
    <n v="45"/>
    <s v=""/>
    <n v="516494"/>
  </r>
  <r>
    <s v="Planeamiento Estratégico"/>
    <x v="1"/>
    <x v="2"/>
    <x v="2"/>
    <n v="2"/>
    <d v="2021-03-27T00:00:00"/>
    <x v="0"/>
    <n v="12"/>
    <n v="10"/>
    <n v="30"/>
    <n v="0.33333333333333331"/>
    <n v="587739"/>
  </r>
  <r>
    <s v="Sistema de seguridad y salud"/>
    <x v="1"/>
    <x v="2"/>
    <x v="3"/>
    <n v="7"/>
    <d v="2021-10-29T00:00:00"/>
    <x v="1"/>
    <n v="14"/>
    <m/>
    <n v="45"/>
    <s v=""/>
    <n v="1416670"/>
  </r>
  <r>
    <s v="Capacitacion Excel"/>
    <x v="2"/>
    <x v="3"/>
    <x v="4"/>
    <n v="7"/>
    <d v="2021-07-05T00:00:00"/>
    <x v="1"/>
    <n v="5"/>
    <m/>
    <n v="45"/>
    <s v=""/>
    <n v="2206987"/>
  </r>
  <r>
    <s v="Tecnicas de redacciòn"/>
    <x v="1"/>
    <x v="4"/>
    <x v="5"/>
    <n v="7"/>
    <d v="2021-12-16T00:00:00"/>
    <x v="0"/>
    <n v="22"/>
    <n v="20"/>
    <n v="30"/>
    <n v="0.66666666666666663"/>
    <n v="1371349"/>
  </r>
  <r>
    <s v="Servicio al Cliente"/>
    <x v="1"/>
    <x v="2"/>
    <x v="6"/>
    <n v="2"/>
    <d v="2021-11-10T00:00:00"/>
    <x v="0"/>
    <n v="82"/>
    <n v="80"/>
    <n v="80"/>
    <n v="1"/>
    <n v="1875709"/>
  </r>
  <r>
    <s v="Reforma en la salud"/>
    <x v="0"/>
    <x v="5"/>
    <x v="7"/>
    <n v="1"/>
    <d v="2021-01-10T00:00:00"/>
    <x v="1"/>
    <n v="32"/>
    <m/>
    <n v="45"/>
    <s v=""/>
    <n v="2425787"/>
  </r>
  <r>
    <s v="Proyecto Ley Lleras"/>
    <x v="0"/>
    <x v="0"/>
    <x v="8"/>
    <n v="4"/>
    <d v="2021-09-24T00:00:00"/>
    <x v="0"/>
    <n v="14"/>
    <n v="12"/>
    <n v="45"/>
    <n v="0.26666666666666666"/>
    <n v="2084002"/>
  </r>
  <r>
    <s v="Salud mental"/>
    <x v="1"/>
    <x v="1"/>
    <x v="9"/>
    <n v="4"/>
    <d v="2021-02-20T00:00:00"/>
    <x v="1"/>
    <n v="26"/>
    <m/>
    <n v="45"/>
    <s v=""/>
    <n v="279124"/>
  </r>
  <r>
    <s v="Capacitacion project"/>
    <x v="1"/>
    <x v="2"/>
    <x v="10"/>
    <n v="2"/>
    <d v="2021-01-27T00:00:00"/>
    <x v="1"/>
    <n v="3"/>
    <m/>
    <n v="3"/>
    <s v=""/>
    <n v="1124636"/>
  </r>
  <r>
    <s v="Excel avanzado"/>
    <x v="1"/>
    <x v="2"/>
    <x v="11"/>
    <n v="1"/>
    <d v="2021-12-21T00:00:00"/>
    <x v="0"/>
    <n v="6"/>
    <n v="4"/>
    <n v="8"/>
    <n v="0.5"/>
    <n v="536594"/>
  </r>
  <r>
    <s v="Gestión de la Educación Pública Superior"/>
    <x v="2"/>
    <x v="3"/>
    <x v="12"/>
    <n v="3"/>
    <d v="2021-12-22T00:00:00"/>
    <x v="0"/>
    <n v="32"/>
    <n v="30"/>
    <n v="45"/>
    <n v="0.66666666666666663"/>
    <n v="268695"/>
  </r>
  <r>
    <s v="Bienestar Universitario"/>
    <x v="1"/>
    <x v="4"/>
    <x v="13"/>
    <n v="7"/>
    <d v="2021-08-30T00:00:00"/>
    <x v="1"/>
    <n v="12"/>
    <m/>
    <n v="30"/>
    <n v="0"/>
    <n v="979739"/>
  </r>
  <r>
    <s v="Planificación del trabajo"/>
    <x v="1"/>
    <x v="2"/>
    <x v="14"/>
    <n v="3"/>
    <d v="2021-09-17T00:00:00"/>
    <x v="0"/>
    <n v="14"/>
    <n v="12"/>
    <n v="45"/>
    <n v="0.26666666666666666"/>
    <n v="1356679"/>
  </r>
  <r>
    <s v="Gestión de inventarios"/>
    <x v="0"/>
    <x v="5"/>
    <x v="15"/>
    <n v="2"/>
    <d v="2021-08-02T00:00:00"/>
    <x v="1"/>
    <n v="5"/>
    <m/>
    <n v="45"/>
    <n v="0"/>
    <n v="2341093"/>
  </r>
  <r>
    <s v="Gestión logística en almacenes y centros de distribución"/>
    <x v="0"/>
    <x v="0"/>
    <x v="16"/>
    <n v="9"/>
    <d v="2021-04-29T00:00:00"/>
    <x v="1"/>
    <n v="22"/>
    <m/>
    <n v="30"/>
    <n v="0"/>
    <n v="1331151"/>
  </r>
  <r>
    <s v="Gestión Estatégica de Compras y Desarrollo de Proveedores"/>
    <x v="1"/>
    <x v="1"/>
    <x v="17"/>
    <n v="5"/>
    <d v="2021-10-01T00:00:00"/>
    <x v="0"/>
    <n v="82"/>
    <n v="80"/>
    <n v="80"/>
    <n v="1"/>
    <n v="2327324"/>
  </r>
  <r>
    <s v="Optimización del proceso de aprovisionamiento"/>
    <x v="1"/>
    <x v="2"/>
    <x v="18"/>
    <n v="2"/>
    <d v="2021-11-28T00:00:00"/>
    <x v="0"/>
    <n v="32"/>
    <n v="30"/>
    <n v="45"/>
    <n v="0.66666666666666663"/>
    <n v="318085"/>
  </r>
  <r>
    <s v="Marco jurídico para ejecución de convenios y proyectos "/>
    <x v="1"/>
    <x v="2"/>
    <x v="19"/>
    <n v="9"/>
    <d v="2021-08-15T00:00:00"/>
    <x v="1"/>
    <n v="14"/>
    <m/>
    <n v="45"/>
    <n v="0"/>
    <n v="339274"/>
  </r>
  <r>
    <s v="Gestión documental"/>
    <x v="2"/>
    <x v="3"/>
    <x v="20"/>
    <n v="9"/>
    <d v="2021-06-30T00:00:00"/>
    <x v="0"/>
    <n v="26"/>
    <n v="24"/>
    <n v="45"/>
    <n v="0.53333333333333333"/>
    <n v="1410029"/>
  </r>
  <r>
    <s v="Técnicas de redacción profesional"/>
    <x v="1"/>
    <x v="4"/>
    <x v="21"/>
    <n v="7"/>
    <d v="2021-06-13T00:00:00"/>
    <x v="1"/>
    <n v="3"/>
    <m/>
    <n v="3"/>
    <n v="0"/>
    <n v="2499467"/>
  </r>
  <r>
    <s v="Desarrollo y Planeación"/>
    <x v="1"/>
    <x v="2"/>
    <x v="22"/>
    <n v="7"/>
    <d v="2021-10-13T00:00:00"/>
    <x v="1"/>
    <n v="6"/>
    <m/>
    <n v="8"/>
    <n v="0"/>
    <n v="2246530"/>
  </r>
  <r>
    <s v="Gestión de Calidad"/>
    <x v="0"/>
    <x v="5"/>
    <x v="7"/>
    <n v="3"/>
    <d v="2021-01-12T00:00:00"/>
    <x v="0"/>
    <n v="32"/>
    <n v="30"/>
    <n v="45"/>
    <n v="0.66666666666666663"/>
    <n v="2248625"/>
  </r>
  <r>
    <s v="Tablas de retención documental"/>
    <x v="0"/>
    <x v="0"/>
    <x v="23"/>
    <n v="5"/>
    <d v="2021-05-06T00:00:00"/>
    <x v="0"/>
    <n v="12"/>
    <n v="10"/>
    <n v="30"/>
    <n v="0.33333333333333331"/>
    <n v="2024457"/>
  </r>
  <r>
    <s v="Normas internacionales de auditoria y control interno"/>
    <x v="1"/>
    <x v="1"/>
    <x v="24"/>
    <n v="10"/>
    <d v="2021-06-01T00:00:00"/>
    <x v="1"/>
    <n v="14"/>
    <m/>
    <n v="45"/>
    <n v="0"/>
    <n v="1214773"/>
  </r>
  <r>
    <s v="Gestión y administración del riesgo"/>
    <x v="1"/>
    <x v="2"/>
    <x v="25"/>
    <n v="6"/>
    <d v="2021-10-16T00:00:00"/>
    <x v="0"/>
    <n v="5"/>
    <n v="5"/>
    <n v="45"/>
    <n v="0.1111111111111111"/>
    <n v="1135197"/>
  </r>
  <r>
    <s v="Auditoria De Sistemas"/>
    <x v="1"/>
    <x v="2"/>
    <x v="26"/>
    <n v="10"/>
    <d v="2021-08-04T00:00:00"/>
    <x v="1"/>
    <n v="22"/>
    <m/>
    <n v="30"/>
    <n v="0"/>
    <n v="2128281"/>
  </r>
  <r>
    <s v="Contratación Pública"/>
    <x v="2"/>
    <x v="3"/>
    <x v="27"/>
    <n v="5"/>
    <d v="2021-12-27T00:00:00"/>
    <x v="1"/>
    <n v="82"/>
    <m/>
    <n v="80"/>
    <n v="0"/>
    <n v="1590655"/>
  </r>
  <r>
    <s v="Finanzas Públicas y análisis financiero"/>
    <x v="1"/>
    <x v="4"/>
    <x v="28"/>
    <n v="5"/>
    <d v="2021-03-23T00:00:00"/>
    <x v="0"/>
    <n v="32"/>
    <n v="30"/>
    <n v="45"/>
    <n v="0.66666666666666663"/>
    <n v="1428074"/>
  </r>
  <r>
    <s v="Evaluación del Desempeño"/>
    <x v="1"/>
    <x v="2"/>
    <x v="29"/>
    <n v="5"/>
    <d v="2021-07-01T00:00:00"/>
    <x v="0"/>
    <n v="14"/>
    <n v="12"/>
    <n v="45"/>
    <n v="0.26666666666666666"/>
    <n v="1154898"/>
  </r>
  <r>
    <s v="Actualización Contable"/>
    <x v="0"/>
    <x v="5"/>
    <x v="30"/>
    <n v="4"/>
    <d v="2021-01-15T00:00:00"/>
    <x v="1"/>
    <n v="26"/>
    <m/>
    <n v="45"/>
    <n v="0"/>
    <n v="1603714"/>
  </r>
  <r>
    <s v="Salud Ocupacional Y OSHAS 18001"/>
    <x v="0"/>
    <x v="0"/>
    <x v="31"/>
    <n v="4"/>
    <d v="2021-05-28T00:00:00"/>
    <x v="0"/>
    <n v="3"/>
    <n v="3"/>
    <n v="3"/>
    <n v="1"/>
    <n v="397161"/>
  </r>
  <r>
    <s v="Seguridad Social"/>
    <x v="1"/>
    <x v="1"/>
    <x v="32"/>
    <n v="7"/>
    <d v="2021-09-03T00:00:00"/>
    <x v="1"/>
    <n v="6"/>
    <m/>
    <n v="8"/>
    <n v="0"/>
    <n v="2112823"/>
  </r>
  <r>
    <s v="Actualización Técnicas De Auditorias De Calidad"/>
    <x v="1"/>
    <x v="2"/>
    <x v="29"/>
    <n v="7"/>
    <d v="2021-07-03T00:00:00"/>
    <x v="1"/>
    <n v="32"/>
    <m/>
    <n v="45"/>
    <n v="0"/>
    <n v="1703402"/>
  </r>
  <r>
    <s v="Actualización MECI 1000:2005"/>
    <x v="1"/>
    <x v="2"/>
    <x v="33"/>
    <n v="9"/>
    <d v="2021-03-14T00:00:00"/>
    <x v="0"/>
    <n v="12"/>
    <n v="10"/>
    <n v="30"/>
    <n v="0.33333333333333331"/>
    <n v="2437898"/>
  </r>
  <r>
    <s v="Tecnologías de Información"/>
    <x v="2"/>
    <x v="3"/>
    <x v="34"/>
    <n v="10"/>
    <d v="2021-09-26T00:00:00"/>
    <x v="0"/>
    <n v="14"/>
    <n v="12"/>
    <n v="45"/>
    <n v="0.26666666666666666"/>
    <n v="563434"/>
  </r>
  <r>
    <s v="Derecho disciplinario"/>
    <x v="1"/>
    <x v="4"/>
    <x v="35"/>
    <n v="6"/>
    <d v="2021-09-08T00:00:00"/>
    <x v="1"/>
    <n v="5"/>
    <m/>
    <n v="45"/>
    <n v="0"/>
    <n v="2270708"/>
  </r>
  <r>
    <s v="Microsoft Office (Word, Excel, Power Point y Acces)"/>
    <x v="1"/>
    <x v="2"/>
    <x v="36"/>
    <n v="7"/>
    <d v="2021-10-19T00:00:00"/>
    <x v="0"/>
    <n v="22"/>
    <n v="20"/>
    <n v="30"/>
    <n v="0.66666666666666663"/>
    <n v="1689448"/>
  </r>
  <r>
    <s v="Manejo contable de reservas"/>
    <x v="0"/>
    <x v="5"/>
    <x v="37"/>
    <n v="5"/>
    <d v="2021-03-26T00:00:00"/>
    <x v="1"/>
    <n v="82"/>
    <m/>
    <n v="80"/>
    <n v="0"/>
    <n v="1252414"/>
  </r>
  <r>
    <s v="Normatividad contable pública"/>
    <x v="0"/>
    <x v="0"/>
    <x v="12"/>
    <n v="9"/>
    <d v="2021-12-28T00:00:00"/>
    <x v="1"/>
    <n v="32"/>
    <m/>
    <n v="45"/>
    <n v="0"/>
    <n v="1407958"/>
  </r>
  <r>
    <s v="Elaboración y análisis del PAC"/>
    <x v="1"/>
    <x v="1"/>
    <x v="38"/>
    <n v="7"/>
    <d v="2021-08-19T00:00:00"/>
    <x v="0"/>
    <n v="14"/>
    <n v="12"/>
    <n v="45"/>
    <n v="0.26666666666666666"/>
    <n v="940794"/>
  </r>
  <r>
    <s v="Gestión presupuestal"/>
    <x v="1"/>
    <x v="2"/>
    <x v="39"/>
    <n v="2"/>
    <d v="2021-04-06T00:00:00"/>
    <x v="0"/>
    <n v="26"/>
    <n v="24"/>
    <n v="45"/>
    <n v="0.53333333333333333"/>
    <n v="2012933"/>
  </r>
  <r>
    <s v="Presupuesto y contabilidad pública"/>
    <x v="1"/>
    <x v="2"/>
    <x v="40"/>
    <n v="10"/>
    <d v="2021-05-26T00:00:00"/>
    <x v="1"/>
    <n v="3"/>
    <m/>
    <n v="3"/>
    <n v="0"/>
    <n v="1049210"/>
  </r>
  <r>
    <s v="Forward mercado de compras"/>
    <x v="2"/>
    <x v="3"/>
    <x v="41"/>
    <n v="1"/>
    <d v="2021-07-30T00:00:00"/>
    <x v="0"/>
    <n v="6"/>
    <n v="4"/>
    <n v="8"/>
    <n v="0.5"/>
    <n v="1280585"/>
  </r>
  <r>
    <s v="Gestión Pública"/>
    <x v="1"/>
    <x v="4"/>
    <x v="42"/>
    <n v="4"/>
    <d v="2021-10-20T00:00:00"/>
    <x v="1"/>
    <n v="32"/>
    <m/>
    <n v="45"/>
    <n v="0"/>
    <n v="2283292"/>
  </r>
  <r>
    <s v="Legislación Tributaria"/>
    <x v="1"/>
    <x v="2"/>
    <x v="43"/>
    <n v="2"/>
    <d v="2021-08-18T00:00:00"/>
    <x v="1"/>
    <n v="12"/>
    <m/>
    <n v="30"/>
    <n v="0"/>
    <n v="1130096"/>
  </r>
  <r>
    <s v="Prestaciones sociales"/>
    <x v="0"/>
    <x v="5"/>
    <x v="19"/>
    <n v="2"/>
    <d v="2021-08-08T00:00:00"/>
    <x v="0"/>
    <n v="14"/>
    <n v="12"/>
    <n v="45"/>
    <n v="0.26666666666666666"/>
    <n v="1069876"/>
  </r>
  <r>
    <s v="Plan financiero"/>
    <x v="0"/>
    <x v="0"/>
    <x v="44"/>
    <n v="4"/>
    <d v="2021-12-21T00:00:00"/>
    <x v="0"/>
    <n v="5"/>
    <n v="5"/>
    <n v="45"/>
    <n v="0.1111111111111111"/>
    <n v="1622834"/>
  </r>
  <r>
    <s v="Vigencias futuras y déficit fiscal"/>
    <x v="1"/>
    <x v="1"/>
    <x v="45"/>
    <n v="8"/>
    <d v="2021-11-27T00:00:00"/>
    <x v="1"/>
    <n v="22"/>
    <m/>
    <n v="30"/>
    <n v="0"/>
    <n v="1276419"/>
  </r>
  <r>
    <s v="Indicadores de solvencia y sostenibilidad"/>
    <x v="1"/>
    <x v="2"/>
    <x v="46"/>
    <n v="10"/>
    <d v="2021-08-07T00:00:00"/>
    <x v="0"/>
    <n v="82"/>
    <n v="80"/>
    <n v="80"/>
    <n v="1"/>
    <n v="645666"/>
  </r>
  <r>
    <s v="Superávit primario"/>
    <x v="1"/>
    <x v="2"/>
    <x v="24"/>
    <n v="6"/>
    <d v="2021-05-28T00:00:00"/>
    <x v="1"/>
    <n v="32"/>
    <m/>
    <n v="45"/>
    <n v="0"/>
    <n v="1515275"/>
  </r>
  <r>
    <s v="Plan estratégico institucional"/>
    <x v="2"/>
    <x v="3"/>
    <x v="47"/>
    <n v="5"/>
    <d v="2021-09-27T00:00:00"/>
    <x v="1"/>
    <n v="14"/>
    <m/>
    <n v="45"/>
    <n v="0"/>
    <n v="1268640"/>
  </r>
  <r>
    <s v="Inglés"/>
    <x v="1"/>
    <x v="4"/>
    <x v="48"/>
    <n v="4"/>
    <d v="2021-07-01T00:00:00"/>
    <x v="0"/>
    <n v="26"/>
    <n v="24"/>
    <n v="45"/>
    <n v="0.53333333333333333"/>
    <n v="1647094"/>
  </r>
  <r>
    <s v="Análisis Multivariado"/>
    <x v="1"/>
    <x v="2"/>
    <x v="49"/>
    <n v="6"/>
    <d v="2021-08-02T00:00:00"/>
    <x v="0"/>
    <n v="3"/>
    <n v="3"/>
    <n v="3"/>
    <n v="1"/>
    <n v="1728720"/>
  </r>
  <r>
    <s v="CISCO CCNA redes"/>
    <x v="0"/>
    <x v="5"/>
    <x v="50"/>
    <n v="1"/>
    <d v="2021-05-06T00:00:00"/>
    <x v="1"/>
    <n v="6"/>
    <m/>
    <n v="8"/>
    <n v="0"/>
    <n v="1944997"/>
  </r>
  <r>
    <s v="Sistemas Integrados de Gestión"/>
    <x v="0"/>
    <x v="0"/>
    <x v="51"/>
    <n v="1"/>
    <d v="2021-04-11T00:00:00"/>
    <x v="0"/>
    <n v="32"/>
    <n v="30"/>
    <n v="45"/>
    <n v="0.66666666666666663"/>
    <n v="2315650"/>
  </r>
  <r>
    <s v="Gestión de procesos "/>
    <x v="1"/>
    <x v="1"/>
    <x v="52"/>
    <n v="10"/>
    <d v="2021-08-29T00:00:00"/>
    <x v="1"/>
    <n v="12"/>
    <m/>
    <n v="30"/>
    <n v="0"/>
    <n v="2284885"/>
  </r>
  <r>
    <s v="Formulación y Gestión de proyectos"/>
    <x v="1"/>
    <x v="2"/>
    <x v="53"/>
    <n v="1"/>
    <d v="2021-05-27T00:00:00"/>
    <x v="1"/>
    <n v="14"/>
    <m/>
    <n v="45"/>
    <n v="0"/>
    <n v="1754072"/>
  </r>
  <r>
    <s v="Gestión Ambiental"/>
    <x v="1"/>
    <x v="2"/>
    <x v="34"/>
    <n v="4"/>
    <d v="2021-09-20T00:00:00"/>
    <x v="0"/>
    <n v="5"/>
    <n v="5"/>
    <n v="45"/>
    <n v="0.1111111111111111"/>
    <n v="1064215"/>
  </r>
  <r>
    <s v="Manipulación de equipos de ayudas audiovisuales"/>
    <x v="2"/>
    <x v="3"/>
    <x v="54"/>
    <n v="3"/>
    <d v="2021-04-03T00:00:00"/>
    <x v="0"/>
    <n v="22"/>
    <n v="20"/>
    <n v="30"/>
    <n v="0.66666666666666663"/>
    <n v="2117261"/>
  </r>
  <r>
    <s v="Normatividad sobre Registro calificado y acreditación"/>
    <x v="1"/>
    <x v="4"/>
    <x v="55"/>
    <n v="10"/>
    <d v="2021-09-07T00:00:00"/>
    <x v="1"/>
    <n v="82"/>
    <m/>
    <n v="80"/>
    <n v="0"/>
    <n v="2006136"/>
  </r>
  <r>
    <s v="Diseño Gráfico y actualización de páginas web"/>
    <x v="1"/>
    <x v="2"/>
    <x v="56"/>
    <n v="3"/>
    <d v="2021-12-07T00:00:00"/>
    <x v="0"/>
    <n v="32"/>
    <n v="30"/>
    <n v="45"/>
    <n v="0.66666666666666663"/>
    <n v="1912139"/>
  </r>
  <r>
    <s v="Manejo de Urgencias y Cuidado Crítico."/>
    <x v="0"/>
    <x v="5"/>
    <x v="57"/>
    <n v="7"/>
    <d v="2021-10-22T00:00:00"/>
    <x v="1"/>
    <n v="14"/>
    <m/>
    <n v="45"/>
    <n v="0"/>
    <n v="1767717"/>
  </r>
  <r>
    <s v="Ultimos metodos de Esterilización de equipo"/>
    <x v="0"/>
    <x v="0"/>
    <x v="58"/>
    <n v="6"/>
    <d v="2021-07-28T00:00:00"/>
    <x v="1"/>
    <n v="26"/>
    <m/>
    <n v="45"/>
    <n v="0"/>
    <n v="342973"/>
  </r>
  <r>
    <s v="Actualizacion pruebas psicotecnicas."/>
    <x v="1"/>
    <x v="1"/>
    <x v="59"/>
    <n v="10"/>
    <d v="2021-04-29T00:00:00"/>
    <x v="0"/>
    <n v="3"/>
    <n v="3"/>
    <n v="3"/>
    <n v="1"/>
    <n v="2482094"/>
  </r>
  <r>
    <s v="Actualizaciones secretariales"/>
    <x v="1"/>
    <x v="2"/>
    <x v="60"/>
    <n v="7"/>
    <d v="2021-05-26T00:00:00"/>
    <x v="0"/>
    <n v="6"/>
    <n v="4"/>
    <n v="8"/>
    <n v="0.5"/>
    <n v="353810"/>
  </r>
  <r>
    <s v="Informática avanzada"/>
    <x v="1"/>
    <x v="2"/>
    <x v="61"/>
    <n v="5"/>
    <d v="2021-03-22T00:00:00"/>
    <x v="1"/>
    <n v="32"/>
    <m/>
    <n v="45"/>
    <n v="0"/>
    <n v="293806"/>
  </r>
  <r>
    <s v="Directrices y Políticas de la Universidad"/>
    <x v="2"/>
    <x v="3"/>
    <x v="62"/>
    <n v="9"/>
    <d v="2021-06-13T00:00:00"/>
    <x v="0"/>
    <n v="12"/>
    <n v="10"/>
    <n v="30"/>
    <n v="0.33333333333333331"/>
    <n v="1208847"/>
  </r>
  <r>
    <s v="Marco legal docente administrativo"/>
    <x v="1"/>
    <x v="4"/>
    <x v="63"/>
    <n v="9"/>
    <d v="2021-09-17T00:00:00"/>
    <x v="1"/>
    <n v="14"/>
    <m/>
    <n v="45"/>
    <n v="0"/>
    <n v="1697251"/>
  </r>
  <r>
    <s v="Contabilidad"/>
    <x v="1"/>
    <x v="2"/>
    <x v="64"/>
    <n v="6"/>
    <d v="2021-03-25T00:00:00"/>
    <x v="1"/>
    <n v="5"/>
    <m/>
    <n v="45"/>
    <n v="0"/>
    <n v="1267315"/>
  </r>
  <r>
    <s v="Electrónica y telecomunicaciones"/>
    <x v="0"/>
    <x v="5"/>
    <x v="65"/>
    <n v="6"/>
    <d v="2021-03-07T00:00:00"/>
    <x v="0"/>
    <n v="22"/>
    <n v="20"/>
    <n v="30"/>
    <n v="0.66666666666666663"/>
    <n v="2350924"/>
  </r>
  <r>
    <s v="Refrigeración Digital"/>
    <x v="0"/>
    <x v="0"/>
    <x v="10"/>
    <n v="7"/>
    <d v="2021-02-01T00:00:00"/>
    <x v="0"/>
    <n v="82"/>
    <n v="80"/>
    <n v="80"/>
    <n v="1"/>
    <n v="1659332"/>
  </r>
  <r>
    <s v="Comercio exterior"/>
    <x v="1"/>
    <x v="1"/>
    <x v="66"/>
    <n v="8"/>
    <d v="2021-01-31T00:00:00"/>
    <x v="1"/>
    <n v="32"/>
    <m/>
    <n v="45"/>
    <n v="0"/>
    <n v="1875115"/>
  </r>
  <r>
    <s v="Procedimientos para convenios institucionales de pasantías"/>
    <x v="1"/>
    <x v="2"/>
    <x v="67"/>
    <n v="5"/>
    <d v="2021-06-02T00:00:00"/>
    <x v="0"/>
    <n v="14"/>
    <n v="12"/>
    <n v="45"/>
    <n v="0.26666666666666666"/>
    <n v="1243647"/>
  </r>
  <r>
    <s v="Logística"/>
    <x v="1"/>
    <x v="2"/>
    <x v="68"/>
    <n v="5"/>
    <d v="2021-06-10T00:00:00"/>
    <x v="1"/>
    <n v="26"/>
    <m/>
    <n v="45"/>
    <n v="0"/>
    <n v="261842"/>
  </r>
  <r>
    <s v="Programación Neurolingüística"/>
    <x v="2"/>
    <x v="3"/>
    <x v="69"/>
    <n v="5"/>
    <d v="2021-10-02T00:00:00"/>
    <x v="1"/>
    <n v="3"/>
    <m/>
    <n v="3"/>
    <n v="0"/>
    <n v="2034340"/>
  </r>
  <r>
    <s v="Referencia"/>
    <x v="1"/>
    <x v="4"/>
    <x v="70"/>
    <n v="9"/>
    <d v="2021-05-24T00:00:00"/>
    <x v="0"/>
    <n v="6"/>
    <n v="4"/>
    <n v="8"/>
    <n v="0.5"/>
    <n v="802730"/>
  </r>
  <r>
    <s v="Control de inventarios en depósito"/>
    <x v="1"/>
    <x v="2"/>
    <x v="71"/>
    <n v="3"/>
    <d v="2021-03-18T00:00:00"/>
    <x v="0"/>
    <n v="32"/>
    <n v="30"/>
    <n v="45"/>
    <n v="0.66666666666666663"/>
    <n v="1764999"/>
  </r>
  <r>
    <s v="Nuevas normas de catalogación (RDA)"/>
    <x v="0"/>
    <x v="5"/>
    <x v="72"/>
    <n v="5"/>
    <d v="2021-04-13T00:00:00"/>
    <x v="1"/>
    <n v="12"/>
    <m/>
    <n v="30"/>
    <n v="0"/>
    <n v="1771043"/>
  </r>
  <r>
    <s v="Hemeroteca"/>
    <x v="0"/>
    <x v="0"/>
    <x v="73"/>
    <n v="2"/>
    <d v="2021-04-29T00:00:00"/>
    <x v="0"/>
    <n v="14"/>
    <n v="12"/>
    <n v="45"/>
    <n v="0.26666666666666666"/>
    <n v="1839409"/>
  </r>
  <r>
    <s v="Repositorios digitales"/>
    <x v="1"/>
    <x v="1"/>
    <x v="74"/>
    <n v="3"/>
    <d v="2021-12-26T00:00:00"/>
    <x v="1"/>
    <n v="5"/>
    <m/>
    <n v="45"/>
    <n v="0"/>
    <n v="2104460"/>
  </r>
  <r>
    <s v="Indexación y citación de revistas científicas"/>
    <x v="1"/>
    <x v="2"/>
    <x v="75"/>
    <n v="8"/>
    <d v="2021-10-16T00:00:00"/>
    <x v="1"/>
    <n v="22"/>
    <m/>
    <n v="30"/>
    <n v="0"/>
    <n v="1239481"/>
  </r>
  <r>
    <s v="Biblioteca Web"/>
    <x v="1"/>
    <x v="2"/>
    <x v="76"/>
    <n v="6"/>
    <d v="2022-01-04T00:00:00"/>
    <x v="0"/>
    <n v="82"/>
    <n v="80"/>
    <n v="80"/>
    <n v="1"/>
    <n v="2468983"/>
  </r>
  <r>
    <s v="Microfilmación y digitalización"/>
    <x v="2"/>
    <x v="3"/>
    <x v="77"/>
    <n v="1"/>
    <d v="2021-01-23T00:00:00"/>
    <x v="0"/>
    <n v="32"/>
    <n v="30"/>
    <n v="45"/>
    <n v="0.66666666666666663"/>
    <n v="363553"/>
  </r>
  <r>
    <s v="Conservación documental"/>
    <x v="1"/>
    <x v="4"/>
    <x v="78"/>
    <n v="5"/>
    <d v="2021-03-13T00:00:00"/>
    <x v="1"/>
    <n v="14"/>
    <m/>
    <n v="45"/>
    <n v="0"/>
    <n v="1687439"/>
  </r>
  <r>
    <s v="Normatividad en pensiones"/>
    <x v="1"/>
    <x v="2"/>
    <x v="79"/>
    <n v="2"/>
    <d v="2021-02-27T00:00:00"/>
    <x v="0"/>
    <n v="26"/>
    <n v="24"/>
    <n v="45"/>
    <n v="0.53333333333333333"/>
    <n v="1077650"/>
  </r>
  <r>
    <s v="Emprendimiento "/>
    <x v="0"/>
    <x v="5"/>
    <x v="80"/>
    <n v="4"/>
    <d v="2021-11-06T00:00:00"/>
    <x v="1"/>
    <n v="3"/>
    <m/>
    <n v="3"/>
    <n v="0"/>
    <n v="1080535"/>
  </r>
  <r>
    <s v="Auditoría de calidad"/>
    <x v="0"/>
    <x v="0"/>
    <x v="81"/>
    <n v="1"/>
    <d v="2021-01-02T00:00:00"/>
    <x v="1"/>
    <n v="6"/>
    <m/>
    <n v="8"/>
    <n v="0"/>
    <n v="1341785"/>
  </r>
  <r>
    <s v="Riesgos profesionales"/>
    <x v="1"/>
    <x v="1"/>
    <x v="82"/>
    <n v="3"/>
    <d v="2021-11-10T00:00:00"/>
    <x v="0"/>
    <n v="32"/>
    <n v="30"/>
    <n v="45"/>
    <n v="0.66666666666666663"/>
    <n v="376024"/>
  </r>
  <r>
    <s v="Derecho administrativo"/>
    <x v="1"/>
    <x v="2"/>
    <x v="49"/>
    <n v="4"/>
    <d v="2021-07-31T00:00:00"/>
    <x v="0"/>
    <n v="12"/>
    <n v="10"/>
    <n v="30"/>
    <n v="0.33333333333333331"/>
    <n v="2142495"/>
  </r>
  <r>
    <s v="ORACLE: apex"/>
    <x v="1"/>
    <x v="2"/>
    <x v="83"/>
    <n v="5"/>
    <d v="2021-03-07T00:00:00"/>
    <x v="1"/>
    <n v="14"/>
    <m/>
    <n v="45"/>
    <n v="0"/>
    <n v="1585272"/>
  </r>
  <r>
    <s v="Administración de bases de datos"/>
    <x v="2"/>
    <x v="3"/>
    <x v="84"/>
    <n v="2"/>
    <d v="2021-03-13T00:00:00"/>
    <x v="0"/>
    <n v="5"/>
    <n v="5"/>
    <n v="45"/>
    <n v="0.1111111111111111"/>
    <n v="608742"/>
  </r>
  <r>
    <s v="Gestión de RRHH"/>
    <x v="1"/>
    <x v="4"/>
    <x v="85"/>
    <n v="1"/>
    <d v="2021-05-10T00:00:00"/>
    <x v="1"/>
    <n v="22"/>
    <m/>
    <n v="30"/>
    <n v="0"/>
    <n v="1394970"/>
  </r>
  <r>
    <s v="Seguridad de la información"/>
    <x v="1"/>
    <x v="2"/>
    <x v="86"/>
    <n v="5"/>
    <d v="2021-04-21T00:00:00"/>
    <x v="1"/>
    <n v="82"/>
    <m/>
    <n v="80"/>
    <n v="0"/>
    <n v="809429"/>
  </r>
  <r>
    <s v="Habilidades Gerenciales"/>
    <x v="0"/>
    <x v="5"/>
    <x v="87"/>
    <n v="7"/>
    <d v="2021-11-18T00:00:00"/>
    <x v="0"/>
    <n v="32"/>
    <n v="30"/>
    <n v="45"/>
    <n v="0.66666666666666663"/>
    <n v="2423642"/>
  </r>
  <r>
    <s v="Planeación Estratégica"/>
    <x v="0"/>
    <x v="0"/>
    <x v="88"/>
    <n v="1"/>
    <d v="2021-07-08T00:00:00"/>
    <x v="0"/>
    <n v="14"/>
    <n v="12"/>
    <n v="45"/>
    <n v="0.26666666666666666"/>
    <n v="1146492"/>
  </r>
  <r>
    <s v="Cálculo Actuarial"/>
    <x v="1"/>
    <x v="1"/>
    <x v="89"/>
    <n v="8"/>
    <d v="2021-04-15T00:00:00"/>
    <x v="1"/>
    <n v="26"/>
    <m/>
    <n v="45"/>
    <n v="0"/>
    <n v="927515"/>
  </r>
  <r>
    <s v="Servicio al cliente"/>
    <x v="1"/>
    <x v="2"/>
    <x v="90"/>
    <n v="9"/>
    <d v="2021-12-20T00:00:00"/>
    <x v="0"/>
    <n v="3"/>
    <n v="3"/>
    <n v="3"/>
    <n v="1"/>
    <n v="1931737"/>
  </r>
  <r>
    <s v="Liderazgo"/>
    <x v="1"/>
    <x v="2"/>
    <x v="91"/>
    <n v="8"/>
    <d v="2021-10-22T00:00:00"/>
    <x v="1"/>
    <n v="6"/>
    <m/>
    <n v="8"/>
    <n v="0"/>
    <n v="2089527"/>
  </r>
  <r>
    <s v="Trabajo en equipo"/>
    <x v="2"/>
    <x v="3"/>
    <x v="92"/>
    <n v="4"/>
    <d v="2021-12-05T00:00:00"/>
    <x v="1"/>
    <n v="32"/>
    <m/>
    <n v="45"/>
    <n v="0"/>
    <n v="2010785"/>
  </r>
  <r>
    <s v="Mejoramiento de las relaciones interpersonales"/>
    <x v="1"/>
    <x v="4"/>
    <x v="93"/>
    <n v="10"/>
    <d v="2021-08-31T00:00:00"/>
    <x v="0"/>
    <n v="12"/>
    <n v="10"/>
    <n v="30"/>
    <n v="0.33333333333333331"/>
    <n v="779929"/>
  </r>
  <r>
    <s v="Etiqueta y protocolo empresarial"/>
    <x v="1"/>
    <x v="2"/>
    <x v="94"/>
    <n v="1"/>
    <d v="2021-03-08T00:00:00"/>
    <x v="0"/>
    <n v="14"/>
    <n v="12"/>
    <n v="45"/>
    <n v="0.26666666666666666"/>
    <n v="2059266"/>
  </r>
  <r>
    <s v="Asertividad"/>
    <x v="0"/>
    <x v="5"/>
    <x v="95"/>
    <n v="1"/>
    <d v="2021-03-30T00:00:00"/>
    <x v="1"/>
    <n v="5"/>
    <m/>
    <n v="45"/>
    <n v="0"/>
    <n v="1758014"/>
  </r>
  <r>
    <s v="Motivación laboral"/>
    <x v="0"/>
    <x v="0"/>
    <x v="96"/>
    <n v="4"/>
    <d v="2021-07-06T00:00:00"/>
    <x v="0"/>
    <n v="22"/>
    <n v="20"/>
    <n v="30"/>
    <n v="0.66666666666666663"/>
    <n v="2212974"/>
  </r>
  <r>
    <s v="Manejo del tiempo y planificación del trabajo"/>
    <x v="1"/>
    <x v="1"/>
    <x v="97"/>
    <n v="10"/>
    <d v="2021-05-17T00:00:00"/>
    <x v="1"/>
    <n v="82"/>
    <m/>
    <n v="80"/>
    <n v="0"/>
    <n v="1743618"/>
  </r>
  <r>
    <s v="Administración del tiempo"/>
    <x v="1"/>
    <x v="2"/>
    <x v="98"/>
    <n v="9"/>
    <d v="2021-01-09T00:00:00"/>
    <x v="1"/>
    <n v="32"/>
    <m/>
    <n v="45"/>
    <n v="0"/>
    <n v="2238462"/>
  </r>
  <r>
    <s v="Manejo de Conflictos y Conciliación"/>
    <x v="1"/>
    <x v="2"/>
    <x v="7"/>
    <n v="8"/>
    <d v="2021-01-17T00:00:00"/>
    <x v="0"/>
    <n v="14"/>
    <n v="12"/>
    <n v="45"/>
    <n v="0.26666666666666666"/>
    <n v="1893635"/>
  </r>
  <r>
    <s v="Primeros Auxilios"/>
    <x v="2"/>
    <x v="3"/>
    <x v="99"/>
    <n v="3"/>
    <d v="2021-04-21T00:00:00"/>
    <x v="0"/>
    <n v="26"/>
    <n v="24"/>
    <n v="45"/>
    <n v="0.53333333333333333"/>
    <n v="1810002"/>
  </r>
  <r>
    <s v="Seguridad Industrial"/>
    <x v="1"/>
    <x v="4"/>
    <x v="100"/>
    <n v="10"/>
    <d v="2021-12-15T00:00:00"/>
    <x v="1"/>
    <n v="3"/>
    <m/>
    <n v="3"/>
    <n v="0"/>
    <n v="2078877"/>
  </r>
  <r>
    <s v="Higiene Laboral"/>
    <x v="1"/>
    <x v="2"/>
    <x v="101"/>
    <n v="3"/>
    <d v="2021-05-28T00:00:00"/>
    <x v="0"/>
    <n v="14"/>
    <n v="12"/>
    <n v="45"/>
    <n v="0.26666666666666666"/>
    <n v="1700699"/>
  </r>
  <r>
    <s v="Legislación Ambiental"/>
    <x v="0"/>
    <x v="5"/>
    <x v="61"/>
    <n v="4"/>
    <d v="2021-03-21T00:00:00"/>
    <x v="1"/>
    <n v="26"/>
    <m/>
    <n v="45"/>
    <n v="0"/>
    <n v="1008765"/>
  </r>
  <r>
    <s v="ISO 14000:1"/>
    <x v="0"/>
    <x v="0"/>
    <x v="102"/>
    <n v="6"/>
    <d v="2021-12-24T00:00:00"/>
    <x v="1"/>
    <n v="3"/>
    <m/>
    <n v="3"/>
    <n v="0"/>
    <n v="543345"/>
  </r>
  <r>
    <s v="Gestión de Residuos Sólidos "/>
    <x v="1"/>
    <x v="1"/>
    <x v="103"/>
    <n v="1"/>
    <d v="2021-01-11T00:00:00"/>
    <x v="0"/>
    <n v="3"/>
    <n v="3"/>
    <n v="3"/>
    <n v="1"/>
    <n v="2311654"/>
  </r>
  <r>
    <s v="Mejoramiento de las relaciones interpersonales"/>
    <x v="1"/>
    <x v="4"/>
    <x v="93"/>
    <n v="10"/>
    <d v="2021-08-31T00:00:00"/>
    <x v="0"/>
    <n v="12"/>
    <n v="10"/>
    <n v="30"/>
    <n v="0.33333333333333331"/>
    <n v="7799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A63F2-7330-4E49-A554-ABF1489F847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5:B42" firstHeaderRow="1" firstDataRow="1" firstDataCol="1"/>
  <pivotFields count="12">
    <pivotField showAll="0"/>
    <pivotField showAll="0">
      <items count="4">
        <item x="1"/>
        <item x="0"/>
        <item x="2"/>
        <item t="default"/>
      </items>
    </pivotField>
    <pivotField axis="axisRow" showAll="0">
      <items count="7">
        <item x="2"/>
        <item x="3"/>
        <item x="5"/>
        <item x="4"/>
        <item x="0"/>
        <item x="1"/>
        <item t="default"/>
      </items>
    </pivotField>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x="1"/>
        <item t="default"/>
      </items>
    </pivotField>
    <pivotField showAll="0"/>
    <pivotField showAll="0"/>
    <pivotField showAll="0"/>
    <pivotField showAll="0"/>
    <pivotField dataField="1" numFmtId="165" showAll="0"/>
  </pivotFields>
  <rowFields count="1">
    <field x="2"/>
  </rowFields>
  <rowItems count="7">
    <i>
      <x/>
    </i>
    <i>
      <x v="1"/>
    </i>
    <i>
      <x v="2"/>
    </i>
    <i>
      <x v="3"/>
    </i>
    <i>
      <x v="4"/>
    </i>
    <i>
      <x v="5"/>
    </i>
    <i t="grand">
      <x/>
    </i>
  </rowItems>
  <colItems count="1">
    <i/>
  </colItems>
  <dataFields count="1">
    <dataField name="Sum of COSTO CAPACITACION" fld="11" baseField="0"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39EDE-A62F-451B-BBC4-4D3685C824E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D28" firstHeaderRow="1" firstDataRow="2" firstDataCol="1"/>
  <pivotFields count="12">
    <pivotField showAll="0"/>
    <pivotField showAll="0">
      <items count="4">
        <item x="1"/>
        <item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axis="axisCol" dataField="1" showAll="0">
      <items count="3">
        <item x="0"/>
        <item x="1"/>
        <item t="default"/>
      </items>
    </pivotField>
    <pivotField showAll="0"/>
    <pivotField showAll="0"/>
    <pivotField showAll="0"/>
    <pivotField showAll="0"/>
    <pivotField numFmtId="165" showAll="0"/>
  </pivotFields>
  <rowItems count="1">
    <i/>
  </rowItems>
  <colFields count="1">
    <field x="6"/>
  </colFields>
  <colItems count="3">
    <i>
      <x/>
    </i>
    <i>
      <x v="1"/>
    </i>
    <i t="grand">
      <x/>
    </i>
  </colItems>
  <dataFields count="1">
    <dataField name="Count of ESTAD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C62232-2886-4212-983B-5789840887A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8:A19" firstHeaderRow="1" firstDataRow="1" firstDataCol="0"/>
  <pivotFields count="12">
    <pivotField showAll="0"/>
    <pivotField showAll="0">
      <items count="4">
        <item x="1"/>
        <item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x="1"/>
        <item t="default"/>
      </items>
    </pivotField>
    <pivotField showAll="0"/>
    <pivotField showAll="0"/>
    <pivotField showAll="0"/>
    <pivotField showAll="0"/>
    <pivotField dataField="1" numFmtId="165" showAll="0"/>
  </pivotFields>
  <rowItems count="1">
    <i/>
  </rowItems>
  <colItems count="1">
    <i/>
  </colItems>
  <dataFields count="1">
    <dataField name="Sum of COSTO CAPACITACION" fld="11"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42C25-008C-47E0-B10A-3F58AA91B5C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0:B11" firstHeaderRow="0" firstDataRow="1" firstDataCol="0"/>
  <pivotFields count="12">
    <pivotField showAll="0"/>
    <pivotField showAll="0">
      <items count="4">
        <item x="1"/>
        <item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x="1"/>
        <item t="default"/>
      </items>
    </pivotField>
    <pivotField dataField="1" showAll="0"/>
    <pivotField dataField="1" showAll="0"/>
    <pivotField showAll="0"/>
    <pivotField showAll="0"/>
    <pivotField numFmtId="165" showAll="0"/>
  </pivotFields>
  <rowItems count="1">
    <i/>
  </rowItems>
  <colFields count="1">
    <field x="-2"/>
  </colFields>
  <colItems count="2">
    <i>
      <x/>
    </i>
    <i i="1">
      <x v="1"/>
    </i>
  </colItems>
  <dataFields count="2">
    <dataField name="Sum of PERSONAS CAPACITADAS" fld="8" baseField="0" baseItem="0"/>
    <dataField name="Sum of PERSONAS CITADA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1B2FAD-B0C6-44A8-BF78-EAFD244B0C2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12">
    <pivotField showAll="0"/>
    <pivotField showAll="0">
      <items count="4">
        <item x="1"/>
        <item x="0"/>
        <item x="2"/>
        <item t="default"/>
      </items>
    </pivotField>
    <pivotField showAll="0"/>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showAll="0"/>
    <pivotField numFmtId="14" showAll="0"/>
    <pivotField showAll="0">
      <items count="3">
        <item x="0"/>
        <item x="1"/>
        <item t="default"/>
      </items>
    </pivotField>
    <pivotField showAll="0"/>
    <pivotField dataField="1" showAll="0"/>
    <pivotField dataField="1" showAll="0"/>
    <pivotField showAll="0"/>
    <pivotField numFmtId="165" showAll="0"/>
  </pivotFields>
  <rowItems count="1">
    <i/>
  </rowItems>
  <colFields count="1">
    <field x="-2"/>
  </colFields>
  <colItems count="2">
    <i>
      <x/>
    </i>
    <i i="1">
      <x v="1"/>
    </i>
  </colItems>
  <dataFields count="2">
    <dataField name="Sum of PERSONAS CAPACITADAS" fld="8" baseField="0" baseItem="0"/>
    <dataField name="Sum of POBLACIO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9D0637-3017-4E7F-831F-6417BB8826F4}"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8:B55" firstHeaderRow="1" firstDataRow="1" firstDataCol="1"/>
  <pivotFields count="12">
    <pivotField showAll="0"/>
    <pivotField showAll="0">
      <items count="4">
        <item x="1"/>
        <item x="0"/>
        <item x="2"/>
        <item t="default"/>
      </items>
    </pivotField>
    <pivotField axis="axisRow" showAll="0">
      <items count="7">
        <item x="2"/>
        <item x="3"/>
        <item x="5"/>
        <item x="4"/>
        <item x="0"/>
        <item x="1"/>
        <item t="default"/>
      </items>
    </pivotField>
    <pivotField numFmtId="14" showAll="0">
      <items count="105">
        <item x="98"/>
        <item x="81"/>
        <item x="7"/>
        <item x="103"/>
        <item x="30"/>
        <item x="77"/>
        <item x="66"/>
        <item x="10"/>
        <item x="1"/>
        <item x="9"/>
        <item x="79"/>
        <item x="65"/>
        <item x="83"/>
        <item x="33"/>
        <item x="94"/>
        <item x="78"/>
        <item x="84"/>
        <item x="71"/>
        <item x="61"/>
        <item x="28"/>
        <item x="64"/>
        <item x="37"/>
        <item x="2"/>
        <item x="95"/>
        <item x="54"/>
        <item x="39"/>
        <item x="89"/>
        <item x="72"/>
        <item x="51"/>
        <item x="86"/>
        <item x="99"/>
        <item x="59"/>
        <item x="16"/>
        <item x="73"/>
        <item x="23"/>
        <item x="50"/>
        <item x="97"/>
        <item x="85"/>
        <item x="70"/>
        <item x="40"/>
        <item x="60"/>
        <item x="24"/>
        <item x="31"/>
        <item x="101"/>
        <item x="53"/>
        <item x="67"/>
        <item x="62"/>
        <item x="68"/>
        <item x="21"/>
        <item x="20"/>
        <item x="29"/>
        <item x="48"/>
        <item x="4"/>
        <item x="96"/>
        <item x="88"/>
        <item x="58"/>
        <item x="26"/>
        <item x="49"/>
        <item x="46"/>
        <item x="41"/>
        <item x="15"/>
        <item x="19"/>
        <item x="38"/>
        <item x="43"/>
        <item x="52"/>
        <item x="93"/>
        <item x="13"/>
        <item x="32"/>
        <item x="55"/>
        <item x="35"/>
        <item x="63"/>
        <item x="14"/>
        <item x="34"/>
        <item x="8"/>
        <item x="47"/>
        <item x="17"/>
        <item x="69"/>
        <item x="22"/>
        <item x="75"/>
        <item x="25"/>
        <item x="36"/>
        <item x="91"/>
        <item x="57"/>
        <item x="42"/>
        <item x="3"/>
        <item x="80"/>
        <item x="82"/>
        <item x="6"/>
        <item x="87"/>
        <item x="0"/>
        <item x="45"/>
        <item x="18"/>
        <item x="92"/>
        <item x="56"/>
        <item x="100"/>
        <item x="5"/>
        <item x="90"/>
        <item x="44"/>
        <item x="102"/>
        <item x="12"/>
        <item x="11"/>
        <item x="27"/>
        <item x="74"/>
        <item x="76"/>
        <item t="default"/>
      </items>
    </pivotField>
    <pivotField dataField="1" showAll="0"/>
    <pivotField numFmtId="14" showAll="0"/>
    <pivotField showAll="0">
      <items count="3">
        <item x="0"/>
        <item x="1"/>
        <item t="default"/>
      </items>
    </pivotField>
    <pivotField showAll="0"/>
    <pivotField showAll="0"/>
    <pivotField showAll="0"/>
    <pivotField showAll="0"/>
    <pivotField numFmtId="165" showAll="0"/>
  </pivotFields>
  <rowFields count="1">
    <field x="2"/>
  </rowFields>
  <rowItems count="7">
    <i>
      <x/>
    </i>
    <i>
      <x v="1"/>
    </i>
    <i>
      <x v="2"/>
    </i>
    <i>
      <x v="3"/>
    </i>
    <i>
      <x v="4"/>
    </i>
    <i>
      <x v="5"/>
    </i>
    <i t="grand">
      <x/>
    </i>
  </rowItems>
  <colItems count="1">
    <i/>
  </colItems>
  <dataFields count="1">
    <dataField name="Sum of DURACION" fld="4"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RENCIA" xr10:uid="{99F25F9B-8B61-475C-8FCF-34DF27FC6F8D}" sourceName="GERENCIA">
  <pivotTables>
    <pivotTable tabId="2" name="PivotTable6"/>
    <pivotTable tabId="2" name="PivotTable1"/>
    <pivotTable tabId="2" name="PivotTable2"/>
    <pivotTable tabId="2" name="PivotTable3"/>
    <pivotTable tabId="2" name="PivotTable4"/>
    <pivotTable tabId="2" name="PivotTable5"/>
  </pivotTables>
  <data>
    <tabular pivotCacheId="9851597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 xr10:uid="{6AE72D4E-ED4B-4468-ACE8-BE4D45B0E2B9}" sourceName="ESTADO">
  <pivotTables>
    <pivotTable tabId="2" name="PivotTable5"/>
    <pivotTable tabId="2" name="PivotTable1"/>
    <pivotTable tabId="2" name="PivotTable2"/>
    <pivotTable tabId="2" name="PivotTable3"/>
    <pivotTable tabId="2" name="PivotTable4"/>
    <pivotTable tabId="2" name="PivotTable6"/>
  </pivotTables>
  <data>
    <tabular pivotCacheId="985159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RENCIA" xr10:uid="{410C3D05-8D38-4474-B564-97323EDA9F1A}" cache="Slicer_GERENCIA" caption="GERENCIA" rowHeight="241300"/>
  <slicer name="ESTADO" xr10:uid="{407E4540-1066-4A99-8393-CF3BE584B4F1}" cache="Slicer_ESTADO" caption="ESTAD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933B7E-C473-43C6-A85D-513938D4FD3C}" name="CAPACITACION" displayName="CAPACITACION" ref="A1:L116" totalsRowShown="0" headerRowDxfId="4" headerRowCellStyle="Percent">
  <autoFilter ref="A1:L116" xr:uid="{9B933B7E-C473-43C6-A85D-513938D4FD3C}"/>
  <tableColumns count="12">
    <tableColumn id="1" xr3:uid="{06208435-086F-475C-9EF8-01A6D9C3C914}" name="ACTIVIDAD"/>
    <tableColumn id="2" xr3:uid="{58DBB003-44E6-459A-8E3E-01ACF96EFE16}" name="GERENCIA"/>
    <tableColumn id="3" xr3:uid="{AF1DDF6B-8DD3-4669-85EC-FF1232DF990E}" name="AREA"/>
    <tableColumn id="4" xr3:uid="{C557C452-C0D3-4F37-BB00-1AEDCC001BFA}" name="COMIENZO" dataDxfId="3"/>
    <tableColumn id="5" xr3:uid="{0A9C7787-4D00-48EF-AEF6-DB0FC662054A}" name="DURACION"/>
    <tableColumn id="6" xr3:uid="{429568F6-DEEF-49F8-9999-DE83650F86BB}" name="FIN" dataDxfId="2"/>
    <tableColumn id="7" xr3:uid="{F72B7CB3-D3FB-4EF8-A1B4-8D3319298B7B}" name="ESTADO"/>
    <tableColumn id="8" xr3:uid="{7AC68BC5-0D82-4928-8A89-006E5EB709D3}" name="PERSONAS CITADAS"/>
    <tableColumn id="9" xr3:uid="{9E6C5E60-FFA3-4939-883B-B4E88A70D070}" name="PERSONAS CAPACITADAS"/>
    <tableColumn id="10" xr3:uid="{4AC151F6-E736-45E1-BECC-4A7D85BF93EF}" name="POBLACION"/>
    <tableColumn id="11" xr3:uid="{A8315375-7D3C-45E8-B54B-E40B6EDB2304}" name="% POBLACION CAPACITADA" dataDxfId="1" dataCellStyle="Percent"/>
    <tableColumn id="12" xr3:uid="{695AE41F-A892-4BE7-BFE9-33F0105A5CF5}" name="COSTO CAPACITACION"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MIENZO" xr10:uid="{2A915E10-5FC7-435E-B16F-44297B8C5758}" sourceName="COMIENZO">
  <pivotTables>
    <pivotTable tabId="2" name="PivotTable6"/>
    <pivotTable tabId="2" name="PivotTable1"/>
    <pivotTable tabId="2" name="PivotTable2"/>
    <pivotTable tabId="2" name="PivotTable3"/>
    <pivotTable tabId="2" name="PivotTable4"/>
    <pivotTable tabId="2" name="PivotTable5"/>
  </pivotTables>
  <state minimalRefreshVersion="6" lastRefreshVersion="6" pivotCacheId="9851597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MIENZO" xr10:uid="{5CAB3569-9588-4B72-944D-85EEEEF37554}" cache="NativeTimeline_COMIENZO" caption="COMIENZO" level="1" selectionLevel="1"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ABBB-2C28-40D9-9A5B-B6FF44DAED32}">
  <dimension ref="A1:E55"/>
  <sheetViews>
    <sheetView workbookViewId="0">
      <selection activeCell="J35" sqref="J35"/>
    </sheetView>
  </sheetViews>
  <sheetFormatPr defaultRowHeight="15" x14ac:dyDescent="0.25"/>
  <cols>
    <col min="1" max="1" width="13.140625" bestFit="1" customWidth="1"/>
    <col min="2" max="2" width="28" bestFit="1" customWidth="1"/>
    <col min="3" max="3" width="10.5703125" bestFit="1" customWidth="1"/>
    <col min="4" max="4" width="11.28515625" bestFit="1" customWidth="1"/>
  </cols>
  <sheetData>
    <row r="1" spans="1:3" x14ac:dyDescent="0.25">
      <c r="A1" t="s">
        <v>0</v>
      </c>
    </row>
    <row r="3" spans="1:3" x14ac:dyDescent="0.25">
      <c r="A3" t="s">
        <v>1</v>
      </c>
      <c r="B3" t="s">
        <v>2</v>
      </c>
    </row>
    <row r="4" spans="1:3" x14ac:dyDescent="0.25">
      <c r="A4" s="15">
        <v>1189</v>
      </c>
      <c r="B4" s="15">
        <v>4336</v>
      </c>
      <c r="C4" s="9">
        <f>GETPIVOTDATA("Sum of PERSONAS CAPACITADAS",$A$3)/GETPIVOTDATA("Sum of POBLACION",$A$3)</f>
        <v>0.27421586715867158</v>
      </c>
    </row>
    <row r="8" spans="1:3" x14ac:dyDescent="0.25">
      <c r="A8" t="s">
        <v>3</v>
      </c>
    </row>
    <row r="10" spans="1:3" x14ac:dyDescent="0.25">
      <c r="A10" t="s">
        <v>1</v>
      </c>
      <c r="B10" t="s">
        <v>4</v>
      </c>
    </row>
    <row r="11" spans="1:3" x14ac:dyDescent="0.25">
      <c r="A11" s="15">
        <v>1189</v>
      </c>
      <c r="B11" s="15">
        <v>2538</v>
      </c>
      <c r="C11" s="9">
        <f>GETPIVOTDATA("Sum of PERSONAS CAPACITADAS",$A$10)/GETPIVOTDATA("Sum of PERSONAS CITADAS",$A$10)</f>
        <v>0.46847911741528764</v>
      </c>
    </row>
    <row r="16" spans="1:3" x14ac:dyDescent="0.25">
      <c r="A16" t="s">
        <v>5</v>
      </c>
    </row>
    <row r="18" spans="1:5" x14ac:dyDescent="0.25">
      <c r="A18" t="s">
        <v>6</v>
      </c>
    </row>
    <row r="19" spans="1:5" x14ac:dyDescent="0.25">
      <c r="A19" s="10">
        <v>171007812</v>
      </c>
      <c r="B19" s="7">
        <v>230000000</v>
      </c>
      <c r="C19" s="9">
        <f>GETPIVOTDATA("COSTO CAPACITACION",$A$18)/B19</f>
        <v>0.74351222608695655</v>
      </c>
    </row>
    <row r="24" spans="1:5" x14ac:dyDescent="0.25">
      <c r="A24" t="s">
        <v>7</v>
      </c>
    </row>
    <row r="26" spans="1:5" x14ac:dyDescent="0.25">
      <c r="B26" s="11" t="s">
        <v>8</v>
      </c>
    </row>
    <row r="27" spans="1:5" x14ac:dyDescent="0.25">
      <c r="B27" t="s">
        <v>9</v>
      </c>
      <c r="C27" t="s">
        <v>43</v>
      </c>
      <c r="D27" t="s">
        <v>10</v>
      </c>
    </row>
    <row r="28" spans="1:5" x14ac:dyDescent="0.25">
      <c r="A28" t="s">
        <v>11</v>
      </c>
      <c r="B28" s="15">
        <v>58</v>
      </c>
      <c r="C28" s="15">
        <v>57</v>
      </c>
      <c r="D28" s="15">
        <v>115</v>
      </c>
      <c r="E28" s="9">
        <f>GETPIVOTDATA("ESTADO",$A$26,"ESTADO","EJECUTADA")/GETPIVOTDATA("ESTADO",$A$26)</f>
        <v>0.5043478260869565</v>
      </c>
    </row>
    <row r="35" spans="1:2" x14ac:dyDescent="0.25">
      <c r="A35" s="11" t="s">
        <v>12</v>
      </c>
      <c r="B35" t="s">
        <v>6</v>
      </c>
    </row>
    <row r="36" spans="1:2" x14ac:dyDescent="0.25">
      <c r="A36" s="12" t="s">
        <v>46</v>
      </c>
      <c r="B36" s="13">
        <v>59285421</v>
      </c>
    </row>
    <row r="37" spans="1:2" x14ac:dyDescent="0.25">
      <c r="A37" s="12" t="s">
        <v>13</v>
      </c>
      <c r="B37" s="13">
        <v>18742555</v>
      </c>
    </row>
    <row r="38" spans="1:2" x14ac:dyDescent="0.25">
      <c r="A38" s="12" t="s">
        <v>54</v>
      </c>
      <c r="B38" s="13">
        <v>25047146</v>
      </c>
    </row>
    <row r="39" spans="1:2" x14ac:dyDescent="0.25">
      <c r="A39" s="12" t="s">
        <v>51</v>
      </c>
      <c r="B39" s="13">
        <v>23706984</v>
      </c>
    </row>
    <row r="40" spans="1:2" x14ac:dyDescent="0.25">
      <c r="A40" s="12" t="s">
        <v>39</v>
      </c>
      <c r="B40" s="13">
        <v>21452590</v>
      </c>
    </row>
    <row r="41" spans="1:2" x14ac:dyDescent="0.25">
      <c r="A41" s="12" t="s">
        <v>42</v>
      </c>
      <c r="B41" s="13">
        <v>22773116</v>
      </c>
    </row>
    <row r="42" spans="1:2" x14ac:dyDescent="0.25">
      <c r="A42" s="12" t="s">
        <v>10</v>
      </c>
      <c r="B42" s="13">
        <v>171007812</v>
      </c>
    </row>
    <row r="48" spans="1:2" x14ac:dyDescent="0.25">
      <c r="A48" s="11" t="s">
        <v>12</v>
      </c>
      <c r="B48" t="s">
        <v>14</v>
      </c>
    </row>
    <row r="49" spans="1:2" x14ac:dyDescent="0.25">
      <c r="A49" s="12" t="s">
        <v>46</v>
      </c>
      <c r="B49" s="15">
        <v>222</v>
      </c>
    </row>
    <row r="50" spans="1:2" x14ac:dyDescent="0.25">
      <c r="A50" s="12" t="s">
        <v>13</v>
      </c>
      <c r="B50" s="15">
        <v>67</v>
      </c>
    </row>
    <row r="51" spans="1:2" x14ac:dyDescent="0.25">
      <c r="A51" s="12" t="s">
        <v>54</v>
      </c>
      <c r="B51" s="15">
        <v>52</v>
      </c>
    </row>
    <row r="52" spans="1:2" x14ac:dyDescent="0.25">
      <c r="A52" s="12" t="s">
        <v>51</v>
      </c>
      <c r="B52" s="15">
        <v>104</v>
      </c>
    </row>
    <row r="53" spans="1:2" x14ac:dyDescent="0.25">
      <c r="A53" s="12" t="s">
        <v>39</v>
      </c>
      <c r="B53" s="15">
        <v>68</v>
      </c>
    </row>
    <row r="54" spans="1:2" x14ac:dyDescent="0.25">
      <c r="A54" s="12" t="s">
        <v>42</v>
      </c>
      <c r="B54" s="15">
        <v>103</v>
      </c>
    </row>
    <row r="55" spans="1:2" x14ac:dyDescent="0.25">
      <c r="A55" s="12" t="s">
        <v>10</v>
      </c>
      <c r="B55" s="15">
        <v>616</v>
      </c>
    </row>
  </sheetData>
  <pageMargins left="0.7" right="0.7" top="0.75" bottom="0.75" header="0.3" footer="0.3"/>
  <pageSetup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0B65-E599-4122-B926-1300D935309C}">
  <dimension ref="A2:R25"/>
  <sheetViews>
    <sheetView showGridLines="0" showRowColHeaders="0" tabSelected="1" workbookViewId="0"/>
  </sheetViews>
  <sheetFormatPr defaultRowHeight="15" x14ac:dyDescent="0.25"/>
  <cols>
    <col min="2" max="2" width="11.42578125" customWidth="1"/>
    <col min="3" max="3" width="9.42578125" bestFit="1" customWidth="1"/>
    <col min="7" max="7" width="9.42578125" bestFit="1" customWidth="1"/>
    <col min="11" max="11" width="23.28515625" bestFit="1" customWidth="1"/>
    <col min="14" max="14" width="14.7109375" customWidth="1"/>
    <col min="15" max="15" width="9.42578125" bestFit="1" customWidth="1"/>
  </cols>
  <sheetData>
    <row r="2" spans="4:18" ht="15" customHeight="1" x14ac:dyDescent="0.25">
      <c r="D2" s="21" t="s">
        <v>15</v>
      </c>
      <c r="E2" s="21"/>
      <c r="F2" s="21"/>
      <c r="G2" s="21"/>
      <c r="H2" s="21"/>
      <c r="I2" s="21"/>
      <c r="J2" s="21"/>
      <c r="K2" s="21"/>
      <c r="L2" s="21"/>
      <c r="M2" s="21"/>
      <c r="N2" s="21"/>
      <c r="O2" s="21"/>
      <c r="P2" s="21"/>
      <c r="Q2" s="21"/>
      <c r="R2" s="21"/>
    </row>
    <row r="3" spans="4:18" ht="15" customHeight="1" x14ac:dyDescent="0.25">
      <c r="D3" s="21"/>
      <c r="E3" s="21"/>
      <c r="F3" s="21"/>
      <c r="G3" s="21"/>
      <c r="H3" s="21"/>
      <c r="I3" s="21"/>
      <c r="J3" s="21"/>
      <c r="K3" s="21"/>
      <c r="L3" s="21"/>
      <c r="M3" s="21"/>
      <c r="N3" s="21"/>
      <c r="O3" s="21"/>
      <c r="P3" s="21"/>
      <c r="Q3" s="21"/>
      <c r="R3" s="21"/>
    </row>
    <row r="4" spans="4:18" ht="15" customHeight="1" x14ac:dyDescent="0.25">
      <c r="D4" s="21"/>
      <c r="E4" s="21"/>
      <c r="F4" s="21"/>
      <c r="G4" s="21"/>
      <c r="H4" s="21"/>
      <c r="I4" s="21"/>
      <c r="J4" s="21"/>
      <c r="K4" s="21"/>
      <c r="L4" s="21"/>
      <c r="M4" s="21"/>
      <c r="N4" s="21"/>
      <c r="O4" s="21"/>
      <c r="P4" s="21"/>
      <c r="Q4" s="21"/>
      <c r="R4" s="21"/>
    </row>
    <row r="5" spans="4:18" x14ac:dyDescent="0.25">
      <c r="P5" t="s">
        <v>16</v>
      </c>
    </row>
    <row r="21" spans="1:15" ht="23.25" x14ac:dyDescent="0.35">
      <c r="A21" s="16" t="s">
        <v>17</v>
      </c>
      <c r="B21" s="16"/>
      <c r="C21" s="16"/>
      <c r="E21" s="33" t="s">
        <v>18</v>
      </c>
      <c r="F21" s="33"/>
      <c r="G21" s="33"/>
      <c r="I21" s="22" t="s">
        <v>19</v>
      </c>
      <c r="J21" s="22"/>
      <c r="K21" s="22"/>
      <c r="M21" s="28" t="s">
        <v>20</v>
      </c>
      <c r="N21" s="28"/>
      <c r="O21" s="28"/>
    </row>
    <row r="22" spans="1:15" ht="15.75" x14ac:dyDescent="0.25">
      <c r="A22" s="17" t="s">
        <v>21</v>
      </c>
      <c r="B22" s="17"/>
      <c r="C22" s="17">
        <f>GETPIVOTDATA("Sum of PERSONAS CAPACITADAS",TablasDinamicas!$A$3)</f>
        <v>1189</v>
      </c>
      <c r="D22" s="14"/>
      <c r="E22" s="34" t="s">
        <v>22</v>
      </c>
      <c r="F22" s="34"/>
      <c r="G22" s="34">
        <f>GETPIVOTDATA("Sum of PERSONAS CAPACITADAS",TablasDinamicas!$A$10)</f>
        <v>1189</v>
      </c>
      <c r="H22" s="14"/>
      <c r="I22" s="23" t="s">
        <v>23</v>
      </c>
      <c r="J22" s="23"/>
      <c r="K22" s="24">
        <f>GETPIVOTDATA("COSTO CAPACITACION",TablasDinamicas!$A$18)</f>
        <v>171007812</v>
      </c>
      <c r="L22" s="14"/>
      <c r="M22" s="29" t="s">
        <v>24</v>
      </c>
      <c r="N22" s="29"/>
      <c r="O22" s="29">
        <f>GETPIVOTDATA("ESTADO",TablasDinamicas!$A$26,"ESTADO","EJECUTADA")</f>
        <v>58</v>
      </c>
    </row>
    <row r="23" spans="1:15" ht="15.75" x14ac:dyDescent="0.25">
      <c r="A23" s="17"/>
      <c r="B23" s="17"/>
      <c r="C23" s="17"/>
      <c r="D23" s="14"/>
      <c r="E23" s="34"/>
      <c r="F23" s="34"/>
      <c r="G23" s="34"/>
      <c r="H23" s="14"/>
      <c r="I23" s="23"/>
      <c r="J23" s="23"/>
      <c r="K23" s="24"/>
      <c r="L23" s="14"/>
      <c r="M23" s="29"/>
      <c r="N23" s="29"/>
      <c r="O23" s="29"/>
    </row>
    <row r="24" spans="1:15" x14ac:dyDescent="0.25">
      <c r="A24" s="18"/>
      <c r="B24" s="18"/>
      <c r="C24" s="19">
        <f>TablasDinamicas!C4</f>
        <v>0.27421586715867158</v>
      </c>
      <c r="E24" s="35"/>
      <c r="F24" s="35"/>
      <c r="G24" s="36">
        <f>TablasDinamicas!C11</f>
        <v>0.46847911741528764</v>
      </c>
      <c r="I24" s="25"/>
      <c r="J24" s="25"/>
      <c r="K24" s="26">
        <f>TablasDinamicas!C19</f>
        <v>0.74351222608695655</v>
      </c>
      <c r="M24" s="30"/>
      <c r="N24" s="30"/>
      <c r="O24" s="31">
        <f>TablasDinamicas!E28</f>
        <v>0.5043478260869565</v>
      </c>
    </row>
    <row r="25" spans="1:15" x14ac:dyDescent="0.25">
      <c r="A25" s="18"/>
      <c r="B25" s="18"/>
      <c r="C25" s="20"/>
      <c r="E25" s="35"/>
      <c r="F25" s="35"/>
      <c r="G25" s="37"/>
      <c r="I25" s="25"/>
      <c r="J25" s="25"/>
      <c r="K25" s="27"/>
      <c r="M25" s="30"/>
      <c r="N25" s="30"/>
      <c r="O25" s="32"/>
    </row>
  </sheetData>
  <mergeCells count="21">
    <mergeCell ref="D2:R4"/>
    <mergeCell ref="I21:K21"/>
    <mergeCell ref="I22:J23"/>
    <mergeCell ref="K22:K23"/>
    <mergeCell ref="I24:J25"/>
    <mergeCell ref="K24:K25"/>
    <mergeCell ref="M21:O21"/>
    <mergeCell ref="M22:N23"/>
    <mergeCell ref="O22:O23"/>
    <mergeCell ref="M24:N25"/>
    <mergeCell ref="O24:O25"/>
    <mergeCell ref="E21:G21"/>
    <mergeCell ref="E22:F23"/>
    <mergeCell ref="G22:G23"/>
    <mergeCell ref="E24:F25"/>
    <mergeCell ref="G24:G25"/>
    <mergeCell ref="A21:C21"/>
    <mergeCell ref="A22:B23"/>
    <mergeCell ref="C22:C23"/>
    <mergeCell ref="A24:B25"/>
    <mergeCell ref="C24:C2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0073-F798-43AC-8982-19F19A316C93}">
  <dimension ref="A1:M116"/>
  <sheetViews>
    <sheetView topLeftCell="A2" workbookViewId="0">
      <selection activeCell="H21" sqref="H21"/>
    </sheetView>
  </sheetViews>
  <sheetFormatPr defaultColWidth="11.42578125" defaultRowHeight="15" x14ac:dyDescent="0.25"/>
  <cols>
    <col min="1" max="1" width="54.5703125" bestFit="1" customWidth="1"/>
    <col min="2" max="2" width="14" bestFit="1" customWidth="1"/>
    <col min="3" max="3" width="11" bestFit="1" customWidth="1"/>
    <col min="4" max="4" width="13" style="5" customWidth="1"/>
    <col min="5" max="5" width="12.85546875" customWidth="1"/>
    <col min="6" max="6" width="10.7109375" style="5" bestFit="1" customWidth="1"/>
    <col min="7" max="7" width="11" bestFit="1" customWidth="1"/>
    <col min="8" max="8" width="20.5703125" customWidth="1"/>
    <col min="9" max="9" width="25.42578125" customWidth="1"/>
    <col min="10" max="10" width="13.5703125" customWidth="1"/>
    <col min="11" max="11" width="27.42578125" style="6" customWidth="1"/>
    <col min="12" max="12" width="24.42578125" style="7" customWidth="1"/>
  </cols>
  <sheetData>
    <row r="1" spans="1:13" s="8" customFormat="1" x14ac:dyDescent="0.25">
      <c r="A1" s="1" t="s">
        <v>25</v>
      </c>
      <c r="B1" s="1" t="s">
        <v>26</v>
      </c>
      <c r="C1" s="1" t="s">
        <v>27</v>
      </c>
      <c r="D1" s="2" t="s">
        <v>28</v>
      </c>
      <c r="E1" s="1" t="s">
        <v>29</v>
      </c>
      <c r="F1" s="2" t="s">
        <v>30</v>
      </c>
      <c r="G1" s="1" t="s">
        <v>31</v>
      </c>
      <c r="H1" s="1" t="s">
        <v>32</v>
      </c>
      <c r="I1" s="1" t="s">
        <v>33</v>
      </c>
      <c r="J1" s="1" t="s">
        <v>34</v>
      </c>
      <c r="K1" s="3" t="s">
        <v>35</v>
      </c>
      <c r="L1" s="4" t="s">
        <v>36</v>
      </c>
      <c r="M1" s="1"/>
    </row>
    <row r="2" spans="1:13" x14ac:dyDescent="0.25">
      <c r="A2" t="s">
        <v>37</v>
      </c>
      <c r="B2" t="s">
        <v>38</v>
      </c>
      <c r="C2" t="s">
        <v>39</v>
      </c>
      <c r="D2" s="5">
        <v>44518</v>
      </c>
      <c r="E2">
        <v>5</v>
      </c>
      <c r="F2" s="5">
        <v>44522</v>
      </c>
      <c r="G2" t="s">
        <v>9</v>
      </c>
      <c r="H2">
        <v>6</v>
      </c>
      <c r="I2">
        <v>4</v>
      </c>
      <c r="J2">
        <v>8</v>
      </c>
      <c r="K2" s="6">
        <v>0.5</v>
      </c>
      <c r="L2" s="7">
        <v>1183067</v>
      </c>
    </row>
    <row r="3" spans="1:13" x14ac:dyDescent="0.25">
      <c r="A3" t="s">
        <v>40</v>
      </c>
      <c r="B3" t="s">
        <v>41</v>
      </c>
      <c r="C3" t="s">
        <v>42</v>
      </c>
      <c r="D3" s="5">
        <v>44228</v>
      </c>
      <c r="E3">
        <v>9</v>
      </c>
      <c r="F3" s="5">
        <v>44236</v>
      </c>
      <c r="G3" t="s">
        <v>43</v>
      </c>
      <c r="H3">
        <v>32</v>
      </c>
      <c r="J3">
        <v>45</v>
      </c>
      <c r="K3" s="6" t="s">
        <v>44</v>
      </c>
      <c r="L3" s="7">
        <v>516494</v>
      </c>
    </row>
    <row r="4" spans="1:13" x14ac:dyDescent="0.25">
      <c r="A4" t="s">
        <v>45</v>
      </c>
      <c r="B4" t="s">
        <v>41</v>
      </c>
      <c r="C4" t="s">
        <v>46</v>
      </c>
      <c r="D4" s="5">
        <v>44281</v>
      </c>
      <c r="E4">
        <v>2</v>
      </c>
      <c r="F4" s="5">
        <v>44282</v>
      </c>
      <c r="G4" t="s">
        <v>9</v>
      </c>
      <c r="H4">
        <v>12</v>
      </c>
      <c r="I4">
        <v>10</v>
      </c>
      <c r="J4">
        <v>30</v>
      </c>
      <c r="K4" s="6">
        <v>0.33333333333333331</v>
      </c>
      <c r="L4" s="7">
        <v>587739</v>
      </c>
    </row>
    <row r="5" spans="1:13" x14ac:dyDescent="0.25">
      <c r="A5" t="s">
        <v>47</v>
      </c>
      <c r="B5" t="s">
        <v>41</v>
      </c>
      <c r="C5" t="s">
        <v>46</v>
      </c>
      <c r="D5" s="5">
        <v>44492</v>
      </c>
      <c r="E5">
        <v>7</v>
      </c>
      <c r="F5" s="5">
        <v>44498</v>
      </c>
      <c r="G5" t="s">
        <v>43</v>
      </c>
      <c r="H5">
        <v>14</v>
      </c>
      <c r="J5">
        <v>45</v>
      </c>
      <c r="K5" s="6" t="s">
        <v>44</v>
      </c>
      <c r="L5" s="7">
        <v>1416670</v>
      </c>
    </row>
    <row r="6" spans="1:13" x14ac:dyDescent="0.25">
      <c r="A6" t="s">
        <v>48</v>
      </c>
      <c r="B6" t="s">
        <v>49</v>
      </c>
      <c r="C6" t="s">
        <v>13</v>
      </c>
      <c r="D6" s="5">
        <v>44376</v>
      </c>
      <c r="E6">
        <v>7</v>
      </c>
      <c r="F6" s="5">
        <v>44382</v>
      </c>
      <c r="G6" t="s">
        <v>43</v>
      </c>
      <c r="H6">
        <v>5</v>
      </c>
      <c r="J6">
        <v>45</v>
      </c>
      <c r="K6" s="6" t="s">
        <v>44</v>
      </c>
      <c r="L6" s="7">
        <v>2206987</v>
      </c>
    </row>
    <row r="7" spans="1:13" x14ac:dyDescent="0.25">
      <c r="A7" t="s">
        <v>50</v>
      </c>
      <c r="B7" t="s">
        <v>41</v>
      </c>
      <c r="C7" t="s">
        <v>51</v>
      </c>
      <c r="D7" s="5">
        <v>44540</v>
      </c>
      <c r="E7">
        <v>7</v>
      </c>
      <c r="F7" s="5">
        <v>44546</v>
      </c>
      <c r="G7" t="s">
        <v>9</v>
      </c>
      <c r="H7">
        <v>22</v>
      </c>
      <c r="I7">
        <v>20</v>
      </c>
      <c r="J7">
        <v>30</v>
      </c>
      <c r="K7" s="6">
        <v>0.66666666666666663</v>
      </c>
      <c r="L7" s="7">
        <v>1371349</v>
      </c>
    </row>
    <row r="8" spans="1:13" x14ac:dyDescent="0.25">
      <c r="A8" t="s">
        <v>52</v>
      </c>
      <c r="B8" t="s">
        <v>41</v>
      </c>
      <c r="C8" t="s">
        <v>46</v>
      </c>
      <c r="D8" s="5">
        <v>44509</v>
      </c>
      <c r="E8">
        <v>2</v>
      </c>
      <c r="F8" s="5">
        <v>44510</v>
      </c>
      <c r="G8" t="s">
        <v>9</v>
      </c>
      <c r="H8">
        <v>82</v>
      </c>
      <c r="I8">
        <v>80</v>
      </c>
      <c r="J8">
        <v>80</v>
      </c>
      <c r="K8" s="6">
        <v>1</v>
      </c>
      <c r="L8" s="7">
        <v>1875709</v>
      </c>
    </row>
    <row r="9" spans="1:13" x14ac:dyDescent="0.25">
      <c r="A9" t="s">
        <v>53</v>
      </c>
      <c r="B9" t="s">
        <v>38</v>
      </c>
      <c r="C9" t="s">
        <v>54</v>
      </c>
      <c r="D9" s="5">
        <v>44206</v>
      </c>
      <c r="E9">
        <v>1</v>
      </c>
      <c r="F9" s="5">
        <v>44206</v>
      </c>
      <c r="G9" t="s">
        <v>43</v>
      </c>
      <c r="H9">
        <v>32</v>
      </c>
      <c r="J9">
        <v>45</v>
      </c>
      <c r="K9" s="6" t="s">
        <v>44</v>
      </c>
      <c r="L9" s="7">
        <v>2425787</v>
      </c>
    </row>
    <row r="10" spans="1:13" x14ac:dyDescent="0.25">
      <c r="A10" t="s">
        <v>55</v>
      </c>
      <c r="B10" t="s">
        <v>38</v>
      </c>
      <c r="C10" t="s">
        <v>39</v>
      </c>
      <c r="D10" s="5">
        <v>44460</v>
      </c>
      <c r="E10">
        <v>4</v>
      </c>
      <c r="F10" s="5">
        <v>44463</v>
      </c>
      <c r="G10" t="s">
        <v>9</v>
      </c>
      <c r="H10">
        <v>14</v>
      </c>
      <c r="I10">
        <v>12</v>
      </c>
      <c r="J10">
        <v>45</v>
      </c>
      <c r="K10" s="6">
        <v>0.26666666666666666</v>
      </c>
      <c r="L10" s="7">
        <v>2084002</v>
      </c>
    </row>
    <row r="11" spans="1:13" x14ac:dyDescent="0.25">
      <c r="A11" t="s">
        <v>56</v>
      </c>
      <c r="B11" t="s">
        <v>41</v>
      </c>
      <c r="C11" t="s">
        <v>42</v>
      </c>
      <c r="D11" s="5">
        <v>44244</v>
      </c>
      <c r="E11">
        <v>4</v>
      </c>
      <c r="F11" s="5">
        <v>44247</v>
      </c>
      <c r="G11" t="s">
        <v>43</v>
      </c>
      <c r="H11">
        <v>26</v>
      </c>
      <c r="J11">
        <v>45</v>
      </c>
      <c r="K11" s="6" t="s">
        <v>44</v>
      </c>
      <c r="L11" s="7">
        <v>279124</v>
      </c>
    </row>
    <row r="12" spans="1:13" x14ac:dyDescent="0.25">
      <c r="A12" t="s">
        <v>57</v>
      </c>
      <c r="B12" t="s">
        <v>41</v>
      </c>
      <c r="C12" t="s">
        <v>46</v>
      </c>
      <c r="D12" s="5">
        <v>44222</v>
      </c>
      <c r="E12">
        <v>2</v>
      </c>
      <c r="F12" s="5">
        <v>44223</v>
      </c>
      <c r="G12" t="s">
        <v>43</v>
      </c>
      <c r="H12">
        <v>3</v>
      </c>
      <c r="J12">
        <v>3</v>
      </c>
      <c r="K12" s="6" t="s">
        <v>44</v>
      </c>
      <c r="L12" s="7">
        <v>1124636</v>
      </c>
    </row>
    <row r="13" spans="1:13" x14ac:dyDescent="0.25">
      <c r="A13" t="s">
        <v>58</v>
      </c>
      <c r="B13" t="s">
        <v>41</v>
      </c>
      <c r="C13" t="s">
        <v>46</v>
      </c>
      <c r="D13" s="5">
        <v>44551</v>
      </c>
      <c r="E13">
        <v>1</v>
      </c>
      <c r="F13" s="5">
        <v>44551</v>
      </c>
      <c r="G13" t="s">
        <v>9</v>
      </c>
      <c r="H13">
        <v>6</v>
      </c>
      <c r="I13">
        <v>4</v>
      </c>
      <c r="J13">
        <v>8</v>
      </c>
      <c r="K13" s="6">
        <v>0.5</v>
      </c>
      <c r="L13" s="7">
        <v>536594</v>
      </c>
    </row>
    <row r="14" spans="1:13" x14ac:dyDescent="0.25">
      <c r="A14" t="s">
        <v>59</v>
      </c>
      <c r="B14" t="s">
        <v>49</v>
      </c>
      <c r="C14" t="s">
        <v>13</v>
      </c>
      <c r="D14" s="5">
        <v>44550</v>
      </c>
      <c r="E14">
        <v>3</v>
      </c>
      <c r="F14" s="5">
        <v>44552</v>
      </c>
      <c r="G14" t="s">
        <v>9</v>
      </c>
      <c r="H14">
        <v>32</v>
      </c>
      <c r="I14">
        <v>30</v>
      </c>
      <c r="J14">
        <v>45</v>
      </c>
      <c r="K14" s="6">
        <v>0.66666666666666663</v>
      </c>
      <c r="L14" s="7">
        <v>268695</v>
      </c>
    </row>
    <row r="15" spans="1:13" x14ac:dyDescent="0.25">
      <c r="A15" t="s">
        <v>60</v>
      </c>
      <c r="B15" t="s">
        <v>41</v>
      </c>
      <c r="C15" t="s">
        <v>51</v>
      </c>
      <c r="D15" s="5">
        <v>44432</v>
      </c>
      <c r="E15">
        <v>7</v>
      </c>
      <c r="F15" s="5">
        <v>44438</v>
      </c>
      <c r="G15" t="s">
        <v>43</v>
      </c>
      <c r="H15">
        <v>12</v>
      </c>
      <c r="J15">
        <v>30</v>
      </c>
      <c r="K15" s="6">
        <v>0</v>
      </c>
      <c r="L15" s="7">
        <v>979739</v>
      </c>
    </row>
    <row r="16" spans="1:13" x14ac:dyDescent="0.25">
      <c r="A16" t="s">
        <v>61</v>
      </c>
      <c r="B16" t="s">
        <v>41</v>
      </c>
      <c r="C16" t="s">
        <v>46</v>
      </c>
      <c r="D16" s="5">
        <v>44454</v>
      </c>
      <c r="E16">
        <v>3</v>
      </c>
      <c r="F16" s="5">
        <v>44456</v>
      </c>
      <c r="G16" t="s">
        <v>9</v>
      </c>
      <c r="H16">
        <v>14</v>
      </c>
      <c r="I16">
        <v>12</v>
      </c>
      <c r="J16">
        <v>45</v>
      </c>
      <c r="K16" s="6">
        <v>0.26666666666666666</v>
      </c>
      <c r="L16" s="7">
        <v>1356679</v>
      </c>
    </row>
    <row r="17" spans="1:12" x14ac:dyDescent="0.25">
      <c r="A17" t="s">
        <v>62</v>
      </c>
      <c r="B17" t="s">
        <v>38</v>
      </c>
      <c r="C17" t="s">
        <v>54</v>
      </c>
      <c r="D17" s="5">
        <v>44409</v>
      </c>
      <c r="E17">
        <v>2</v>
      </c>
      <c r="F17" s="5">
        <v>44410</v>
      </c>
      <c r="G17" t="s">
        <v>43</v>
      </c>
      <c r="H17">
        <v>5</v>
      </c>
      <c r="J17">
        <v>45</v>
      </c>
      <c r="K17" s="6">
        <v>0</v>
      </c>
      <c r="L17" s="7">
        <v>2341093</v>
      </c>
    </row>
    <row r="18" spans="1:12" x14ac:dyDescent="0.25">
      <c r="A18" t="s">
        <v>63</v>
      </c>
      <c r="B18" t="s">
        <v>38</v>
      </c>
      <c r="C18" t="s">
        <v>39</v>
      </c>
      <c r="D18" s="5">
        <v>44307</v>
      </c>
      <c r="E18">
        <v>9</v>
      </c>
      <c r="F18" s="5">
        <v>44315</v>
      </c>
      <c r="G18" t="s">
        <v>43</v>
      </c>
      <c r="H18">
        <v>22</v>
      </c>
      <c r="J18">
        <v>30</v>
      </c>
      <c r="K18" s="6">
        <v>0</v>
      </c>
      <c r="L18" s="7">
        <v>1331151</v>
      </c>
    </row>
    <row r="19" spans="1:12" x14ac:dyDescent="0.25">
      <c r="A19" t="s">
        <v>64</v>
      </c>
      <c r="B19" t="s">
        <v>41</v>
      </c>
      <c r="C19" t="s">
        <v>42</v>
      </c>
      <c r="D19" s="5">
        <v>44466</v>
      </c>
      <c r="E19">
        <v>5</v>
      </c>
      <c r="F19" s="5">
        <v>44470</v>
      </c>
      <c r="G19" t="s">
        <v>9</v>
      </c>
      <c r="H19">
        <v>82</v>
      </c>
      <c r="I19">
        <v>80</v>
      </c>
      <c r="J19">
        <v>80</v>
      </c>
      <c r="K19" s="6">
        <v>1</v>
      </c>
      <c r="L19" s="7">
        <v>2327324</v>
      </c>
    </row>
    <row r="20" spans="1:12" x14ac:dyDescent="0.25">
      <c r="A20" t="s">
        <v>65</v>
      </c>
      <c r="B20" t="s">
        <v>41</v>
      </c>
      <c r="C20" t="s">
        <v>46</v>
      </c>
      <c r="D20" s="5">
        <v>44527</v>
      </c>
      <c r="E20">
        <v>2</v>
      </c>
      <c r="F20" s="5">
        <v>44528</v>
      </c>
      <c r="G20" t="s">
        <v>9</v>
      </c>
      <c r="H20">
        <v>32</v>
      </c>
      <c r="I20">
        <v>30</v>
      </c>
      <c r="J20">
        <v>45</v>
      </c>
      <c r="K20" s="6">
        <v>0.66666666666666663</v>
      </c>
      <c r="L20" s="7">
        <v>318085</v>
      </c>
    </row>
    <row r="21" spans="1:12" x14ac:dyDescent="0.25">
      <c r="A21" t="s">
        <v>66</v>
      </c>
      <c r="B21" t="s">
        <v>41</v>
      </c>
      <c r="C21" t="s">
        <v>46</v>
      </c>
      <c r="D21" s="5">
        <v>44415</v>
      </c>
      <c r="E21">
        <v>9</v>
      </c>
      <c r="F21" s="5">
        <v>44423</v>
      </c>
      <c r="G21" t="s">
        <v>43</v>
      </c>
      <c r="H21">
        <v>14</v>
      </c>
      <c r="J21">
        <v>45</v>
      </c>
      <c r="K21" s="6">
        <v>0</v>
      </c>
      <c r="L21" s="7">
        <v>339274</v>
      </c>
    </row>
    <row r="22" spans="1:12" x14ac:dyDescent="0.25">
      <c r="A22" t="s">
        <v>67</v>
      </c>
      <c r="B22" t="s">
        <v>49</v>
      </c>
      <c r="C22" t="s">
        <v>13</v>
      </c>
      <c r="D22" s="5">
        <v>44369</v>
      </c>
      <c r="E22">
        <v>9</v>
      </c>
      <c r="F22" s="5">
        <v>44377</v>
      </c>
      <c r="G22" t="s">
        <v>9</v>
      </c>
      <c r="H22">
        <v>26</v>
      </c>
      <c r="I22">
        <v>24</v>
      </c>
      <c r="J22">
        <v>45</v>
      </c>
      <c r="K22" s="6">
        <v>0.53333333333333333</v>
      </c>
      <c r="L22" s="7">
        <v>1410029</v>
      </c>
    </row>
    <row r="23" spans="1:12" x14ac:dyDescent="0.25">
      <c r="A23" t="s">
        <v>68</v>
      </c>
      <c r="B23" t="s">
        <v>41</v>
      </c>
      <c r="C23" t="s">
        <v>51</v>
      </c>
      <c r="D23" s="5">
        <v>44354</v>
      </c>
      <c r="E23">
        <v>7</v>
      </c>
      <c r="F23" s="5">
        <v>44360</v>
      </c>
      <c r="G23" t="s">
        <v>43</v>
      </c>
      <c r="H23">
        <v>3</v>
      </c>
      <c r="J23">
        <v>3</v>
      </c>
      <c r="K23" s="6">
        <v>0</v>
      </c>
      <c r="L23" s="7">
        <v>2499467</v>
      </c>
    </row>
    <row r="24" spans="1:12" x14ac:dyDescent="0.25">
      <c r="A24" t="s">
        <v>69</v>
      </c>
      <c r="B24" t="s">
        <v>41</v>
      </c>
      <c r="C24" t="s">
        <v>46</v>
      </c>
      <c r="D24" s="5">
        <v>44476</v>
      </c>
      <c r="E24">
        <v>7</v>
      </c>
      <c r="F24" s="5">
        <v>44482</v>
      </c>
      <c r="G24" t="s">
        <v>43</v>
      </c>
      <c r="H24">
        <v>6</v>
      </c>
      <c r="J24">
        <v>8</v>
      </c>
      <c r="K24" s="6">
        <v>0</v>
      </c>
      <c r="L24" s="7">
        <v>2246530</v>
      </c>
    </row>
    <row r="25" spans="1:12" x14ac:dyDescent="0.25">
      <c r="A25" t="s">
        <v>70</v>
      </c>
      <c r="B25" t="s">
        <v>38</v>
      </c>
      <c r="C25" t="s">
        <v>54</v>
      </c>
      <c r="D25" s="5">
        <v>44206</v>
      </c>
      <c r="E25">
        <v>3</v>
      </c>
      <c r="F25" s="5">
        <v>44208</v>
      </c>
      <c r="G25" t="s">
        <v>9</v>
      </c>
      <c r="H25">
        <v>32</v>
      </c>
      <c r="I25">
        <v>30</v>
      </c>
      <c r="J25">
        <v>45</v>
      </c>
      <c r="K25" s="6">
        <v>0.66666666666666663</v>
      </c>
      <c r="L25" s="7">
        <v>2248625</v>
      </c>
    </row>
    <row r="26" spans="1:12" x14ac:dyDescent="0.25">
      <c r="A26" t="s">
        <v>71</v>
      </c>
      <c r="B26" t="s">
        <v>38</v>
      </c>
      <c r="C26" t="s">
        <v>39</v>
      </c>
      <c r="D26" s="5">
        <v>44318</v>
      </c>
      <c r="E26">
        <v>5</v>
      </c>
      <c r="F26" s="5">
        <v>44322</v>
      </c>
      <c r="G26" t="s">
        <v>9</v>
      </c>
      <c r="H26">
        <v>12</v>
      </c>
      <c r="I26">
        <v>10</v>
      </c>
      <c r="J26">
        <v>30</v>
      </c>
      <c r="K26" s="6">
        <v>0.33333333333333331</v>
      </c>
      <c r="L26" s="7">
        <v>2024457</v>
      </c>
    </row>
    <row r="27" spans="1:12" x14ac:dyDescent="0.25">
      <c r="A27" t="s">
        <v>72</v>
      </c>
      <c r="B27" t="s">
        <v>41</v>
      </c>
      <c r="C27" t="s">
        <v>42</v>
      </c>
      <c r="D27" s="5">
        <v>44339</v>
      </c>
      <c r="E27">
        <v>10</v>
      </c>
      <c r="F27" s="5">
        <v>44348</v>
      </c>
      <c r="G27" t="s">
        <v>43</v>
      </c>
      <c r="H27">
        <v>14</v>
      </c>
      <c r="J27">
        <v>45</v>
      </c>
      <c r="K27" s="6">
        <v>0</v>
      </c>
      <c r="L27" s="7">
        <v>1214773</v>
      </c>
    </row>
    <row r="28" spans="1:12" x14ac:dyDescent="0.25">
      <c r="A28" t="s">
        <v>73</v>
      </c>
      <c r="B28" t="s">
        <v>41</v>
      </c>
      <c r="C28" t="s">
        <v>46</v>
      </c>
      <c r="D28" s="5">
        <v>44480</v>
      </c>
      <c r="E28">
        <v>6</v>
      </c>
      <c r="F28" s="5">
        <v>44485</v>
      </c>
      <c r="G28" t="s">
        <v>9</v>
      </c>
      <c r="H28">
        <v>5</v>
      </c>
      <c r="I28">
        <v>5</v>
      </c>
      <c r="J28">
        <v>45</v>
      </c>
      <c r="K28" s="6">
        <v>0.1111111111111111</v>
      </c>
      <c r="L28" s="7">
        <v>1135197</v>
      </c>
    </row>
    <row r="29" spans="1:12" x14ac:dyDescent="0.25">
      <c r="A29" t="s">
        <v>74</v>
      </c>
      <c r="B29" t="s">
        <v>41</v>
      </c>
      <c r="C29" t="s">
        <v>46</v>
      </c>
      <c r="D29" s="5">
        <v>44403</v>
      </c>
      <c r="E29">
        <v>10</v>
      </c>
      <c r="F29" s="5">
        <v>44412</v>
      </c>
      <c r="G29" t="s">
        <v>43</v>
      </c>
      <c r="H29">
        <v>22</v>
      </c>
      <c r="J29">
        <v>30</v>
      </c>
      <c r="K29" s="6">
        <v>0</v>
      </c>
      <c r="L29" s="7">
        <v>2128281</v>
      </c>
    </row>
    <row r="30" spans="1:12" x14ac:dyDescent="0.25">
      <c r="A30" t="s">
        <v>75</v>
      </c>
      <c r="B30" t="s">
        <v>49</v>
      </c>
      <c r="C30" t="s">
        <v>13</v>
      </c>
      <c r="D30" s="5">
        <v>44553</v>
      </c>
      <c r="E30">
        <v>5</v>
      </c>
      <c r="F30" s="5">
        <v>44557</v>
      </c>
      <c r="G30" t="s">
        <v>43</v>
      </c>
      <c r="H30">
        <v>82</v>
      </c>
      <c r="J30">
        <v>80</v>
      </c>
      <c r="K30" s="6">
        <v>0</v>
      </c>
      <c r="L30" s="7">
        <v>1590655</v>
      </c>
    </row>
    <row r="31" spans="1:12" x14ac:dyDescent="0.25">
      <c r="A31" t="s">
        <v>76</v>
      </c>
      <c r="B31" t="s">
        <v>41</v>
      </c>
      <c r="C31" t="s">
        <v>51</v>
      </c>
      <c r="D31" s="5">
        <v>44274</v>
      </c>
      <c r="E31">
        <v>5</v>
      </c>
      <c r="F31" s="5">
        <v>44278</v>
      </c>
      <c r="G31" t="s">
        <v>9</v>
      </c>
      <c r="H31">
        <v>32</v>
      </c>
      <c r="I31">
        <v>30</v>
      </c>
      <c r="J31">
        <v>45</v>
      </c>
      <c r="K31" s="6">
        <v>0.66666666666666663</v>
      </c>
      <c r="L31" s="7">
        <v>1428074</v>
      </c>
    </row>
    <row r="32" spans="1:12" x14ac:dyDescent="0.25">
      <c r="A32" t="s">
        <v>77</v>
      </c>
      <c r="B32" t="s">
        <v>41</v>
      </c>
      <c r="C32" t="s">
        <v>46</v>
      </c>
      <c r="D32" s="5">
        <v>44374</v>
      </c>
      <c r="E32">
        <v>5</v>
      </c>
      <c r="F32" s="5">
        <v>44378</v>
      </c>
      <c r="G32" t="s">
        <v>9</v>
      </c>
      <c r="H32">
        <v>14</v>
      </c>
      <c r="I32">
        <v>12</v>
      </c>
      <c r="J32">
        <v>45</v>
      </c>
      <c r="K32" s="6">
        <v>0.26666666666666666</v>
      </c>
      <c r="L32" s="7">
        <v>1154898</v>
      </c>
    </row>
    <row r="33" spans="1:12" x14ac:dyDescent="0.25">
      <c r="A33" t="s">
        <v>78</v>
      </c>
      <c r="B33" t="s">
        <v>38</v>
      </c>
      <c r="C33" t="s">
        <v>54</v>
      </c>
      <c r="D33" s="5">
        <v>44208</v>
      </c>
      <c r="E33">
        <v>4</v>
      </c>
      <c r="F33" s="5">
        <v>44211</v>
      </c>
      <c r="G33" t="s">
        <v>43</v>
      </c>
      <c r="H33">
        <v>26</v>
      </c>
      <c r="J33">
        <v>45</v>
      </c>
      <c r="K33" s="6">
        <v>0</v>
      </c>
      <c r="L33" s="7">
        <v>1603714</v>
      </c>
    </row>
    <row r="34" spans="1:12" x14ac:dyDescent="0.25">
      <c r="A34" t="s">
        <v>79</v>
      </c>
      <c r="B34" t="s">
        <v>38</v>
      </c>
      <c r="C34" t="s">
        <v>39</v>
      </c>
      <c r="D34" s="5">
        <v>44341</v>
      </c>
      <c r="E34">
        <v>4</v>
      </c>
      <c r="F34" s="5">
        <v>44344</v>
      </c>
      <c r="G34" t="s">
        <v>9</v>
      </c>
      <c r="H34">
        <v>3</v>
      </c>
      <c r="I34">
        <v>3</v>
      </c>
      <c r="J34">
        <v>3</v>
      </c>
      <c r="K34" s="6">
        <v>1</v>
      </c>
      <c r="L34" s="7">
        <v>397161</v>
      </c>
    </row>
    <row r="35" spans="1:12" x14ac:dyDescent="0.25">
      <c r="A35" t="s">
        <v>80</v>
      </c>
      <c r="B35" t="s">
        <v>41</v>
      </c>
      <c r="C35" t="s">
        <v>42</v>
      </c>
      <c r="D35" s="5">
        <v>44436</v>
      </c>
      <c r="E35">
        <v>7</v>
      </c>
      <c r="F35" s="5">
        <v>44442</v>
      </c>
      <c r="G35" t="s">
        <v>43</v>
      </c>
      <c r="H35">
        <v>6</v>
      </c>
      <c r="J35">
        <v>8</v>
      </c>
      <c r="K35" s="6">
        <v>0</v>
      </c>
      <c r="L35" s="7">
        <v>2112823</v>
      </c>
    </row>
    <row r="36" spans="1:12" x14ac:dyDescent="0.25">
      <c r="A36" t="s">
        <v>81</v>
      </c>
      <c r="B36" t="s">
        <v>41</v>
      </c>
      <c r="C36" t="s">
        <v>46</v>
      </c>
      <c r="D36" s="5">
        <v>44374</v>
      </c>
      <c r="E36">
        <v>7</v>
      </c>
      <c r="F36" s="5">
        <v>44380</v>
      </c>
      <c r="G36" t="s">
        <v>43</v>
      </c>
      <c r="H36">
        <v>32</v>
      </c>
      <c r="J36">
        <v>45</v>
      </c>
      <c r="K36" s="6">
        <v>0</v>
      </c>
      <c r="L36" s="7">
        <v>1703402</v>
      </c>
    </row>
    <row r="37" spans="1:12" x14ac:dyDescent="0.25">
      <c r="A37" t="s">
        <v>82</v>
      </c>
      <c r="B37" t="s">
        <v>41</v>
      </c>
      <c r="C37" t="s">
        <v>46</v>
      </c>
      <c r="D37" s="5">
        <v>44261</v>
      </c>
      <c r="E37">
        <v>9</v>
      </c>
      <c r="F37" s="5">
        <v>44269</v>
      </c>
      <c r="G37" t="s">
        <v>9</v>
      </c>
      <c r="H37">
        <v>12</v>
      </c>
      <c r="I37">
        <v>10</v>
      </c>
      <c r="J37">
        <v>30</v>
      </c>
      <c r="K37" s="6">
        <v>0.33333333333333331</v>
      </c>
      <c r="L37" s="7">
        <v>2437898</v>
      </c>
    </row>
    <row r="38" spans="1:12" x14ac:dyDescent="0.25">
      <c r="A38" t="s">
        <v>83</v>
      </c>
      <c r="B38" t="s">
        <v>49</v>
      </c>
      <c r="C38" t="s">
        <v>13</v>
      </c>
      <c r="D38" s="5">
        <v>44456</v>
      </c>
      <c r="E38">
        <v>10</v>
      </c>
      <c r="F38" s="5">
        <v>44465</v>
      </c>
      <c r="G38" t="s">
        <v>9</v>
      </c>
      <c r="H38">
        <v>14</v>
      </c>
      <c r="I38">
        <v>12</v>
      </c>
      <c r="J38">
        <v>45</v>
      </c>
      <c r="K38" s="6">
        <v>0.26666666666666666</v>
      </c>
      <c r="L38" s="7">
        <v>563434</v>
      </c>
    </row>
    <row r="39" spans="1:12" x14ac:dyDescent="0.25">
      <c r="A39" t="s">
        <v>84</v>
      </c>
      <c r="B39" t="s">
        <v>41</v>
      </c>
      <c r="C39" t="s">
        <v>51</v>
      </c>
      <c r="D39" s="5">
        <v>44442</v>
      </c>
      <c r="E39">
        <v>6</v>
      </c>
      <c r="F39" s="5">
        <v>44447</v>
      </c>
      <c r="G39" t="s">
        <v>43</v>
      </c>
      <c r="H39">
        <v>5</v>
      </c>
      <c r="J39">
        <v>45</v>
      </c>
      <c r="K39" s="6">
        <v>0</v>
      </c>
      <c r="L39" s="7">
        <v>2270708</v>
      </c>
    </row>
    <row r="40" spans="1:12" x14ac:dyDescent="0.25">
      <c r="A40" t="s">
        <v>85</v>
      </c>
      <c r="B40" t="s">
        <v>41</v>
      </c>
      <c r="C40" t="s">
        <v>46</v>
      </c>
      <c r="D40" s="5">
        <v>44482</v>
      </c>
      <c r="E40">
        <v>7</v>
      </c>
      <c r="F40" s="5">
        <v>44488</v>
      </c>
      <c r="G40" t="s">
        <v>9</v>
      </c>
      <c r="H40">
        <v>22</v>
      </c>
      <c r="I40">
        <v>20</v>
      </c>
      <c r="J40">
        <v>30</v>
      </c>
      <c r="K40" s="6">
        <v>0.66666666666666663</v>
      </c>
      <c r="L40" s="7">
        <v>1689448</v>
      </c>
    </row>
    <row r="41" spans="1:12" x14ac:dyDescent="0.25">
      <c r="A41" t="s">
        <v>86</v>
      </c>
      <c r="B41" t="s">
        <v>38</v>
      </c>
      <c r="C41" t="s">
        <v>54</v>
      </c>
      <c r="D41" s="5">
        <v>44277</v>
      </c>
      <c r="E41">
        <v>5</v>
      </c>
      <c r="F41" s="5">
        <v>44281</v>
      </c>
      <c r="G41" t="s">
        <v>43</v>
      </c>
      <c r="H41">
        <v>82</v>
      </c>
      <c r="J41">
        <v>80</v>
      </c>
      <c r="K41" s="6">
        <v>0</v>
      </c>
      <c r="L41" s="7">
        <v>1252414</v>
      </c>
    </row>
    <row r="42" spans="1:12" x14ac:dyDescent="0.25">
      <c r="A42" t="s">
        <v>87</v>
      </c>
      <c r="B42" t="s">
        <v>38</v>
      </c>
      <c r="C42" t="s">
        <v>39</v>
      </c>
      <c r="D42" s="5">
        <v>44550</v>
      </c>
      <c r="E42">
        <v>9</v>
      </c>
      <c r="F42" s="5">
        <v>44558</v>
      </c>
      <c r="G42" t="s">
        <v>43</v>
      </c>
      <c r="H42">
        <v>32</v>
      </c>
      <c r="J42">
        <v>45</v>
      </c>
      <c r="K42" s="6">
        <v>0</v>
      </c>
      <c r="L42" s="7">
        <v>1407958</v>
      </c>
    </row>
    <row r="43" spans="1:12" x14ac:dyDescent="0.25">
      <c r="A43" t="s">
        <v>88</v>
      </c>
      <c r="B43" t="s">
        <v>41</v>
      </c>
      <c r="C43" t="s">
        <v>42</v>
      </c>
      <c r="D43" s="5">
        <v>44421</v>
      </c>
      <c r="E43">
        <v>7</v>
      </c>
      <c r="F43" s="5">
        <v>44427</v>
      </c>
      <c r="G43" t="s">
        <v>9</v>
      </c>
      <c r="H43">
        <v>14</v>
      </c>
      <c r="I43">
        <v>12</v>
      </c>
      <c r="J43">
        <v>45</v>
      </c>
      <c r="K43" s="6">
        <v>0.26666666666666666</v>
      </c>
      <c r="L43" s="7">
        <v>940794</v>
      </c>
    </row>
    <row r="44" spans="1:12" x14ac:dyDescent="0.25">
      <c r="A44" t="s">
        <v>89</v>
      </c>
      <c r="B44" t="s">
        <v>41</v>
      </c>
      <c r="C44" t="s">
        <v>46</v>
      </c>
      <c r="D44" s="5">
        <v>44291</v>
      </c>
      <c r="E44">
        <v>2</v>
      </c>
      <c r="F44" s="5">
        <v>44292</v>
      </c>
      <c r="G44" t="s">
        <v>9</v>
      </c>
      <c r="H44">
        <v>26</v>
      </c>
      <c r="I44">
        <v>24</v>
      </c>
      <c r="J44">
        <v>45</v>
      </c>
      <c r="K44" s="6">
        <v>0.53333333333333333</v>
      </c>
      <c r="L44" s="7">
        <v>2012933</v>
      </c>
    </row>
    <row r="45" spans="1:12" x14ac:dyDescent="0.25">
      <c r="A45" t="s">
        <v>90</v>
      </c>
      <c r="B45" t="s">
        <v>41</v>
      </c>
      <c r="C45" t="s">
        <v>46</v>
      </c>
      <c r="D45" s="5">
        <v>44333</v>
      </c>
      <c r="E45">
        <v>10</v>
      </c>
      <c r="F45" s="5">
        <v>44342</v>
      </c>
      <c r="G45" t="s">
        <v>43</v>
      </c>
      <c r="H45">
        <v>3</v>
      </c>
      <c r="J45">
        <v>3</v>
      </c>
      <c r="K45" s="6">
        <v>0</v>
      </c>
      <c r="L45" s="7">
        <v>1049210</v>
      </c>
    </row>
    <row r="46" spans="1:12" x14ac:dyDescent="0.25">
      <c r="A46" t="s">
        <v>91</v>
      </c>
      <c r="B46" t="s">
        <v>49</v>
      </c>
      <c r="C46" t="s">
        <v>13</v>
      </c>
      <c r="D46" s="5">
        <v>44407</v>
      </c>
      <c r="E46">
        <v>1</v>
      </c>
      <c r="F46" s="5">
        <v>44407</v>
      </c>
      <c r="G46" t="s">
        <v>9</v>
      </c>
      <c r="H46">
        <v>6</v>
      </c>
      <c r="I46">
        <v>4</v>
      </c>
      <c r="J46">
        <v>8</v>
      </c>
      <c r="K46" s="6">
        <v>0.5</v>
      </c>
      <c r="L46" s="7">
        <v>1280585</v>
      </c>
    </row>
    <row r="47" spans="1:12" x14ac:dyDescent="0.25">
      <c r="A47" t="s">
        <v>92</v>
      </c>
      <c r="B47" t="s">
        <v>41</v>
      </c>
      <c r="C47" t="s">
        <v>51</v>
      </c>
      <c r="D47" s="5">
        <v>44486</v>
      </c>
      <c r="E47">
        <v>4</v>
      </c>
      <c r="F47" s="5">
        <v>44489</v>
      </c>
      <c r="G47" t="s">
        <v>43</v>
      </c>
      <c r="H47">
        <v>32</v>
      </c>
      <c r="J47">
        <v>45</v>
      </c>
      <c r="K47" s="6">
        <v>0</v>
      </c>
      <c r="L47" s="7">
        <v>2283292</v>
      </c>
    </row>
    <row r="48" spans="1:12" x14ac:dyDescent="0.25">
      <c r="A48" t="s">
        <v>93</v>
      </c>
      <c r="B48" t="s">
        <v>41</v>
      </c>
      <c r="C48" t="s">
        <v>46</v>
      </c>
      <c r="D48" s="5">
        <v>44425</v>
      </c>
      <c r="E48">
        <v>2</v>
      </c>
      <c r="F48" s="5">
        <v>44426</v>
      </c>
      <c r="G48" t="s">
        <v>43</v>
      </c>
      <c r="H48">
        <v>12</v>
      </c>
      <c r="J48">
        <v>30</v>
      </c>
      <c r="K48" s="6">
        <v>0</v>
      </c>
      <c r="L48" s="7">
        <v>1130096</v>
      </c>
    </row>
    <row r="49" spans="1:12" x14ac:dyDescent="0.25">
      <c r="A49" t="s">
        <v>94</v>
      </c>
      <c r="B49" t="s">
        <v>38</v>
      </c>
      <c r="C49" t="s">
        <v>54</v>
      </c>
      <c r="D49" s="5">
        <v>44415</v>
      </c>
      <c r="E49">
        <v>2</v>
      </c>
      <c r="F49" s="5">
        <v>44416</v>
      </c>
      <c r="G49" t="s">
        <v>9</v>
      </c>
      <c r="H49">
        <v>14</v>
      </c>
      <c r="I49">
        <v>12</v>
      </c>
      <c r="J49">
        <v>45</v>
      </c>
      <c r="K49" s="6">
        <v>0.26666666666666666</v>
      </c>
      <c r="L49" s="7">
        <v>1069876</v>
      </c>
    </row>
    <row r="50" spans="1:12" x14ac:dyDescent="0.25">
      <c r="A50" t="s">
        <v>95</v>
      </c>
      <c r="B50" t="s">
        <v>38</v>
      </c>
      <c r="C50" t="s">
        <v>39</v>
      </c>
      <c r="D50" s="5">
        <v>44548</v>
      </c>
      <c r="E50">
        <v>4</v>
      </c>
      <c r="F50" s="5">
        <v>44551</v>
      </c>
      <c r="G50" t="s">
        <v>9</v>
      </c>
      <c r="H50">
        <v>5</v>
      </c>
      <c r="I50">
        <v>5</v>
      </c>
      <c r="J50">
        <v>45</v>
      </c>
      <c r="K50" s="6">
        <v>0.1111111111111111</v>
      </c>
      <c r="L50" s="7">
        <v>1622834</v>
      </c>
    </row>
    <row r="51" spans="1:12" x14ac:dyDescent="0.25">
      <c r="A51" t="s">
        <v>96</v>
      </c>
      <c r="B51" t="s">
        <v>41</v>
      </c>
      <c r="C51" t="s">
        <v>42</v>
      </c>
      <c r="D51" s="5">
        <v>44520</v>
      </c>
      <c r="E51">
        <v>8</v>
      </c>
      <c r="F51" s="5">
        <v>44527</v>
      </c>
      <c r="G51" t="s">
        <v>43</v>
      </c>
      <c r="H51">
        <v>22</v>
      </c>
      <c r="J51">
        <v>30</v>
      </c>
      <c r="K51" s="6">
        <v>0</v>
      </c>
      <c r="L51" s="7">
        <v>1276419</v>
      </c>
    </row>
    <row r="52" spans="1:12" x14ac:dyDescent="0.25">
      <c r="A52" t="s">
        <v>97</v>
      </c>
      <c r="B52" t="s">
        <v>41</v>
      </c>
      <c r="C52" t="s">
        <v>46</v>
      </c>
      <c r="D52" s="5">
        <v>44406</v>
      </c>
      <c r="E52">
        <v>10</v>
      </c>
      <c r="F52" s="5">
        <v>44415</v>
      </c>
      <c r="G52" t="s">
        <v>9</v>
      </c>
      <c r="H52">
        <v>82</v>
      </c>
      <c r="I52">
        <v>80</v>
      </c>
      <c r="J52">
        <v>80</v>
      </c>
      <c r="K52" s="6">
        <v>1</v>
      </c>
      <c r="L52" s="7">
        <v>645666</v>
      </c>
    </row>
    <row r="53" spans="1:12" x14ac:dyDescent="0.25">
      <c r="A53" t="s">
        <v>98</v>
      </c>
      <c r="B53" t="s">
        <v>41</v>
      </c>
      <c r="C53" t="s">
        <v>46</v>
      </c>
      <c r="D53" s="5">
        <v>44339</v>
      </c>
      <c r="E53">
        <v>6</v>
      </c>
      <c r="F53" s="5">
        <v>44344</v>
      </c>
      <c r="G53" t="s">
        <v>43</v>
      </c>
      <c r="H53">
        <v>32</v>
      </c>
      <c r="J53">
        <v>45</v>
      </c>
      <c r="K53" s="6">
        <v>0</v>
      </c>
      <c r="L53" s="7">
        <v>1515275</v>
      </c>
    </row>
    <row r="54" spans="1:12" x14ac:dyDescent="0.25">
      <c r="A54" t="s">
        <v>99</v>
      </c>
      <c r="B54" t="s">
        <v>49</v>
      </c>
      <c r="C54" t="s">
        <v>13</v>
      </c>
      <c r="D54" s="5">
        <v>44462</v>
      </c>
      <c r="E54">
        <v>5</v>
      </c>
      <c r="F54" s="5">
        <v>44466</v>
      </c>
      <c r="G54" t="s">
        <v>43</v>
      </c>
      <c r="H54">
        <v>14</v>
      </c>
      <c r="J54">
        <v>45</v>
      </c>
      <c r="K54" s="6">
        <v>0</v>
      </c>
      <c r="L54" s="7">
        <v>1268640</v>
      </c>
    </row>
    <row r="55" spans="1:12" x14ac:dyDescent="0.25">
      <c r="A55" t="s">
        <v>100</v>
      </c>
      <c r="B55" t="s">
        <v>41</v>
      </c>
      <c r="C55" t="s">
        <v>51</v>
      </c>
      <c r="D55" s="5">
        <v>44375</v>
      </c>
      <c r="E55">
        <v>4</v>
      </c>
      <c r="F55" s="5">
        <v>44378</v>
      </c>
      <c r="G55" t="s">
        <v>9</v>
      </c>
      <c r="H55">
        <v>26</v>
      </c>
      <c r="I55">
        <v>24</v>
      </c>
      <c r="J55">
        <v>45</v>
      </c>
      <c r="K55" s="6">
        <v>0.53333333333333333</v>
      </c>
      <c r="L55" s="7">
        <v>1647094</v>
      </c>
    </row>
    <row r="56" spans="1:12" x14ac:dyDescent="0.25">
      <c r="A56" t="s">
        <v>101</v>
      </c>
      <c r="B56" t="s">
        <v>41</v>
      </c>
      <c r="C56" t="s">
        <v>46</v>
      </c>
      <c r="D56" s="5">
        <v>44405</v>
      </c>
      <c r="E56">
        <v>6</v>
      </c>
      <c r="F56" s="5">
        <v>44410</v>
      </c>
      <c r="G56" t="s">
        <v>9</v>
      </c>
      <c r="H56">
        <v>3</v>
      </c>
      <c r="I56">
        <v>3</v>
      </c>
      <c r="J56">
        <v>3</v>
      </c>
      <c r="K56" s="6">
        <v>1</v>
      </c>
      <c r="L56" s="7">
        <v>1728720</v>
      </c>
    </row>
    <row r="57" spans="1:12" x14ac:dyDescent="0.25">
      <c r="A57" t="s">
        <v>102</v>
      </c>
      <c r="B57" t="s">
        <v>38</v>
      </c>
      <c r="C57" t="s">
        <v>54</v>
      </c>
      <c r="D57" s="5">
        <v>44322</v>
      </c>
      <c r="E57">
        <v>1</v>
      </c>
      <c r="F57" s="5">
        <v>44322</v>
      </c>
      <c r="G57" t="s">
        <v>43</v>
      </c>
      <c r="H57">
        <v>6</v>
      </c>
      <c r="J57">
        <v>8</v>
      </c>
      <c r="K57" s="6">
        <v>0</v>
      </c>
      <c r="L57" s="7">
        <v>1944997</v>
      </c>
    </row>
    <row r="58" spans="1:12" x14ac:dyDescent="0.25">
      <c r="A58" t="s">
        <v>103</v>
      </c>
      <c r="B58" t="s">
        <v>38</v>
      </c>
      <c r="C58" t="s">
        <v>39</v>
      </c>
      <c r="D58" s="5">
        <v>44297</v>
      </c>
      <c r="E58">
        <v>1</v>
      </c>
      <c r="F58" s="5">
        <v>44297</v>
      </c>
      <c r="G58" t="s">
        <v>9</v>
      </c>
      <c r="H58">
        <v>32</v>
      </c>
      <c r="I58">
        <v>30</v>
      </c>
      <c r="J58">
        <v>45</v>
      </c>
      <c r="K58" s="6">
        <v>0.66666666666666663</v>
      </c>
      <c r="L58" s="7">
        <v>2315650</v>
      </c>
    </row>
    <row r="59" spans="1:12" x14ac:dyDescent="0.25">
      <c r="A59" t="s">
        <v>104</v>
      </c>
      <c r="B59" t="s">
        <v>41</v>
      </c>
      <c r="C59" t="s">
        <v>42</v>
      </c>
      <c r="D59" s="5">
        <v>44428</v>
      </c>
      <c r="E59">
        <v>10</v>
      </c>
      <c r="F59" s="5">
        <v>44437</v>
      </c>
      <c r="G59" t="s">
        <v>43</v>
      </c>
      <c r="H59">
        <v>12</v>
      </c>
      <c r="J59">
        <v>30</v>
      </c>
      <c r="K59" s="6">
        <v>0</v>
      </c>
      <c r="L59" s="7">
        <v>2284885</v>
      </c>
    </row>
    <row r="60" spans="1:12" x14ac:dyDescent="0.25">
      <c r="A60" t="s">
        <v>105</v>
      </c>
      <c r="B60" t="s">
        <v>41</v>
      </c>
      <c r="C60" t="s">
        <v>46</v>
      </c>
      <c r="D60" s="5">
        <v>44343</v>
      </c>
      <c r="E60">
        <v>1</v>
      </c>
      <c r="F60" s="5">
        <v>44343</v>
      </c>
      <c r="G60" t="s">
        <v>43</v>
      </c>
      <c r="H60">
        <v>14</v>
      </c>
      <c r="J60">
        <v>45</v>
      </c>
      <c r="K60" s="6">
        <v>0</v>
      </c>
      <c r="L60" s="7">
        <v>1754072</v>
      </c>
    </row>
    <row r="61" spans="1:12" x14ac:dyDescent="0.25">
      <c r="A61" t="s">
        <v>106</v>
      </c>
      <c r="B61" t="s">
        <v>41</v>
      </c>
      <c r="C61" t="s">
        <v>46</v>
      </c>
      <c r="D61" s="5">
        <v>44456</v>
      </c>
      <c r="E61">
        <v>4</v>
      </c>
      <c r="F61" s="5">
        <v>44459</v>
      </c>
      <c r="G61" t="s">
        <v>9</v>
      </c>
      <c r="H61">
        <v>5</v>
      </c>
      <c r="I61">
        <v>5</v>
      </c>
      <c r="J61">
        <v>45</v>
      </c>
      <c r="K61" s="6">
        <v>0.1111111111111111</v>
      </c>
      <c r="L61" s="7">
        <v>1064215</v>
      </c>
    </row>
    <row r="62" spans="1:12" x14ac:dyDescent="0.25">
      <c r="A62" t="s">
        <v>107</v>
      </c>
      <c r="B62" t="s">
        <v>49</v>
      </c>
      <c r="C62" t="s">
        <v>13</v>
      </c>
      <c r="D62" s="5">
        <v>44287</v>
      </c>
      <c r="E62">
        <v>3</v>
      </c>
      <c r="F62" s="5">
        <v>44289</v>
      </c>
      <c r="G62" t="s">
        <v>9</v>
      </c>
      <c r="H62">
        <v>22</v>
      </c>
      <c r="I62">
        <v>20</v>
      </c>
      <c r="J62">
        <v>30</v>
      </c>
      <c r="K62" s="6">
        <v>0.66666666666666663</v>
      </c>
      <c r="L62" s="7">
        <v>2117261</v>
      </c>
    </row>
    <row r="63" spans="1:12" x14ac:dyDescent="0.25">
      <c r="A63" t="s">
        <v>108</v>
      </c>
      <c r="B63" t="s">
        <v>41</v>
      </c>
      <c r="C63" t="s">
        <v>51</v>
      </c>
      <c r="D63" s="5">
        <v>44437</v>
      </c>
      <c r="E63">
        <v>10</v>
      </c>
      <c r="F63" s="5">
        <v>44446</v>
      </c>
      <c r="G63" t="s">
        <v>43</v>
      </c>
      <c r="H63">
        <v>82</v>
      </c>
      <c r="J63">
        <v>80</v>
      </c>
      <c r="K63" s="6">
        <v>0</v>
      </c>
      <c r="L63" s="7">
        <v>2006136</v>
      </c>
    </row>
    <row r="64" spans="1:12" x14ac:dyDescent="0.25">
      <c r="A64" t="s">
        <v>109</v>
      </c>
      <c r="B64" t="s">
        <v>41</v>
      </c>
      <c r="C64" t="s">
        <v>46</v>
      </c>
      <c r="D64" s="5">
        <v>44535</v>
      </c>
      <c r="E64">
        <v>3</v>
      </c>
      <c r="F64" s="5">
        <v>44537</v>
      </c>
      <c r="G64" t="s">
        <v>9</v>
      </c>
      <c r="H64">
        <v>32</v>
      </c>
      <c r="I64">
        <v>30</v>
      </c>
      <c r="J64">
        <v>45</v>
      </c>
      <c r="K64" s="6">
        <v>0.66666666666666663</v>
      </c>
      <c r="L64" s="7">
        <v>1912139</v>
      </c>
    </row>
    <row r="65" spans="1:12" x14ac:dyDescent="0.25">
      <c r="A65" t="s">
        <v>110</v>
      </c>
      <c r="B65" t="s">
        <v>38</v>
      </c>
      <c r="C65" t="s">
        <v>54</v>
      </c>
      <c r="D65" s="5">
        <v>44485</v>
      </c>
      <c r="E65">
        <v>7</v>
      </c>
      <c r="F65" s="5">
        <v>44491</v>
      </c>
      <c r="G65" t="s">
        <v>43</v>
      </c>
      <c r="H65">
        <v>14</v>
      </c>
      <c r="J65">
        <v>45</v>
      </c>
      <c r="K65" s="6">
        <v>0</v>
      </c>
      <c r="L65" s="7">
        <v>1767717</v>
      </c>
    </row>
    <row r="66" spans="1:12" x14ac:dyDescent="0.25">
      <c r="A66" t="s">
        <v>111</v>
      </c>
      <c r="B66" t="s">
        <v>38</v>
      </c>
      <c r="C66" t="s">
        <v>39</v>
      </c>
      <c r="D66" s="5">
        <v>44400</v>
      </c>
      <c r="E66">
        <v>6</v>
      </c>
      <c r="F66" s="5">
        <v>44405</v>
      </c>
      <c r="G66" t="s">
        <v>43</v>
      </c>
      <c r="H66">
        <v>26</v>
      </c>
      <c r="J66">
        <v>45</v>
      </c>
      <c r="K66" s="6">
        <v>0</v>
      </c>
      <c r="L66" s="7">
        <v>342973</v>
      </c>
    </row>
    <row r="67" spans="1:12" x14ac:dyDescent="0.25">
      <c r="A67" t="s">
        <v>112</v>
      </c>
      <c r="B67" t="s">
        <v>41</v>
      </c>
      <c r="C67" t="s">
        <v>42</v>
      </c>
      <c r="D67" s="5">
        <v>44306</v>
      </c>
      <c r="E67">
        <v>10</v>
      </c>
      <c r="F67" s="5">
        <v>44315</v>
      </c>
      <c r="G67" t="s">
        <v>9</v>
      </c>
      <c r="H67">
        <v>3</v>
      </c>
      <c r="I67">
        <v>3</v>
      </c>
      <c r="J67">
        <v>3</v>
      </c>
      <c r="K67" s="6">
        <v>1</v>
      </c>
      <c r="L67" s="7">
        <v>2482094</v>
      </c>
    </row>
    <row r="68" spans="1:12" x14ac:dyDescent="0.25">
      <c r="A68" t="s">
        <v>113</v>
      </c>
      <c r="B68" t="s">
        <v>41</v>
      </c>
      <c r="C68" t="s">
        <v>46</v>
      </c>
      <c r="D68" s="5">
        <v>44336</v>
      </c>
      <c r="E68">
        <v>7</v>
      </c>
      <c r="F68" s="5">
        <v>44342</v>
      </c>
      <c r="G68" t="s">
        <v>9</v>
      </c>
      <c r="H68">
        <v>6</v>
      </c>
      <c r="I68">
        <v>4</v>
      </c>
      <c r="J68">
        <v>8</v>
      </c>
      <c r="K68" s="6">
        <v>0.5</v>
      </c>
      <c r="L68" s="7">
        <v>353810</v>
      </c>
    </row>
    <row r="69" spans="1:12" x14ac:dyDescent="0.25">
      <c r="A69" t="s">
        <v>114</v>
      </c>
      <c r="B69" t="s">
        <v>41</v>
      </c>
      <c r="C69" t="s">
        <v>46</v>
      </c>
      <c r="D69" s="5">
        <v>44273</v>
      </c>
      <c r="E69">
        <v>5</v>
      </c>
      <c r="F69" s="5">
        <v>44277</v>
      </c>
      <c r="G69" t="s">
        <v>43</v>
      </c>
      <c r="H69">
        <v>32</v>
      </c>
      <c r="J69">
        <v>45</v>
      </c>
      <c r="K69" s="6">
        <v>0</v>
      </c>
      <c r="L69" s="7">
        <v>293806</v>
      </c>
    </row>
    <row r="70" spans="1:12" x14ac:dyDescent="0.25">
      <c r="A70" t="s">
        <v>115</v>
      </c>
      <c r="B70" t="s">
        <v>49</v>
      </c>
      <c r="C70" t="s">
        <v>13</v>
      </c>
      <c r="D70" s="5">
        <v>44352</v>
      </c>
      <c r="E70">
        <v>9</v>
      </c>
      <c r="F70" s="5">
        <v>44360</v>
      </c>
      <c r="G70" t="s">
        <v>9</v>
      </c>
      <c r="H70">
        <v>12</v>
      </c>
      <c r="I70">
        <v>10</v>
      </c>
      <c r="J70">
        <v>30</v>
      </c>
      <c r="K70" s="6">
        <v>0.33333333333333331</v>
      </c>
      <c r="L70" s="7">
        <v>1208847</v>
      </c>
    </row>
    <row r="71" spans="1:12" x14ac:dyDescent="0.25">
      <c r="A71" t="s">
        <v>116</v>
      </c>
      <c r="B71" t="s">
        <v>41</v>
      </c>
      <c r="C71" t="s">
        <v>51</v>
      </c>
      <c r="D71" s="5">
        <v>44448</v>
      </c>
      <c r="E71">
        <v>9</v>
      </c>
      <c r="F71" s="5">
        <v>44456</v>
      </c>
      <c r="G71" t="s">
        <v>43</v>
      </c>
      <c r="H71">
        <v>14</v>
      </c>
      <c r="J71">
        <v>45</v>
      </c>
      <c r="K71" s="6">
        <v>0</v>
      </c>
      <c r="L71" s="7">
        <v>1697251</v>
      </c>
    </row>
    <row r="72" spans="1:12" x14ac:dyDescent="0.25">
      <c r="A72" t="s">
        <v>117</v>
      </c>
      <c r="B72" t="s">
        <v>41</v>
      </c>
      <c r="C72" t="s">
        <v>46</v>
      </c>
      <c r="D72" s="5">
        <v>44275</v>
      </c>
      <c r="E72">
        <v>6</v>
      </c>
      <c r="F72" s="5">
        <v>44280</v>
      </c>
      <c r="G72" t="s">
        <v>43</v>
      </c>
      <c r="H72">
        <v>5</v>
      </c>
      <c r="J72">
        <v>45</v>
      </c>
      <c r="K72" s="6">
        <v>0</v>
      </c>
      <c r="L72" s="7">
        <v>1267315</v>
      </c>
    </row>
    <row r="73" spans="1:12" x14ac:dyDescent="0.25">
      <c r="A73" t="s">
        <v>118</v>
      </c>
      <c r="B73" t="s">
        <v>38</v>
      </c>
      <c r="C73" t="s">
        <v>54</v>
      </c>
      <c r="D73" s="5">
        <v>44257</v>
      </c>
      <c r="E73">
        <v>6</v>
      </c>
      <c r="F73" s="5">
        <v>44262</v>
      </c>
      <c r="G73" t="s">
        <v>9</v>
      </c>
      <c r="H73">
        <v>22</v>
      </c>
      <c r="I73">
        <v>20</v>
      </c>
      <c r="J73">
        <v>30</v>
      </c>
      <c r="K73" s="6">
        <v>0.66666666666666663</v>
      </c>
      <c r="L73" s="7">
        <v>2350924</v>
      </c>
    </row>
    <row r="74" spans="1:12" x14ac:dyDescent="0.25">
      <c r="A74" t="s">
        <v>119</v>
      </c>
      <c r="B74" t="s">
        <v>38</v>
      </c>
      <c r="C74" t="s">
        <v>39</v>
      </c>
      <c r="D74" s="5">
        <v>44222</v>
      </c>
      <c r="E74">
        <v>7</v>
      </c>
      <c r="F74" s="5">
        <v>44228</v>
      </c>
      <c r="G74" t="s">
        <v>9</v>
      </c>
      <c r="H74">
        <v>82</v>
      </c>
      <c r="I74">
        <v>80</v>
      </c>
      <c r="J74">
        <v>80</v>
      </c>
      <c r="K74" s="6">
        <v>1</v>
      </c>
      <c r="L74" s="7">
        <v>1659332</v>
      </c>
    </row>
    <row r="75" spans="1:12" x14ac:dyDescent="0.25">
      <c r="A75" t="s">
        <v>120</v>
      </c>
      <c r="B75" t="s">
        <v>41</v>
      </c>
      <c r="C75" t="s">
        <v>42</v>
      </c>
      <c r="D75" s="5">
        <v>44220</v>
      </c>
      <c r="E75">
        <v>8</v>
      </c>
      <c r="F75" s="5">
        <v>44227</v>
      </c>
      <c r="G75" t="s">
        <v>43</v>
      </c>
      <c r="H75">
        <v>32</v>
      </c>
      <c r="J75">
        <v>45</v>
      </c>
      <c r="K75" s="6">
        <v>0</v>
      </c>
      <c r="L75" s="7">
        <v>1875115</v>
      </c>
    </row>
    <row r="76" spans="1:12" x14ac:dyDescent="0.25">
      <c r="A76" t="s">
        <v>121</v>
      </c>
      <c r="B76" t="s">
        <v>41</v>
      </c>
      <c r="C76" t="s">
        <v>46</v>
      </c>
      <c r="D76" s="5">
        <v>44345</v>
      </c>
      <c r="E76">
        <v>5</v>
      </c>
      <c r="F76" s="5">
        <v>44349</v>
      </c>
      <c r="G76" t="s">
        <v>9</v>
      </c>
      <c r="H76">
        <v>14</v>
      </c>
      <c r="I76">
        <v>12</v>
      </c>
      <c r="J76">
        <v>45</v>
      </c>
      <c r="K76" s="6">
        <v>0.26666666666666666</v>
      </c>
      <c r="L76" s="7">
        <v>1243647</v>
      </c>
    </row>
    <row r="77" spans="1:12" x14ac:dyDescent="0.25">
      <c r="A77" t="s">
        <v>122</v>
      </c>
      <c r="B77" t="s">
        <v>41</v>
      </c>
      <c r="C77" t="s">
        <v>46</v>
      </c>
      <c r="D77" s="5">
        <v>44353</v>
      </c>
      <c r="E77">
        <v>5</v>
      </c>
      <c r="F77" s="5">
        <v>44357</v>
      </c>
      <c r="G77" t="s">
        <v>43</v>
      </c>
      <c r="H77">
        <v>26</v>
      </c>
      <c r="J77">
        <v>45</v>
      </c>
      <c r="K77" s="6">
        <v>0</v>
      </c>
      <c r="L77" s="7">
        <v>261842</v>
      </c>
    </row>
    <row r="78" spans="1:12" x14ac:dyDescent="0.25">
      <c r="A78" t="s">
        <v>123</v>
      </c>
      <c r="B78" t="s">
        <v>49</v>
      </c>
      <c r="C78" t="s">
        <v>13</v>
      </c>
      <c r="D78" s="5">
        <v>44467</v>
      </c>
      <c r="E78">
        <v>5</v>
      </c>
      <c r="F78" s="5">
        <v>44471</v>
      </c>
      <c r="G78" t="s">
        <v>43</v>
      </c>
      <c r="H78">
        <v>3</v>
      </c>
      <c r="J78">
        <v>3</v>
      </c>
      <c r="K78" s="6">
        <v>0</v>
      </c>
      <c r="L78" s="7">
        <v>2034340</v>
      </c>
    </row>
    <row r="79" spans="1:12" x14ac:dyDescent="0.25">
      <c r="A79" t="s">
        <v>124</v>
      </c>
      <c r="B79" t="s">
        <v>41</v>
      </c>
      <c r="C79" t="s">
        <v>51</v>
      </c>
      <c r="D79" s="5">
        <v>44332</v>
      </c>
      <c r="E79">
        <v>9</v>
      </c>
      <c r="F79" s="5">
        <v>44340</v>
      </c>
      <c r="G79" t="s">
        <v>9</v>
      </c>
      <c r="H79">
        <v>6</v>
      </c>
      <c r="I79">
        <v>4</v>
      </c>
      <c r="J79">
        <v>8</v>
      </c>
      <c r="K79" s="6">
        <v>0.5</v>
      </c>
      <c r="L79" s="7">
        <v>802730</v>
      </c>
    </row>
    <row r="80" spans="1:12" x14ac:dyDescent="0.25">
      <c r="A80" t="s">
        <v>125</v>
      </c>
      <c r="B80" t="s">
        <v>41</v>
      </c>
      <c r="C80" t="s">
        <v>46</v>
      </c>
      <c r="D80" s="5">
        <v>44271</v>
      </c>
      <c r="E80">
        <v>3</v>
      </c>
      <c r="F80" s="5">
        <v>44273</v>
      </c>
      <c r="G80" t="s">
        <v>9</v>
      </c>
      <c r="H80">
        <v>32</v>
      </c>
      <c r="I80">
        <v>30</v>
      </c>
      <c r="J80">
        <v>45</v>
      </c>
      <c r="K80" s="6">
        <v>0.66666666666666663</v>
      </c>
      <c r="L80" s="7">
        <v>1764999</v>
      </c>
    </row>
    <row r="81" spans="1:12" x14ac:dyDescent="0.25">
      <c r="A81" t="s">
        <v>126</v>
      </c>
      <c r="B81" t="s">
        <v>38</v>
      </c>
      <c r="C81" t="s">
        <v>54</v>
      </c>
      <c r="D81" s="5">
        <v>44295</v>
      </c>
      <c r="E81">
        <v>5</v>
      </c>
      <c r="F81" s="5">
        <v>44299</v>
      </c>
      <c r="G81" t="s">
        <v>43</v>
      </c>
      <c r="H81">
        <v>12</v>
      </c>
      <c r="J81">
        <v>30</v>
      </c>
      <c r="K81" s="6">
        <v>0</v>
      </c>
      <c r="L81" s="7">
        <v>1771043</v>
      </c>
    </row>
    <row r="82" spans="1:12" x14ac:dyDescent="0.25">
      <c r="A82" t="s">
        <v>127</v>
      </c>
      <c r="B82" t="s">
        <v>38</v>
      </c>
      <c r="C82" t="s">
        <v>39</v>
      </c>
      <c r="D82" s="5">
        <v>44314</v>
      </c>
      <c r="E82">
        <v>2</v>
      </c>
      <c r="F82" s="5">
        <v>44315</v>
      </c>
      <c r="G82" t="s">
        <v>9</v>
      </c>
      <c r="H82">
        <v>14</v>
      </c>
      <c r="I82">
        <v>12</v>
      </c>
      <c r="J82">
        <v>45</v>
      </c>
      <c r="K82" s="6">
        <v>0.26666666666666666</v>
      </c>
      <c r="L82" s="7">
        <v>1839409</v>
      </c>
    </row>
    <row r="83" spans="1:12" x14ac:dyDescent="0.25">
      <c r="A83" t="s">
        <v>128</v>
      </c>
      <c r="B83" t="s">
        <v>41</v>
      </c>
      <c r="C83" t="s">
        <v>42</v>
      </c>
      <c r="D83" s="5">
        <v>44554</v>
      </c>
      <c r="E83">
        <v>3</v>
      </c>
      <c r="F83" s="5">
        <v>44556</v>
      </c>
      <c r="G83" t="s">
        <v>43</v>
      </c>
      <c r="H83">
        <v>5</v>
      </c>
      <c r="J83">
        <v>45</v>
      </c>
      <c r="K83" s="6">
        <v>0</v>
      </c>
      <c r="L83" s="7">
        <v>2104460</v>
      </c>
    </row>
    <row r="84" spans="1:12" x14ac:dyDescent="0.25">
      <c r="A84" t="s">
        <v>129</v>
      </c>
      <c r="B84" t="s">
        <v>41</v>
      </c>
      <c r="C84" t="s">
        <v>46</v>
      </c>
      <c r="D84" s="5">
        <v>44478</v>
      </c>
      <c r="E84">
        <v>8</v>
      </c>
      <c r="F84" s="5">
        <v>44485</v>
      </c>
      <c r="G84" t="s">
        <v>43</v>
      </c>
      <c r="H84">
        <v>22</v>
      </c>
      <c r="J84">
        <v>30</v>
      </c>
      <c r="K84" s="6">
        <v>0</v>
      </c>
      <c r="L84" s="7">
        <v>1239481</v>
      </c>
    </row>
    <row r="85" spans="1:12" x14ac:dyDescent="0.25">
      <c r="A85" t="s">
        <v>130</v>
      </c>
      <c r="B85" t="s">
        <v>41</v>
      </c>
      <c r="C85" t="s">
        <v>46</v>
      </c>
      <c r="D85" s="5">
        <v>44560</v>
      </c>
      <c r="E85">
        <v>6</v>
      </c>
      <c r="F85" s="5">
        <v>44565</v>
      </c>
      <c r="G85" t="s">
        <v>9</v>
      </c>
      <c r="H85">
        <v>82</v>
      </c>
      <c r="I85">
        <v>80</v>
      </c>
      <c r="J85">
        <v>80</v>
      </c>
      <c r="K85" s="6">
        <v>1</v>
      </c>
      <c r="L85" s="7">
        <v>2468983</v>
      </c>
    </row>
    <row r="86" spans="1:12" x14ac:dyDescent="0.25">
      <c r="A86" t="s">
        <v>131</v>
      </c>
      <c r="B86" t="s">
        <v>49</v>
      </c>
      <c r="C86" t="s">
        <v>13</v>
      </c>
      <c r="D86" s="5">
        <v>44219</v>
      </c>
      <c r="E86">
        <v>1</v>
      </c>
      <c r="F86" s="5">
        <v>44219</v>
      </c>
      <c r="G86" t="s">
        <v>9</v>
      </c>
      <c r="H86">
        <v>32</v>
      </c>
      <c r="I86">
        <v>30</v>
      </c>
      <c r="J86">
        <v>45</v>
      </c>
      <c r="K86" s="6">
        <v>0.66666666666666663</v>
      </c>
      <c r="L86" s="7">
        <v>363553</v>
      </c>
    </row>
    <row r="87" spans="1:12" x14ac:dyDescent="0.25">
      <c r="A87" t="s">
        <v>132</v>
      </c>
      <c r="B87" t="s">
        <v>41</v>
      </c>
      <c r="C87" t="s">
        <v>51</v>
      </c>
      <c r="D87" s="5">
        <v>44264</v>
      </c>
      <c r="E87">
        <v>5</v>
      </c>
      <c r="F87" s="5">
        <v>44268</v>
      </c>
      <c r="G87" t="s">
        <v>43</v>
      </c>
      <c r="H87">
        <v>14</v>
      </c>
      <c r="J87">
        <v>45</v>
      </c>
      <c r="K87" s="6">
        <v>0</v>
      </c>
      <c r="L87" s="7">
        <v>1687439</v>
      </c>
    </row>
    <row r="88" spans="1:12" x14ac:dyDescent="0.25">
      <c r="A88" t="s">
        <v>133</v>
      </c>
      <c r="B88" t="s">
        <v>41</v>
      </c>
      <c r="C88" t="s">
        <v>46</v>
      </c>
      <c r="D88" s="5">
        <v>44253</v>
      </c>
      <c r="E88">
        <v>2</v>
      </c>
      <c r="F88" s="5">
        <v>44254</v>
      </c>
      <c r="G88" t="s">
        <v>9</v>
      </c>
      <c r="H88">
        <v>26</v>
      </c>
      <c r="I88">
        <v>24</v>
      </c>
      <c r="J88">
        <v>45</v>
      </c>
      <c r="K88" s="6">
        <v>0.53333333333333333</v>
      </c>
      <c r="L88" s="7">
        <v>1077650</v>
      </c>
    </row>
    <row r="89" spans="1:12" x14ac:dyDescent="0.25">
      <c r="A89" t="s">
        <v>134</v>
      </c>
      <c r="B89" t="s">
        <v>38</v>
      </c>
      <c r="C89" t="s">
        <v>54</v>
      </c>
      <c r="D89" s="5">
        <v>44503</v>
      </c>
      <c r="E89">
        <v>4</v>
      </c>
      <c r="F89" s="5">
        <v>44506</v>
      </c>
      <c r="G89" t="s">
        <v>43</v>
      </c>
      <c r="H89">
        <v>3</v>
      </c>
      <c r="J89">
        <v>3</v>
      </c>
      <c r="K89" s="6">
        <v>0</v>
      </c>
      <c r="L89" s="7">
        <v>1080535</v>
      </c>
    </row>
    <row r="90" spans="1:12" x14ac:dyDescent="0.25">
      <c r="A90" t="s">
        <v>135</v>
      </c>
      <c r="B90" t="s">
        <v>38</v>
      </c>
      <c r="C90" t="s">
        <v>39</v>
      </c>
      <c r="D90" s="5">
        <v>44198</v>
      </c>
      <c r="E90">
        <v>1</v>
      </c>
      <c r="F90" s="5">
        <v>44198</v>
      </c>
      <c r="G90" t="s">
        <v>43</v>
      </c>
      <c r="H90">
        <v>6</v>
      </c>
      <c r="J90">
        <v>8</v>
      </c>
      <c r="K90" s="6">
        <v>0</v>
      </c>
      <c r="L90" s="7">
        <v>1341785</v>
      </c>
    </row>
    <row r="91" spans="1:12" x14ac:dyDescent="0.25">
      <c r="A91" t="s">
        <v>136</v>
      </c>
      <c r="B91" t="s">
        <v>41</v>
      </c>
      <c r="C91" t="s">
        <v>42</v>
      </c>
      <c r="D91" s="5">
        <v>44508</v>
      </c>
      <c r="E91">
        <v>3</v>
      </c>
      <c r="F91" s="5">
        <v>44510</v>
      </c>
      <c r="G91" t="s">
        <v>9</v>
      </c>
      <c r="H91">
        <v>32</v>
      </c>
      <c r="I91">
        <v>30</v>
      </c>
      <c r="J91">
        <v>45</v>
      </c>
      <c r="K91" s="6">
        <v>0.66666666666666663</v>
      </c>
      <c r="L91" s="7">
        <v>376024</v>
      </c>
    </row>
    <row r="92" spans="1:12" x14ac:dyDescent="0.25">
      <c r="A92" t="s">
        <v>137</v>
      </c>
      <c r="B92" t="s">
        <v>41</v>
      </c>
      <c r="C92" t="s">
        <v>46</v>
      </c>
      <c r="D92" s="5">
        <v>44405</v>
      </c>
      <c r="E92">
        <v>4</v>
      </c>
      <c r="F92" s="5">
        <v>44408</v>
      </c>
      <c r="G92" t="s">
        <v>9</v>
      </c>
      <c r="H92">
        <v>12</v>
      </c>
      <c r="I92">
        <v>10</v>
      </c>
      <c r="J92">
        <v>30</v>
      </c>
      <c r="K92" s="6">
        <v>0.33333333333333331</v>
      </c>
      <c r="L92" s="7">
        <v>2142495</v>
      </c>
    </row>
    <row r="93" spans="1:12" x14ac:dyDescent="0.25">
      <c r="A93" t="s">
        <v>138</v>
      </c>
      <c r="B93" t="s">
        <v>41</v>
      </c>
      <c r="C93" t="s">
        <v>46</v>
      </c>
      <c r="D93" s="5">
        <v>44258</v>
      </c>
      <c r="E93">
        <v>5</v>
      </c>
      <c r="F93" s="5">
        <v>44262</v>
      </c>
      <c r="G93" t="s">
        <v>43</v>
      </c>
      <c r="H93">
        <v>14</v>
      </c>
      <c r="J93">
        <v>45</v>
      </c>
      <c r="K93" s="6">
        <v>0</v>
      </c>
      <c r="L93" s="7">
        <v>1585272</v>
      </c>
    </row>
    <row r="94" spans="1:12" x14ac:dyDescent="0.25">
      <c r="A94" t="s">
        <v>139</v>
      </c>
      <c r="B94" t="s">
        <v>49</v>
      </c>
      <c r="C94" t="s">
        <v>13</v>
      </c>
      <c r="D94" s="5">
        <v>44267</v>
      </c>
      <c r="E94">
        <v>2</v>
      </c>
      <c r="F94" s="5">
        <v>44268</v>
      </c>
      <c r="G94" t="s">
        <v>9</v>
      </c>
      <c r="H94">
        <v>5</v>
      </c>
      <c r="I94">
        <v>5</v>
      </c>
      <c r="J94">
        <v>45</v>
      </c>
      <c r="K94" s="6">
        <v>0.1111111111111111</v>
      </c>
      <c r="L94" s="7">
        <v>608742</v>
      </c>
    </row>
    <row r="95" spans="1:12" x14ac:dyDescent="0.25">
      <c r="A95" t="s">
        <v>140</v>
      </c>
      <c r="B95" t="s">
        <v>41</v>
      </c>
      <c r="C95" t="s">
        <v>51</v>
      </c>
      <c r="D95" s="5">
        <v>44326</v>
      </c>
      <c r="E95">
        <v>1</v>
      </c>
      <c r="F95" s="5">
        <v>44326</v>
      </c>
      <c r="G95" t="s">
        <v>43</v>
      </c>
      <c r="H95">
        <v>22</v>
      </c>
      <c r="J95">
        <v>30</v>
      </c>
      <c r="K95" s="6">
        <v>0</v>
      </c>
      <c r="L95" s="7">
        <v>1394970</v>
      </c>
    </row>
    <row r="96" spans="1:12" x14ac:dyDescent="0.25">
      <c r="A96" t="s">
        <v>141</v>
      </c>
      <c r="B96" t="s">
        <v>41</v>
      </c>
      <c r="C96" t="s">
        <v>46</v>
      </c>
      <c r="D96" s="5">
        <v>44303</v>
      </c>
      <c r="E96">
        <v>5</v>
      </c>
      <c r="F96" s="5">
        <v>44307</v>
      </c>
      <c r="G96" t="s">
        <v>43</v>
      </c>
      <c r="H96">
        <v>82</v>
      </c>
      <c r="J96">
        <v>80</v>
      </c>
      <c r="K96" s="6">
        <v>0</v>
      </c>
      <c r="L96" s="7">
        <v>809429</v>
      </c>
    </row>
    <row r="97" spans="1:12" x14ac:dyDescent="0.25">
      <c r="A97" t="s">
        <v>142</v>
      </c>
      <c r="B97" t="s">
        <v>38</v>
      </c>
      <c r="C97" t="s">
        <v>54</v>
      </c>
      <c r="D97" s="5">
        <v>44512</v>
      </c>
      <c r="E97">
        <v>7</v>
      </c>
      <c r="F97" s="5">
        <v>44518</v>
      </c>
      <c r="G97" t="s">
        <v>9</v>
      </c>
      <c r="H97">
        <v>32</v>
      </c>
      <c r="I97">
        <v>30</v>
      </c>
      <c r="J97">
        <v>45</v>
      </c>
      <c r="K97" s="6">
        <v>0.66666666666666663</v>
      </c>
      <c r="L97" s="7">
        <v>2423642</v>
      </c>
    </row>
    <row r="98" spans="1:12" x14ac:dyDescent="0.25">
      <c r="A98" t="s">
        <v>143</v>
      </c>
      <c r="B98" t="s">
        <v>38</v>
      </c>
      <c r="C98" t="s">
        <v>39</v>
      </c>
      <c r="D98" s="5">
        <v>44385</v>
      </c>
      <c r="E98">
        <v>1</v>
      </c>
      <c r="F98" s="5">
        <v>44385</v>
      </c>
      <c r="G98" t="s">
        <v>9</v>
      </c>
      <c r="H98">
        <v>14</v>
      </c>
      <c r="I98">
        <v>12</v>
      </c>
      <c r="J98">
        <v>45</v>
      </c>
      <c r="K98" s="6">
        <v>0.26666666666666666</v>
      </c>
      <c r="L98" s="7">
        <v>1146492</v>
      </c>
    </row>
    <row r="99" spans="1:12" x14ac:dyDescent="0.25">
      <c r="A99" t="s">
        <v>144</v>
      </c>
      <c r="B99" t="s">
        <v>41</v>
      </c>
      <c r="C99" t="s">
        <v>42</v>
      </c>
      <c r="D99" s="5">
        <v>44294</v>
      </c>
      <c r="E99">
        <v>8</v>
      </c>
      <c r="F99" s="5">
        <v>44301</v>
      </c>
      <c r="G99" t="s">
        <v>43</v>
      </c>
      <c r="H99">
        <v>26</v>
      </c>
      <c r="J99">
        <v>45</v>
      </c>
      <c r="K99" s="6">
        <v>0</v>
      </c>
      <c r="L99" s="7">
        <v>927515</v>
      </c>
    </row>
    <row r="100" spans="1:12" x14ac:dyDescent="0.25">
      <c r="A100" t="s">
        <v>145</v>
      </c>
      <c r="B100" t="s">
        <v>41</v>
      </c>
      <c r="C100" t="s">
        <v>46</v>
      </c>
      <c r="D100" s="5">
        <v>44542</v>
      </c>
      <c r="E100">
        <v>9</v>
      </c>
      <c r="F100" s="5">
        <v>44550</v>
      </c>
      <c r="G100" t="s">
        <v>9</v>
      </c>
      <c r="H100">
        <v>3</v>
      </c>
      <c r="I100">
        <v>3</v>
      </c>
      <c r="J100">
        <v>3</v>
      </c>
      <c r="K100" s="6">
        <v>1</v>
      </c>
      <c r="L100" s="7">
        <v>1931737</v>
      </c>
    </row>
    <row r="101" spans="1:12" x14ac:dyDescent="0.25">
      <c r="A101" t="s">
        <v>146</v>
      </c>
      <c r="B101" t="s">
        <v>41</v>
      </c>
      <c r="C101" t="s">
        <v>46</v>
      </c>
      <c r="D101" s="5">
        <v>44484</v>
      </c>
      <c r="E101">
        <v>8</v>
      </c>
      <c r="F101" s="5">
        <v>44491</v>
      </c>
      <c r="G101" t="s">
        <v>43</v>
      </c>
      <c r="H101">
        <v>6</v>
      </c>
      <c r="J101">
        <v>8</v>
      </c>
      <c r="K101" s="6">
        <v>0</v>
      </c>
      <c r="L101" s="7">
        <v>2089527</v>
      </c>
    </row>
    <row r="102" spans="1:12" x14ac:dyDescent="0.25">
      <c r="A102" t="s">
        <v>147</v>
      </c>
      <c r="B102" t="s">
        <v>49</v>
      </c>
      <c r="C102" t="s">
        <v>13</v>
      </c>
      <c r="D102" s="5">
        <v>44532</v>
      </c>
      <c r="E102">
        <v>4</v>
      </c>
      <c r="F102" s="5">
        <v>44535</v>
      </c>
      <c r="G102" t="s">
        <v>43</v>
      </c>
      <c r="H102">
        <v>32</v>
      </c>
      <c r="J102">
        <v>45</v>
      </c>
      <c r="K102" s="6">
        <v>0</v>
      </c>
      <c r="L102" s="7">
        <v>2010785</v>
      </c>
    </row>
    <row r="103" spans="1:12" x14ac:dyDescent="0.25">
      <c r="A103" t="s">
        <v>148</v>
      </c>
      <c r="B103" t="s">
        <v>41</v>
      </c>
      <c r="C103" t="s">
        <v>51</v>
      </c>
      <c r="D103" s="5">
        <v>44430</v>
      </c>
      <c r="E103">
        <v>10</v>
      </c>
      <c r="F103" s="5">
        <v>44439</v>
      </c>
      <c r="G103" t="s">
        <v>9</v>
      </c>
      <c r="H103">
        <v>12</v>
      </c>
      <c r="I103">
        <v>10</v>
      </c>
      <c r="J103">
        <v>30</v>
      </c>
      <c r="K103" s="6">
        <v>0.33333333333333331</v>
      </c>
      <c r="L103" s="7">
        <v>779929</v>
      </c>
    </row>
    <row r="104" spans="1:12" x14ac:dyDescent="0.25">
      <c r="A104" t="s">
        <v>149</v>
      </c>
      <c r="B104" t="s">
        <v>41</v>
      </c>
      <c r="C104" t="s">
        <v>46</v>
      </c>
      <c r="D104" s="5">
        <v>44263</v>
      </c>
      <c r="E104">
        <v>1</v>
      </c>
      <c r="F104" s="5">
        <v>44263</v>
      </c>
      <c r="G104" t="s">
        <v>9</v>
      </c>
      <c r="H104">
        <v>14</v>
      </c>
      <c r="I104">
        <v>12</v>
      </c>
      <c r="J104">
        <v>45</v>
      </c>
      <c r="K104" s="6">
        <v>0.26666666666666666</v>
      </c>
      <c r="L104" s="7">
        <v>2059266</v>
      </c>
    </row>
    <row r="105" spans="1:12" x14ac:dyDescent="0.25">
      <c r="A105" t="s">
        <v>150</v>
      </c>
      <c r="B105" t="s">
        <v>38</v>
      </c>
      <c r="C105" t="s">
        <v>54</v>
      </c>
      <c r="D105" s="5">
        <v>44285</v>
      </c>
      <c r="E105">
        <v>1</v>
      </c>
      <c r="F105" s="5">
        <v>44285</v>
      </c>
      <c r="G105" t="s">
        <v>43</v>
      </c>
      <c r="H105">
        <v>5</v>
      </c>
      <c r="J105">
        <v>45</v>
      </c>
      <c r="K105" s="6">
        <v>0</v>
      </c>
      <c r="L105" s="7">
        <v>1758014</v>
      </c>
    </row>
    <row r="106" spans="1:12" x14ac:dyDescent="0.25">
      <c r="A106" t="s">
        <v>151</v>
      </c>
      <c r="B106" t="s">
        <v>38</v>
      </c>
      <c r="C106" t="s">
        <v>39</v>
      </c>
      <c r="D106" s="5">
        <v>44380</v>
      </c>
      <c r="E106">
        <v>4</v>
      </c>
      <c r="F106" s="5">
        <v>44383</v>
      </c>
      <c r="G106" t="s">
        <v>9</v>
      </c>
      <c r="H106">
        <v>22</v>
      </c>
      <c r="I106">
        <v>20</v>
      </c>
      <c r="J106">
        <v>30</v>
      </c>
      <c r="K106" s="6">
        <v>0.66666666666666663</v>
      </c>
      <c r="L106" s="7">
        <v>2212974</v>
      </c>
    </row>
    <row r="107" spans="1:12" x14ac:dyDescent="0.25">
      <c r="A107" t="s">
        <v>152</v>
      </c>
      <c r="B107" t="s">
        <v>41</v>
      </c>
      <c r="C107" t="s">
        <v>42</v>
      </c>
      <c r="D107" s="5">
        <v>44324</v>
      </c>
      <c r="E107">
        <v>10</v>
      </c>
      <c r="F107" s="5">
        <v>44333</v>
      </c>
      <c r="G107" t="s">
        <v>43</v>
      </c>
      <c r="H107">
        <v>82</v>
      </c>
      <c r="J107">
        <v>80</v>
      </c>
      <c r="K107" s="6">
        <v>0</v>
      </c>
      <c r="L107" s="7">
        <v>1743618</v>
      </c>
    </row>
    <row r="108" spans="1:12" x14ac:dyDescent="0.25">
      <c r="A108" t="s">
        <v>153</v>
      </c>
      <c r="B108" t="s">
        <v>41</v>
      </c>
      <c r="C108" t="s">
        <v>46</v>
      </c>
      <c r="D108" s="5">
        <v>44197</v>
      </c>
      <c r="E108">
        <v>9</v>
      </c>
      <c r="F108" s="5">
        <v>44205</v>
      </c>
      <c r="G108" t="s">
        <v>43</v>
      </c>
      <c r="H108">
        <v>32</v>
      </c>
      <c r="J108">
        <v>45</v>
      </c>
      <c r="K108" s="6">
        <v>0</v>
      </c>
      <c r="L108" s="7">
        <v>2238462</v>
      </c>
    </row>
    <row r="109" spans="1:12" x14ac:dyDescent="0.25">
      <c r="A109" t="s">
        <v>154</v>
      </c>
      <c r="B109" t="s">
        <v>41</v>
      </c>
      <c r="C109" t="s">
        <v>46</v>
      </c>
      <c r="D109" s="5">
        <v>44206</v>
      </c>
      <c r="E109">
        <v>8</v>
      </c>
      <c r="F109" s="5">
        <v>44213</v>
      </c>
      <c r="G109" t="s">
        <v>9</v>
      </c>
      <c r="H109">
        <v>14</v>
      </c>
      <c r="I109">
        <v>12</v>
      </c>
      <c r="J109">
        <v>45</v>
      </c>
      <c r="K109" s="6">
        <v>0.26666666666666666</v>
      </c>
      <c r="L109" s="7">
        <v>1893635</v>
      </c>
    </row>
    <row r="110" spans="1:12" x14ac:dyDescent="0.25">
      <c r="A110" t="s">
        <v>155</v>
      </c>
      <c r="B110" t="s">
        <v>49</v>
      </c>
      <c r="C110" t="s">
        <v>13</v>
      </c>
      <c r="D110" s="5">
        <v>44305</v>
      </c>
      <c r="E110">
        <v>3</v>
      </c>
      <c r="F110" s="5">
        <v>44307</v>
      </c>
      <c r="G110" t="s">
        <v>9</v>
      </c>
      <c r="H110">
        <v>26</v>
      </c>
      <c r="I110">
        <v>24</v>
      </c>
      <c r="J110">
        <v>45</v>
      </c>
      <c r="K110" s="6">
        <v>0.53333333333333333</v>
      </c>
      <c r="L110" s="7">
        <v>1810002</v>
      </c>
    </row>
    <row r="111" spans="1:12" x14ac:dyDescent="0.25">
      <c r="A111" t="s">
        <v>156</v>
      </c>
      <c r="B111" t="s">
        <v>41</v>
      </c>
      <c r="C111" t="s">
        <v>51</v>
      </c>
      <c r="D111" s="5">
        <v>44536</v>
      </c>
      <c r="E111">
        <v>10</v>
      </c>
      <c r="F111" s="5">
        <v>44545</v>
      </c>
      <c r="G111" t="s">
        <v>43</v>
      </c>
      <c r="H111">
        <v>3</v>
      </c>
      <c r="J111">
        <v>3</v>
      </c>
      <c r="K111" s="6">
        <v>0</v>
      </c>
      <c r="L111" s="7">
        <v>2078877</v>
      </c>
    </row>
    <row r="112" spans="1:12" x14ac:dyDescent="0.25">
      <c r="A112" t="s">
        <v>157</v>
      </c>
      <c r="B112" t="s">
        <v>41</v>
      </c>
      <c r="C112" t="s">
        <v>46</v>
      </c>
      <c r="D112" s="5">
        <v>44342</v>
      </c>
      <c r="E112">
        <v>3</v>
      </c>
      <c r="F112" s="5">
        <v>44344</v>
      </c>
      <c r="G112" t="s">
        <v>9</v>
      </c>
      <c r="H112">
        <v>14</v>
      </c>
      <c r="I112">
        <v>12</v>
      </c>
      <c r="J112">
        <v>45</v>
      </c>
      <c r="K112" s="6">
        <v>0.26666666666666666</v>
      </c>
      <c r="L112" s="7">
        <v>1700699</v>
      </c>
    </row>
    <row r="113" spans="1:12" x14ac:dyDescent="0.25">
      <c r="A113" t="s">
        <v>158</v>
      </c>
      <c r="B113" t="s">
        <v>38</v>
      </c>
      <c r="C113" t="s">
        <v>54</v>
      </c>
      <c r="D113" s="5">
        <v>44273</v>
      </c>
      <c r="E113">
        <v>4</v>
      </c>
      <c r="F113" s="5">
        <v>44276</v>
      </c>
      <c r="G113" t="s">
        <v>43</v>
      </c>
      <c r="H113">
        <v>26</v>
      </c>
      <c r="J113">
        <v>45</v>
      </c>
      <c r="K113" s="6">
        <v>0</v>
      </c>
      <c r="L113" s="7">
        <v>1008765</v>
      </c>
    </row>
    <row r="114" spans="1:12" x14ac:dyDescent="0.25">
      <c r="A114" t="s">
        <v>159</v>
      </c>
      <c r="B114" t="s">
        <v>38</v>
      </c>
      <c r="C114" t="s">
        <v>39</v>
      </c>
      <c r="D114" s="5">
        <v>44549</v>
      </c>
      <c r="E114">
        <v>6</v>
      </c>
      <c r="F114" s="5">
        <v>44554</v>
      </c>
      <c r="G114" t="s">
        <v>43</v>
      </c>
      <c r="H114">
        <v>3</v>
      </c>
      <c r="J114">
        <v>3</v>
      </c>
      <c r="K114" s="6">
        <v>0</v>
      </c>
      <c r="L114" s="7">
        <v>543345</v>
      </c>
    </row>
    <row r="115" spans="1:12" x14ac:dyDescent="0.25">
      <c r="A115" t="s">
        <v>160</v>
      </c>
      <c r="B115" t="s">
        <v>41</v>
      </c>
      <c r="C115" t="s">
        <v>42</v>
      </c>
      <c r="D115" s="5">
        <v>44207</v>
      </c>
      <c r="E115">
        <v>1</v>
      </c>
      <c r="F115" s="5">
        <v>44207</v>
      </c>
      <c r="G115" t="s">
        <v>9</v>
      </c>
      <c r="H115">
        <v>3</v>
      </c>
      <c r="I115">
        <v>3</v>
      </c>
      <c r="J115">
        <v>3</v>
      </c>
      <c r="K115" s="6">
        <v>1</v>
      </c>
      <c r="L115" s="7">
        <v>2311654</v>
      </c>
    </row>
    <row r="116" spans="1:12" x14ac:dyDescent="0.25">
      <c r="A116" t="s">
        <v>148</v>
      </c>
      <c r="B116" t="s">
        <v>41</v>
      </c>
      <c r="C116" t="s">
        <v>51</v>
      </c>
      <c r="D116" s="5">
        <v>44430</v>
      </c>
      <c r="E116">
        <v>10</v>
      </c>
      <c r="F116" s="5">
        <v>44439</v>
      </c>
      <c r="G116" t="s">
        <v>9</v>
      </c>
      <c r="H116">
        <v>12</v>
      </c>
      <c r="I116">
        <v>10</v>
      </c>
      <c r="J116">
        <v>30</v>
      </c>
      <c r="K116" s="6">
        <v>0.33333333333333331</v>
      </c>
      <c r="L116" s="7">
        <v>779929</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TablasDinamicas</vt:lpstr>
      <vt:lpstr>Dashboard</vt:lpstr>
      <vt:lpstr>BaseDatos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Jaimes</dc:creator>
  <cp:keywords/>
  <dc:description/>
  <cp:lastModifiedBy>Esteban Garcia</cp:lastModifiedBy>
  <cp:revision/>
  <dcterms:created xsi:type="dcterms:W3CDTF">2021-04-05T14:48:45Z</dcterms:created>
  <dcterms:modified xsi:type="dcterms:W3CDTF">2022-10-27T18:07:30Z</dcterms:modified>
  <cp:category/>
  <cp:contentStatus/>
</cp:coreProperties>
</file>