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ngel\Documents\Green-Leaf\Documenti\Valutazioni\"/>
    </mc:Choice>
  </mc:AlternateContent>
  <xr:revisionPtr revIDLastSave="0" documentId="13_ncr:1_{14F67E4D-1822-4A75-A44C-354AF7D36758}" xr6:coauthVersionLast="47" xr6:coauthVersionMax="47" xr10:uidLastSave="{00000000-0000-0000-0000-000000000000}"/>
  <bookViews>
    <workbookView xWindow="-98" yWindow="-98" windowWidth="20715" windowHeight="13155" tabRatio="512" firstSheet="2" activeTab="7" xr2:uid="{00000000-000D-0000-FFFF-FFFF00000000}"/>
  </bookViews>
  <sheets>
    <sheet name="Legenda" sheetId="1" r:id="rId1"/>
    <sheet name="18-11-2022" sheetId="2" r:id="rId2"/>
    <sheet name="02-12-2022 " sheetId="10" r:id="rId3"/>
    <sheet name="16-12-2022 " sheetId="11" r:id="rId4"/>
    <sheet name="30-12-2022 " sheetId="12" r:id="rId5"/>
    <sheet name="13-01-2023 " sheetId="13" r:id="rId6"/>
    <sheet name="Valutazioni finali" sheetId="8" r:id="rId7"/>
    <sheet name="Grafici" sheetId="9" r:id="rId8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8" l="1"/>
  <c r="D43" i="8"/>
  <c r="E43" i="8"/>
  <c r="F43" i="8"/>
  <c r="C42" i="8"/>
  <c r="D42" i="8"/>
  <c r="E42" i="8"/>
  <c r="F42" i="8"/>
  <c r="C41" i="8"/>
  <c r="D41" i="8"/>
  <c r="E41" i="8"/>
  <c r="F41" i="8"/>
  <c r="C40" i="8"/>
  <c r="D40" i="8"/>
  <c r="E40" i="8"/>
  <c r="F40" i="8"/>
  <c r="C39" i="8"/>
  <c r="D39" i="8"/>
  <c r="E39" i="8"/>
  <c r="F39" i="8"/>
  <c r="B43" i="8"/>
  <c r="B42" i="8"/>
  <c r="B41" i="8"/>
  <c r="B40" i="8"/>
  <c r="B39" i="8"/>
  <c r="C34" i="8"/>
  <c r="D34" i="8"/>
  <c r="E34" i="8"/>
  <c r="F34" i="8"/>
  <c r="C33" i="8"/>
  <c r="D33" i="8"/>
  <c r="E33" i="8"/>
  <c r="F33" i="8"/>
  <c r="C32" i="8"/>
  <c r="D32" i="8"/>
  <c r="E32" i="8"/>
  <c r="F32" i="8"/>
  <c r="C31" i="8"/>
  <c r="D31" i="8"/>
  <c r="E31" i="8"/>
  <c r="F31" i="8"/>
  <c r="C30" i="8"/>
  <c r="D30" i="8"/>
  <c r="E30" i="8"/>
  <c r="F30" i="8"/>
  <c r="B34" i="8"/>
  <c r="B33" i="8"/>
  <c r="B32" i="8"/>
  <c r="B31" i="8"/>
  <c r="B30" i="8"/>
  <c r="C25" i="8"/>
  <c r="D25" i="8"/>
  <c r="E25" i="8"/>
  <c r="F25" i="8"/>
  <c r="C24" i="8"/>
  <c r="D24" i="8"/>
  <c r="E24" i="8"/>
  <c r="F24" i="8"/>
  <c r="C23" i="8"/>
  <c r="D23" i="8"/>
  <c r="E23" i="8"/>
  <c r="F23" i="8"/>
  <c r="C22" i="8"/>
  <c r="D22" i="8"/>
  <c r="E22" i="8"/>
  <c r="F22" i="8"/>
  <c r="B25" i="8"/>
  <c r="B24" i="8"/>
  <c r="B21" i="8"/>
  <c r="B22" i="8"/>
  <c r="B23" i="8"/>
  <c r="G40" i="8"/>
  <c r="G41" i="8"/>
  <c r="G42" i="8"/>
  <c r="G43" i="8"/>
  <c r="G39" i="8"/>
  <c r="G31" i="8"/>
  <c r="G32" i="8"/>
  <c r="G33" i="8"/>
  <c r="G34" i="8"/>
  <c r="G30" i="8"/>
  <c r="G22" i="8"/>
  <c r="G23" i="8"/>
  <c r="G24" i="8"/>
  <c r="G25" i="8"/>
  <c r="C21" i="8"/>
  <c r="D21" i="8"/>
  <c r="E21" i="8"/>
  <c r="F21" i="8"/>
  <c r="G21" i="8"/>
  <c r="B13" i="8"/>
  <c r="C13" i="8"/>
  <c r="D13" i="8"/>
  <c r="E13" i="8"/>
  <c r="F13" i="8"/>
  <c r="G13" i="8"/>
  <c r="B14" i="8"/>
  <c r="C14" i="8"/>
  <c r="D14" i="8"/>
  <c r="E14" i="8"/>
  <c r="F14" i="8"/>
  <c r="G14" i="8"/>
  <c r="B15" i="8"/>
  <c r="C15" i="8"/>
  <c r="D15" i="8"/>
  <c r="E15" i="8"/>
  <c r="F15" i="8"/>
  <c r="G15" i="8"/>
  <c r="B16" i="8"/>
  <c r="C16" i="8"/>
  <c r="D16" i="8"/>
  <c r="E16" i="8"/>
  <c r="F16" i="8"/>
  <c r="G16" i="8"/>
  <c r="B12" i="8"/>
  <c r="C12" i="8"/>
  <c r="D12" i="8"/>
  <c r="E12" i="8"/>
  <c r="F12" i="8"/>
  <c r="G12" i="8"/>
  <c r="B4" i="8"/>
  <c r="C4" i="8"/>
  <c r="D4" i="8"/>
  <c r="E4" i="8"/>
  <c r="F4" i="8"/>
  <c r="G4" i="8"/>
  <c r="B5" i="8"/>
  <c r="C5" i="8"/>
  <c r="D5" i="8"/>
  <c r="E5" i="8"/>
  <c r="F5" i="8"/>
  <c r="G5" i="8"/>
  <c r="B6" i="8"/>
  <c r="C6" i="8"/>
  <c r="D6" i="8"/>
  <c r="E6" i="8"/>
  <c r="F6" i="8"/>
  <c r="G6" i="8"/>
  <c r="B7" i="8"/>
  <c r="C7" i="8"/>
  <c r="D7" i="8"/>
  <c r="E7" i="8"/>
  <c r="F7" i="8"/>
  <c r="G7" i="8"/>
  <c r="B3" i="8"/>
  <c r="C3" i="8"/>
  <c r="D3" i="8"/>
  <c r="E3" i="8"/>
  <c r="F3" i="8"/>
  <c r="G3" i="8"/>
  <c r="A37" i="8"/>
  <c r="A28" i="8"/>
  <c r="A19" i="8"/>
  <c r="A10" i="8"/>
  <c r="A1" i="8"/>
  <c r="H7" i="13"/>
  <c r="B7" i="13"/>
  <c r="A7" i="13"/>
  <c r="H6" i="13"/>
  <c r="B6" i="13"/>
  <c r="A6" i="13"/>
  <c r="H5" i="13"/>
  <c r="B5" i="13"/>
  <c r="A5" i="13"/>
  <c r="H4" i="13"/>
  <c r="B4" i="13"/>
  <c r="A4" i="13"/>
  <c r="H3" i="13"/>
  <c r="B3" i="13"/>
  <c r="A3" i="13"/>
  <c r="H7" i="12"/>
  <c r="B7" i="12"/>
  <c r="A7" i="12"/>
  <c r="H6" i="12"/>
  <c r="B6" i="12"/>
  <c r="A6" i="12"/>
  <c r="H5" i="12"/>
  <c r="B5" i="12"/>
  <c r="A5" i="12"/>
  <c r="H4" i="12"/>
  <c r="B4" i="12"/>
  <c r="A4" i="12"/>
  <c r="H3" i="12"/>
  <c r="B3" i="12"/>
  <c r="A3" i="12"/>
  <c r="H7" i="11"/>
  <c r="B7" i="11"/>
  <c r="A7" i="11"/>
  <c r="H6" i="11"/>
  <c r="B6" i="11"/>
  <c r="A6" i="11"/>
  <c r="H5" i="11"/>
  <c r="B5" i="11"/>
  <c r="A5" i="11"/>
  <c r="H4" i="11"/>
  <c r="B4" i="11"/>
  <c r="A4" i="11"/>
  <c r="H3" i="11"/>
  <c r="B3" i="11"/>
  <c r="A3" i="11"/>
  <c r="H7" i="10"/>
  <c r="B7" i="10"/>
  <c r="A7" i="10"/>
  <c r="H6" i="10"/>
  <c r="B6" i="10"/>
  <c r="A6" i="10"/>
  <c r="H5" i="10"/>
  <c r="B5" i="10"/>
  <c r="A5" i="10"/>
  <c r="H4" i="10"/>
  <c r="B4" i="10"/>
  <c r="A4" i="10"/>
  <c r="H3" i="10"/>
  <c r="B3" i="10"/>
  <c r="A3" i="10"/>
  <c r="H3" i="2"/>
  <c r="H4" i="2"/>
  <c r="H5" i="2"/>
  <c r="H6" i="2"/>
  <c r="H7" i="2"/>
  <c r="B5" i="2"/>
  <c r="B4" i="2"/>
  <c r="B3" i="2"/>
  <c r="B6" i="2"/>
  <c r="B7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<sst xmlns="http://schemas.openxmlformats.org/spreadsheetml/2006/main" count="141" uniqueCount="60">
  <si>
    <t>matricola</t>
  </si>
  <si>
    <t xml:space="preserve">nome </t>
  </si>
  <si>
    <t>cognome</t>
  </si>
  <si>
    <t>Legenda campi</t>
  </si>
  <si>
    <t>Nome campo</t>
  </si>
  <si>
    <t>Descrizione campo</t>
  </si>
  <si>
    <t>Significato valutazione minima</t>
  </si>
  <si>
    <t>Significato valutazione media</t>
  </si>
  <si>
    <t>Significato valutazione massima</t>
  </si>
  <si>
    <t>Proattività</t>
  </si>
  <si>
    <t>Capacità di anticipare il cambiamento e le problematiche.</t>
  </si>
  <si>
    <t>Si agisce senza la minima capacità di iniziativa</t>
  </si>
  <si>
    <t>Si agisce cercando di evitare problematiche ovvie</t>
  </si>
  <si>
    <t>Si agisce pensando sempre al futuro e di conseguenza</t>
  </si>
  <si>
    <t>Partecipazione</t>
  </si>
  <si>
    <t>Lo studente non partecipa ad alcuna attività di gruppo</t>
  </si>
  <si>
    <t>Lo studente partecipa alle attività in modo apatico</t>
  </si>
  <si>
    <t>Lo studente partecipa attivamente a tutte le attività</t>
  </si>
  <si>
    <t>Qualità del contenuto degli artefatti prodotti.</t>
  </si>
  <si>
    <t>Lo studente produce artefatti di pessima qualità o non li produce affatto</t>
  </si>
  <si>
    <t>Lo studente produce artefatti di qualità soddisfacente ma spesso non rispetta quanto definito precedentemente</t>
  </si>
  <si>
    <t>Lo studente produce artefatti di ottima qualità e rispetta tutto quello che viene detto e deciso</t>
  </si>
  <si>
    <t>Correttezza formale e grammaticale degli artefatti prodotti.</t>
  </si>
  <si>
    <t>Lo studente si comporta in modo pessimo, mancando di rispetto e causando danni ai suoi compagni</t>
  </si>
  <si>
    <t>Lo studente si comporta in un modo accettabile, senza dare problemi ai colleghi</t>
  </si>
  <si>
    <t>Lo studente è impeccabile e si comporta in modo educato e disponibile verso i suoi compagni.</t>
  </si>
  <si>
    <t>Rispetto dei ruoli.</t>
  </si>
  <si>
    <t>Favorire un ambiente di lavoro sano.</t>
  </si>
  <si>
    <t>Capacità di lavorare in team.</t>
  </si>
  <si>
    <t>Rispetto di quanto scritto nel team contract, soprattutto per quanto riguarda le linee guida delle riunioni.</t>
  </si>
  <si>
    <t>Rispettare le scadenze fissate.</t>
  </si>
  <si>
    <t>Valutazioni</t>
  </si>
  <si>
    <t>Matricola</t>
  </si>
  <si>
    <t>Nome</t>
  </si>
  <si>
    <t>Voto calcolato</t>
  </si>
  <si>
    <t>Voto Finale</t>
  </si>
  <si>
    <t>Data</t>
  </si>
  <si>
    <t>TOTALE</t>
  </si>
  <si>
    <t>Voto finale</t>
  </si>
  <si>
    <t>Le caselle colorate di rosso sono state escluse dal voto finale dal PM</t>
  </si>
  <si>
    <t>Relazioni</t>
  </si>
  <si>
    <t>Numero di revisioni necessarie.</t>
  </si>
  <si>
    <t>Capacità di rispettare le decisione.</t>
  </si>
  <si>
    <t>Numero di interventi costruttivi.</t>
  </si>
  <si>
    <t xml:space="preserve">Qualità </t>
  </si>
  <si>
    <t>Rispetto</t>
  </si>
  <si>
    <t>Rispetto sull'utilizzo degli strumenti.</t>
  </si>
  <si>
    <t>Rispetto delle date fissate per il meeting.</t>
  </si>
  <si>
    <t>Interesse e partecipazione alle attività di gruppo.</t>
  </si>
  <si>
    <t>Alessandro</t>
  </si>
  <si>
    <t>Borrelli</t>
  </si>
  <si>
    <t>Vincenzo</t>
  </si>
  <si>
    <t>Cerciello</t>
  </si>
  <si>
    <t>Michela</t>
  </si>
  <si>
    <t>Faella</t>
  </si>
  <si>
    <t>Napolitano</t>
  </si>
  <si>
    <t>Mirko</t>
  </si>
  <si>
    <t>Vitale</t>
  </si>
  <si>
    <t>Gerardo Francesco</t>
  </si>
  <si>
    <t>Qualità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</si>
</sst>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4" borderId="0" applyNumberFormat="0" applyBorder="0" applyAlignment="0" applyProtection="0"/>
  </cellStyleXfs>
  <cellXfs count="50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2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/>
    <xf numFmtId="0" fontId="0" fillId="0" borderId="13" xfId="0" applyBorder="1" applyAlignment="1">
      <alignment horizontal="center" vertical="center" wrapText="1"/>
    </xf>
    <xf numFmtId="0" fontId="8" fillId="4" borderId="1" xfId="1" applyFont="1" applyBorder="1"/>
    <xf numFmtId="0" fontId="1" fillId="2" borderId="0" xfId="0" applyFont="1" applyFill="1"/>
    <xf numFmtId="0" fontId="1" fillId="0" borderId="1" xfId="0" applyFont="1" applyBorder="1"/>
    <xf numFmtId="0" fontId="0" fillId="0" borderId="0" xfId="0" applyAlignment="1">
      <alignment vertical="center" wrapText="1"/>
    </xf>
    <xf numFmtId="0" fontId="8" fillId="0" borderId="0" xfId="1" applyFont="1" applyFill="1" applyBorder="1"/>
    <xf numFmtId="14" fontId="6" fillId="0" borderId="0" xfId="0" applyNumberFormat="1" applyFont="1"/>
    <xf numFmtId="0" fontId="6" fillId="0" borderId="0" xfId="0" applyFont="1"/>
    <xf numFmtId="14" fontId="7" fillId="0" borderId="0" xfId="0" applyNumberFormat="1" applyFont="1"/>
    <xf numFmtId="0" fontId="7" fillId="0" borderId="0" xfId="0" applyFont="1"/>
    <xf numFmtId="2" fontId="1" fillId="0" borderId="0" xfId="0" applyNumberFormat="1" applyFont="1"/>
    <xf numFmtId="0" fontId="4" fillId="3" borderId="13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 wrapText="1"/>
    </xf>
  </cellXfs>
  <cellStyles count="2">
    <cellStyle name="Colore 1" xfId="1" builtinId="29"/>
    <cellStyle name="Normale" xfId="0" builtinId="0"/>
  </cellStyles>
  <dxfs count="50"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  <dxf>
      <numFmt numFmtId="19" formatCode="dd/mm/yyyy"/>
    </dxf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  <dxf>
      <numFmt numFmtId="19" formatCode="dd/mm/yyyy"/>
    </dxf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  <dxf>
      <numFmt numFmtId="19" formatCode="dd/mm/yyyy"/>
    </dxf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  <dxf>
      <numFmt numFmtId="19" formatCode="dd/mm/yyyy"/>
    </dxf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  <dxf>
      <numFmt numFmtId="19" formatCode="dd/mm/yyyy"/>
    </dxf>
    <dxf>
      <font>
        <b/>
      </font>
    </dxf>
    <dxf>
      <numFmt numFmtId="2" formatCode="0.00"/>
    </dxf>
    <dxf>
      <font>
        <b/>
      </font>
    </dxf>
    <dxf>
      <font>
        <b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</font>
    </dxf>
    <dxf>
      <numFmt numFmtId="2" formatCode="0.00"/>
    </dxf>
    <dxf>
      <font>
        <b/>
      </font>
    </dxf>
    <dxf>
      <font>
        <b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</font>
    </dxf>
    <dxf>
      <numFmt numFmtId="2" formatCode="0.00"/>
    </dxf>
    <dxf>
      <font>
        <b/>
      </font>
    </dxf>
    <dxf>
      <font>
        <b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</font>
    </dxf>
    <dxf>
      <numFmt numFmtId="2" formatCode="0.00"/>
    </dxf>
    <dxf>
      <font>
        <b/>
      </font>
    </dxf>
    <dxf>
      <font>
        <b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</font>
    </dxf>
    <dxf>
      <numFmt numFmtId="2" formatCode="0.00"/>
    </dxf>
    <dxf>
      <font>
        <b/>
      </font>
    </dxf>
    <dxf>
      <font>
        <b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'Valutazioni finali'!$A$1</c:f>
          <c:strCache>
            <c:ptCount val="1"/>
            <c:pt idx="0">
              <c:v>Alessandro Borrelli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'Valutazioni finali'!$B$2</c:f>
              <c:strCache>
                <c:ptCount val="1"/>
                <c:pt idx="0">
                  <c:v>Proattività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finali'!$B$3:$B$7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E-AF4C-9B93-92A42654A16A}"/>
            </c:ext>
          </c:extLst>
        </c:ser>
        <c:ser>
          <c:idx val="1"/>
          <c:order val="1"/>
          <c:tx>
            <c:strRef>
              <c:f>'Valutazioni finali'!$C$2</c:f>
              <c:strCache>
                <c:ptCount val="1"/>
                <c:pt idx="0">
                  <c:v>Partecipazione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finali'!$C$3:$C$7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E-AF4C-9B93-92A42654A16A}"/>
            </c:ext>
          </c:extLst>
        </c:ser>
        <c:ser>
          <c:idx val="2"/>
          <c:order val="2"/>
          <c:tx>
            <c:strRef>
              <c:f>'Valutazioni finali'!$D$2</c:f>
              <c:strCache>
                <c:ptCount val="1"/>
                <c:pt idx="0">
                  <c:v>Qualità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finali'!$D$3:$D$7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BE-AF4C-9B93-92A42654A16A}"/>
            </c:ext>
          </c:extLst>
        </c:ser>
        <c:ser>
          <c:idx val="3"/>
          <c:order val="3"/>
          <c:tx>
            <c:strRef>
              <c:f>'Valutazioni finali'!$E$2</c:f>
              <c:strCache>
                <c:ptCount val="1"/>
                <c:pt idx="0">
                  <c:v>Relazioni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finali'!$E$3:$E$7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BE-AF4C-9B93-92A42654A16A}"/>
            </c:ext>
          </c:extLst>
        </c:ser>
        <c:ser>
          <c:idx val="4"/>
          <c:order val="4"/>
          <c:tx>
            <c:strRef>
              <c:f>'Valutazioni finali'!$F$2</c:f>
              <c:strCache>
                <c:ptCount val="1"/>
                <c:pt idx="0">
                  <c:v>Rispetto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finali'!$F$3:$F$7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BE-AF4C-9B93-92A42654A16A}"/>
            </c:ext>
          </c:extLst>
        </c:ser>
        <c:ser>
          <c:idx val="5"/>
          <c:order val="5"/>
          <c:tx>
            <c:strRef>
              <c:f>'Valutazioni finali'!$G$2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finali'!$G$3:$G$7</c:f>
              <c:numCache>
                <c:formatCode>0.00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BE-AF4C-9B93-92A42654A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39167"/>
        <c:axId val="1119013391"/>
      </c:lineChart>
      <c:catAx>
        <c:axId val="112893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  <a:r>
                  <a:rPr lang="it-IT" baseline="0"/>
                  <a:t> valutazioni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013391"/>
        <c:crosses val="autoZero"/>
        <c:auto val="0"/>
        <c:lblAlgn val="ctr"/>
        <c:lblOffset val="100"/>
        <c:noMultiLvlLbl val="0"/>
      </c:catAx>
      <c:valAx>
        <c:axId val="11190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Punteggio</a:t>
                </a:r>
                <a:r>
                  <a:rPr lang="it-IT" baseline="0"/>
                  <a:t> campo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89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'Valutazioni finali'!$A$10</c:f>
          <c:strCache>
            <c:ptCount val="1"/>
            <c:pt idx="0">
              <c:v>Vincenzo Cerciello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'Valutazioni finali'!$B$11</c:f>
              <c:strCache>
                <c:ptCount val="1"/>
                <c:pt idx="0">
                  <c:v>Proattività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'Valutazioni finali'!$A$12:$A$16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finali'!$B$12:$B$16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7-42D3-895A-4F0D1AC11473}"/>
            </c:ext>
          </c:extLst>
        </c:ser>
        <c:ser>
          <c:idx val="1"/>
          <c:order val="1"/>
          <c:tx>
            <c:strRef>
              <c:f>'Valutazioni finali'!$C$11</c:f>
              <c:strCache>
                <c:ptCount val="1"/>
                <c:pt idx="0">
                  <c:v>Partecipazione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'Valutazioni finali'!$A$12:$A$16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finali'!$C$12:$C$16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7-42D3-895A-4F0D1AC11473}"/>
            </c:ext>
          </c:extLst>
        </c:ser>
        <c:ser>
          <c:idx val="2"/>
          <c:order val="2"/>
          <c:tx>
            <c:strRef>
              <c:f>'Valutazioni finali'!$D$11</c:f>
              <c:strCache>
                <c:ptCount val="1"/>
                <c:pt idx="0">
                  <c:v>Qualità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'Valutazioni finali'!$A$12:$A$16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finali'!$D$12:$D$16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7-42D3-895A-4F0D1AC11473}"/>
            </c:ext>
          </c:extLst>
        </c:ser>
        <c:ser>
          <c:idx val="3"/>
          <c:order val="3"/>
          <c:tx>
            <c:strRef>
              <c:f>'Valutazioni finali'!$E$11</c:f>
              <c:strCache>
                <c:ptCount val="1"/>
                <c:pt idx="0">
                  <c:v>Relazioni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'Valutazioni finali'!$A$12:$A$16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finali'!$E$12:$E$16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F7-42D3-895A-4F0D1AC11473}"/>
            </c:ext>
          </c:extLst>
        </c:ser>
        <c:ser>
          <c:idx val="4"/>
          <c:order val="4"/>
          <c:tx>
            <c:strRef>
              <c:f>'Valutazioni finali'!$F$11</c:f>
              <c:strCache>
                <c:ptCount val="1"/>
                <c:pt idx="0">
                  <c:v>Rispetto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'Valutazioni finali'!$A$12:$A$16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finali'!$F$12:$F$16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F7-42D3-895A-4F0D1AC11473}"/>
            </c:ext>
          </c:extLst>
        </c:ser>
        <c:ser>
          <c:idx val="5"/>
          <c:order val="5"/>
          <c:tx>
            <c:strRef>
              <c:f>'Valutazioni finali'!$G$11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'Valutazioni finali'!$A$12:$A$16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finali'!$G$12:$G$16</c:f>
              <c:numCache>
                <c:formatCode>0.00</c:formatCode>
                <c:ptCount val="5"/>
                <c:pt idx="0">
                  <c:v>8.4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F7-42D3-895A-4F0D1AC11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39167"/>
        <c:axId val="1119013391"/>
      </c:lineChart>
      <c:catAx>
        <c:axId val="112893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  <a:r>
                  <a:rPr lang="it-IT" baseline="0"/>
                  <a:t> valutazioni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013391"/>
        <c:crosses val="autoZero"/>
        <c:auto val="0"/>
        <c:lblAlgn val="ctr"/>
        <c:lblOffset val="100"/>
        <c:noMultiLvlLbl val="0"/>
      </c:catAx>
      <c:valAx>
        <c:axId val="11190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Punteggio</a:t>
                </a:r>
                <a:r>
                  <a:rPr lang="it-IT" baseline="0"/>
                  <a:t> campo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89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'Valutazioni finali'!$A$19</c:f>
          <c:strCache>
            <c:ptCount val="1"/>
            <c:pt idx="0">
              <c:v>Michela Faella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'Valutazioni finali'!$B$20</c:f>
              <c:strCache>
                <c:ptCount val="1"/>
                <c:pt idx="0">
                  <c:v>Proattività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'Valutazioni finali'!$A$21:$A$25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finali'!$B$21:$B$25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6-47C0-9098-06DEB81FE294}"/>
            </c:ext>
          </c:extLst>
        </c:ser>
        <c:ser>
          <c:idx val="1"/>
          <c:order val="1"/>
          <c:tx>
            <c:strRef>
              <c:f>'Valutazioni finali'!$C$20</c:f>
              <c:strCache>
                <c:ptCount val="1"/>
                <c:pt idx="0">
                  <c:v>Partecipazione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'Valutazioni finali'!$A$21:$A$25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finali'!$C$21:$C$25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96-47C0-9098-06DEB81FE294}"/>
            </c:ext>
          </c:extLst>
        </c:ser>
        <c:ser>
          <c:idx val="2"/>
          <c:order val="2"/>
          <c:tx>
            <c:strRef>
              <c:f>'Valutazioni finali'!$D$20</c:f>
              <c:strCache>
                <c:ptCount val="1"/>
                <c:pt idx="0">
                  <c:v>Qualità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'Valutazioni finali'!$A$21:$A$25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finali'!$D$21:$D$25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96-47C0-9098-06DEB81FE294}"/>
            </c:ext>
          </c:extLst>
        </c:ser>
        <c:ser>
          <c:idx val="3"/>
          <c:order val="3"/>
          <c:tx>
            <c:strRef>
              <c:f>'Valutazioni finali'!$E$20</c:f>
              <c:strCache>
                <c:ptCount val="1"/>
                <c:pt idx="0">
                  <c:v>Relazioni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'Valutazioni finali'!$A$21:$A$25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finali'!$E$21:$E$25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96-47C0-9098-06DEB81FE294}"/>
            </c:ext>
          </c:extLst>
        </c:ser>
        <c:ser>
          <c:idx val="4"/>
          <c:order val="4"/>
          <c:tx>
            <c:strRef>
              <c:f>'Valutazioni finali'!$F$20</c:f>
              <c:strCache>
                <c:ptCount val="1"/>
                <c:pt idx="0">
                  <c:v>Rispetto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'Valutazioni finali'!$A$21:$A$25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finali'!$F$21:$F$25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96-47C0-9098-06DEB81FE294}"/>
            </c:ext>
          </c:extLst>
        </c:ser>
        <c:ser>
          <c:idx val="5"/>
          <c:order val="5"/>
          <c:tx>
            <c:strRef>
              <c:f>'Valutazioni finali'!$G$20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'Valutazioni finali'!$A$21:$A$25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finali'!$G$21:$G$25</c:f>
              <c:numCache>
                <c:formatCode>0.00</c:formatCode>
                <c:ptCount val="5"/>
                <c:pt idx="0">
                  <c:v>8.8000000000000007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96-47C0-9098-06DEB81FE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39167"/>
        <c:axId val="1119013391"/>
      </c:lineChart>
      <c:catAx>
        <c:axId val="112893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  <a:r>
                  <a:rPr lang="it-IT" baseline="0"/>
                  <a:t> valutazioni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013391"/>
        <c:crosses val="autoZero"/>
        <c:auto val="0"/>
        <c:lblAlgn val="ctr"/>
        <c:lblOffset val="100"/>
        <c:noMultiLvlLbl val="0"/>
      </c:catAx>
      <c:valAx>
        <c:axId val="11190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Punteggio</a:t>
                </a:r>
                <a:r>
                  <a:rPr lang="it-IT" baseline="0"/>
                  <a:t> campo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89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'Valutazioni finali'!$A$28</c:f>
          <c:strCache>
            <c:ptCount val="1"/>
            <c:pt idx="0">
              <c:v>Gerardo Francesco Napolitano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'Valutazioni finali'!$B$29</c:f>
              <c:strCache>
                <c:ptCount val="1"/>
                <c:pt idx="0">
                  <c:v>Proattività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'Valutazioni finali'!$A$30:$A$34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finali'!$B$30:$B$34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2-4B3E-9F42-E28941EF40DD}"/>
            </c:ext>
          </c:extLst>
        </c:ser>
        <c:ser>
          <c:idx val="1"/>
          <c:order val="1"/>
          <c:tx>
            <c:strRef>
              <c:f>'Valutazioni finali'!$C$29</c:f>
              <c:strCache>
                <c:ptCount val="1"/>
                <c:pt idx="0">
                  <c:v>Partecipazione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'Valutazioni finali'!$A$30:$A$34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finali'!$C$30:$C$34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D2-4B3E-9F42-E28941EF40DD}"/>
            </c:ext>
          </c:extLst>
        </c:ser>
        <c:ser>
          <c:idx val="2"/>
          <c:order val="2"/>
          <c:tx>
            <c:strRef>
              <c:f>'Valutazioni finali'!$D$29</c:f>
              <c:strCache>
                <c:ptCount val="1"/>
                <c:pt idx="0">
                  <c:v>Qualità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'Valutazioni finali'!$A$30:$A$34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finali'!$D$30:$D$34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D2-4B3E-9F42-E28941EF40DD}"/>
            </c:ext>
          </c:extLst>
        </c:ser>
        <c:ser>
          <c:idx val="3"/>
          <c:order val="3"/>
          <c:tx>
            <c:strRef>
              <c:f>'Valutazioni finali'!$E$29</c:f>
              <c:strCache>
                <c:ptCount val="1"/>
                <c:pt idx="0">
                  <c:v>Relazioni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'Valutazioni finali'!$A$30:$A$34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finali'!$E$30:$E$34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D2-4B3E-9F42-E28941EF40DD}"/>
            </c:ext>
          </c:extLst>
        </c:ser>
        <c:ser>
          <c:idx val="4"/>
          <c:order val="4"/>
          <c:tx>
            <c:strRef>
              <c:f>'Valutazioni finali'!$F$29</c:f>
              <c:strCache>
                <c:ptCount val="1"/>
                <c:pt idx="0">
                  <c:v>Rispetto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'Valutazioni finali'!$A$30:$A$34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finali'!$F$30:$F$34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D2-4B3E-9F42-E28941EF40DD}"/>
            </c:ext>
          </c:extLst>
        </c:ser>
        <c:ser>
          <c:idx val="5"/>
          <c:order val="5"/>
          <c:tx>
            <c:strRef>
              <c:f>'Valutazioni finali'!$G$29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'Valutazioni finali'!$A$30:$A$34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finali'!$G$30:$G$34</c:f>
              <c:numCache>
                <c:formatCode>0.00</c:formatCode>
                <c:ptCount val="5"/>
                <c:pt idx="0">
                  <c:v>8.4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D2-4B3E-9F42-E28941EF4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39167"/>
        <c:axId val="1119013391"/>
      </c:lineChart>
      <c:catAx>
        <c:axId val="112893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  <a:r>
                  <a:rPr lang="it-IT" baseline="0"/>
                  <a:t> valutazioni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013391"/>
        <c:crosses val="autoZero"/>
        <c:auto val="0"/>
        <c:lblAlgn val="ctr"/>
        <c:lblOffset val="100"/>
        <c:noMultiLvlLbl val="0"/>
      </c:catAx>
      <c:valAx>
        <c:axId val="11190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Punteggio</a:t>
                </a:r>
                <a:r>
                  <a:rPr lang="it-IT" baseline="0"/>
                  <a:t> campo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89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'Valutazioni finali'!$A$37</c:f>
          <c:strCache>
            <c:ptCount val="1"/>
            <c:pt idx="0">
              <c:v>Mirko Vitale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'Valutazioni finali'!$B$38</c:f>
              <c:strCache>
                <c:ptCount val="1"/>
                <c:pt idx="0">
                  <c:v>Proattività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'Valutazioni finali'!$A$39:$A$43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finali'!$B$39:$B$43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6-48FE-9BFC-987CCF22F728}"/>
            </c:ext>
          </c:extLst>
        </c:ser>
        <c:ser>
          <c:idx val="1"/>
          <c:order val="1"/>
          <c:tx>
            <c:strRef>
              <c:f>'Valutazioni finali'!$C$38</c:f>
              <c:strCache>
                <c:ptCount val="1"/>
                <c:pt idx="0">
                  <c:v>Partecipazione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'Valutazioni finali'!$A$39:$A$43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finali'!$C$39:$C$43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6-48FE-9BFC-987CCF22F728}"/>
            </c:ext>
          </c:extLst>
        </c:ser>
        <c:ser>
          <c:idx val="2"/>
          <c:order val="2"/>
          <c:tx>
            <c:strRef>
              <c:f>'Valutazioni finali'!$D$38</c:f>
              <c:strCache>
                <c:ptCount val="1"/>
                <c:pt idx="0">
                  <c:v>Qualità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'Valutazioni finali'!$A$39:$A$43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finali'!$D$39:$D$43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06-48FE-9BFC-987CCF22F728}"/>
            </c:ext>
          </c:extLst>
        </c:ser>
        <c:ser>
          <c:idx val="3"/>
          <c:order val="3"/>
          <c:tx>
            <c:strRef>
              <c:f>'Valutazioni finali'!$E$38</c:f>
              <c:strCache>
                <c:ptCount val="1"/>
                <c:pt idx="0">
                  <c:v>Relazioni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'Valutazioni finali'!$A$39:$A$43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finali'!$E$39:$E$43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06-48FE-9BFC-987CCF22F728}"/>
            </c:ext>
          </c:extLst>
        </c:ser>
        <c:ser>
          <c:idx val="4"/>
          <c:order val="4"/>
          <c:tx>
            <c:strRef>
              <c:f>'Valutazioni finali'!$F$38</c:f>
              <c:strCache>
                <c:ptCount val="1"/>
                <c:pt idx="0">
                  <c:v>Rispetto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'Valutazioni finali'!$A$39:$A$43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finali'!$F$39:$F$43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6-48FE-9BFC-987CCF22F728}"/>
            </c:ext>
          </c:extLst>
        </c:ser>
        <c:ser>
          <c:idx val="5"/>
          <c:order val="5"/>
          <c:tx>
            <c:strRef>
              <c:f>'Valutazioni finali'!$G$38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'Valutazioni finali'!$A$39:$A$43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finali'!$G$39:$G$43</c:f>
              <c:numCache>
                <c:formatCode>0.00</c:formatCode>
                <c:ptCount val="5"/>
                <c:pt idx="0">
                  <c:v>8.4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6-48FE-9BFC-987CCF22F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39167"/>
        <c:axId val="1119013391"/>
      </c:lineChart>
      <c:catAx>
        <c:axId val="112893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  <a:r>
                  <a:rPr lang="it-IT" baseline="0"/>
                  <a:t> valutazioni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013391"/>
        <c:crosses val="autoZero"/>
        <c:auto val="0"/>
        <c:lblAlgn val="ctr"/>
        <c:lblOffset val="100"/>
        <c:noMultiLvlLbl val="0"/>
      </c:catAx>
      <c:valAx>
        <c:axId val="11190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Punteggio</a:t>
                </a:r>
                <a:r>
                  <a:rPr lang="it-IT" baseline="0"/>
                  <a:t> campo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89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114300</xdr:colOff>
      <xdr:row>23</xdr:row>
      <xdr:rowOff>139700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B3F1FE6-D421-1D4F-A4D2-C73BD9679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12</xdr:col>
      <xdr:colOff>114300</xdr:colOff>
      <xdr:row>52</xdr:row>
      <xdr:rowOff>139701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C5C40169-76FC-404D-BFDA-20A27425D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12</xdr:col>
      <xdr:colOff>114300</xdr:colOff>
      <xdr:row>82</xdr:row>
      <xdr:rowOff>139701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3BEDBCA4-935C-4AB9-B4D8-E2E4BD56D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92</xdr:row>
      <xdr:rowOff>0</xdr:rowOff>
    </xdr:from>
    <xdr:to>
      <xdr:col>12</xdr:col>
      <xdr:colOff>114300</xdr:colOff>
      <xdr:row>114</xdr:row>
      <xdr:rowOff>139700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6E06F950-562D-4C4E-B8C2-65E57C237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123</xdr:row>
      <xdr:rowOff>0</xdr:rowOff>
    </xdr:from>
    <xdr:to>
      <xdr:col>12</xdr:col>
      <xdr:colOff>114300</xdr:colOff>
      <xdr:row>145</xdr:row>
      <xdr:rowOff>139700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F8C86F12-5A4B-4622-83F5-91A0E1F0C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D72943-01D8-4F1D-BE4B-E964FBB203C8}" name="Table223452" displayName="Table223452" ref="A2:I7" totalsRowShown="0" headerRowDxfId="49">
  <autoFilter ref="A2:I7" xr:uid="{8DC22752-3EC3-4188-AFEB-19590155F539}"/>
  <tableColumns count="9">
    <tableColumn id="11" xr3:uid="{6CA7BA21-D1B8-419F-B5FE-78719C2623E8}" name="Matricola" dataDxfId="48"/>
    <tableColumn id="1" xr3:uid="{EEFF3704-D237-4874-9E0C-B024009A82CD}" name="Nome" dataDxfId="47"/>
    <tableColumn id="2" xr3:uid="{2F505ADA-C2EE-469D-B21A-03B1E37DE1F8}" name="Proattività"/>
    <tableColumn id="3" xr3:uid="{00F441AD-9C00-4CFC-857B-CE9A575896AA}" name="Partecipazione"/>
    <tableColumn id="4" xr3:uid="{71AB826A-DC0A-4AA2-B2E9-8DD7C27243D9}" name="Qualità"/>
    <tableColumn id="5" xr3:uid="{35D0ACF1-EFC0-4F4A-A28F-46B1D2D6F050}" name="Relazioni"/>
    <tableColumn id="6" xr3:uid="{FF2699D0-BEA8-46AE-9E3C-4DA0639C5517}" name="Rispetto"/>
    <tableColumn id="9" xr3:uid="{08FDD8B5-5C6C-4AFF-BA4C-688B72E1A08A}" name="Voto calcolato" dataDxfId="46">
      <calculatedColumnFormula xml:space="preserve"> SUM(C3, D3, E3, F3, G3,#REF!,#REF!) / 7</calculatedColumnFormula>
    </tableColumn>
    <tableColumn id="10" xr3:uid="{144216FF-581A-440B-A323-D84C81CD45E7}" name="Voto Finale" dataDxfId="45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406FB90-C344-4BD8-B912-818DEFD1A42C}" name="Tabella6812" displayName="Tabella6812" ref="A38:G43" totalsRowShown="0">
  <autoFilter ref="A38:G43" xr:uid="{F406FB90-C344-4BD8-B912-818DEFD1A42C}"/>
  <tableColumns count="7">
    <tableColumn id="1" xr3:uid="{352DFAF2-91FD-4358-9272-9234D5167951}" name="Data" dataDxfId="4" totalsRowDxfId="3"/>
    <tableColumn id="2" xr3:uid="{F14240E8-70C5-4743-9D5A-8AE67D04D61F}" name="Proattività" dataDxfId="2"/>
    <tableColumn id="3" xr3:uid="{2F833A7A-F703-420C-AD74-3DE18798A002}" name="Partecipazione">
      <calculatedColumnFormula>'18-11-2022'!D7</calculatedColumnFormula>
    </tableColumn>
    <tableColumn id="4" xr3:uid="{CD050D7E-CAAA-4ED3-BF94-537077087FB3}" name="Qualità">
      <calculatedColumnFormula>'18-11-2022'!E7</calculatedColumnFormula>
    </tableColumn>
    <tableColumn id="5" xr3:uid="{8C315B1C-C774-4650-BFA7-22386F41863E}" name="Relazioni">
      <calculatedColumnFormula>'18-11-2022'!F7</calculatedColumnFormula>
    </tableColumn>
    <tableColumn id="6" xr3:uid="{3B0F8CD7-37E4-435E-A587-E071658D4792}" name="Rispetto">
      <calculatedColumnFormula>'18-11-2022'!G7</calculatedColumnFormula>
    </tableColumn>
    <tableColumn id="10" xr3:uid="{A87FA775-BA46-4890-A620-F208EBC658A9}" name="TOTALE" dataDxfId="1" totalsRowDxfId="0">
      <calculatedColumnFormula xml:space="preserve"> SUM(B39, C39, D39, E39, F39,) / 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B2EC10-D7CB-4450-96FC-0D93FE538414}" name="Table2234523" displayName="Table2234523" ref="A2:I7" totalsRowShown="0" headerRowDxfId="44">
  <autoFilter ref="A2:I7" xr:uid="{8DC22752-3EC3-4188-AFEB-19590155F539}"/>
  <tableColumns count="9">
    <tableColumn id="11" xr3:uid="{7705009F-014D-4F03-A168-362B71AF38A6}" name="Matricola" dataDxfId="43">
      <calculatedColumnFormula>Legenda!A2</calculatedColumnFormula>
    </tableColumn>
    <tableColumn id="1" xr3:uid="{A8169774-1590-4C1C-9EF8-9C3EB925E46E}" name="Nome" dataDxfId="42">
      <calculatedColumnFormula>CONCATENATE(Legenda!B2," ",Legenda!C2)</calculatedColumnFormula>
    </tableColumn>
    <tableColumn id="2" xr3:uid="{D5AC2699-9764-4001-934B-8CD006D5FCF8}" name="Proattività"/>
    <tableColumn id="3" xr3:uid="{85A721C1-8BC8-4B44-A8F1-DF8824AE2AEE}" name="Partecipazione"/>
    <tableColumn id="4" xr3:uid="{965734FB-4FE4-44C4-8149-BBDA87792EEA}" name="Qualità"/>
    <tableColumn id="5" xr3:uid="{5AA8B9A9-5029-4609-80B0-BFCF14B66732}" name="Relazioni"/>
    <tableColumn id="6" xr3:uid="{CBCF7E9B-A2A6-4F96-9E1E-6ECB4577ACB1}" name="Rispetto"/>
    <tableColumn id="9" xr3:uid="{6A226AA0-A54D-4941-85AE-D3874652FDF4}" name="Voto calcolato" dataDxfId="41">
      <calculatedColumnFormula xml:space="preserve"> SUM(C3, D3, E3, F3, G3,#REF!,#REF!) / 7</calculatedColumnFormula>
    </tableColumn>
    <tableColumn id="10" xr3:uid="{5BE36D1C-CF03-4FC2-AC25-5B9B390B44D3}" name="Voto Finale" dataDxfId="40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89BB00-B709-4ED1-AA9C-BDBFE2FCBCA4}" name="Table22345234" displayName="Table22345234" ref="A2:I7" totalsRowShown="0" headerRowDxfId="39">
  <autoFilter ref="A2:I7" xr:uid="{8DC22752-3EC3-4188-AFEB-19590155F539}"/>
  <tableColumns count="9">
    <tableColumn id="11" xr3:uid="{DDDE1589-7E98-47FC-8045-62949F21FB83}" name="Matricola" dataDxfId="38">
      <calculatedColumnFormula>Legenda!A2</calculatedColumnFormula>
    </tableColumn>
    <tableColumn id="1" xr3:uid="{4CE25F92-ADBB-4C96-BDB1-11B47D348C7C}" name="Nome" dataDxfId="37">
      <calculatedColumnFormula>CONCATENATE(Legenda!B2," ",Legenda!C2)</calculatedColumnFormula>
    </tableColumn>
    <tableColumn id="2" xr3:uid="{5DC511BD-9B15-4842-9B58-708274E069B8}" name="Proattività"/>
    <tableColumn id="3" xr3:uid="{7DB1B5CA-E4DF-46C4-BC43-EDC5ED5AE1BB}" name="Partecipazione"/>
    <tableColumn id="4" xr3:uid="{F85B8150-7B38-4A0E-B60E-5DE07DC76F40}" name="Qualità"/>
    <tableColumn id="5" xr3:uid="{106860A2-5062-4D49-835D-94FEE47002D2}" name="Relazioni"/>
    <tableColumn id="6" xr3:uid="{7A45FC28-4AA8-419F-BF4D-EA6EC77445F2}" name="Rispetto"/>
    <tableColumn id="9" xr3:uid="{CDB36BDC-8104-40D4-A3CC-19CA95A0AC38}" name="Voto calcolato" dataDxfId="36">
      <calculatedColumnFormula xml:space="preserve"> SUM(C3, D3, E3, F3, G3,#REF!,#REF!) / 7</calculatedColumnFormula>
    </tableColumn>
    <tableColumn id="10" xr3:uid="{A461C54F-7C37-43BD-B853-F48C1404EF74}" name="Voto Finale" dataDxfId="35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A4485E-8B68-4AB9-9B5A-02AC1E287945}" name="Table223452345" displayName="Table223452345" ref="A2:I7" totalsRowShown="0" headerRowDxfId="34">
  <autoFilter ref="A2:I7" xr:uid="{8DC22752-3EC3-4188-AFEB-19590155F539}"/>
  <tableColumns count="9">
    <tableColumn id="11" xr3:uid="{6ACD335C-7F03-4C44-8C7E-8005A6404384}" name="Matricola" dataDxfId="33">
      <calculatedColumnFormula>Legenda!A2</calculatedColumnFormula>
    </tableColumn>
    <tableColumn id="1" xr3:uid="{5F054E26-7903-4DFE-A17E-2371E433E3D6}" name="Nome" dataDxfId="32">
      <calculatedColumnFormula>CONCATENATE(Legenda!B2," ",Legenda!C2)</calculatedColumnFormula>
    </tableColumn>
    <tableColumn id="2" xr3:uid="{BC60AB95-6AA6-4C3A-A67F-E7460A1FC13E}" name="Proattività"/>
    <tableColumn id="3" xr3:uid="{E449DCFE-EE36-4506-86BF-8B73B06E8C2D}" name="Partecipazione"/>
    <tableColumn id="4" xr3:uid="{4CEE8BCD-4851-40FD-93C9-1BFC493CB9CA}" name="Qualità"/>
    <tableColumn id="5" xr3:uid="{322A2791-5C29-4D6C-8428-675CD11029D1}" name="Relazioni"/>
    <tableColumn id="6" xr3:uid="{604653A8-5717-4F79-9D9B-27D3EB0903EE}" name="Rispetto"/>
    <tableColumn id="9" xr3:uid="{F2DD7448-2987-4FEB-A560-8045D2BFD05C}" name="Voto calcolato" dataDxfId="31">
      <calculatedColumnFormula xml:space="preserve"> SUM(C3, D3, E3, F3, G3,#REF!,#REF!) / 7</calculatedColumnFormula>
    </tableColumn>
    <tableColumn id="10" xr3:uid="{C0FD815B-5F1C-49CE-B081-A75517B2D05A}" name="Voto Finale" dataDxfId="30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6CBC9F-942C-44A1-8015-03D802B4EBAF}" name="Table2234523456" displayName="Table2234523456" ref="A2:I7" totalsRowShown="0" headerRowDxfId="29">
  <autoFilter ref="A2:I7" xr:uid="{8DC22752-3EC3-4188-AFEB-19590155F539}"/>
  <tableColumns count="9">
    <tableColumn id="11" xr3:uid="{5019F27C-ECA1-47F6-8152-1B4A95AEEF3B}" name="Matricola" dataDxfId="28">
      <calculatedColumnFormula>Legenda!A2</calculatedColumnFormula>
    </tableColumn>
    <tableColumn id="1" xr3:uid="{F125D47E-FF92-4C45-ABCF-051BD2C4E6B9}" name="Nome" dataDxfId="27">
      <calculatedColumnFormula>CONCATENATE(Legenda!B2," ",Legenda!C2)</calculatedColumnFormula>
    </tableColumn>
    <tableColumn id="2" xr3:uid="{DB98E798-F9AB-46EB-AF4C-1AB7B6DC97FC}" name="Proattività"/>
    <tableColumn id="3" xr3:uid="{172C64B4-A9F3-4963-92DD-B8AE6D97250A}" name="Partecipazione"/>
    <tableColumn id="4" xr3:uid="{EA1AA272-A0DB-4AE7-9FC2-DDD9480E1DE8}" name="Qualità"/>
    <tableColumn id="5" xr3:uid="{4A8292BA-71AF-4108-9DFC-90834D546ED4}" name="Relazioni"/>
    <tableColumn id="6" xr3:uid="{EA1E0BA5-A356-4D8B-8214-69FC2B1E602A}" name="Rispetto"/>
    <tableColumn id="9" xr3:uid="{1BD27B45-BA7B-4845-B4C4-97859C63831F}" name="Voto calcolato" dataDxfId="26">
      <calculatedColumnFormula xml:space="preserve"> SUM(C3, D3, E3, F3, G3,#REF!,#REF!) / 7</calculatedColumnFormula>
    </tableColumn>
    <tableColumn id="10" xr3:uid="{A1235308-CAD4-45B6-B87E-15B93D3ACDF4}" name="Voto Finale" dataDxfId="25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E82BE7-A408-D144-A1FF-9EF6353C22D3}" name="Tabella68" displayName="Tabella68" ref="A2:G7" totalsRowShown="0">
  <autoFilter ref="A2:G7" xr:uid="{E0C560D8-06DD-E043-8D59-FEF48584D359}"/>
  <tableColumns count="7">
    <tableColumn id="1" xr3:uid="{82F26A05-7812-994D-A732-53E6443686C3}" name="Data" dataDxfId="24" totalsRowDxfId="23"/>
    <tableColumn id="2" xr3:uid="{C0CE1913-F94A-6640-BCBC-B4DBAA74004F}" name="Proattività" dataDxfId="22">
      <calculatedColumnFormula>Table223452[[#This Row],[Proattività]]</calculatedColumnFormula>
    </tableColumn>
    <tableColumn id="3" xr3:uid="{EDC08731-1695-884D-81CF-AEADA2B5EB83}" name="Partecipazione"/>
    <tableColumn id="4" xr3:uid="{85E23AA1-A135-344A-B9C5-7B84C9DC1647}" name="Qualità"/>
    <tableColumn id="5" xr3:uid="{F36CD4D3-7F08-3743-99DE-883B443A2608}" name="Relazioni"/>
    <tableColumn id="6" xr3:uid="{2D116FA5-03C4-7B4E-AA2C-5D7DBB07A49D}" name="Rispetto"/>
    <tableColumn id="10" xr3:uid="{7AA4A5E8-8472-CD45-9E6F-288EB452E431}" name="TOTALE" dataDxfId="21" totalsRowDxfId="20">
      <calculatedColumnFormula xml:space="preserve"> SUM(B3, C3, D3, E3, F3,) / 5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9C070D2-A439-4834-B4A1-CDF08BFB0277}" name="Tabella689" displayName="Tabella689" ref="A11:G16" totalsRowShown="0">
  <autoFilter ref="A11:G16" xr:uid="{39C070D2-A439-4834-B4A1-CDF08BFB0277}"/>
  <tableColumns count="7">
    <tableColumn id="1" xr3:uid="{617676FF-0BB4-4C93-842F-A4771B07D6AC}" name="Data" dataDxfId="19" totalsRowDxfId="18"/>
    <tableColumn id="2" xr3:uid="{012A2D5D-2F25-479D-9440-C42F880628EC}" name="Proattività" dataDxfId="17">
      <calculatedColumnFormula>Table223452[[#This Row],[Proattività]]</calculatedColumnFormula>
    </tableColumn>
    <tableColumn id="3" xr3:uid="{27B343AF-5188-4DF1-8E47-C681DB63CBE7}" name="Partecipazione"/>
    <tableColumn id="4" xr3:uid="{8557F3DF-FF12-45DB-9C67-3BB8DB9E3F24}" name="Qualità"/>
    <tableColumn id="5" xr3:uid="{4BD330DC-048E-4A9E-B6CD-B5B9FBB6390A}" name="Relazioni"/>
    <tableColumn id="6" xr3:uid="{BA4C168C-A089-4FC6-A040-BAA951A57349}" name="Rispetto"/>
    <tableColumn id="10" xr3:uid="{8CCDE148-B3B3-42D6-82FE-938326E5E0FD}" name="TOTALE" dataDxfId="16" totalsRowDxfId="15">
      <calculatedColumnFormula xml:space="preserve"> SUM(B12, C12, D12, E12, F12,) / 5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2160B42-3409-45FF-91E3-C1FB03CA8D96}" name="Tabella6810" displayName="Tabella6810" ref="A20:G25" totalsRowShown="0">
  <autoFilter ref="A20:G25" xr:uid="{F2160B42-3409-45FF-91E3-C1FB03CA8D96}"/>
  <tableColumns count="7">
    <tableColumn id="1" xr3:uid="{83366A3D-83CE-4382-B3B0-9D0EB8FE6267}" name="Data" dataDxfId="14" totalsRowDxfId="13"/>
    <tableColumn id="2" xr3:uid="{ECE9FF42-B3FA-4185-A01B-680319A807F3}" name="Proattività" dataDxfId="12">
      <calculatedColumnFormula>'02-12-2022 '!C4</calculatedColumnFormula>
    </tableColumn>
    <tableColumn id="3" xr3:uid="{B35E1328-B2B3-4DDE-95D1-5B10B3E78C25}" name="Partecipazione">
      <calculatedColumnFormula>'18-11-2022'!D5</calculatedColumnFormula>
    </tableColumn>
    <tableColumn id="4" xr3:uid="{3EEC1146-9403-4529-AE1B-2296090E1CCB}" name="Qualità">
      <calculatedColumnFormula>'18-11-2022'!E5</calculatedColumnFormula>
    </tableColumn>
    <tableColumn id="5" xr3:uid="{83B1E86D-1857-4FA0-8E23-5424E431B6AE}" name="Relazioni">
      <calculatedColumnFormula>'18-11-2022'!F5</calculatedColumnFormula>
    </tableColumn>
    <tableColumn id="6" xr3:uid="{3173AABA-402D-40FF-86D7-DDADB90ACFE3}" name="Rispetto">
      <calculatedColumnFormula>'18-11-2022'!G5</calculatedColumnFormula>
    </tableColumn>
    <tableColumn id="10" xr3:uid="{979994A2-EC68-4B40-A526-70C164E26978}" name="TOTALE" dataDxfId="11" totalsRowDxfId="10">
      <calculatedColumnFormula xml:space="preserve"> SUM(B21, C21, D21, E21, F21,) / 5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A98337B-2690-4354-BA56-46929E6E610B}" name="Tabella6811" displayName="Tabella6811" ref="A29:G34" totalsRowShown="0">
  <autoFilter ref="A29:G34" xr:uid="{AA98337B-2690-4354-BA56-46929E6E610B}"/>
  <tableColumns count="7">
    <tableColumn id="1" xr3:uid="{4623CFEB-79C1-464C-ADAB-93C72E3A0683}" name="Data" dataDxfId="9" totalsRowDxfId="8"/>
    <tableColumn id="2" xr3:uid="{4DC7842C-B300-493B-A908-C480F229B479}" name="Proattività" dataDxfId="7"/>
    <tableColumn id="3" xr3:uid="{ECFD97D8-A9F8-4ACD-A0AF-9496D7D8138E}" name="Partecipazione">
      <calculatedColumnFormula>'18-11-2022'!D6</calculatedColumnFormula>
    </tableColumn>
    <tableColumn id="4" xr3:uid="{339D9219-D669-4526-9345-CCC7D6CD2C5F}" name="Qualità">
      <calculatedColumnFormula>'18-11-2022'!E6</calculatedColumnFormula>
    </tableColumn>
    <tableColumn id="5" xr3:uid="{9C0EE87A-1684-4529-A861-09E6037A769A}" name="Relazioni">
      <calculatedColumnFormula>'18-11-2022'!F6</calculatedColumnFormula>
    </tableColumn>
    <tableColumn id="6" xr3:uid="{9BEC99AF-9C70-4D75-8DCD-F2A5713A201C}" name="Rispetto">
      <calculatedColumnFormula>'18-11-2022'!G6</calculatedColumnFormula>
    </tableColumn>
    <tableColumn id="10" xr3:uid="{3D9AADF0-86BA-4499-A5A9-1EACAA5E681B}" name="TOTALE" dataDxfId="6" totalsRowDxfId="5">
      <calculatedColumnFormula xml:space="preserve"> SUM(B30, C30, D30, E30, F30,) / 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topLeftCell="A14" zoomScaleNormal="100" workbookViewId="0">
      <selection activeCell="A32" sqref="A32"/>
    </sheetView>
  </sheetViews>
  <sheetFormatPr defaultColWidth="8.796875" defaultRowHeight="14.25" x14ac:dyDescent="0.45"/>
  <cols>
    <col min="1" max="1" width="31.46484375" customWidth="1"/>
    <col min="2" max="2" width="19.46484375" customWidth="1"/>
    <col min="3" max="3" width="13.796875" customWidth="1"/>
    <col min="4" max="4" width="16.19921875" customWidth="1"/>
    <col min="5" max="5" width="19.796875" customWidth="1"/>
    <col min="6" max="6" width="18.19921875" customWidth="1"/>
    <col min="7" max="7" width="15.19921875" customWidth="1"/>
    <col min="8" max="8" width="45.796875" customWidth="1"/>
    <col min="9" max="9" width="49.19921875" customWidth="1"/>
    <col min="10" max="10" width="48.796875" customWidth="1"/>
    <col min="11" max="11" width="14.46484375" customWidth="1"/>
  </cols>
  <sheetData>
    <row r="1" spans="1:10" x14ac:dyDescent="0.45">
      <c r="A1" s="8" t="s">
        <v>0</v>
      </c>
      <c r="B1" s="8" t="s">
        <v>1</v>
      </c>
      <c r="C1" s="8" t="s">
        <v>2</v>
      </c>
    </row>
    <row r="2" spans="1:10" x14ac:dyDescent="0.45">
      <c r="A2" s="2">
        <v>512109784</v>
      </c>
      <c r="B2" s="3" t="s">
        <v>49</v>
      </c>
      <c r="C2" s="3" t="s">
        <v>50</v>
      </c>
    </row>
    <row r="3" spans="1:10" x14ac:dyDescent="0.45">
      <c r="A3" s="2">
        <v>512110066</v>
      </c>
      <c r="B3" s="3" t="s">
        <v>51</v>
      </c>
      <c r="C3" s="3" t="s">
        <v>52</v>
      </c>
    </row>
    <row r="4" spans="1:10" x14ac:dyDescent="0.45">
      <c r="A4" s="2">
        <v>512112118</v>
      </c>
      <c r="B4" s="3" t="s">
        <v>53</v>
      </c>
      <c r="C4" s="3" t="s">
        <v>54</v>
      </c>
    </row>
    <row r="5" spans="1:10" x14ac:dyDescent="0.45">
      <c r="A5" s="2">
        <v>512110144</v>
      </c>
      <c r="B5" s="3" t="s">
        <v>58</v>
      </c>
      <c r="C5" s="3" t="s">
        <v>55</v>
      </c>
    </row>
    <row r="6" spans="1:10" x14ac:dyDescent="0.45">
      <c r="A6" s="2">
        <v>512109784</v>
      </c>
      <c r="B6" s="3" t="s">
        <v>56</v>
      </c>
      <c r="C6" s="3" t="s">
        <v>57</v>
      </c>
    </row>
    <row r="7" spans="1:10" x14ac:dyDescent="0.45">
      <c r="A7" s="4"/>
    </row>
    <row r="8" spans="1:10" x14ac:dyDescent="0.45">
      <c r="A8" s="4"/>
    </row>
    <row r="9" spans="1:10" x14ac:dyDescent="0.45">
      <c r="A9" s="4"/>
    </row>
    <row r="11" spans="1:10" ht="43.5" customHeight="1" x14ac:dyDescent="0.45">
      <c r="A11" s="7" t="s">
        <v>3</v>
      </c>
    </row>
    <row r="12" spans="1:10" ht="29.25" customHeight="1" x14ac:dyDescent="0.45">
      <c r="A12" s="10" t="s">
        <v>4</v>
      </c>
      <c r="B12" s="29" t="s">
        <v>5</v>
      </c>
      <c r="C12" s="30"/>
      <c r="D12" s="30"/>
      <c r="E12" s="30"/>
      <c r="F12" s="30"/>
      <c r="G12" s="31"/>
      <c r="H12" s="10" t="s">
        <v>6</v>
      </c>
      <c r="I12" s="10" t="s">
        <v>7</v>
      </c>
      <c r="J12" s="10" t="s">
        <v>8</v>
      </c>
    </row>
    <row r="13" spans="1:10" ht="27" customHeight="1" x14ac:dyDescent="0.55000000000000004">
      <c r="A13" s="11" t="s">
        <v>9</v>
      </c>
      <c r="B13" s="41" t="s">
        <v>10</v>
      </c>
      <c r="C13" s="42"/>
      <c r="D13" s="42"/>
      <c r="E13" s="42"/>
      <c r="F13" s="42"/>
      <c r="G13" s="43"/>
      <c r="H13" s="12" t="s">
        <v>11</v>
      </c>
      <c r="I13" s="13" t="s">
        <v>12</v>
      </c>
      <c r="J13" s="13" t="s">
        <v>13</v>
      </c>
    </row>
    <row r="14" spans="1:10" ht="27.75" customHeight="1" x14ac:dyDescent="0.55000000000000004">
      <c r="A14" s="11" t="s">
        <v>14</v>
      </c>
      <c r="B14" s="41" t="s">
        <v>48</v>
      </c>
      <c r="C14" s="42"/>
      <c r="D14" s="42"/>
      <c r="E14" s="42"/>
      <c r="F14" s="42"/>
      <c r="G14" s="43"/>
      <c r="H14" s="15" t="s">
        <v>15</v>
      </c>
      <c r="I14" s="13" t="s">
        <v>16</v>
      </c>
      <c r="J14" s="13" t="s">
        <v>17</v>
      </c>
    </row>
    <row r="15" spans="1:10" ht="20.25" customHeight="1" x14ac:dyDescent="0.45">
      <c r="A15" s="26" t="s">
        <v>44</v>
      </c>
      <c r="B15" s="35" t="s">
        <v>18</v>
      </c>
      <c r="C15" s="36"/>
      <c r="D15" s="36"/>
      <c r="E15" s="36"/>
      <c r="F15" s="36"/>
      <c r="G15" s="37"/>
      <c r="H15" s="44" t="s">
        <v>19</v>
      </c>
      <c r="I15" s="44" t="s">
        <v>20</v>
      </c>
      <c r="J15" s="44" t="s">
        <v>21</v>
      </c>
    </row>
    <row r="16" spans="1:10" ht="20.25" customHeight="1" x14ac:dyDescent="0.45">
      <c r="A16" s="27"/>
      <c r="B16" s="38" t="s">
        <v>22</v>
      </c>
      <c r="C16" s="39"/>
      <c r="D16" s="39"/>
      <c r="E16" s="39"/>
      <c r="F16" s="39"/>
      <c r="G16" s="40"/>
      <c r="H16" s="45"/>
      <c r="I16" s="45"/>
      <c r="J16" s="45"/>
    </row>
    <row r="17" spans="1:11" ht="20.25" customHeight="1" x14ac:dyDescent="0.45">
      <c r="A17" s="28"/>
      <c r="B17" s="32" t="s">
        <v>41</v>
      </c>
      <c r="C17" s="33"/>
      <c r="D17" s="33"/>
      <c r="E17" s="33"/>
      <c r="F17" s="33"/>
      <c r="G17" s="34"/>
      <c r="H17" s="46"/>
      <c r="I17" s="46"/>
      <c r="J17" s="46"/>
    </row>
    <row r="18" spans="1:11" ht="20.25" customHeight="1" x14ac:dyDescent="0.45">
      <c r="A18" s="26" t="s">
        <v>40</v>
      </c>
      <c r="B18" s="35" t="s">
        <v>28</v>
      </c>
      <c r="C18" s="36"/>
      <c r="D18" s="36"/>
      <c r="E18" s="36"/>
      <c r="F18" s="36"/>
      <c r="G18" s="37"/>
      <c r="H18" s="44" t="s">
        <v>23</v>
      </c>
      <c r="I18" s="44" t="s">
        <v>24</v>
      </c>
      <c r="J18" s="47" t="s">
        <v>25</v>
      </c>
    </row>
    <row r="19" spans="1:11" ht="20.25" customHeight="1" x14ac:dyDescent="0.45">
      <c r="A19" s="27"/>
      <c r="B19" s="38" t="s">
        <v>42</v>
      </c>
      <c r="C19" s="39"/>
      <c r="D19" s="39"/>
      <c r="E19" s="39"/>
      <c r="F19" s="39"/>
      <c r="G19" s="40"/>
      <c r="H19" s="45"/>
      <c r="I19" s="45"/>
      <c r="J19" s="48"/>
    </row>
    <row r="20" spans="1:11" ht="20.25" customHeight="1" x14ac:dyDescent="0.45">
      <c r="A20" s="27"/>
      <c r="B20" s="38" t="s">
        <v>43</v>
      </c>
      <c r="C20" s="39"/>
      <c r="D20" s="39"/>
      <c r="E20" s="39"/>
      <c r="F20" s="39"/>
      <c r="G20" s="40"/>
      <c r="H20" s="45"/>
      <c r="I20" s="45"/>
      <c r="J20" s="48"/>
    </row>
    <row r="21" spans="1:11" ht="20.25" customHeight="1" x14ac:dyDescent="0.45">
      <c r="A21" s="27"/>
      <c r="B21" s="38" t="s">
        <v>26</v>
      </c>
      <c r="C21" s="39"/>
      <c r="D21" s="39"/>
      <c r="E21" s="39"/>
      <c r="F21" s="39"/>
      <c r="G21" s="40"/>
      <c r="H21" s="45"/>
      <c r="I21" s="45"/>
      <c r="J21" s="48"/>
    </row>
    <row r="22" spans="1:11" ht="20.25" customHeight="1" x14ac:dyDescent="0.45">
      <c r="A22" s="28"/>
      <c r="B22" s="32" t="s">
        <v>27</v>
      </c>
      <c r="C22" s="33"/>
      <c r="D22" s="33"/>
      <c r="E22" s="33"/>
      <c r="F22" s="33"/>
      <c r="G22" s="34"/>
      <c r="H22" s="46"/>
      <c r="I22" s="46"/>
      <c r="J22" s="49"/>
    </row>
    <row r="23" spans="1:11" ht="20.25" customHeight="1" x14ac:dyDescent="0.45">
      <c r="A23" s="26" t="s">
        <v>45</v>
      </c>
      <c r="B23" s="35" t="s">
        <v>29</v>
      </c>
      <c r="C23" s="36"/>
      <c r="D23" s="36"/>
      <c r="E23" s="36"/>
      <c r="F23" s="36"/>
      <c r="G23" s="37"/>
      <c r="H23" s="44"/>
      <c r="I23" s="44"/>
      <c r="J23" s="47"/>
    </row>
    <row r="24" spans="1:11" ht="18.75" customHeight="1" x14ac:dyDescent="0.45">
      <c r="A24" s="27"/>
      <c r="B24" s="38" t="s">
        <v>30</v>
      </c>
      <c r="C24" s="39"/>
      <c r="D24" s="39"/>
      <c r="E24" s="39"/>
      <c r="F24" s="39"/>
      <c r="G24" s="40"/>
      <c r="H24" s="45"/>
      <c r="I24" s="45"/>
      <c r="J24" s="48"/>
    </row>
    <row r="25" spans="1:11" ht="18.5" customHeight="1" x14ac:dyDescent="0.45">
      <c r="A25" s="27"/>
      <c r="B25" s="38" t="s">
        <v>46</v>
      </c>
      <c r="C25" s="39"/>
      <c r="D25" s="39"/>
      <c r="E25" s="39"/>
      <c r="F25" s="39"/>
      <c r="G25" s="40"/>
      <c r="H25" s="45"/>
      <c r="I25" s="45"/>
      <c r="J25" s="48"/>
    </row>
    <row r="26" spans="1:11" ht="19.25" customHeight="1" x14ac:dyDescent="0.45">
      <c r="A26" s="28"/>
      <c r="B26" s="32" t="s">
        <v>47</v>
      </c>
      <c r="C26" s="33"/>
      <c r="D26" s="33"/>
      <c r="E26" s="33"/>
      <c r="F26" s="33"/>
      <c r="G26" s="34"/>
      <c r="H26" s="46"/>
      <c r="I26" s="46"/>
      <c r="J26" s="49"/>
    </row>
    <row r="27" spans="1:11" ht="25.05" customHeight="1" x14ac:dyDescent="0.45">
      <c r="A27" s="4"/>
      <c r="B27" s="19"/>
      <c r="C27" s="19"/>
      <c r="D27" s="19"/>
      <c r="E27" s="19"/>
      <c r="F27" s="19"/>
      <c r="G27" s="19"/>
      <c r="J27" s="1"/>
    </row>
    <row r="28" spans="1:11" ht="29.55" customHeight="1" x14ac:dyDescent="0.45">
      <c r="B28" s="19"/>
      <c r="C28" s="19"/>
      <c r="D28" s="19"/>
      <c r="E28" s="19"/>
      <c r="F28" s="19"/>
      <c r="G28" s="19"/>
      <c r="J28" s="1"/>
    </row>
    <row r="29" spans="1:11" ht="31.05" customHeight="1" x14ac:dyDescent="0.45"/>
    <row r="30" spans="1:11" s="9" customFormat="1" ht="31.5" customHeight="1" x14ac:dyDescent="0.5">
      <c r="A30"/>
      <c r="B30"/>
      <c r="C30"/>
      <c r="D30"/>
      <c r="E30"/>
      <c r="F30"/>
      <c r="G30"/>
    </row>
    <row r="31" spans="1:11" ht="31.05" customHeight="1" x14ac:dyDescent="0.45">
      <c r="A31" s="6"/>
      <c r="J31" s="1"/>
      <c r="K31" s="5"/>
    </row>
    <row r="32" spans="1:11" ht="31.05" customHeight="1" x14ac:dyDescent="0.5">
      <c r="A32" s="6"/>
      <c r="B32" s="9"/>
      <c r="C32" s="9"/>
      <c r="D32" s="9"/>
      <c r="E32" s="9"/>
      <c r="F32" s="9"/>
      <c r="G32" s="9"/>
      <c r="J32" s="1"/>
      <c r="K32" s="5"/>
    </row>
    <row r="33" spans="1:11" ht="31.05" customHeight="1" x14ac:dyDescent="0.45">
      <c r="A33" s="6"/>
      <c r="B33" s="5"/>
      <c r="J33" s="1"/>
      <c r="K33" s="5"/>
    </row>
    <row r="34" spans="1:11" ht="31.05" customHeight="1" x14ac:dyDescent="0.45">
      <c r="A34" s="6"/>
      <c r="B34" s="5"/>
      <c r="J34" s="1"/>
      <c r="K34" s="5"/>
    </row>
    <row r="35" spans="1:11" ht="31.05" customHeight="1" x14ac:dyDescent="0.45">
      <c r="A35" s="6"/>
      <c r="B35" s="5"/>
      <c r="J35" s="1"/>
      <c r="K35" s="5"/>
    </row>
    <row r="36" spans="1:11" ht="31.05" customHeight="1" x14ac:dyDescent="0.45">
      <c r="A36" s="6"/>
      <c r="B36" s="5"/>
      <c r="J36" s="1"/>
      <c r="K36" s="5"/>
    </row>
    <row r="37" spans="1:11" ht="31.05" customHeight="1" x14ac:dyDescent="0.45">
      <c r="A37" s="6"/>
      <c r="B37" s="5"/>
      <c r="J37" s="1"/>
      <c r="K37" s="5"/>
    </row>
    <row r="38" spans="1:11" ht="31.05" customHeight="1" x14ac:dyDescent="0.45">
      <c r="A38" s="6"/>
      <c r="B38" s="5"/>
      <c r="J38" s="1"/>
      <c r="K38" s="5"/>
    </row>
    <row r="39" spans="1:11" ht="18" customHeight="1" x14ac:dyDescent="0.45">
      <c r="A39" s="6"/>
      <c r="B39" s="5"/>
      <c r="J39" s="1"/>
      <c r="K39" s="5"/>
    </row>
    <row r="40" spans="1:11" ht="18" customHeight="1" x14ac:dyDescent="0.45">
      <c r="A40" s="6"/>
      <c r="B40" s="5"/>
      <c r="J40" s="1"/>
      <c r="K40" s="5"/>
    </row>
    <row r="41" spans="1:11" ht="18" customHeight="1" x14ac:dyDescent="0.45">
      <c r="A41" s="6"/>
      <c r="B41" s="5"/>
      <c r="J41" s="1"/>
      <c r="K41" s="5"/>
    </row>
    <row r="42" spans="1:11" ht="18" customHeight="1" x14ac:dyDescent="0.45">
      <c r="A42" s="6"/>
      <c r="B42" s="5"/>
      <c r="J42" s="1"/>
      <c r="K42" s="5"/>
    </row>
    <row r="43" spans="1:11" x14ac:dyDescent="0.45">
      <c r="B43" s="5"/>
    </row>
    <row r="44" spans="1:11" x14ac:dyDescent="0.45">
      <c r="B44" s="5"/>
    </row>
    <row r="49" spans="1:11" ht="18" customHeight="1" x14ac:dyDescent="0.45"/>
    <row r="50" spans="1:11" ht="18" customHeight="1" x14ac:dyDescent="0.45">
      <c r="A50" s="6"/>
      <c r="J50" s="1"/>
      <c r="K50" s="5"/>
    </row>
    <row r="51" spans="1:11" ht="18" customHeight="1" x14ac:dyDescent="0.45">
      <c r="A51" s="6"/>
      <c r="J51" s="1"/>
      <c r="K51" s="5"/>
    </row>
    <row r="52" spans="1:11" ht="18" customHeight="1" x14ac:dyDescent="0.45">
      <c r="A52" s="6"/>
      <c r="B52" s="5"/>
      <c r="J52" s="1"/>
      <c r="K52" s="5"/>
    </row>
    <row r="53" spans="1:11" ht="18" customHeight="1" x14ac:dyDescent="0.45">
      <c r="A53" s="6"/>
      <c r="B53" s="5"/>
      <c r="J53" s="1"/>
      <c r="K53" s="5"/>
    </row>
    <row r="54" spans="1:11" ht="18" customHeight="1" x14ac:dyDescent="0.45">
      <c r="A54" s="6"/>
      <c r="B54" s="5"/>
      <c r="J54" s="1"/>
      <c r="K54" s="5"/>
    </row>
    <row r="55" spans="1:11" ht="18" customHeight="1" x14ac:dyDescent="0.45">
      <c r="A55" s="6"/>
      <c r="B55" s="5"/>
      <c r="J55" s="1"/>
      <c r="K55" s="5"/>
    </row>
    <row r="56" spans="1:11" ht="18" customHeight="1" x14ac:dyDescent="0.45">
      <c r="A56" s="6"/>
      <c r="B56" s="5"/>
      <c r="J56" s="1"/>
      <c r="K56" s="5"/>
    </row>
    <row r="57" spans="1:11" ht="18" customHeight="1" x14ac:dyDescent="0.45">
      <c r="A57" s="6"/>
      <c r="B57" s="5"/>
      <c r="J57" s="1"/>
      <c r="K57" s="5"/>
    </row>
    <row r="58" spans="1:11" x14ac:dyDescent="0.45">
      <c r="B58" s="5"/>
    </row>
    <row r="59" spans="1:11" x14ac:dyDescent="0.45">
      <c r="B59" s="5"/>
    </row>
  </sheetData>
  <protectedRanges>
    <protectedRange password="E169" sqref="A2:C9 A18:A28 A50:A57 A31:A42" name="Intervallo1"/>
  </protectedRanges>
  <mergeCells count="27">
    <mergeCell ref="B17:G17"/>
    <mergeCell ref="B24:G24"/>
    <mergeCell ref="H23:H26"/>
    <mergeCell ref="I23:I26"/>
    <mergeCell ref="J23:J26"/>
    <mergeCell ref="H15:H17"/>
    <mergeCell ref="I15:I17"/>
    <mergeCell ref="J15:J17"/>
    <mergeCell ref="H18:H22"/>
    <mergeCell ref="I18:I22"/>
    <mergeCell ref="J18:J22"/>
    <mergeCell ref="A23:A26"/>
    <mergeCell ref="B12:G12"/>
    <mergeCell ref="B26:G26"/>
    <mergeCell ref="B23:G23"/>
    <mergeCell ref="B22:G22"/>
    <mergeCell ref="B19:G19"/>
    <mergeCell ref="B25:G25"/>
    <mergeCell ref="A15:A17"/>
    <mergeCell ref="A18:A22"/>
    <mergeCell ref="B18:G18"/>
    <mergeCell ref="B20:G20"/>
    <mergeCell ref="B21:G21"/>
    <mergeCell ref="B13:G13"/>
    <mergeCell ref="B14:G14"/>
    <mergeCell ref="B15:G15"/>
    <mergeCell ref="B16:G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5E9B5-6186-4008-A52F-F38D80006EDB}">
  <dimension ref="A1:K10"/>
  <sheetViews>
    <sheetView topLeftCell="B1" workbookViewId="0">
      <selection activeCell="I8" sqref="I8"/>
    </sheetView>
  </sheetViews>
  <sheetFormatPr defaultColWidth="8.796875" defaultRowHeight="14.25" x14ac:dyDescent="0.45"/>
  <cols>
    <col min="1" max="1" width="19.46484375" customWidth="1"/>
    <col min="2" max="2" width="26.1328125" customWidth="1"/>
    <col min="3" max="3" width="15.46484375" customWidth="1"/>
    <col min="4" max="4" width="18" customWidth="1"/>
    <col min="5" max="5" width="21.796875" customWidth="1"/>
    <col min="6" max="6" width="20.796875" customWidth="1"/>
    <col min="7" max="7" width="13.796875" customWidth="1"/>
    <col min="8" max="8" width="27.796875" customWidth="1"/>
    <col min="9" max="9" width="26.46484375" customWidth="1"/>
    <col min="10" max="10" width="17" customWidth="1"/>
    <col min="11" max="11" width="17.46484375" customWidth="1"/>
  </cols>
  <sheetData>
    <row r="1" spans="1:11" ht="25.5" x14ac:dyDescent="0.45">
      <c r="A1" s="7" t="s">
        <v>31</v>
      </c>
    </row>
    <row r="2" spans="1:11" ht="15.75" x14ac:dyDescent="0.5">
      <c r="A2" s="9" t="s">
        <v>32</v>
      </c>
      <c r="B2" s="9" t="s">
        <v>33</v>
      </c>
      <c r="C2" s="9" t="s">
        <v>9</v>
      </c>
      <c r="D2" s="9" t="s">
        <v>14</v>
      </c>
      <c r="E2" s="9" t="s">
        <v>59</v>
      </c>
      <c r="F2" s="9" t="s">
        <v>40</v>
      </c>
      <c r="G2" s="9" t="s">
        <v>45</v>
      </c>
      <c r="H2" s="9" t="s">
        <v>34</v>
      </c>
      <c r="I2" s="9" t="s">
        <v>35</v>
      </c>
    </row>
    <row r="3" spans="1:11" x14ac:dyDescent="0.45">
      <c r="A3" s="6">
        <f>Legenda!A2</f>
        <v>512109784</v>
      </c>
      <c r="B3" s="5" t="str">
        <f>CONCATENATE(Legenda!B2," ",Legenda!C2)</f>
        <v>Alessandro Borrelli</v>
      </c>
      <c r="C3">
        <v>7</v>
      </c>
      <c r="D3">
        <v>7</v>
      </c>
      <c r="E3">
        <v>8</v>
      </c>
      <c r="F3">
        <v>9</v>
      </c>
      <c r="G3">
        <v>9</v>
      </c>
      <c r="H3" s="1">
        <f xml:space="preserve"> SUM(C3,D3,E3,F3,G3)/5</f>
        <v>8</v>
      </c>
      <c r="I3" s="5">
        <v>8</v>
      </c>
    </row>
    <row r="4" spans="1:11" x14ac:dyDescent="0.45">
      <c r="A4" s="6">
        <f>Legenda!A3</f>
        <v>512110066</v>
      </c>
      <c r="B4" s="5" t="str">
        <f>CONCATENATE(Legenda!B3," ",Legenda!C3)</f>
        <v>Vincenzo Cerciello</v>
      </c>
      <c r="C4">
        <v>8</v>
      </c>
      <c r="D4">
        <v>8</v>
      </c>
      <c r="E4">
        <v>8</v>
      </c>
      <c r="F4">
        <v>9</v>
      </c>
      <c r="G4">
        <v>9</v>
      </c>
      <c r="H4" s="1">
        <f xml:space="preserve"> SUM(C4,D4,E4,F4,G4)/5</f>
        <v>8.4</v>
      </c>
      <c r="I4" s="5">
        <v>8</v>
      </c>
    </row>
    <row r="5" spans="1:11" x14ac:dyDescent="0.45">
      <c r="A5" s="6">
        <f>Legenda!A4</f>
        <v>512112118</v>
      </c>
      <c r="B5" s="5" t="str">
        <f>CONCATENATE(Legenda!B4," ",Legenda!C4)</f>
        <v>Michela Faella</v>
      </c>
      <c r="C5">
        <v>9</v>
      </c>
      <c r="D5">
        <v>9</v>
      </c>
      <c r="E5">
        <v>8</v>
      </c>
      <c r="F5">
        <v>9</v>
      </c>
      <c r="G5">
        <v>9</v>
      </c>
      <c r="H5" s="1">
        <f xml:space="preserve"> SUM(C5,D5,E5,F5,G5)/5</f>
        <v>8.8000000000000007</v>
      </c>
      <c r="I5" s="5">
        <v>9</v>
      </c>
    </row>
    <row r="6" spans="1:11" x14ac:dyDescent="0.45">
      <c r="A6" s="6">
        <f>Legenda!A5</f>
        <v>512110144</v>
      </c>
      <c r="B6" s="5" t="str">
        <f>CONCATENATE(Legenda!B5," ",Legenda!C5)</f>
        <v>Gerardo Francesco Napolitano</v>
      </c>
      <c r="C6">
        <v>8</v>
      </c>
      <c r="D6">
        <v>8</v>
      </c>
      <c r="E6">
        <v>8</v>
      </c>
      <c r="F6">
        <v>9</v>
      </c>
      <c r="G6">
        <v>9</v>
      </c>
      <c r="H6" s="1">
        <f xml:space="preserve"> SUM(C6,D6,E6,F6,G6)/5</f>
        <v>8.4</v>
      </c>
      <c r="I6" s="5">
        <v>8</v>
      </c>
    </row>
    <row r="7" spans="1:11" x14ac:dyDescent="0.45">
      <c r="A7" s="6">
        <f>Legenda!A6</f>
        <v>512109784</v>
      </c>
      <c r="B7" s="5" t="str">
        <f>CONCATENATE(Legenda!B6," ",Legenda!C6)</f>
        <v>Mirko Vitale</v>
      </c>
      <c r="C7">
        <v>8</v>
      </c>
      <c r="D7">
        <v>8</v>
      </c>
      <c r="E7">
        <v>8</v>
      </c>
      <c r="F7">
        <v>9</v>
      </c>
      <c r="G7">
        <v>9</v>
      </c>
      <c r="H7" s="1">
        <f>SUM(C7,D7,E7,F7,G7)/5</f>
        <v>8.4</v>
      </c>
      <c r="I7" s="5">
        <v>8</v>
      </c>
    </row>
    <row r="8" spans="1:11" x14ac:dyDescent="0.45">
      <c r="A8" s="6"/>
      <c r="B8" s="5"/>
      <c r="J8" s="1"/>
      <c r="K8" s="5"/>
    </row>
    <row r="9" spans="1:11" x14ac:dyDescent="0.45">
      <c r="A9" s="6"/>
      <c r="B9" s="5"/>
      <c r="J9" s="1"/>
      <c r="K9" s="5"/>
    </row>
    <row r="10" spans="1:11" x14ac:dyDescent="0.45">
      <c r="A10" s="6"/>
      <c r="B10" s="5"/>
      <c r="J10" s="1"/>
      <c r="K10" s="5"/>
    </row>
  </sheetData>
  <protectedRanges>
    <protectedRange password="E169" sqref="A3:A10" name="Intervallo1"/>
  </protectedRanges>
  <phoneticPr fontId="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7C9A7-687A-4AD6-AD51-95C0C3381D25}">
  <dimension ref="A1:K10"/>
  <sheetViews>
    <sheetView topLeftCell="B1" workbookViewId="0">
      <selection activeCell="I15" sqref="I15"/>
    </sheetView>
  </sheetViews>
  <sheetFormatPr defaultColWidth="8.796875" defaultRowHeight="14.25" x14ac:dyDescent="0.45"/>
  <cols>
    <col min="1" max="1" width="19.46484375" customWidth="1"/>
    <col min="2" max="2" width="26.1328125" customWidth="1"/>
    <col min="3" max="3" width="15.46484375" customWidth="1"/>
    <col min="4" max="4" width="18" customWidth="1"/>
    <col min="5" max="5" width="21.796875" customWidth="1"/>
    <col min="6" max="6" width="20.796875" customWidth="1"/>
    <col min="7" max="7" width="13.796875" customWidth="1"/>
    <col min="8" max="8" width="27.796875" customWidth="1"/>
    <col min="9" max="9" width="26.46484375" customWidth="1"/>
    <col min="10" max="10" width="17" customWidth="1"/>
    <col min="11" max="11" width="17.46484375" customWidth="1"/>
  </cols>
  <sheetData>
    <row r="1" spans="1:11" ht="25.5" x14ac:dyDescent="0.45">
      <c r="A1" s="7" t="s">
        <v>31</v>
      </c>
    </row>
    <row r="2" spans="1:11" ht="15.75" x14ac:dyDescent="0.5">
      <c r="A2" s="9" t="s">
        <v>32</v>
      </c>
      <c r="B2" s="9" t="s">
        <v>33</v>
      </c>
      <c r="C2" s="9" t="s">
        <v>9</v>
      </c>
      <c r="D2" s="9" t="s">
        <v>14</v>
      </c>
      <c r="E2" s="9" t="s">
        <v>59</v>
      </c>
      <c r="F2" s="9" t="s">
        <v>40</v>
      </c>
      <c r="G2" s="9" t="s">
        <v>45</v>
      </c>
      <c r="H2" s="9" t="s">
        <v>34</v>
      </c>
      <c r="I2" s="9" t="s">
        <v>35</v>
      </c>
    </row>
    <row r="3" spans="1:11" x14ac:dyDescent="0.45">
      <c r="A3" s="6">
        <f>Legenda!A2</f>
        <v>512109784</v>
      </c>
      <c r="B3" s="5" t="str">
        <f>CONCATENATE(Legenda!B2," ",Legenda!C2)</f>
        <v>Alessandro Borrelli</v>
      </c>
      <c r="C3">
        <v>9</v>
      </c>
      <c r="D3">
        <v>9</v>
      </c>
      <c r="E3">
        <v>9</v>
      </c>
      <c r="F3">
        <v>9</v>
      </c>
      <c r="G3">
        <v>9</v>
      </c>
      <c r="H3" s="1">
        <f xml:space="preserve"> SUM(C3,D3,E3,F3,G3)/5</f>
        <v>9</v>
      </c>
      <c r="I3" s="5">
        <v>9</v>
      </c>
    </row>
    <row r="4" spans="1:11" x14ac:dyDescent="0.45">
      <c r="A4" s="6">
        <f>Legenda!A3</f>
        <v>512110066</v>
      </c>
      <c r="B4" s="5" t="str">
        <f>CONCATENATE(Legenda!B3," ",Legenda!C3)</f>
        <v>Vincenzo Cerciello</v>
      </c>
      <c r="C4">
        <v>9</v>
      </c>
      <c r="D4">
        <v>9</v>
      </c>
      <c r="E4">
        <v>9</v>
      </c>
      <c r="F4">
        <v>9</v>
      </c>
      <c r="G4">
        <v>9</v>
      </c>
      <c r="H4" s="1">
        <f xml:space="preserve"> SUM(C4,D4,E4,F4,G4)/5</f>
        <v>9</v>
      </c>
      <c r="I4" s="5">
        <v>9</v>
      </c>
    </row>
    <row r="5" spans="1:11" x14ac:dyDescent="0.45">
      <c r="A5" s="6">
        <f>Legenda!A4</f>
        <v>512112118</v>
      </c>
      <c r="B5" s="5" t="str">
        <f>CONCATENATE(Legenda!B4," ",Legenda!C4)</f>
        <v>Michela Faella</v>
      </c>
      <c r="C5">
        <v>9</v>
      </c>
      <c r="D5">
        <v>9</v>
      </c>
      <c r="E5">
        <v>9</v>
      </c>
      <c r="F5">
        <v>9</v>
      </c>
      <c r="G5">
        <v>9</v>
      </c>
      <c r="H5" s="1">
        <f xml:space="preserve"> SUM(C5,D5,E5,F5,G5)/5</f>
        <v>9</v>
      </c>
      <c r="I5" s="5">
        <v>9</v>
      </c>
    </row>
    <row r="6" spans="1:11" x14ac:dyDescent="0.45">
      <c r="A6" s="6">
        <f>Legenda!A5</f>
        <v>512110144</v>
      </c>
      <c r="B6" s="5" t="str">
        <f>CONCATENATE(Legenda!B5," ",Legenda!C5)</f>
        <v>Gerardo Francesco Napolitano</v>
      </c>
      <c r="C6">
        <v>9</v>
      </c>
      <c r="D6">
        <v>9</v>
      </c>
      <c r="E6">
        <v>9</v>
      </c>
      <c r="F6">
        <v>9</v>
      </c>
      <c r="G6">
        <v>9</v>
      </c>
      <c r="H6" s="1">
        <f xml:space="preserve"> SUM(C6,D6,E6,F6,G6)/5</f>
        <v>9</v>
      </c>
      <c r="I6" s="5">
        <v>9</v>
      </c>
    </row>
    <row r="7" spans="1:11" x14ac:dyDescent="0.45">
      <c r="A7" s="6">
        <f>Legenda!A6</f>
        <v>512109784</v>
      </c>
      <c r="B7" s="5" t="str">
        <f>CONCATENATE(Legenda!B6," ",Legenda!C6)</f>
        <v>Mirko Vitale</v>
      </c>
      <c r="C7">
        <v>9</v>
      </c>
      <c r="D7">
        <v>9</v>
      </c>
      <c r="E7">
        <v>9</v>
      </c>
      <c r="F7">
        <v>9</v>
      </c>
      <c r="G7">
        <v>9</v>
      </c>
      <c r="H7" s="1">
        <f>SUM(C7,D7,E7,F7,G7)/5</f>
        <v>9</v>
      </c>
      <c r="I7" s="5">
        <v>9</v>
      </c>
    </row>
    <row r="8" spans="1:11" x14ac:dyDescent="0.45">
      <c r="A8" s="6"/>
      <c r="B8" s="5"/>
      <c r="J8" s="1"/>
      <c r="K8" s="5"/>
    </row>
    <row r="9" spans="1:11" x14ac:dyDescent="0.45">
      <c r="A9" s="6"/>
      <c r="B9" s="5"/>
      <c r="J9" s="1"/>
      <c r="K9" s="5"/>
    </row>
    <row r="10" spans="1:11" x14ac:dyDescent="0.45">
      <c r="A10" s="6"/>
      <c r="B10" s="5"/>
      <c r="J10" s="1"/>
      <c r="K10" s="5"/>
    </row>
  </sheetData>
  <protectedRanges>
    <protectedRange password="E169" sqref="A3:A10" name="Intervallo1"/>
  </protectedRange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B45B-1092-4ED5-AA62-64ED07706EF0}">
  <dimension ref="A1:K10"/>
  <sheetViews>
    <sheetView workbookViewId="0">
      <selection activeCell="C7" sqref="C7:G7"/>
    </sheetView>
  </sheetViews>
  <sheetFormatPr defaultColWidth="8.796875" defaultRowHeight="14.25" x14ac:dyDescent="0.45"/>
  <cols>
    <col min="1" max="1" width="19.46484375" customWidth="1"/>
    <col min="2" max="2" width="26.1328125" customWidth="1"/>
    <col min="3" max="3" width="15.46484375" customWidth="1"/>
    <col min="4" max="4" width="18" customWidth="1"/>
    <col min="5" max="5" width="21.796875" customWidth="1"/>
    <col min="6" max="6" width="20.796875" customWidth="1"/>
    <col min="7" max="7" width="13.796875" customWidth="1"/>
    <col min="8" max="8" width="27.796875" customWidth="1"/>
    <col min="9" max="9" width="26.46484375" customWidth="1"/>
    <col min="10" max="10" width="17" customWidth="1"/>
    <col min="11" max="11" width="17.46484375" customWidth="1"/>
  </cols>
  <sheetData>
    <row r="1" spans="1:11" ht="25.5" x14ac:dyDescent="0.45">
      <c r="A1" s="7" t="s">
        <v>31</v>
      </c>
    </row>
    <row r="2" spans="1:11" ht="15.75" x14ac:dyDescent="0.5">
      <c r="A2" s="9" t="s">
        <v>32</v>
      </c>
      <c r="B2" s="9" t="s">
        <v>33</v>
      </c>
      <c r="C2" s="9" t="s">
        <v>9</v>
      </c>
      <c r="D2" s="9" t="s">
        <v>14</v>
      </c>
      <c r="E2" s="9" t="s">
        <v>59</v>
      </c>
      <c r="F2" s="9" t="s">
        <v>40</v>
      </c>
      <c r="G2" s="9" t="s">
        <v>45</v>
      </c>
      <c r="H2" s="9" t="s">
        <v>34</v>
      </c>
      <c r="I2" s="9" t="s">
        <v>35</v>
      </c>
    </row>
    <row r="3" spans="1:11" x14ac:dyDescent="0.45">
      <c r="A3" s="6">
        <f>Legenda!A2</f>
        <v>512109784</v>
      </c>
      <c r="B3" s="5" t="str">
        <f>CONCATENATE(Legenda!B2," ",Legenda!C2)</f>
        <v>Alessandro Borrelli</v>
      </c>
      <c r="C3">
        <v>9</v>
      </c>
      <c r="D3">
        <v>9</v>
      </c>
      <c r="E3">
        <v>9</v>
      </c>
      <c r="F3">
        <v>9</v>
      </c>
      <c r="G3">
        <v>9</v>
      </c>
      <c r="H3" s="1">
        <f xml:space="preserve"> SUM(C3,D3,E3,F3,G3)/5</f>
        <v>9</v>
      </c>
      <c r="I3" s="5"/>
    </row>
    <row r="4" spans="1:11" x14ac:dyDescent="0.45">
      <c r="A4" s="6">
        <f>Legenda!A3</f>
        <v>512110066</v>
      </c>
      <c r="B4" s="5" t="str">
        <f>CONCATENATE(Legenda!B3," ",Legenda!C3)</f>
        <v>Vincenzo Cerciello</v>
      </c>
      <c r="C4">
        <v>9</v>
      </c>
      <c r="D4">
        <v>9</v>
      </c>
      <c r="E4">
        <v>9</v>
      </c>
      <c r="F4">
        <v>9</v>
      </c>
      <c r="G4">
        <v>9</v>
      </c>
      <c r="H4" s="1">
        <f xml:space="preserve"> SUM(C4,D4,E4,F4,G4)/5</f>
        <v>9</v>
      </c>
      <c r="I4" s="5"/>
    </row>
    <row r="5" spans="1:11" x14ac:dyDescent="0.45">
      <c r="A5" s="6">
        <f>Legenda!A4</f>
        <v>512112118</v>
      </c>
      <c r="B5" s="5" t="str">
        <f>CONCATENATE(Legenda!B4," ",Legenda!C4)</f>
        <v>Michela Faella</v>
      </c>
      <c r="C5">
        <v>9</v>
      </c>
      <c r="D5">
        <v>9</v>
      </c>
      <c r="E5">
        <v>9</v>
      </c>
      <c r="F5">
        <v>9</v>
      </c>
      <c r="G5">
        <v>9</v>
      </c>
      <c r="H5" s="1">
        <f xml:space="preserve"> SUM(C5,D5,E5,F5,G5)/5</f>
        <v>9</v>
      </c>
      <c r="I5" s="5"/>
    </row>
    <row r="6" spans="1:11" x14ac:dyDescent="0.45">
      <c r="A6" s="6">
        <f>Legenda!A5</f>
        <v>512110144</v>
      </c>
      <c r="B6" s="5" t="str">
        <f>CONCATENATE(Legenda!B5," ",Legenda!C5)</f>
        <v>Gerardo Francesco Napolitano</v>
      </c>
      <c r="C6">
        <v>9</v>
      </c>
      <c r="D6">
        <v>9</v>
      </c>
      <c r="E6">
        <v>9</v>
      </c>
      <c r="F6">
        <v>9</v>
      </c>
      <c r="G6">
        <v>9</v>
      </c>
      <c r="H6" s="1">
        <f xml:space="preserve"> SUM(C6,D6,E6,F6,G6)/5</f>
        <v>9</v>
      </c>
      <c r="I6" s="5"/>
    </row>
    <row r="7" spans="1:11" x14ac:dyDescent="0.45">
      <c r="A7" s="6">
        <f>Legenda!A6</f>
        <v>512109784</v>
      </c>
      <c r="B7" s="5" t="str">
        <f>CONCATENATE(Legenda!B6," ",Legenda!C6)</f>
        <v>Mirko Vitale</v>
      </c>
      <c r="C7">
        <v>9</v>
      </c>
      <c r="D7">
        <v>9</v>
      </c>
      <c r="E7">
        <v>9</v>
      </c>
      <c r="F7">
        <v>9</v>
      </c>
      <c r="G7">
        <v>9</v>
      </c>
      <c r="H7" s="1">
        <f>SUM(C7,D7,E7,F7,G7)/5</f>
        <v>9</v>
      </c>
      <c r="I7" s="5"/>
    </row>
    <row r="8" spans="1:11" x14ac:dyDescent="0.45">
      <c r="A8" s="6"/>
      <c r="B8" s="5"/>
      <c r="J8" s="1"/>
      <c r="K8" s="5"/>
    </row>
    <row r="9" spans="1:11" x14ac:dyDescent="0.45">
      <c r="A9" s="6"/>
      <c r="B9" s="5"/>
      <c r="J9" s="1"/>
      <c r="K9" s="5"/>
    </row>
    <row r="10" spans="1:11" x14ac:dyDescent="0.45">
      <c r="A10" s="6"/>
      <c r="B10" s="5"/>
      <c r="J10" s="1"/>
      <c r="K10" s="5"/>
    </row>
  </sheetData>
  <protectedRanges>
    <protectedRange password="E169" sqref="A3:A10" name="Intervallo1"/>
  </protectedRange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3BDC4-C83F-44C1-AA93-F37E4FA2C326}">
  <dimension ref="A1:K10"/>
  <sheetViews>
    <sheetView workbookViewId="0">
      <selection activeCell="C11" sqref="C11"/>
    </sheetView>
  </sheetViews>
  <sheetFormatPr defaultColWidth="8.796875" defaultRowHeight="14.25" x14ac:dyDescent="0.45"/>
  <cols>
    <col min="1" max="1" width="19.46484375" customWidth="1"/>
    <col min="2" max="2" width="26.1328125" customWidth="1"/>
    <col min="3" max="3" width="15.46484375" customWidth="1"/>
    <col min="4" max="4" width="18" customWidth="1"/>
    <col min="5" max="5" width="21.796875" customWidth="1"/>
    <col min="6" max="6" width="20.796875" customWidth="1"/>
    <col min="7" max="7" width="13.796875" customWidth="1"/>
    <col min="8" max="8" width="27.796875" customWidth="1"/>
    <col min="9" max="9" width="26.46484375" customWidth="1"/>
    <col min="10" max="10" width="17" customWidth="1"/>
    <col min="11" max="11" width="17.46484375" customWidth="1"/>
  </cols>
  <sheetData>
    <row r="1" spans="1:11" ht="25.5" x14ac:dyDescent="0.45">
      <c r="A1" s="7" t="s">
        <v>31</v>
      </c>
    </row>
    <row r="2" spans="1:11" ht="15.75" x14ac:dyDescent="0.5">
      <c r="A2" s="9" t="s">
        <v>32</v>
      </c>
      <c r="B2" s="9" t="s">
        <v>33</v>
      </c>
      <c r="C2" s="9" t="s">
        <v>9</v>
      </c>
      <c r="D2" s="9" t="s">
        <v>14</v>
      </c>
      <c r="E2" s="9" t="s">
        <v>59</v>
      </c>
      <c r="F2" s="9" t="s">
        <v>40</v>
      </c>
      <c r="G2" s="9" t="s">
        <v>45</v>
      </c>
      <c r="H2" s="9" t="s">
        <v>34</v>
      </c>
      <c r="I2" s="9" t="s">
        <v>35</v>
      </c>
    </row>
    <row r="3" spans="1:11" x14ac:dyDescent="0.45">
      <c r="A3" s="6">
        <f>Legenda!A2</f>
        <v>512109784</v>
      </c>
      <c r="B3" s="5" t="str">
        <f>CONCATENATE(Legenda!B2," ",Legenda!C2)</f>
        <v>Alessandro Borrelli</v>
      </c>
      <c r="C3">
        <v>9</v>
      </c>
      <c r="D3">
        <v>9</v>
      </c>
      <c r="E3">
        <v>9</v>
      </c>
      <c r="F3">
        <v>9</v>
      </c>
      <c r="G3">
        <v>9</v>
      </c>
      <c r="H3" s="1">
        <f xml:space="preserve"> SUM(C3,D3,E3,F3,G3)/5</f>
        <v>9</v>
      </c>
      <c r="I3" s="5"/>
    </row>
    <row r="4" spans="1:11" x14ac:dyDescent="0.45">
      <c r="A4" s="6">
        <f>Legenda!A3</f>
        <v>512110066</v>
      </c>
      <c r="B4" s="5" t="str">
        <f>CONCATENATE(Legenda!B3," ",Legenda!C3)</f>
        <v>Vincenzo Cerciello</v>
      </c>
      <c r="C4">
        <v>9</v>
      </c>
      <c r="D4">
        <v>9</v>
      </c>
      <c r="E4">
        <v>9</v>
      </c>
      <c r="F4">
        <v>9</v>
      </c>
      <c r="G4">
        <v>9</v>
      </c>
      <c r="H4" s="1">
        <f xml:space="preserve"> SUM(C4,D4,E4,F4,G4)/5</f>
        <v>9</v>
      </c>
      <c r="I4" s="5"/>
    </row>
    <row r="5" spans="1:11" x14ac:dyDescent="0.45">
      <c r="A5" s="6">
        <f>Legenda!A4</f>
        <v>512112118</v>
      </c>
      <c r="B5" s="5" t="str">
        <f>CONCATENATE(Legenda!B4," ",Legenda!C4)</f>
        <v>Michela Faella</v>
      </c>
      <c r="C5">
        <v>9</v>
      </c>
      <c r="D5">
        <v>9</v>
      </c>
      <c r="E5">
        <v>9</v>
      </c>
      <c r="F5">
        <v>9</v>
      </c>
      <c r="G5">
        <v>9</v>
      </c>
      <c r="H5" s="1">
        <f xml:space="preserve"> SUM(C5,D5,E5,F5,G5)/5</f>
        <v>9</v>
      </c>
      <c r="I5" s="5"/>
    </row>
    <row r="6" spans="1:11" x14ac:dyDescent="0.45">
      <c r="A6" s="6">
        <f>Legenda!A5</f>
        <v>512110144</v>
      </c>
      <c r="B6" s="5" t="str">
        <f>CONCATENATE(Legenda!B5," ",Legenda!C5)</f>
        <v>Gerardo Francesco Napolitano</v>
      </c>
      <c r="C6">
        <v>9</v>
      </c>
      <c r="D6">
        <v>9</v>
      </c>
      <c r="E6">
        <v>9</v>
      </c>
      <c r="F6">
        <v>9</v>
      </c>
      <c r="G6">
        <v>9</v>
      </c>
      <c r="H6" s="1">
        <f xml:space="preserve"> SUM(C6,D6,E6,F6,G6)/5</f>
        <v>9</v>
      </c>
      <c r="I6" s="5"/>
    </row>
    <row r="7" spans="1:11" x14ac:dyDescent="0.45">
      <c r="A7" s="6">
        <f>Legenda!A6</f>
        <v>512109784</v>
      </c>
      <c r="B7" s="5" t="str">
        <f>CONCATENATE(Legenda!B6," ",Legenda!C6)</f>
        <v>Mirko Vitale</v>
      </c>
      <c r="C7">
        <v>9</v>
      </c>
      <c r="D7">
        <v>9</v>
      </c>
      <c r="E7">
        <v>9</v>
      </c>
      <c r="F7">
        <v>9</v>
      </c>
      <c r="G7">
        <v>9</v>
      </c>
      <c r="H7" s="1">
        <f>SUM(C7,D7,E7,F7,G7)/5</f>
        <v>9</v>
      </c>
      <c r="I7" s="5"/>
    </row>
    <row r="8" spans="1:11" x14ac:dyDescent="0.45">
      <c r="A8" s="6"/>
      <c r="B8" s="5"/>
      <c r="J8" s="1"/>
      <c r="K8" s="5"/>
    </row>
    <row r="9" spans="1:11" x14ac:dyDescent="0.45">
      <c r="A9" s="6"/>
      <c r="B9" s="5"/>
      <c r="J9" s="1"/>
      <c r="K9" s="5"/>
    </row>
    <row r="10" spans="1:11" x14ac:dyDescent="0.45">
      <c r="A10" s="6"/>
      <c r="B10" s="5"/>
      <c r="J10" s="1"/>
      <c r="K10" s="5"/>
    </row>
  </sheetData>
  <protectedRanges>
    <protectedRange password="E169" sqref="A3:A10" name="Intervallo1"/>
  </protectedRange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F7D06-4EED-49ED-A32B-DF4059F28E53}">
  <dimension ref="A1:K10"/>
  <sheetViews>
    <sheetView topLeftCell="C1" workbookViewId="0">
      <selection activeCell="I15" sqref="I15"/>
    </sheetView>
  </sheetViews>
  <sheetFormatPr defaultColWidth="8.796875" defaultRowHeight="14.25" x14ac:dyDescent="0.45"/>
  <cols>
    <col min="1" max="1" width="19.46484375" customWidth="1"/>
    <col min="2" max="2" width="26.1328125" customWidth="1"/>
    <col min="3" max="3" width="15.46484375" customWidth="1"/>
    <col min="4" max="4" width="18" customWidth="1"/>
    <col min="5" max="5" width="21.796875" customWidth="1"/>
    <col min="6" max="6" width="20.796875" customWidth="1"/>
    <col min="7" max="7" width="13.796875" customWidth="1"/>
    <col min="8" max="8" width="27.796875" customWidth="1"/>
    <col min="9" max="9" width="26.46484375" customWidth="1"/>
    <col min="10" max="10" width="17" customWidth="1"/>
    <col min="11" max="11" width="17.46484375" customWidth="1"/>
  </cols>
  <sheetData>
    <row r="1" spans="1:11" ht="25.5" x14ac:dyDescent="0.45">
      <c r="A1" s="7" t="s">
        <v>31</v>
      </c>
    </row>
    <row r="2" spans="1:11" ht="15.75" x14ac:dyDescent="0.5">
      <c r="A2" s="9" t="s">
        <v>32</v>
      </c>
      <c r="B2" s="9" t="s">
        <v>33</v>
      </c>
      <c r="C2" s="9" t="s">
        <v>9</v>
      </c>
      <c r="D2" s="9" t="s">
        <v>14</v>
      </c>
      <c r="E2" s="9" t="s">
        <v>59</v>
      </c>
      <c r="F2" s="9" t="s">
        <v>40</v>
      </c>
      <c r="G2" s="9" t="s">
        <v>45</v>
      </c>
      <c r="H2" s="9" t="s">
        <v>34</v>
      </c>
      <c r="I2" s="9" t="s">
        <v>35</v>
      </c>
    </row>
    <row r="3" spans="1:11" x14ac:dyDescent="0.45">
      <c r="A3" s="6">
        <f>Legenda!A2</f>
        <v>512109784</v>
      </c>
      <c r="B3" s="5" t="str">
        <f>CONCATENATE(Legenda!B2," ",Legenda!C2)</f>
        <v>Alessandro Borrelli</v>
      </c>
      <c r="C3">
        <v>9</v>
      </c>
      <c r="D3">
        <v>9</v>
      </c>
      <c r="E3">
        <v>9</v>
      </c>
      <c r="F3">
        <v>9</v>
      </c>
      <c r="G3">
        <v>9</v>
      </c>
      <c r="H3" s="1">
        <f xml:space="preserve"> SUM(C3,D3,E3,F3,G3)/5</f>
        <v>9</v>
      </c>
      <c r="I3" s="5">
        <v>9</v>
      </c>
    </row>
    <row r="4" spans="1:11" x14ac:dyDescent="0.45">
      <c r="A4" s="6">
        <f>Legenda!A3</f>
        <v>512110066</v>
      </c>
      <c r="B4" s="5" t="str">
        <f>CONCATENATE(Legenda!B3," ",Legenda!C3)</f>
        <v>Vincenzo Cerciello</v>
      </c>
      <c r="C4">
        <v>10</v>
      </c>
      <c r="D4">
        <v>10</v>
      </c>
      <c r="E4">
        <v>10</v>
      </c>
      <c r="F4">
        <v>10</v>
      </c>
      <c r="G4">
        <v>10</v>
      </c>
      <c r="H4" s="1">
        <f xml:space="preserve"> SUM(C4,D4,E4,F4,G4)/5</f>
        <v>10</v>
      </c>
      <c r="I4" s="5">
        <v>10</v>
      </c>
    </row>
    <row r="5" spans="1:11" x14ac:dyDescent="0.45">
      <c r="A5" s="6">
        <f>Legenda!A4</f>
        <v>512112118</v>
      </c>
      <c r="B5" s="5" t="str">
        <f>CONCATENATE(Legenda!B4," ",Legenda!C4)</f>
        <v>Michela Faella</v>
      </c>
      <c r="C5">
        <v>10</v>
      </c>
      <c r="D5">
        <v>10</v>
      </c>
      <c r="E5">
        <v>10</v>
      </c>
      <c r="F5">
        <v>10</v>
      </c>
      <c r="G5">
        <v>10</v>
      </c>
      <c r="H5" s="1">
        <f xml:space="preserve"> SUM(C5,D5,E5,F5,G5)/5</f>
        <v>10</v>
      </c>
      <c r="I5" s="5">
        <v>10</v>
      </c>
    </row>
    <row r="6" spans="1:11" x14ac:dyDescent="0.45">
      <c r="A6" s="6">
        <f>Legenda!A5</f>
        <v>512110144</v>
      </c>
      <c r="B6" s="5" t="str">
        <f>CONCATENATE(Legenda!B5," ",Legenda!C5)</f>
        <v>Gerardo Francesco Napolitano</v>
      </c>
      <c r="C6">
        <v>9</v>
      </c>
      <c r="D6">
        <v>9</v>
      </c>
      <c r="E6">
        <v>9</v>
      </c>
      <c r="F6">
        <v>9</v>
      </c>
      <c r="G6">
        <v>9</v>
      </c>
      <c r="H6" s="1">
        <f xml:space="preserve"> SUM(C6,D6,E6,F6,G6)/5</f>
        <v>9</v>
      </c>
      <c r="I6" s="5">
        <v>9</v>
      </c>
    </row>
    <row r="7" spans="1:11" x14ac:dyDescent="0.45">
      <c r="A7" s="6">
        <f>Legenda!A6</f>
        <v>512109784</v>
      </c>
      <c r="B7" s="5" t="str">
        <f>CONCATENATE(Legenda!B6," ",Legenda!C6)</f>
        <v>Mirko Vitale</v>
      </c>
      <c r="C7">
        <v>10</v>
      </c>
      <c r="D7">
        <v>10</v>
      </c>
      <c r="E7">
        <v>10</v>
      </c>
      <c r="F7">
        <v>10</v>
      </c>
      <c r="G7">
        <v>10</v>
      </c>
      <c r="H7" s="1">
        <f>SUM(C7,D7,E7,F7,G7)/5</f>
        <v>10</v>
      </c>
      <c r="I7" s="5">
        <v>10</v>
      </c>
    </row>
    <row r="8" spans="1:11" x14ac:dyDescent="0.45">
      <c r="A8" s="6"/>
      <c r="B8" s="5"/>
      <c r="J8" s="1"/>
      <c r="K8" s="5"/>
    </row>
    <row r="9" spans="1:11" x14ac:dyDescent="0.45">
      <c r="A9" s="6"/>
      <c r="B9" s="5"/>
      <c r="J9" s="1"/>
      <c r="K9" s="5"/>
    </row>
    <row r="10" spans="1:11" x14ac:dyDescent="0.45">
      <c r="A10" s="6"/>
      <c r="B10" s="5"/>
      <c r="J10" s="1"/>
      <c r="K10" s="5"/>
    </row>
  </sheetData>
  <protectedRanges>
    <protectedRange password="E169" sqref="A3:A10" name="Intervallo1"/>
  </protectedRange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8EF32-830A-407C-B8B8-5EF81E59D406}">
  <dimension ref="A1:P77"/>
  <sheetViews>
    <sheetView topLeftCell="A22" workbookViewId="0">
      <selection activeCell="B17" sqref="B17"/>
    </sheetView>
  </sheetViews>
  <sheetFormatPr defaultColWidth="8.796875" defaultRowHeight="14.25" x14ac:dyDescent="0.45"/>
  <cols>
    <col min="1" max="1" width="20.53125" style="14" customWidth="1"/>
    <col min="2" max="2" width="12" bestFit="1" customWidth="1"/>
    <col min="11" max="11" width="10.46484375" style="5" customWidth="1"/>
  </cols>
  <sheetData>
    <row r="1" spans="1:16" x14ac:dyDescent="0.45">
      <c r="A1" s="14" t="str">
        <f>CONCATENATE(Legenda!B2," ",Legenda!C2)</f>
        <v>Alessandro Borrelli</v>
      </c>
    </row>
    <row r="2" spans="1:16" x14ac:dyDescent="0.45">
      <c r="A2" s="14" t="s">
        <v>36</v>
      </c>
      <c r="B2" s="14" t="s">
        <v>9</v>
      </c>
      <c r="C2" s="14" t="s">
        <v>14</v>
      </c>
      <c r="D2" s="14" t="s">
        <v>59</v>
      </c>
      <c r="E2" s="14" t="s">
        <v>40</v>
      </c>
      <c r="F2" s="14" t="s">
        <v>45</v>
      </c>
      <c r="G2" t="s">
        <v>37</v>
      </c>
      <c r="I2" s="16" t="s">
        <v>38</v>
      </c>
      <c r="J2" s="17" t="s">
        <v>39</v>
      </c>
      <c r="K2" s="17"/>
      <c r="L2" s="17"/>
      <c r="M2" s="17"/>
      <c r="N2" s="17"/>
      <c r="O2" s="17"/>
      <c r="P2" s="17"/>
    </row>
    <row r="3" spans="1:16" x14ac:dyDescent="0.45">
      <c r="A3" s="14">
        <v>44883</v>
      </c>
      <c r="B3">
        <f>Table223452[[#This Row],[Proattività]]</f>
        <v>7</v>
      </c>
      <c r="C3">
        <f>Table223452[[#This Row],[Partecipazione]]</f>
        <v>7</v>
      </c>
      <c r="D3">
        <f>Table223452[[#This Row],[Qualità]]</f>
        <v>8</v>
      </c>
      <c r="E3">
        <f>Table223452[[#This Row],[Relazioni]]</f>
        <v>9</v>
      </c>
      <c r="F3">
        <f>Table223452[[#This Row],[Rispetto]]</f>
        <v>9</v>
      </c>
      <c r="G3" s="1">
        <f xml:space="preserve"> SUM(B3, C3, D3, E3, F3,) / 5</f>
        <v>8</v>
      </c>
      <c r="I3" s="18"/>
      <c r="K3"/>
    </row>
    <row r="4" spans="1:16" x14ac:dyDescent="0.45">
      <c r="A4" s="14">
        <v>44897</v>
      </c>
      <c r="B4">
        <f>'02-12-2022 '!C3</f>
        <v>9</v>
      </c>
      <c r="C4">
        <f>'02-12-2022 '!D3</f>
        <v>9</v>
      </c>
      <c r="D4">
        <f>'02-12-2022 '!E3</f>
        <v>9</v>
      </c>
      <c r="E4">
        <f>'02-12-2022 '!F3</f>
        <v>9</v>
      </c>
      <c r="F4">
        <f>'02-12-2022 '!G3</f>
        <v>9</v>
      </c>
      <c r="G4" s="1">
        <f t="shared" ref="G4:G7" si="0" xml:space="preserve"> SUM(B4, C4, D4, E4, F4,) / 5</f>
        <v>9</v>
      </c>
      <c r="I4" s="5"/>
      <c r="K4"/>
    </row>
    <row r="5" spans="1:16" x14ac:dyDescent="0.45">
      <c r="A5" s="14">
        <v>44911</v>
      </c>
      <c r="B5">
        <f>'16-12-2022 '!C3</f>
        <v>9</v>
      </c>
      <c r="C5">
        <f>'16-12-2022 '!D3</f>
        <v>9</v>
      </c>
      <c r="D5">
        <f>'16-12-2022 '!E3</f>
        <v>9</v>
      </c>
      <c r="E5">
        <f>'16-12-2022 '!F3</f>
        <v>9</v>
      </c>
      <c r="F5">
        <f>'16-12-2022 '!G3</f>
        <v>9</v>
      </c>
      <c r="G5" s="1">
        <f t="shared" si="0"/>
        <v>9</v>
      </c>
      <c r="I5" s="5"/>
      <c r="K5"/>
    </row>
    <row r="6" spans="1:16" x14ac:dyDescent="0.45">
      <c r="A6" s="14">
        <v>44925</v>
      </c>
      <c r="B6">
        <f>'30-12-2022 '!C3</f>
        <v>9</v>
      </c>
      <c r="C6">
        <f>'30-12-2022 '!D3</f>
        <v>9</v>
      </c>
      <c r="D6">
        <f>'30-12-2022 '!E3</f>
        <v>9</v>
      </c>
      <c r="E6">
        <f>'30-12-2022 '!F3</f>
        <v>9</v>
      </c>
      <c r="F6">
        <f>'30-12-2022 '!G3</f>
        <v>9</v>
      </c>
      <c r="G6" s="1">
        <f t="shared" si="0"/>
        <v>9</v>
      </c>
      <c r="I6" s="5"/>
      <c r="K6"/>
    </row>
    <row r="7" spans="1:16" x14ac:dyDescent="0.45">
      <c r="A7" s="14">
        <v>44939</v>
      </c>
      <c r="B7">
        <f>'13-01-2023 '!C3</f>
        <v>9</v>
      </c>
      <c r="C7">
        <f>'13-01-2023 '!D3</f>
        <v>9</v>
      </c>
      <c r="D7">
        <f>'13-01-2023 '!E3</f>
        <v>9</v>
      </c>
      <c r="E7">
        <f>'13-01-2023 '!F3</f>
        <v>9</v>
      </c>
      <c r="F7">
        <f>'13-01-2023 '!G3</f>
        <v>9</v>
      </c>
      <c r="G7" s="1">
        <f t="shared" si="0"/>
        <v>9</v>
      </c>
      <c r="I7" s="5"/>
      <c r="K7"/>
    </row>
    <row r="10" spans="1:16" x14ac:dyDescent="0.45">
      <c r="A10" s="14" t="str">
        <f>CONCATENATE(Legenda!B3," ",Legenda!C3)</f>
        <v>Vincenzo Cerciello</v>
      </c>
    </row>
    <row r="11" spans="1:16" x14ac:dyDescent="0.45">
      <c r="A11" s="14" t="s">
        <v>36</v>
      </c>
      <c r="B11" s="14" t="s">
        <v>9</v>
      </c>
      <c r="C11" s="14" t="s">
        <v>14</v>
      </c>
      <c r="D11" s="14" t="s">
        <v>59</v>
      </c>
      <c r="E11" s="14" t="s">
        <v>40</v>
      </c>
      <c r="F11" s="14" t="s">
        <v>45</v>
      </c>
      <c r="G11" t="s">
        <v>37</v>
      </c>
      <c r="I11" s="16" t="s">
        <v>38</v>
      </c>
      <c r="K11" s="20"/>
    </row>
    <row r="12" spans="1:16" x14ac:dyDescent="0.45">
      <c r="A12" s="14">
        <v>44883</v>
      </c>
      <c r="B12">
        <f>'18-11-2022'!C4</f>
        <v>8</v>
      </c>
      <c r="C12">
        <f>'18-11-2022'!D4</f>
        <v>8</v>
      </c>
      <c r="D12">
        <f>'18-11-2022'!E4</f>
        <v>8</v>
      </c>
      <c r="E12">
        <f>'18-11-2022'!F4</f>
        <v>9</v>
      </c>
      <c r="F12">
        <f>'18-11-2022'!G4</f>
        <v>9</v>
      </c>
      <c r="G12" s="1">
        <f xml:space="preserve"> SUM(B12, C12, D12, E12, F12,) / 5</f>
        <v>8.4</v>
      </c>
      <c r="I12" s="18"/>
    </row>
    <row r="13" spans="1:16" x14ac:dyDescent="0.45">
      <c r="A13" s="14">
        <v>44897</v>
      </c>
      <c r="B13">
        <f>'02-12-2022 '!C4</f>
        <v>9</v>
      </c>
      <c r="C13">
        <f>'02-12-2022 '!D4</f>
        <v>9</v>
      </c>
      <c r="D13">
        <f>'02-12-2022 '!E4</f>
        <v>9</v>
      </c>
      <c r="E13">
        <f>'02-12-2022 '!F4</f>
        <v>9</v>
      </c>
      <c r="F13">
        <f>'02-12-2022 '!G4</f>
        <v>9</v>
      </c>
      <c r="G13" s="1">
        <f t="shared" ref="G13:G16" si="1" xml:space="preserve"> SUM(B13, C13, D13, E13, F13,) / 5</f>
        <v>9</v>
      </c>
      <c r="I13" s="5"/>
    </row>
    <row r="14" spans="1:16" x14ac:dyDescent="0.45">
      <c r="A14" s="14">
        <v>44911</v>
      </c>
      <c r="B14">
        <f>'16-12-2022 '!C4</f>
        <v>9</v>
      </c>
      <c r="C14">
        <f>'16-12-2022 '!D4</f>
        <v>9</v>
      </c>
      <c r="D14">
        <f>'16-12-2022 '!E4</f>
        <v>9</v>
      </c>
      <c r="E14">
        <f>'16-12-2022 '!F4</f>
        <v>9</v>
      </c>
      <c r="F14">
        <f>'16-12-2022 '!G4</f>
        <v>9</v>
      </c>
      <c r="G14" s="1">
        <f t="shared" si="1"/>
        <v>9</v>
      </c>
      <c r="I14" s="5"/>
    </row>
    <row r="15" spans="1:16" x14ac:dyDescent="0.45">
      <c r="A15" s="14">
        <v>44925</v>
      </c>
      <c r="B15">
        <f>'30-12-2022 '!C4</f>
        <v>9</v>
      </c>
      <c r="C15">
        <f>'30-12-2022 '!D4</f>
        <v>9</v>
      </c>
      <c r="D15">
        <f>'30-12-2022 '!E4</f>
        <v>9</v>
      </c>
      <c r="E15">
        <f>'30-12-2022 '!F4</f>
        <v>9</v>
      </c>
      <c r="F15">
        <f>'30-12-2022 '!G4</f>
        <v>9</v>
      </c>
      <c r="G15" s="1">
        <f t="shared" si="1"/>
        <v>9</v>
      </c>
      <c r="I15" s="5"/>
    </row>
    <row r="16" spans="1:16" x14ac:dyDescent="0.45">
      <c r="A16" s="14">
        <v>44939</v>
      </c>
      <c r="B16">
        <f>'13-01-2023 '!C4</f>
        <v>10</v>
      </c>
      <c r="C16">
        <f>'13-01-2023 '!D4</f>
        <v>10</v>
      </c>
      <c r="D16">
        <f>'13-01-2023 '!E4</f>
        <v>10</v>
      </c>
      <c r="E16">
        <f>'13-01-2023 '!F4</f>
        <v>10</v>
      </c>
      <c r="F16">
        <f>'13-01-2023 '!G4</f>
        <v>10</v>
      </c>
      <c r="G16" s="1">
        <f t="shared" si="1"/>
        <v>10</v>
      </c>
      <c r="I16" s="5"/>
    </row>
    <row r="17" spans="1:11" x14ac:dyDescent="0.45">
      <c r="I17" s="1"/>
    </row>
    <row r="19" spans="1:11" x14ac:dyDescent="0.45">
      <c r="A19" s="14" t="str">
        <f>CONCATENATE(Legenda!B4," ",Legenda!C4)</f>
        <v>Michela Faella</v>
      </c>
    </row>
    <row r="20" spans="1:11" x14ac:dyDescent="0.45">
      <c r="A20" s="14" t="s">
        <v>36</v>
      </c>
      <c r="B20" s="14" t="s">
        <v>9</v>
      </c>
      <c r="C20" s="14" t="s">
        <v>14</v>
      </c>
      <c r="D20" s="14" t="s">
        <v>59</v>
      </c>
      <c r="E20" s="14" t="s">
        <v>40</v>
      </c>
      <c r="F20" s="14" t="s">
        <v>45</v>
      </c>
      <c r="G20" t="s">
        <v>37</v>
      </c>
      <c r="I20" s="16" t="s">
        <v>38</v>
      </c>
    </row>
    <row r="21" spans="1:11" x14ac:dyDescent="0.45">
      <c r="A21" s="14">
        <v>44883</v>
      </c>
      <c r="B21">
        <f>'18-11-2022'!C5</f>
        <v>9</v>
      </c>
      <c r="C21">
        <f>'18-11-2022'!D5</f>
        <v>9</v>
      </c>
      <c r="D21">
        <f>'18-11-2022'!E5</f>
        <v>8</v>
      </c>
      <c r="E21">
        <f>'18-11-2022'!F5</f>
        <v>9</v>
      </c>
      <c r="F21">
        <f>'18-11-2022'!G5</f>
        <v>9</v>
      </c>
      <c r="G21" s="1">
        <f xml:space="preserve"> SUM(B21, C21, D21, E21, F21,) / 5</f>
        <v>8.8000000000000007</v>
      </c>
      <c r="I21" s="18"/>
      <c r="K21" s="20"/>
    </row>
    <row r="22" spans="1:11" x14ac:dyDescent="0.45">
      <c r="A22" s="14">
        <v>44897</v>
      </c>
      <c r="B22">
        <f>'02-12-2022 '!C5</f>
        <v>9</v>
      </c>
      <c r="C22">
        <f>'02-12-2022 '!D5</f>
        <v>9</v>
      </c>
      <c r="D22">
        <f>'02-12-2022 '!E5</f>
        <v>9</v>
      </c>
      <c r="E22">
        <f>'02-12-2022 '!F5</f>
        <v>9</v>
      </c>
      <c r="F22">
        <f>'02-12-2022 '!G5</f>
        <v>9</v>
      </c>
      <c r="G22" s="1">
        <f t="shared" ref="G22:G25" si="2" xml:space="preserve"> SUM(B22, C22, D22, E22, F22,) / 5</f>
        <v>9</v>
      </c>
      <c r="I22" s="5"/>
    </row>
    <row r="23" spans="1:11" x14ac:dyDescent="0.45">
      <c r="A23" s="14">
        <v>44911</v>
      </c>
      <c r="B23">
        <f>'16-12-2022 '!C5</f>
        <v>9</v>
      </c>
      <c r="C23">
        <f>'16-12-2022 '!D5</f>
        <v>9</v>
      </c>
      <c r="D23">
        <f>'16-12-2022 '!E5</f>
        <v>9</v>
      </c>
      <c r="E23">
        <f>'16-12-2022 '!F5</f>
        <v>9</v>
      </c>
      <c r="F23">
        <f>'16-12-2022 '!G5</f>
        <v>9</v>
      </c>
      <c r="G23" s="1">
        <f t="shared" si="2"/>
        <v>9</v>
      </c>
      <c r="I23" s="5"/>
    </row>
    <row r="24" spans="1:11" x14ac:dyDescent="0.45">
      <c r="A24" s="14">
        <v>44925</v>
      </c>
      <c r="B24">
        <f>'30-12-2022 '!C5</f>
        <v>9</v>
      </c>
      <c r="C24">
        <f>'30-12-2022 '!D5</f>
        <v>9</v>
      </c>
      <c r="D24">
        <f>'30-12-2022 '!E5</f>
        <v>9</v>
      </c>
      <c r="E24">
        <f>'30-12-2022 '!F5</f>
        <v>9</v>
      </c>
      <c r="F24">
        <f>'30-12-2022 '!G5</f>
        <v>9</v>
      </c>
      <c r="G24" s="1">
        <f t="shared" si="2"/>
        <v>9</v>
      </c>
      <c r="I24" s="5"/>
    </row>
    <row r="25" spans="1:11" x14ac:dyDescent="0.45">
      <c r="A25" s="14">
        <v>44939</v>
      </c>
      <c r="B25">
        <f>'13-01-2023 '!C5</f>
        <v>10</v>
      </c>
      <c r="C25">
        <f>'13-01-2023 '!D5</f>
        <v>10</v>
      </c>
      <c r="D25">
        <f>'13-01-2023 '!E5</f>
        <v>10</v>
      </c>
      <c r="E25">
        <f>'13-01-2023 '!F5</f>
        <v>10</v>
      </c>
      <c r="F25">
        <f>'13-01-2023 '!G5</f>
        <v>10</v>
      </c>
      <c r="G25" s="1">
        <f t="shared" si="2"/>
        <v>10</v>
      </c>
      <c r="I25" s="5"/>
    </row>
    <row r="26" spans="1:11" x14ac:dyDescent="0.45">
      <c r="I26" s="1"/>
    </row>
    <row r="27" spans="1:11" x14ac:dyDescent="0.45">
      <c r="I27" s="1"/>
    </row>
    <row r="28" spans="1:11" x14ac:dyDescent="0.45">
      <c r="A28" s="14" t="str">
        <f>CONCATENATE(Legenda!B5," ",Legenda!C5)</f>
        <v>Gerardo Francesco Napolitano</v>
      </c>
    </row>
    <row r="29" spans="1:11" x14ac:dyDescent="0.45">
      <c r="A29" s="14" t="s">
        <v>36</v>
      </c>
      <c r="B29" s="14" t="s">
        <v>9</v>
      </c>
      <c r="C29" s="14" t="s">
        <v>14</v>
      </c>
      <c r="D29" s="14" t="s">
        <v>59</v>
      </c>
      <c r="E29" s="14" t="s">
        <v>40</v>
      </c>
      <c r="F29" s="14" t="s">
        <v>45</v>
      </c>
      <c r="G29" t="s">
        <v>37</v>
      </c>
      <c r="I29" s="16" t="s">
        <v>38</v>
      </c>
    </row>
    <row r="30" spans="1:11" x14ac:dyDescent="0.45">
      <c r="A30" s="14">
        <v>44883</v>
      </c>
      <c r="B30">
        <f>'18-11-2022'!C6</f>
        <v>8</v>
      </c>
      <c r="C30">
        <f>'18-11-2022'!D6</f>
        <v>8</v>
      </c>
      <c r="D30">
        <f>'18-11-2022'!E6</f>
        <v>8</v>
      </c>
      <c r="E30">
        <f>'18-11-2022'!F6</f>
        <v>9</v>
      </c>
      <c r="F30">
        <f>'18-11-2022'!G6</f>
        <v>9</v>
      </c>
      <c r="G30" s="1">
        <f xml:space="preserve"> SUM(B30, C30, D30, E30, F30,) / 5</f>
        <v>8.4</v>
      </c>
      <c r="I30" s="18"/>
    </row>
    <row r="31" spans="1:11" x14ac:dyDescent="0.45">
      <c r="A31" s="14">
        <v>44897</v>
      </c>
      <c r="B31">
        <f>'02-12-2022 '!C6</f>
        <v>9</v>
      </c>
      <c r="C31">
        <f>'02-12-2022 '!D6</f>
        <v>9</v>
      </c>
      <c r="D31">
        <f>'02-12-2022 '!E6</f>
        <v>9</v>
      </c>
      <c r="E31">
        <f>'02-12-2022 '!F6</f>
        <v>9</v>
      </c>
      <c r="F31">
        <f>'02-12-2022 '!G6</f>
        <v>9</v>
      </c>
      <c r="G31" s="1">
        <f t="shared" ref="G31:G34" si="3" xml:space="preserve"> SUM(B31, C31, D31, E31, F31,) / 5</f>
        <v>9</v>
      </c>
      <c r="I31" s="5"/>
      <c r="K31" s="20"/>
    </row>
    <row r="32" spans="1:11" x14ac:dyDescent="0.45">
      <c r="A32" s="14">
        <v>44911</v>
      </c>
      <c r="B32">
        <f>'16-12-2022 '!C6</f>
        <v>9</v>
      </c>
      <c r="C32">
        <f>'16-12-2022 '!D6</f>
        <v>9</v>
      </c>
      <c r="D32">
        <f>'16-12-2022 '!E6</f>
        <v>9</v>
      </c>
      <c r="E32">
        <f>'16-12-2022 '!F6</f>
        <v>9</v>
      </c>
      <c r="F32">
        <f>'16-12-2022 '!G6</f>
        <v>9</v>
      </c>
      <c r="G32" s="1">
        <f t="shared" si="3"/>
        <v>9</v>
      </c>
      <c r="I32" s="5"/>
    </row>
    <row r="33" spans="1:11" x14ac:dyDescent="0.45">
      <c r="A33" s="14">
        <v>44925</v>
      </c>
      <c r="B33">
        <f>'30-12-2022 '!C6</f>
        <v>9</v>
      </c>
      <c r="C33">
        <f>'30-12-2022 '!D6</f>
        <v>9</v>
      </c>
      <c r="D33">
        <f>'30-12-2022 '!E6</f>
        <v>9</v>
      </c>
      <c r="E33">
        <f>'30-12-2022 '!F6</f>
        <v>9</v>
      </c>
      <c r="F33">
        <f>'30-12-2022 '!G6</f>
        <v>9</v>
      </c>
      <c r="G33" s="1">
        <f xml:space="preserve"> SUM(B33, C33, D33, E33, F33,) / 5</f>
        <v>9</v>
      </c>
      <c r="I33" s="5"/>
    </row>
    <row r="34" spans="1:11" x14ac:dyDescent="0.45">
      <c r="A34" s="14">
        <v>44939</v>
      </c>
      <c r="B34">
        <f>'13-01-2023 '!C6</f>
        <v>9</v>
      </c>
      <c r="C34">
        <f>'13-01-2023 '!D6</f>
        <v>9</v>
      </c>
      <c r="D34">
        <f>'13-01-2023 '!E6</f>
        <v>9</v>
      </c>
      <c r="E34">
        <f>'13-01-2023 '!F6</f>
        <v>9</v>
      </c>
      <c r="F34">
        <f>'13-01-2023 '!G6</f>
        <v>9</v>
      </c>
      <c r="G34" s="1">
        <f t="shared" si="3"/>
        <v>9</v>
      </c>
      <c r="I34" s="5"/>
    </row>
    <row r="35" spans="1:11" x14ac:dyDescent="0.45">
      <c r="A35" s="21"/>
      <c r="I35" s="1"/>
    </row>
    <row r="36" spans="1:11" x14ac:dyDescent="0.45">
      <c r="A36" s="21"/>
      <c r="I36" s="1"/>
    </row>
    <row r="37" spans="1:11" x14ac:dyDescent="0.45">
      <c r="A37" s="14" t="str">
        <f>CONCATENATE(Legenda!B6," ",Legenda!C6)</f>
        <v>Mirko Vitale</v>
      </c>
    </row>
    <row r="38" spans="1:11" x14ac:dyDescent="0.45">
      <c r="A38" s="14" t="s">
        <v>36</v>
      </c>
      <c r="B38" s="14" t="s">
        <v>9</v>
      </c>
      <c r="C38" s="14" t="s">
        <v>14</v>
      </c>
      <c r="D38" s="14" t="s">
        <v>59</v>
      </c>
      <c r="E38" s="14" t="s">
        <v>40</v>
      </c>
      <c r="F38" s="14" t="s">
        <v>45</v>
      </c>
      <c r="G38" t="s">
        <v>37</v>
      </c>
      <c r="I38" s="16" t="s">
        <v>38</v>
      </c>
    </row>
    <row r="39" spans="1:11" x14ac:dyDescent="0.45">
      <c r="A39" s="14">
        <v>44883</v>
      </c>
      <c r="B39">
        <f>'18-11-2022'!C7</f>
        <v>8</v>
      </c>
      <c r="C39">
        <f>'18-11-2022'!D7</f>
        <v>8</v>
      </c>
      <c r="D39">
        <f>'18-11-2022'!E7</f>
        <v>8</v>
      </c>
      <c r="E39">
        <f>'18-11-2022'!F7</f>
        <v>9</v>
      </c>
      <c r="F39">
        <f>'18-11-2022'!G7</f>
        <v>9</v>
      </c>
      <c r="G39" s="1">
        <f xml:space="preserve"> SUM(B39, C39, D39, E39, F39,) / 5</f>
        <v>8.4</v>
      </c>
      <c r="I39" s="18"/>
    </row>
    <row r="40" spans="1:11" x14ac:dyDescent="0.45">
      <c r="A40" s="14">
        <v>44897</v>
      </c>
      <c r="B40">
        <f>'02-12-2022 '!C7</f>
        <v>9</v>
      </c>
      <c r="C40">
        <f>'02-12-2022 '!D7</f>
        <v>9</v>
      </c>
      <c r="D40">
        <f>'02-12-2022 '!E7</f>
        <v>9</v>
      </c>
      <c r="E40">
        <f>'02-12-2022 '!F7</f>
        <v>9</v>
      </c>
      <c r="F40">
        <f>'02-12-2022 '!G7</f>
        <v>9</v>
      </c>
      <c r="G40" s="1">
        <f t="shared" ref="G40:G43" si="4" xml:space="preserve"> SUM(B40, C40, D40, E40, F40,) / 5</f>
        <v>9</v>
      </c>
      <c r="I40" s="5"/>
    </row>
    <row r="41" spans="1:11" x14ac:dyDescent="0.45">
      <c r="A41" s="14">
        <v>44911</v>
      </c>
      <c r="B41">
        <f>'16-12-2022 '!C7</f>
        <v>9</v>
      </c>
      <c r="C41">
        <f>'16-12-2022 '!D7</f>
        <v>9</v>
      </c>
      <c r="D41">
        <f>'16-12-2022 '!E7</f>
        <v>9</v>
      </c>
      <c r="E41">
        <f>'16-12-2022 '!F7</f>
        <v>9</v>
      </c>
      <c r="F41">
        <f>'16-12-2022 '!G7</f>
        <v>9</v>
      </c>
      <c r="G41" s="1">
        <f t="shared" si="4"/>
        <v>9</v>
      </c>
      <c r="I41" s="5"/>
      <c r="K41" s="20"/>
    </row>
    <row r="42" spans="1:11" x14ac:dyDescent="0.45">
      <c r="A42" s="14">
        <v>44925</v>
      </c>
      <c r="B42">
        <f>'30-12-2022 '!C7</f>
        <v>9</v>
      </c>
      <c r="C42">
        <f>'30-12-2022 '!D7</f>
        <v>9</v>
      </c>
      <c r="D42">
        <f>'30-12-2022 '!E7</f>
        <v>9</v>
      </c>
      <c r="E42">
        <f>'30-12-2022 '!F7</f>
        <v>9</v>
      </c>
      <c r="F42">
        <f>'30-12-2022 '!G7</f>
        <v>9</v>
      </c>
      <c r="G42" s="1">
        <f t="shared" si="4"/>
        <v>9</v>
      </c>
      <c r="I42" s="5"/>
    </row>
    <row r="43" spans="1:11" x14ac:dyDescent="0.45">
      <c r="A43" s="14">
        <v>44939</v>
      </c>
      <c r="B43">
        <f>'13-01-2023 '!C7</f>
        <v>10</v>
      </c>
      <c r="C43">
        <f>'13-01-2023 '!D7</f>
        <v>10</v>
      </c>
      <c r="D43">
        <f>'13-01-2023 '!E7</f>
        <v>10</v>
      </c>
      <c r="E43">
        <f>'13-01-2023 '!F7</f>
        <v>10</v>
      </c>
      <c r="F43">
        <f>'13-01-2023 '!G7</f>
        <v>10</v>
      </c>
      <c r="G43" s="1">
        <f t="shared" si="4"/>
        <v>10</v>
      </c>
      <c r="I43" s="5"/>
    </row>
    <row r="44" spans="1:11" x14ac:dyDescent="0.45">
      <c r="A44" s="21"/>
      <c r="I44" s="1"/>
    </row>
    <row r="45" spans="1:11" x14ac:dyDescent="0.45">
      <c r="A45" s="21"/>
      <c r="I45" s="1"/>
    </row>
    <row r="46" spans="1:11" x14ac:dyDescent="0.45">
      <c r="A46" s="21"/>
      <c r="I46" s="1"/>
    </row>
    <row r="47" spans="1:11" x14ac:dyDescent="0.45">
      <c r="I47" s="25"/>
    </row>
    <row r="50" spans="1:11" x14ac:dyDescent="0.45">
      <c r="A50" s="21"/>
      <c r="B50" s="22"/>
      <c r="C50" s="22"/>
      <c r="D50" s="22"/>
      <c r="E50" s="22"/>
      <c r="F50" s="22"/>
      <c r="G50" s="22"/>
      <c r="H50" s="22"/>
      <c r="I50" s="22"/>
    </row>
    <row r="51" spans="1:11" x14ac:dyDescent="0.45">
      <c r="A51" s="23"/>
      <c r="B51" s="23"/>
      <c r="C51" s="23"/>
      <c r="D51" s="23"/>
      <c r="E51" s="23"/>
      <c r="F51" s="23"/>
      <c r="G51" s="24"/>
      <c r="H51" s="24"/>
      <c r="I51" s="24"/>
      <c r="K51" s="20"/>
    </row>
    <row r="52" spans="1:11" x14ac:dyDescent="0.45">
      <c r="A52" s="21"/>
      <c r="I52" s="1"/>
    </row>
    <row r="53" spans="1:11" x14ac:dyDescent="0.45">
      <c r="A53" s="21"/>
      <c r="I53" s="1"/>
    </row>
    <row r="54" spans="1:11" x14ac:dyDescent="0.45">
      <c r="A54" s="21"/>
      <c r="I54" s="1"/>
    </row>
    <row r="55" spans="1:11" x14ac:dyDescent="0.45">
      <c r="A55" s="21"/>
      <c r="I55" s="1"/>
    </row>
    <row r="56" spans="1:11" x14ac:dyDescent="0.45">
      <c r="A56" s="21"/>
      <c r="I56" s="1"/>
    </row>
    <row r="57" spans="1:11" x14ac:dyDescent="0.45">
      <c r="I57" s="25"/>
    </row>
    <row r="60" spans="1:11" x14ac:dyDescent="0.45">
      <c r="A60" s="21"/>
      <c r="B60" s="22"/>
      <c r="C60" s="22"/>
      <c r="D60" s="22"/>
      <c r="E60" s="22"/>
      <c r="F60" s="22"/>
      <c r="G60" s="22"/>
      <c r="H60" s="22"/>
      <c r="I60" s="22"/>
    </row>
    <row r="61" spans="1:11" x14ac:dyDescent="0.45">
      <c r="A61" s="23"/>
      <c r="B61" s="23"/>
      <c r="C61" s="23"/>
      <c r="D61" s="23"/>
      <c r="E61" s="23"/>
      <c r="F61" s="23"/>
      <c r="G61" s="24"/>
      <c r="H61" s="24"/>
      <c r="I61" s="24"/>
      <c r="K61" s="20"/>
    </row>
    <row r="62" spans="1:11" x14ac:dyDescent="0.45">
      <c r="A62" s="21"/>
      <c r="I62" s="1"/>
    </row>
    <row r="63" spans="1:11" x14ac:dyDescent="0.45">
      <c r="A63" s="21"/>
      <c r="I63" s="1"/>
    </row>
    <row r="64" spans="1:11" x14ac:dyDescent="0.45">
      <c r="A64" s="21"/>
      <c r="I64" s="1"/>
    </row>
    <row r="65" spans="1:11" x14ac:dyDescent="0.45">
      <c r="A65" s="21"/>
      <c r="I65" s="1"/>
    </row>
    <row r="66" spans="1:11" x14ac:dyDescent="0.45">
      <c r="A66" s="21"/>
      <c r="I66" s="1"/>
    </row>
    <row r="67" spans="1:11" x14ac:dyDescent="0.45">
      <c r="I67" s="25"/>
    </row>
    <row r="70" spans="1:11" x14ac:dyDescent="0.45">
      <c r="A70" s="21"/>
      <c r="B70" s="22"/>
      <c r="C70" s="22"/>
      <c r="D70" s="22"/>
      <c r="E70" s="22"/>
      <c r="F70" s="22"/>
      <c r="G70" s="22"/>
      <c r="H70" s="22"/>
      <c r="I70" s="22"/>
    </row>
    <row r="71" spans="1:11" x14ac:dyDescent="0.45">
      <c r="A71" s="23"/>
      <c r="B71" s="23"/>
      <c r="C71" s="23"/>
      <c r="D71" s="23"/>
      <c r="E71" s="23"/>
      <c r="F71" s="23"/>
      <c r="G71" s="24"/>
      <c r="H71" s="24"/>
      <c r="I71" s="24"/>
      <c r="K71" s="20"/>
    </row>
    <row r="72" spans="1:11" x14ac:dyDescent="0.45">
      <c r="A72" s="21"/>
      <c r="I72" s="1"/>
    </row>
    <row r="73" spans="1:11" x14ac:dyDescent="0.45">
      <c r="A73" s="21"/>
      <c r="I73" s="1"/>
    </row>
    <row r="74" spans="1:11" x14ac:dyDescent="0.45">
      <c r="A74" s="21"/>
      <c r="I74" s="1"/>
    </row>
    <row r="75" spans="1:11" x14ac:dyDescent="0.45">
      <c r="A75" s="21"/>
      <c r="I75" s="1"/>
    </row>
    <row r="76" spans="1:11" x14ac:dyDescent="0.45">
      <c r="A76" s="21"/>
      <c r="I76" s="1"/>
    </row>
    <row r="77" spans="1:11" x14ac:dyDescent="0.45">
      <c r="I77" s="25"/>
    </row>
  </sheetData>
  <phoneticPr fontId="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F642-6DF7-074B-8B4B-EA7E7E078885}">
  <dimension ref="A1"/>
  <sheetViews>
    <sheetView tabSelected="1" topLeftCell="A103" zoomScale="70" zoomScaleNormal="70" workbookViewId="0">
      <selection activeCell="P128" sqref="P128"/>
    </sheetView>
  </sheetViews>
  <sheetFormatPr defaultColWidth="11.46484375"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Legenda</vt:lpstr>
      <vt:lpstr>18-11-2022</vt:lpstr>
      <vt:lpstr>02-12-2022 </vt:lpstr>
      <vt:lpstr>16-12-2022 </vt:lpstr>
      <vt:lpstr>30-12-2022 </vt:lpstr>
      <vt:lpstr>13-01-2023 </vt:lpstr>
      <vt:lpstr>Valutazioni finali</vt:lpstr>
      <vt:lpstr>Grafici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Stefano Lambiase</dc:creator>
  <cp:keywords/>
  <dc:description/>
  <cp:lastModifiedBy>Angelo Afeltra</cp:lastModifiedBy>
  <cp:revision/>
  <dcterms:created xsi:type="dcterms:W3CDTF">2015-06-05T18:17:20Z</dcterms:created>
  <dcterms:modified xsi:type="dcterms:W3CDTF">2023-01-16T21:36:10Z</dcterms:modified>
  <cp:category/>
  <cp:contentStatus/>
</cp:coreProperties>
</file>