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ka\Documents\MY FIRST MINOR PROJECT\datasets\"/>
    </mc:Choice>
  </mc:AlternateContent>
  <xr:revisionPtr revIDLastSave="0" documentId="13_ncr:1_{0E20FA45-2D0A-47C4-ABDD-F732C839F0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 Details " sheetId="8" r:id="rId1"/>
    <sheet name="Data " sheetId="6" r:id="rId2"/>
    <sheet name="Customer Data " sheetId="7" r:id="rId3"/>
    <sheet name="Profit analysis" sheetId="9" r:id="rId4"/>
    <sheet name="Monthwise Analysis" sheetId="10" r:id="rId5"/>
  </sheets>
  <definedNames>
    <definedName name="_xlnm._FilterDatabase" localSheetId="0" hidden="1">'Car Details '!$A$1:$I$61</definedName>
    <definedName name="_xlnm._FilterDatabase" localSheetId="2" hidden="1">'Customer Data '!$A$1:$L$89</definedName>
    <definedName name="_xlnm._FilterDatabase" localSheetId="1" hidden="1">'Data '!$A$3:$D$37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6" l="1"/>
  <c r="D40" i="6"/>
  <c r="E4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" i="6"/>
  <c r="I3" i="9"/>
  <c r="K3" i="9" s="1"/>
  <c r="I4" i="9"/>
  <c r="K4" i="9" s="1"/>
  <c r="I5" i="9"/>
  <c r="K5" i="9" s="1"/>
  <c r="I6" i="9"/>
  <c r="K6" i="9" s="1"/>
  <c r="I7" i="9"/>
  <c r="K7" i="9" s="1"/>
  <c r="I8" i="9"/>
  <c r="K8" i="9" s="1"/>
  <c r="I9" i="9"/>
  <c r="K9" i="9" s="1"/>
  <c r="I10" i="9"/>
  <c r="K10" i="9" s="1"/>
  <c r="I11" i="9"/>
  <c r="K11" i="9" s="1"/>
  <c r="I12" i="9"/>
  <c r="K12" i="9" s="1"/>
  <c r="I13" i="9"/>
  <c r="K13" i="9" s="1"/>
  <c r="I14" i="9"/>
  <c r="K14" i="9" s="1"/>
  <c r="I15" i="9"/>
  <c r="K15" i="9" s="1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I22" i="9"/>
  <c r="K22" i="9" s="1"/>
  <c r="I23" i="9"/>
  <c r="K23" i="9" s="1"/>
  <c r="I24" i="9"/>
  <c r="K24" i="9" s="1"/>
  <c r="I25" i="9"/>
  <c r="K25" i="9" s="1"/>
  <c r="I26" i="9"/>
  <c r="K26" i="9" s="1"/>
  <c r="I27" i="9"/>
  <c r="K27" i="9" s="1"/>
  <c r="I28" i="9"/>
  <c r="K28" i="9" s="1"/>
  <c r="I29" i="9"/>
  <c r="K29" i="9" s="1"/>
  <c r="I30" i="9"/>
  <c r="K30" i="9" s="1"/>
  <c r="I31" i="9"/>
  <c r="K31" i="9" s="1"/>
  <c r="I32" i="9"/>
  <c r="K32" i="9" s="1"/>
  <c r="I33" i="9"/>
  <c r="K33" i="9" s="1"/>
  <c r="I34" i="9"/>
  <c r="K34" i="9" s="1"/>
  <c r="I35" i="9"/>
  <c r="K35" i="9" s="1"/>
  <c r="I36" i="9"/>
  <c r="K36" i="9" s="1"/>
  <c r="I37" i="9"/>
  <c r="K37" i="9" s="1"/>
  <c r="I38" i="9"/>
  <c r="K38" i="9" s="1"/>
  <c r="I39" i="9"/>
  <c r="K39" i="9" s="1"/>
  <c r="I40" i="9"/>
  <c r="K40" i="9" s="1"/>
  <c r="I41" i="9"/>
  <c r="K41" i="9" s="1"/>
  <c r="I42" i="9"/>
  <c r="K42" i="9" s="1"/>
  <c r="I43" i="9"/>
  <c r="K43" i="9" s="1"/>
  <c r="I44" i="9"/>
  <c r="K44" i="9" s="1"/>
  <c r="I45" i="9"/>
  <c r="K45" i="9" s="1"/>
  <c r="I46" i="9"/>
  <c r="K46" i="9" s="1"/>
  <c r="I47" i="9"/>
  <c r="K47" i="9" s="1"/>
  <c r="I48" i="9"/>
  <c r="K48" i="9" s="1"/>
  <c r="I49" i="9"/>
  <c r="K49" i="9" s="1"/>
  <c r="I50" i="9"/>
  <c r="K50" i="9" s="1"/>
  <c r="I51" i="9"/>
  <c r="K51" i="9" s="1"/>
  <c r="I52" i="9"/>
  <c r="K52" i="9" s="1"/>
  <c r="I53" i="9"/>
  <c r="K53" i="9" s="1"/>
  <c r="I54" i="9"/>
  <c r="K54" i="9" s="1"/>
  <c r="I55" i="9"/>
  <c r="K55" i="9" s="1"/>
  <c r="I56" i="9"/>
  <c r="K56" i="9" s="1"/>
  <c r="I57" i="9"/>
  <c r="K57" i="9" s="1"/>
  <c r="I58" i="9"/>
  <c r="K58" i="9" s="1"/>
  <c r="I59" i="9"/>
  <c r="K59" i="9" s="1"/>
  <c r="I60" i="9"/>
  <c r="K60" i="9" s="1"/>
  <c r="I61" i="9"/>
  <c r="K61" i="9" s="1"/>
  <c r="I62" i="9"/>
  <c r="K62" i="9" s="1"/>
  <c r="I63" i="9"/>
  <c r="K63" i="9" s="1"/>
  <c r="I64" i="9"/>
  <c r="K64" i="9" s="1"/>
  <c r="I65" i="9"/>
  <c r="K65" i="9" s="1"/>
  <c r="I66" i="9"/>
  <c r="K66" i="9" s="1"/>
  <c r="I67" i="9"/>
  <c r="K67" i="9" s="1"/>
  <c r="I68" i="9"/>
  <c r="K68" i="9" s="1"/>
  <c r="I69" i="9"/>
  <c r="K69" i="9" s="1"/>
  <c r="I70" i="9"/>
  <c r="K70" i="9" s="1"/>
  <c r="I71" i="9"/>
  <c r="K71" i="9" s="1"/>
  <c r="I72" i="9"/>
  <c r="K72" i="9" s="1"/>
  <c r="I73" i="9"/>
  <c r="K73" i="9" s="1"/>
  <c r="I74" i="9"/>
  <c r="K74" i="9" s="1"/>
  <c r="I75" i="9"/>
  <c r="K75" i="9" s="1"/>
  <c r="I76" i="9"/>
  <c r="K76" i="9" s="1"/>
  <c r="I77" i="9"/>
  <c r="K77" i="9" s="1"/>
  <c r="I78" i="9"/>
  <c r="K78" i="9" s="1"/>
  <c r="I79" i="9"/>
  <c r="K79" i="9" s="1"/>
  <c r="I80" i="9"/>
  <c r="K80" i="9" s="1"/>
  <c r="I81" i="9"/>
  <c r="K81" i="9" s="1"/>
  <c r="I82" i="9"/>
  <c r="K82" i="9" s="1"/>
  <c r="I83" i="9"/>
  <c r="K83" i="9" s="1"/>
  <c r="I84" i="9"/>
  <c r="K84" i="9" s="1"/>
  <c r="I85" i="9"/>
  <c r="K85" i="9" s="1"/>
  <c r="I86" i="9"/>
  <c r="K86" i="9" s="1"/>
  <c r="I87" i="9"/>
  <c r="K87" i="9" s="1"/>
  <c r="I88" i="9"/>
  <c r="K88" i="9" s="1"/>
  <c r="I89" i="9"/>
  <c r="K89" i="9" s="1"/>
  <c r="I2" i="9"/>
  <c r="K2" i="9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2" i="9"/>
  <c r="E3" i="9"/>
  <c r="L3" i="9" s="1"/>
  <c r="E4" i="9"/>
  <c r="L4" i="9" s="1"/>
  <c r="E5" i="9"/>
  <c r="L5" i="9" s="1"/>
  <c r="E6" i="9"/>
  <c r="L6" i="9" s="1"/>
  <c r="E7" i="9"/>
  <c r="L7" i="9" s="1"/>
  <c r="E8" i="9"/>
  <c r="L8" i="9" s="1"/>
  <c r="E9" i="9"/>
  <c r="L9" i="9" s="1"/>
  <c r="E10" i="9"/>
  <c r="L10" i="9" s="1"/>
  <c r="E11" i="9"/>
  <c r="L11" i="9" s="1"/>
  <c r="E12" i="9"/>
  <c r="L12" i="9" s="1"/>
  <c r="E13" i="9"/>
  <c r="L13" i="9" s="1"/>
  <c r="E14" i="9"/>
  <c r="L14" i="9" s="1"/>
  <c r="E15" i="9"/>
  <c r="L15" i="9" s="1"/>
  <c r="E16" i="9"/>
  <c r="L16" i="9" s="1"/>
  <c r="E17" i="9"/>
  <c r="L17" i="9" s="1"/>
  <c r="E18" i="9"/>
  <c r="L18" i="9" s="1"/>
  <c r="E19" i="9"/>
  <c r="L19" i="9" s="1"/>
  <c r="E20" i="9"/>
  <c r="L20" i="9" s="1"/>
  <c r="E21" i="9"/>
  <c r="L21" i="9" s="1"/>
  <c r="E22" i="9"/>
  <c r="L22" i="9" s="1"/>
  <c r="E23" i="9"/>
  <c r="L23" i="9" s="1"/>
  <c r="E24" i="9"/>
  <c r="L24" i="9" s="1"/>
  <c r="E25" i="9"/>
  <c r="L25" i="9" s="1"/>
  <c r="E26" i="9"/>
  <c r="L26" i="9" s="1"/>
  <c r="E27" i="9"/>
  <c r="L27" i="9" s="1"/>
  <c r="E28" i="9"/>
  <c r="L28" i="9" s="1"/>
  <c r="E29" i="9"/>
  <c r="L29" i="9" s="1"/>
  <c r="E30" i="9"/>
  <c r="L30" i="9" s="1"/>
  <c r="E31" i="9"/>
  <c r="L31" i="9" s="1"/>
  <c r="E32" i="9"/>
  <c r="L32" i="9" s="1"/>
  <c r="E33" i="9"/>
  <c r="L33" i="9" s="1"/>
  <c r="E34" i="9"/>
  <c r="L34" i="9" s="1"/>
  <c r="E35" i="9"/>
  <c r="L35" i="9" s="1"/>
  <c r="E36" i="9"/>
  <c r="L36" i="9" s="1"/>
  <c r="E37" i="9"/>
  <c r="L37" i="9" s="1"/>
  <c r="E38" i="9"/>
  <c r="L38" i="9" s="1"/>
  <c r="E39" i="9"/>
  <c r="L39" i="9" s="1"/>
  <c r="E40" i="9"/>
  <c r="L40" i="9" s="1"/>
  <c r="E41" i="9"/>
  <c r="L41" i="9" s="1"/>
  <c r="E42" i="9"/>
  <c r="L42" i="9" s="1"/>
  <c r="E43" i="9"/>
  <c r="L43" i="9" s="1"/>
  <c r="E44" i="9"/>
  <c r="L44" i="9" s="1"/>
  <c r="E45" i="9"/>
  <c r="L45" i="9" s="1"/>
  <c r="E46" i="9"/>
  <c r="L46" i="9" s="1"/>
  <c r="E47" i="9"/>
  <c r="L47" i="9" s="1"/>
  <c r="E48" i="9"/>
  <c r="L48" i="9" s="1"/>
  <c r="E49" i="9"/>
  <c r="L49" i="9" s="1"/>
  <c r="E50" i="9"/>
  <c r="L50" i="9" s="1"/>
  <c r="E51" i="9"/>
  <c r="L51" i="9" s="1"/>
  <c r="E52" i="9"/>
  <c r="L52" i="9" s="1"/>
  <c r="E53" i="9"/>
  <c r="L53" i="9" s="1"/>
  <c r="E54" i="9"/>
  <c r="L54" i="9" s="1"/>
  <c r="E55" i="9"/>
  <c r="L55" i="9" s="1"/>
  <c r="E56" i="9"/>
  <c r="L56" i="9" s="1"/>
  <c r="E57" i="9"/>
  <c r="L57" i="9" s="1"/>
  <c r="E58" i="9"/>
  <c r="L58" i="9" s="1"/>
  <c r="E59" i="9"/>
  <c r="L59" i="9" s="1"/>
  <c r="E60" i="9"/>
  <c r="L60" i="9" s="1"/>
  <c r="E61" i="9"/>
  <c r="L61" i="9" s="1"/>
  <c r="E62" i="9"/>
  <c r="L62" i="9" s="1"/>
  <c r="E63" i="9"/>
  <c r="L63" i="9" s="1"/>
  <c r="E64" i="9"/>
  <c r="L64" i="9" s="1"/>
  <c r="E65" i="9"/>
  <c r="L65" i="9" s="1"/>
  <c r="E66" i="9"/>
  <c r="L66" i="9" s="1"/>
  <c r="E67" i="9"/>
  <c r="L67" i="9" s="1"/>
  <c r="E68" i="9"/>
  <c r="L68" i="9" s="1"/>
  <c r="E69" i="9"/>
  <c r="L69" i="9" s="1"/>
  <c r="E70" i="9"/>
  <c r="L70" i="9" s="1"/>
  <c r="E71" i="9"/>
  <c r="L71" i="9" s="1"/>
  <c r="E72" i="9"/>
  <c r="L72" i="9" s="1"/>
  <c r="E73" i="9"/>
  <c r="L73" i="9" s="1"/>
  <c r="E74" i="9"/>
  <c r="L74" i="9" s="1"/>
  <c r="E75" i="9"/>
  <c r="L75" i="9" s="1"/>
  <c r="E76" i="9"/>
  <c r="L76" i="9" s="1"/>
  <c r="E77" i="9"/>
  <c r="L77" i="9" s="1"/>
  <c r="E78" i="9"/>
  <c r="L78" i="9" s="1"/>
  <c r="E79" i="9"/>
  <c r="L79" i="9" s="1"/>
  <c r="E80" i="9"/>
  <c r="L80" i="9" s="1"/>
  <c r="E81" i="9"/>
  <c r="L81" i="9" s="1"/>
  <c r="E82" i="9"/>
  <c r="L82" i="9" s="1"/>
  <c r="E83" i="9"/>
  <c r="L83" i="9" s="1"/>
  <c r="E84" i="9"/>
  <c r="L84" i="9" s="1"/>
  <c r="E85" i="9"/>
  <c r="L85" i="9" s="1"/>
  <c r="E86" i="9"/>
  <c r="L86" i="9" s="1"/>
  <c r="E87" i="9"/>
  <c r="L87" i="9" s="1"/>
  <c r="E88" i="9"/>
  <c r="L88" i="9" s="1"/>
  <c r="E89" i="9"/>
  <c r="L89" i="9" s="1"/>
  <c r="E2" i="9"/>
  <c r="L2" i="9" s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2" i="9"/>
  <c r="M65" i="9" l="1"/>
  <c r="N65" i="9" s="1"/>
  <c r="M33" i="9"/>
  <c r="N33" i="9" s="1"/>
  <c r="M81" i="9"/>
  <c r="N81" i="9" s="1"/>
  <c r="M49" i="9"/>
  <c r="N49" i="9" s="1"/>
  <c r="M17" i="9"/>
  <c r="N17" i="9" s="1"/>
  <c r="M77" i="9"/>
  <c r="N77" i="9" s="1"/>
  <c r="M61" i="9"/>
  <c r="N61" i="9" s="1"/>
  <c r="M45" i="9"/>
  <c r="N45" i="9" s="1"/>
  <c r="M29" i="9"/>
  <c r="N29" i="9" s="1"/>
  <c r="M13" i="9"/>
  <c r="N13" i="9" s="1"/>
  <c r="M76" i="9"/>
  <c r="N76" i="9" s="1"/>
  <c r="M64" i="9"/>
  <c r="N64" i="9" s="1"/>
  <c r="M52" i="9"/>
  <c r="N52" i="9" s="1"/>
  <c r="M36" i="9"/>
  <c r="N36" i="9" s="1"/>
  <c r="M24" i="9"/>
  <c r="N24" i="9" s="1"/>
  <c r="M12" i="9"/>
  <c r="N12" i="9" s="1"/>
  <c r="M75" i="9"/>
  <c r="N75" i="9" s="1"/>
  <c r="M63" i="9"/>
  <c r="N63" i="9" s="1"/>
  <c r="M47" i="9"/>
  <c r="N47" i="9" s="1"/>
  <c r="M35" i="9"/>
  <c r="N35" i="9" s="1"/>
  <c r="M19" i="9"/>
  <c r="N19" i="9" s="1"/>
  <c r="M15" i="9"/>
  <c r="N15" i="9" s="1"/>
  <c r="M7" i="9"/>
  <c r="N7" i="9" s="1"/>
  <c r="M88" i="9"/>
  <c r="N88" i="9" s="1"/>
  <c r="M84" i="9"/>
  <c r="N84" i="9" s="1"/>
  <c r="M72" i="9"/>
  <c r="N72" i="9" s="1"/>
  <c r="M60" i="9"/>
  <c r="N60" i="9" s="1"/>
  <c r="M48" i="9"/>
  <c r="N48" i="9" s="1"/>
  <c r="M40" i="9"/>
  <c r="N40" i="9" s="1"/>
  <c r="M32" i="9"/>
  <c r="N32" i="9" s="1"/>
  <c r="M20" i="9"/>
  <c r="N20" i="9" s="1"/>
  <c r="M8" i="9"/>
  <c r="N8" i="9" s="1"/>
  <c r="M87" i="9"/>
  <c r="N87" i="9" s="1"/>
  <c r="M79" i="9"/>
  <c r="N79" i="9" s="1"/>
  <c r="M67" i="9"/>
  <c r="N67" i="9" s="1"/>
  <c r="M59" i="9"/>
  <c r="N59" i="9" s="1"/>
  <c r="M51" i="9"/>
  <c r="N51" i="9" s="1"/>
  <c r="M39" i="9"/>
  <c r="N39" i="9" s="1"/>
  <c r="M31" i="9"/>
  <c r="N31" i="9" s="1"/>
  <c r="M23" i="9"/>
  <c r="N23" i="9" s="1"/>
  <c r="M11" i="9"/>
  <c r="N11" i="9" s="1"/>
  <c r="M86" i="9"/>
  <c r="N86" i="9" s="1"/>
  <c r="M82" i="9"/>
  <c r="N82" i="9" s="1"/>
  <c r="M74" i="9"/>
  <c r="N74" i="9" s="1"/>
  <c r="M70" i="9"/>
  <c r="N70" i="9" s="1"/>
  <c r="M66" i="9"/>
  <c r="N66" i="9" s="1"/>
  <c r="M62" i="9"/>
  <c r="N62" i="9" s="1"/>
  <c r="M54" i="9"/>
  <c r="N54" i="9" s="1"/>
  <c r="M50" i="9"/>
  <c r="N50" i="9" s="1"/>
  <c r="M46" i="9"/>
  <c r="N46" i="9" s="1"/>
  <c r="M42" i="9"/>
  <c r="N42" i="9" s="1"/>
  <c r="M38" i="9"/>
  <c r="N38" i="9" s="1"/>
  <c r="M34" i="9"/>
  <c r="N34" i="9" s="1"/>
  <c r="M30" i="9"/>
  <c r="N30" i="9" s="1"/>
  <c r="M26" i="9"/>
  <c r="N26" i="9" s="1"/>
  <c r="M22" i="9"/>
  <c r="N22" i="9" s="1"/>
  <c r="M18" i="9"/>
  <c r="N18" i="9" s="1"/>
  <c r="M14" i="9"/>
  <c r="N14" i="9" s="1"/>
  <c r="M10" i="9"/>
  <c r="N10" i="9" s="1"/>
  <c r="M6" i="9"/>
  <c r="N6" i="9" s="1"/>
  <c r="M89" i="9"/>
  <c r="N89" i="9" s="1"/>
  <c r="M73" i="9"/>
  <c r="N73" i="9" s="1"/>
  <c r="M57" i="9"/>
  <c r="N57" i="9" s="1"/>
  <c r="M41" i="9"/>
  <c r="N41" i="9" s="1"/>
  <c r="M25" i="9"/>
  <c r="N25" i="9" s="1"/>
  <c r="M9" i="9"/>
  <c r="N9" i="9" s="1"/>
  <c r="M80" i="9"/>
  <c r="N80" i="9" s="1"/>
  <c r="M68" i="9"/>
  <c r="N68" i="9" s="1"/>
  <c r="M56" i="9"/>
  <c r="N56" i="9" s="1"/>
  <c r="M44" i="9"/>
  <c r="N44" i="9" s="1"/>
  <c r="M28" i="9"/>
  <c r="N28" i="9" s="1"/>
  <c r="M16" i="9"/>
  <c r="N16" i="9" s="1"/>
  <c r="M4" i="9"/>
  <c r="N4" i="9" s="1"/>
  <c r="M83" i="9"/>
  <c r="N83" i="9" s="1"/>
  <c r="M71" i="9"/>
  <c r="N71" i="9" s="1"/>
  <c r="M55" i="9"/>
  <c r="N55" i="9" s="1"/>
  <c r="M43" i="9"/>
  <c r="N43" i="9" s="1"/>
  <c r="M27" i="9"/>
  <c r="N27" i="9" s="1"/>
  <c r="M3" i="9"/>
  <c r="N3" i="9" s="1"/>
  <c r="M2" i="9"/>
  <c r="N2" i="9" s="1"/>
  <c r="M78" i="9"/>
  <c r="N78" i="9" s="1"/>
  <c r="M58" i="9"/>
  <c r="N58" i="9" s="1"/>
  <c r="M85" i="9"/>
  <c r="N85" i="9" s="1"/>
  <c r="M69" i="9"/>
  <c r="N69" i="9" s="1"/>
  <c r="M53" i="9"/>
  <c r="N53" i="9" s="1"/>
  <c r="M37" i="9"/>
  <c r="N37" i="9" s="1"/>
  <c r="M21" i="9"/>
  <c r="N21" i="9" s="1"/>
  <c r="M5" i="9"/>
  <c r="N5" i="9" s="1"/>
</calcChain>
</file>

<file path=xl/sharedStrings.xml><?xml version="1.0" encoding="utf-8"?>
<sst xmlns="http://schemas.openxmlformats.org/spreadsheetml/2006/main" count="1232" uniqueCount="284">
  <si>
    <t xml:space="preserve">Sr No </t>
  </si>
  <si>
    <t xml:space="preserve">Model Name </t>
  </si>
  <si>
    <t xml:space="preserve">Brand Name </t>
  </si>
  <si>
    <t xml:space="preserve">Varient </t>
  </si>
  <si>
    <t xml:space="preserve">Fuel Type </t>
  </si>
  <si>
    <t xml:space="preserve">Ex Showroom Price </t>
  </si>
  <si>
    <t xml:space="preserve">On road Price </t>
  </si>
  <si>
    <t xml:space="preserve">Car Details </t>
  </si>
  <si>
    <t xml:space="preserve">Toyotya </t>
  </si>
  <si>
    <t xml:space="preserve">GLANZA </t>
  </si>
  <si>
    <t>URBAN CRUISER HYRYDER</t>
  </si>
  <si>
    <t>INNOVA CRYSTA</t>
  </si>
  <si>
    <t>FORTUNER LEGENDER</t>
  </si>
  <si>
    <t>VELLFIRE</t>
  </si>
  <si>
    <t xml:space="preserve">INNOVA HYCROSS </t>
  </si>
  <si>
    <t>HILUX</t>
  </si>
  <si>
    <t xml:space="preserve">Month </t>
  </si>
  <si>
    <t xml:space="preserve">Total Vehicle Wholesale </t>
  </si>
  <si>
    <t xml:space="preserve">Total Vehicle Retail </t>
  </si>
  <si>
    <t xml:space="preserve">Wholesale Vehicle Model Name </t>
  </si>
  <si>
    <t xml:space="preserve">Customer name </t>
  </si>
  <si>
    <t xml:space="preserve">Customer Purchase Model Name </t>
  </si>
  <si>
    <t xml:space="preserve">Date Of Vehicle Purchase </t>
  </si>
  <si>
    <t xml:space="preserve">Total Accessories Sale </t>
  </si>
  <si>
    <t xml:space="preserve">Extended warranty purchase </t>
  </si>
  <si>
    <t xml:space="preserve">Yes </t>
  </si>
  <si>
    <t xml:space="preserve">Ramu Singh </t>
  </si>
  <si>
    <t xml:space="preserve">Customer Voice </t>
  </si>
  <si>
    <t>No</t>
  </si>
  <si>
    <t>Ramesh Singh</t>
  </si>
  <si>
    <t>HYBRID</t>
  </si>
  <si>
    <t>Engine Capacity - No. of cylinders OR FUEL TANK CAPACITY</t>
  </si>
  <si>
    <t>DIESEL</t>
  </si>
  <si>
    <t>2.4 VX 7 STR</t>
  </si>
  <si>
    <t>2.4 VX 8 STR</t>
  </si>
  <si>
    <t>2.4 ZX 7 STR</t>
  </si>
  <si>
    <t>2.4 GX 7 STR</t>
  </si>
  <si>
    <t>2.4 GX 8 STR</t>
  </si>
  <si>
    <t xml:space="preserve">G 7STR </t>
  </si>
  <si>
    <t>PETROL</t>
  </si>
  <si>
    <t>4 CYLINDERS</t>
  </si>
  <si>
    <t>G 8STR</t>
  </si>
  <si>
    <t>GX 7STR </t>
  </si>
  <si>
    <t>GX 8STR</t>
  </si>
  <si>
    <t>VX 7STR Hybrid</t>
  </si>
  <si>
    <t>4x2 AT</t>
  </si>
  <si>
    <t>4x4 AT </t>
  </si>
  <si>
    <t xml:space="preserve"> 4 Cylinders</t>
  </si>
  <si>
    <t>STD</t>
  </si>
  <si>
    <t>High</t>
  </si>
  <si>
    <t>High AT</t>
  </si>
  <si>
    <t>Executive Lounge</t>
  </si>
  <si>
    <t>CAMRY</t>
  </si>
  <si>
    <t>2.5 Hybrid </t>
  </si>
  <si>
    <t xml:space="preserve">E </t>
  </si>
  <si>
    <t xml:space="preserve">S </t>
  </si>
  <si>
    <t xml:space="preserve">G </t>
  </si>
  <si>
    <t xml:space="preserve">V </t>
  </si>
  <si>
    <t>E</t>
  </si>
  <si>
    <t>S CNG</t>
  </si>
  <si>
    <t> S AT</t>
  </si>
  <si>
    <t>G</t>
  </si>
  <si>
    <t>Anushka Tiwari</t>
  </si>
  <si>
    <t xml:space="preserve">Vehicle Wholesale &amp; Retail Tracking Data </t>
  </si>
  <si>
    <t>DEVENDRA KUMAR</t>
  </si>
  <si>
    <t>V.K Enterprises</t>
  </si>
  <si>
    <t xml:space="preserve">Achintya singh </t>
  </si>
  <si>
    <t>Amok Dixit</t>
  </si>
  <si>
    <t xml:space="preserve">Pratul Kumar </t>
  </si>
  <si>
    <t xml:space="preserve">Garima Singh </t>
  </si>
  <si>
    <t>Access Enviro</t>
  </si>
  <si>
    <t>UPMANYU ENTERPRISES PVT. LTD</t>
  </si>
  <si>
    <t>Kishlay Kumar</t>
  </si>
  <si>
    <t>GAURAV MOHAN SRIVASTAVA</t>
  </si>
  <si>
    <t>RAJESH KUMAR GUPTA</t>
  </si>
  <si>
    <t>Sameer Kumar Bartarya</t>
  </si>
  <si>
    <t>RAJANISH PANDEY</t>
  </si>
  <si>
    <t>Nidhi singh</t>
  </si>
  <si>
    <t>Himanshu Arya</t>
  </si>
  <si>
    <t>ACCESS ENVIRO TECH ENGINEERS PVT LTD</t>
  </si>
  <si>
    <t>Amit Dhar</t>
  </si>
  <si>
    <t xml:space="preserve">Ankit Mishra </t>
  </si>
  <si>
    <t xml:space="preserve">Shivakant Mishra </t>
  </si>
  <si>
    <t>Suyash Singh</t>
  </si>
  <si>
    <t>Shreya Gupta</t>
  </si>
  <si>
    <t>YASHASKAR INFRASTRUCTURE PVT LTD</t>
  </si>
  <si>
    <t>Himanshu mohan Mohan Pal</t>
  </si>
  <si>
    <t>ADITYA KUMAR SINGH</t>
  </si>
  <si>
    <t>SARASWATI MISHRA</t>
  </si>
  <si>
    <t>Dr. Vishal Arora</t>
  </si>
  <si>
    <t xml:space="preserve">Modius Consulting </t>
  </si>
  <si>
    <t>FEEROZ HAMID USMANI</t>
  </si>
  <si>
    <t>Gaurav Jawrani</t>
  </si>
  <si>
    <t>NAHID IRSHAD</t>
  </si>
  <si>
    <t>HARSHIT SRIVASTAVA</t>
  </si>
  <si>
    <t>ANAND RATNA</t>
  </si>
  <si>
    <t>SHIVA KANT MISHRA</t>
  </si>
  <si>
    <t>SHIV RANI</t>
  </si>
  <si>
    <t xml:space="preserve">Ravi kumar Sharma </t>
  </si>
  <si>
    <t>JAMEEL AHMAD</t>
  </si>
  <si>
    <t>HEMANT KUMAR THAKUR</t>
  </si>
  <si>
    <t>ANURAG CHANDRA CHATURVEDI</t>
  </si>
  <si>
    <t>LAXMI NARAYAN SINGH</t>
  </si>
  <si>
    <t>Madhu Kejriwal</t>
  </si>
  <si>
    <t>MANOJ PRASAD</t>
  </si>
  <si>
    <t>Pramod Kumar Verma</t>
  </si>
  <si>
    <t>Sanjay Katiyar</t>
  </si>
  <si>
    <t>MGS FAB EQUIPMENTS PVT LTD</t>
  </si>
  <si>
    <t>ROCHAK SRIVASTAVA</t>
  </si>
  <si>
    <t>Manish Rastogi</t>
  </si>
  <si>
    <t>Akhtar Ahmad Ansari</t>
  </si>
  <si>
    <t>Rakesh kumar Yadav</t>
  </si>
  <si>
    <t>Sumangal Fashions Private limited</t>
  </si>
  <si>
    <t>Nagendra Dubey</t>
  </si>
  <si>
    <t>MADHAWI CHOUDHARY</t>
  </si>
  <si>
    <t>Ramesh Balmiki</t>
  </si>
  <si>
    <t>XRM LABS PVT LTD</t>
  </si>
  <si>
    <t>Arvind kumar srivastava</t>
  </si>
  <si>
    <t>Jai Prakash pandey</t>
  </si>
  <si>
    <t>SHASHANK VERMA</t>
  </si>
  <si>
    <t>AFTAB AHMAD</t>
  </si>
  <si>
    <t>KWALITY TEXTILES</t>
  </si>
  <si>
    <t>GARIMA SINGH</t>
  </si>
  <si>
    <t xml:space="preserve">Atal Bihari Mishra </t>
  </si>
  <si>
    <t>Achintya Singh</t>
  </si>
  <si>
    <t xml:space="preserve">Varun Kumar Mishra </t>
  </si>
  <si>
    <t>Niraj Srivastava</t>
  </si>
  <si>
    <t>SUSHIL KUMAR TIWARI</t>
  </si>
  <si>
    <t>VISHAL KUMAR SINGH</t>
  </si>
  <si>
    <t>Asalam Mohammad Subahan Rayan</t>
  </si>
  <si>
    <t>AJEET AWASTHI</t>
  </si>
  <si>
    <t>Arunendra kumar Tripathi</t>
  </si>
  <si>
    <t>Jai Mega Developer Private limited</t>
  </si>
  <si>
    <t>Beena Srivastava</t>
  </si>
  <si>
    <t>Shailendra Pratap Singh</t>
  </si>
  <si>
    <t>Ravi Kumar Sharma</t>
  </si>
  <si>
    <t>Sangeet Vishwakarma</t>
  </si>
  <si>
    <t>Sanjay Kumar</t>
  </si>
  <si>
    <t>Vinod Kumar Jaiswal</t>
  </si>
  <si>
    <t xml:space="preserve">DZIRE </t>
  </si>
  <si>
    <t xml:space="preserve">BALENO </t>
  </si>
  <si>
    <t xml:space="preserve">BREEZA </t>
  </si>
  <si>
    <t>ALTO K10</t>
  </si>
  <si>
    <t xml:space="preserve">ERTIGA </t>
  </si>
  <si>
    <t xml:space="preserve">Hyundai </t>
  </si>
  <si>
    <t>I 20</t>
  </si>
  <si>
    <t xml:space="preserve">GRAND I 10 NIOS </t>
  </si>
  <si>
    <t xml:space="preserve">AURA </t>
  </si>
  <si>
    <t xml:space="preserve">VERNA </t>
  </si>
  <si>
    <t xml:space="preserve">EXTER </t>
  </si>
  <si>
    <t xml:space="preserve">VENUE </t>
  </si>
  <si>
    <t xml:space="preserve">CRETA </t>
  </si>
  <si>
    <t xml:space="preserve">KONA ELECTRIC </t>
  </si>
  <si>
    <t>Maruti</t>
  </si>
  <si>
    <t>LXI</t>
  </si>
  <si>
    <t>VXI AT</t>
  </si>
  <si>
    <t>ZXI</t>
  </si>
  <si>
    <t>VXI CNG </t>
  </si>
  <si>
    <t>Sigma</t>
  </si>
  <si>
    <t>Delta</t>
  </si>
  <si>
    <t>Delta AMT</t>
  </si>
  <si>
    <t>Zeta</t>
  </si>
  <si>
    <t>Era</t>
  </si>
  <si>
    <t>Magna</t>
  </si>
  <si>
    <t>Sportz Executive</t>
  </si>
  <si>
    <t>Sportz</t>
  </si>
  <si>
    <t>Sportz DT </t>
  </si>
  <si>
    <t>Lxi</t>
  </si>
  <si>
    <t>Lxi CNG </t>
  </si>
  <si>
    <t>Vxi</t>
  </si>
  <si>
    <t>Lxi (O)</t>
  </si>
  <si>
    <t>VXi (O)</t>
  </si>
  <si>
    <t>Zxi (O)</t>
  </si>
  <si>
    <t xml:space="preserve">Sales person Name </t>
  </si>
  <si>
    <t>Pramod Kumar</t>
  </si>
  <si>
    <t>Shiv Tiwari</t>
  </si>
  <si>
    <t>Jitendra Sharma</t>
  </si>
  <si>
    <t>AURA</t>
  </si>
  <si>
    <t>S</t>
  </si>
  <si>
    <t>VERNA</t>
  </si>
  <si>
    <t>EX</t>
  </si>
  <si>
    <t>SX</t>
  </si>
  <si>
    <t>EXTER</t>
  </si>
  <si>
    <t>EX Opt</t>
  </si>
  <si>
    <t>N6 turbo DCT</t>
  </si>
  <si>
    <t>KONA ELECTRONICS</t>
  </si>
  <si>
    <t>PREMIUM</t>
  </si>
  <si>
    <t>CAR ID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</si>
  <si>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</si>
  <si>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</si>
  <si>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</si>
  <si>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</si>
  <si>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</si>
  <si>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</si>
  <si>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</si>
  <si>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</si>
  <si>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</si>
  <si>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</si>
  <si>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</si>
  <si>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</si>
  <si>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</si>
  <si>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</si>
  <si>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</si>
  <si>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</si>
  <si>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</si>
  <si>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</si>
  <si>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</si>
  <si>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</si>
  <si>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</si>
  <si>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CRETA</t>
  </si>
  <si>
    <t>EX Diesel</t>
  </si>
  <si>
    <t>VENUE</t>
  </si>
  <si>
    <t>PRICE</t>
  </si>
  <si>
    <t>VARIANTS</t>
  </si>
  <si>
    <t>ZETA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</si>
  <si>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</si>
  <si>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</si>
  <si>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</si>
  <si>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</si>
  <si>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</si>
  <si>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</si>
  <si>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</si>
  <si>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</si>
  <si>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</si>
  <si>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</si>
  <si>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</si>
  <si>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</si>
  <si>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</si>
  <si>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</si>
  <si>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</si>
  <si>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</si>
  <si>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</si>
  <si>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</si>
  <si>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</si>
  <si>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</si>
  <si>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</si>
  <si>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</si>
  <si>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</si>
  <si>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</si>
  <si>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</si>
  <si>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</si>
  <si>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</si>
  <si>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</si>
  <si>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</si>
  <si>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</si>
  <si>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</si>
  <si>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</si>
  <si>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</si>
  <si>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</si>
  <si>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</si>
  <si>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</si>
  <si>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</si>
  <si>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 xml:space="preserve">EX </t>
  </si>
  <si>
    <t>Customer Satisfied Remarks  (1 to 10  number of rating)</t>
  </si>
  <si>
    <t>Total sale MRP</t>
  </si>
  <si>
    <t xml:space="preserve">Vehicle MRP </t>
  </si>
  <si>
    <t>Acc. GST 18%</t>
  </si>
  <si>
    <t>Vehicle profit 25%</t>
  </si>
  <si>
    <t>Acc. PROFIT Avg.20%</t>
  </si>
  <si>
    <t>Vehicle gst 18 %</t>
  </si>
  <si>
    <t>N Acc.P</t>
  </si>
  <si>
    <t>PROFIT</t>
  </si>
  <si>
    <t>TOTAL MONTH WISE SALE</t>
  </si>
  <si>
    <t>TOTAL MONTH WISE NDP</t>
  </si>
  <si>
    <t>TOTAL MONTH WISE PROfit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</si>
  <si>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</si>
  <si>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</si>
  <si>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</si>
  <si>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</si>
  <si>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</si>
  <si>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</si>
  <si>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</si>
  <si>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</si>
  <si>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</si>
  <si>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</si>
  <si>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</si>
  <si>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</si>
  <si>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</si>
  <si>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DEADSTOCK</t>
  </si>
  <si>
    <t>SATISFIED</t>
  </si>
  <si>
    <t xml:space="preserve">FULLY SATISFIED </t>
  </si>
  <si>
    <t>PARTIALLY SATISFIED</t>
  </si>
  <si>
    <t>N.Purchasing.P</t>
  </si>
  <si>
    <t>NDP(NPP+N Acc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</si>
</sst>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color rgb="FF24272C"/>
      <name val="Roboto"/>
    </font>
    <font>
      <sz val="10"/>
      <color theme="1"/>
      <name val="Roboto"/>
    </font>
    <font>
      <sz val="9"/>
      <color rgb="FF24272C"/>
      <name val="Roboto"/>
    </font>
    <font>
      <b/>
      <sz val="11"/>
      <color theme="1"/>
      <name val="Arial Narrow"/>
      <family val="2"/>
    </font>
    <font>
      <sz val="8"/>
      <color rgb="FF24272C"/>
      <name val="Cd-fonts"/>
    </font>
    <font>
      <b/>
      <sz val="14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sz val="10"/>
      <color theme="1"/>
      <name val="Roboto"/>
    </font>
    <font>
      <sz val="8"/>
      <name val="Calibri"/>
      <family val="2"/>
      <scheme val="minor"/>
    </font>
    <font>
      <sz val="9"/>
      <color rgb="FF24272C"/>
      <name val="Roboto"/>
    </font>
    <font>
      <sz val="9"/>
      <color rgb="FF24272C"/>
      <name val="Roboto"/>
    </font>
    <font>
      <sz val="9"/>
      <color rgb="FF24272C"/>
      <name val="Roboto"/>
    </font>
    <font>
      <sz val="9"/>
      <color rgb="FF24272C"/>
      <name val="Roboto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4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top"/>
    </xf>
    <xf numFmtId="1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5" xfId="0" applyBorder="1" applyAlignment="1">
      <alignment horizontal="center" vertical="top"/>
    </xf>
    <xf numFmtId="4" fontId="0" fillId="0" borderId="0" xfId="0" applyNumberFormat="1"/>
    <xf numFmtId="164" fontId="0" fillId="0" borderId="0" xfId="0" applyNumberFormat="1"/>
    <xf numFmtId="0" fontId="0" fillId="9" borderId="1" xfId="0" applyFill="1" applyBorder="1"/>
    <xf numFmtId="0" fontId="0" fillId="0" borderId="1" xfId="0" applyBorder="1"/>
    <xf numFmtId="2" fontId="0" fillId="0" borderId="1" xfId="0" applyNumberFormat="1" applyBorder="1"/>
    <xf numFmtId="2" fontId="0" fillId="0" borderId="1" xfId="1" applyNumberFormat="1" applyFont="1" applyBorder="1"/>
    <xf numFmtId="2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"/>
  <sheetViews>
    <sheetView tabSelected="1" zoomScale="65" workbookViewId="0">
      <selection activeCell="F18" sqref="F18"/>
    </sheetView>
  </sheetViews>
  <sheetFormatPr defaultRowHeight="14.4" x14ac:dyDescent="0.3"/>
  <cols>
    <col min="1" max="1" width="22.33203125" style="38" bestFit="1" customWidth="1"/>
    <col min="2" max="2" width="9.33203125" style="38" bestFit="1" customWidth="1"/>
    <col min="3" max="3" width="15.21875" style="38" bestFit="1" customWidth="1"/>
    <col min="4" max="4" width="23" style="38" bestFit="1" customWidth="1"/>
    <col min="5" max="5" width="18.5546875" style="38" bestFit="1" customWidth="1"/>
    <col min="6" max="6" width="71.77734375" style="38" bestFit="1" customWidth="1"/>
    <col min="7" max="7" width="18.21875" style="38" customWidth="1"/>
    <col min="8" max="8" width="23.33203125" style="38" bestFit="1" customWidth="1"/>
    <col min="9" max="9" width="16.6640625" style="38" bestFit="1" customWidth="1"/>
  </cols>
  <sheetData>
    <row r="1" spans="1:9" ht="14.4" customHeight="1" x14ac:dyDescent="0.3">
      <c r="A1" s="85" t="s">
        <v>7</v>
      </c>
      <c r="B1" s="86"/>
      <c r="C1" s="86"/>
      <c r="D1" s="86"/>
      <c r="E1" s="86"/>
      <c r="F1" s="86"/>
      <c r="G1" s="86"/>
      <c r="H1" s="86"/>
      <c r="I1" s="87"/>
    </row>
    <row r="2" spans="1:9" ht="14.4" customHeight="1" x14ac:dyDescent="0.3">
      <c r="A2" s="88"/>
      <c r="B2" s="89"/>
      <c r="C2" s="89"/>
      <c r="D2" s="89"/>
      <c r="E2" s="89"/>
      <c r="F2" s="89"/>
      <c r="G2" s="89"/>
      <c r="H2" s="89"/>
      <c r="I2" s="90"/>
    </row>
    <row r="3" spans="1:9" ht="18" customHeight="1" x14ac:dyDescent="0.3">
      <c r="A3" s="1" t="s">
        <v>0</v>
      </c>
      <c r="B3" s="1" t="s">
        <v>187</v>
      </c>
      <c r="C3" s="1" t="s">
        <v>2</v>
      </c>
      <c r="D3" s="1" t="s">
        <v>1</v>
      </c>
      <c r="E3" s="1" t="s">
        <v>4</v>
      </c>
      <c r="F3" s="37" t="s">
        <v>31</v>
      </c>
      <c r="G3" s="1" t="s">
        <v>3</v>
      </c>
      <c r="H3" s="1" t="s">
        <v>5</v>
      </c>
      <c r="I3" s="1" t="s">
        <v>6</v>
      </c>
    </row>
    <row r="4" spans="1:9" x14ac:dyDescent="0.3">
      <c r="A4" s="5">
        <v>1</v>
      </c>
      <c r="B4" s="5" t="s">
        <v>188</v>
      </c>
      <c r="C4" s="5" t="s">
        <v>8</v>
      </c>
      <c r="D4" s="5" t="s">
        <v>9</v>
      </c>
      <c r="E4" s="5" t="s">
        <v>39</v>
      </c>
      <c r="F4" s="5" t="s">
        <v>47</v>
      </c>
      <c r="G4" s="11" t="s">
        <v>54</v>
      </c>
      <c r="H4" s="12">
        <v>681000</v>
      </c>
      <c r="I4" s="13">
        <v>768815</v>
      </c>
    </row>
    <row r="5" spans="1:9" x14ac:dyDescent="0.3">
      <c r="A5" s="5">
        <v>2</v>
      </c>
      <c r="B5" s="5" t="s">
        <v>189</v>
      </c>
      <c r="C5" s="5" t="s">
        <v>8</v>
      </c>
      <c r="D5" s="5" t="s">
        <v>9</v>
      </c>
      <c r="E5" s="5" t="s">
        <v>39</v>
      </c>
      <c r="F5" s="5" t="s">
        <v>47</v>
      </c>
      <c r="G5" s="11" t="s">
        <v>55</v>
      </c>
      <c r="H5" s="12">
        <v>770000</v>
      </c>
      <c r="I5" s="13">
        <v>867075</v>
      </c>
    </row>
    <row r="6" spans="1:9" x14ac:dyDescent="0.3">
      <c r="A6" s="5">
        <v>3</v>
      </c>
      <c r="B6" s="5" t="s">
        <v>190</v>
      </c>
      <c r="C6" s="5" t="s">
        <v>8</v>
      </c>
      <c r="D6" s="5" t="s">
        <v>9</v>
      </c>
      <c r="E6" s="5" t="s">
        <v>39</v>
      </c>
      <c r="F6" s="5" t="s">
        <v>47</v>
      </c>
      <c r="G6" s="11" t="s">
        <v>56</v>
      </c>
      <c r="H6" s="12">
        <v>873000</v>
      </c>
      <c r="I6" s="13">
        <v>980792</v>
      </c>
    </row>
    <row r="7" spans="1:9" x14ac:dyDescent="0.3">
      <c r="A7" s="5">
        <v>4</v>
      </c>
      <c r="B7" s="5" t="s">
        <v>191</v>
      </c>
      <c r="C7" s="5" t="s">
        <v>8</v>
      </c>
      <c r="D7" s="5" t="s">
        <v>9</v>
      </c>
      <c r="E7" s="5" t="s">
        <v>39</v>
      </c>
      <c r="F7" s="5" t="s">
        <v>47</v>
      </c>
      <c r="G7" s="11" t="s">
        <v>57</v>
      </c>
      <c r="H7" s="12">
        <v>973000</v>
      </c>
      <c r="I7" s="13">
        <v>1091198</v>
      </c>
    </row>
    <row r="8" spans="1:9" x14ac:dyDescent="0.3">
      <c r="A8" s="5">
        <v>5</v>
      </c>
      <c r="B8" s="5" t="s">
        <v>192</v>
      </c>
      <c r="C8" s="5" t="s">
        <v>8</v>
      </c>
      <c r="D8" s="5" t="s">
        <v>10</v>
      </c>
      <c r="E8" s="5" t="s">
        <v>39</v>
      </c>
      <c r="F8" s="5" t="s">
        <v>47</v>
      </c>
      <c r="G8" s="14" t="s">
        <v>58</v>
      </c>
      <c r="H8" s="15">
        <v>1073000</v>
      </c>
      <c r="I8" s="15">
        <v>1233586</v>
      </c>
    </row>
    <row r="9" spans="1:9" x14ac:dyDescent="0.3">
      <c r="A9" s="5">
        <v>6</v>
      </c>
      <c r="B9" s="5" t="s">
        <v>193</v>
      </c>
      <c r="C9" s="5" t="s">
        <v>8</v>
      </c>
      <c r="D9" s="5" t="s">
        <v>10</v>
      </c>
      <c r="E9" s="5" t="s">
        <v>39</v>
      </c>
      <c r="F9" s="5" t="s">
        <v>47</v>
      </c>
      <c r="G9" s="16" t="s">
        <v>59</v>
      </c>
      <c r="H9" s="15">
        <v>1356000</v>
      </c>
      <c r="I9" s="17">
        <v>1557769</v>
      </c>
    </row>
    <row r="10" spans="1:9" x14ac:dyDescent="0.3">
      <c r="A10" s="5">
        <v>7</v>
      </c>
      <c r="B10" s="5" t="s">
        <v>194</v>
      </c>
      <c r="C10" s="5" t="s">
        <v>8</v>
      </c>
      <c r="D10" s="5" t="s">
        <v>10</v>
      </c>
      <c r="E10" s="5" t="s">
        <v>39</v>
      </c>
      <c r="F10" s="5" t="s">
        <v>47</v>
      </c>
      <c r="G10" s="16" t="s">
        <v>60</v>
      </c>
      <c r="H10" s="15">
        <v>1368000</v>
      </c>
      <c r="I10" s="17">
        <v>1568269</v>
      </c>
    </row>
    <row r="11" spans="1:9" x14ac:dyDescent="0.3">
      <c r="A11" s="5">
        <v>8</v>
      </c>
      <c r="B11" s="5" t="s">
        <v>195</v>
      </c>
      <c r="C11" s="5" t="s">
        <v>8</v>
      </c>
      <c r="D11" s="5" t="s">
        <v>10</v>
      </c>
      <c r="E11" s="5" t="s">
        <v>39</v>
      </c>
      <c r="F11" s="5" t="s">
        <v>47</v>
      </c>
      <c r="G11" s="14" t="s">
        <v>61</v>
      </c>
      <c r="H11" s="15">
        <v>1436000</v>
      </c>
      <c r="I11" s="17">
        <v>1646186</v>
      </c>
    </row>
    <row r="12" spans="1:9" x14ac:dyDescent="0.3">
      <c r="A12" s="5">
        <v>9</v>
      </c>
      <c r="B12" s="5" t="s">
        <v>196</v>
      </c>
      <c r="C12" s="5" t="s">
        <v>8</v>
      </c>
      <c r="D12" s="5" t="s">
        <v>10</v>
      </c>
      <c r="E12" s="5" t="s">
        <v>39</v>
      </c>
      <c r="F12" s="5" t="s">
        <v>47</v>
      </c>
      <c r="G12" s="14" t="s">
        <v>30</v>
      </c>
      <c r="H12" s="15">
        <v>1646000</v>
      </c>
      <c r="I12" s="17">
        <v>1898694</v>
      </c>
    </row>
    <row r="13" spans="1:9" x14ac:dyDescent="0.3">
      <c r="A13" s="5">
        <v>10</v>
      </c>
      <c r="B13" s="5" t="s">
        <v>197</v>
      </c>
      <c r="C13" s="5" t="s">
        <v>8</v>
      </c>
      <c r="D13" s="5" t="s">
        <v>11</v>
      </c>
      <c r="E13" s="5" t="s">
        <v>32</v>
      </c>
      <c r="F13" s="5" t="s">
        <v>47</v>
      </c>
      <c r="G13" s="18" t="s">
        <v>33</v>
      </c>
      <c r="H13" s="19">
        <v>2404000</v>
      </c>
      <c r="I13" s="19">
        <v>2404000</v>
      </c>
    </row>
    <row r="14" spans="1:9" x14ac:dyDescent="0.3">
      <c r="A14" s="5">
        <v>11</v>
      </c>
      <c r="B14" s="5" t="s">
        <v>198</v>
      </c>
      <c r="C14" s="5" t="s">
        <v>8</v>
      </c>
      <c r="D14" s="5" t="s">
        <v>11</v>
      </c>
      <c r="E14" s="5" t="s">
        <v>32</v>
      </c>
      <c r="F14" s="5" t="s">
        <v>47</v>
      </c>
      <c r="G14" s="20" t="s">
        <v>34</v>
      </c>
      <c r="H14" s="19">
        <v>2409000</v>
      </c>
      <c r="I14" s="21">
        <v>2793490</v>
      </c>
    </row>
    <row r="15" spans="1:9" x14ac:dyDescent="0.3">
      <c r="A15" s="5">
        <v>12</v>
      </c>
      <c r="B15" s="5" t="s">
        <v>199</v>
      </c>
      <c r="C15" s="5" t="s">
        <v>8</v>
      </c>
      <c r="D15" s="5" t="s">
        <v>11</v>
      </c>
      <c r="E15" s="5" t="s">
        <v>32</v>
      </c>
      <c r="F15" s="5" t="s">
        <v>47</v>
      </c>
      <c r="G15" s="20" t="s">
        <v>35</v>
      </c>
      <c r="H15" s="19">
        <v>2568000</v>
      </c>
      <c r="I15" s="21">
        <v>2975939</v>
      </c>
    </row>
    <row r="16" spans="1:9" x14ac:dyDescent="0.3">
      <c r="A16" s="5">
        <v>13</v>
      </c>
      <c r="B16" s="5" t="s">
        <v>200</v>
      </c>
      <c r="C16" s="5" t="s">
        <v>8</v>
      </c>
      <c r="D16" s="5" t="s">
        <v>11</v>
      </c>
      <c r="E16" s="5" t="s">
        <v>32</v>
      </c>
      <c r="F16" s="5" t="s">
        <v>47</v>
      </c>
      <c r="G16" s="20" t="s">
        <v>36</v>
      </c>
      <c r="H16" s="19">
        <v>1999000</v>
      </c>
      <c r="I16" s="21">
        <v>2323025</v>
      </c>
    </row>
    <row r="17" spans="1:9" x14ac:dyDescent="0.3">
      <c r="A17" s="5">
        <v>14</v>
      </c>
      <c r="B17" s="5" t="s">
        <v>201</v>
      </c>
      <c r="C17" s="5" t="s">
        <v>8</v>
      </c>
      <c r="D17" s="5" t="s">
        <v>11</v>
      </c>
      <c r="E17" s="5" t="s">
        <v>32</v>
      </c>
      <c r="F17" s="5" t="s">
        <v>47</v>
      </c>
      <c r="G17" s="20" t="s">
        <v>37</v>
      </c>
      <c r="H17" s="19">
        <v>1999000</v>
      </c>
      <c r="I17" s="22">
        <v>2323025</v>
      </c>
    </row>
    <row r="18" spans="1:9" x14ac:dyDescent="0.3">
      <c r="A18" s="5">
        <v>15</v>
      </c>
      <c r="B18" s="5" t="s">
        <v>202</v>
      </c>
      <c r="C18" s="5" t="s">
        <v>8</v>
      </c>
      <c r="D18" s="5" t="s">
        <v>14</v>
      </c>
      <c r="E18" s="5" t="s">
        <v>39</v>
      </c>
      <c r="F18" s="5" t="s">
        <v>40</v>
      </c>
      <c r="G18" s="23" t="s">
        <v>38</v>
      </c>
      <c r="H18" s="24">
        <v>1882000</v>
      </c>
      <c r="I18" s="25">
        <v>2186534</v>
      </c>
    </row>
    <row r="19" spans="1:9" x14ac:dyDescent="0.3">
      <c r="A19" s="5">
        <v>16</v>
      </c>
      <c r="B19" s="5" t="s">
        <v>203</v>
      </c>
      <c r="C19" s="5" t="s">
        <v>8</v>
      </c>
      <c r="D19" s="5" t="s">
        <v>14</v>
      </c>
      <c r="E19" s="5" t="s">
        <v>39</v>
      </c>
      <c r="F19" s="5" t="s">
        <v>40</v>
      </c>
      <c r="G19" s="23" t="s">
        <v>41</v>
      </c>
      <c r="H19" s="24">
        <v>1887000</v>
      </c>
      <c r="I19" s="25">
        <v>2193200</v>
      </c>
    </row>
    <row r="20" spans="1:9" x14ac:dyDescent="0.3">
      <c r="A20" s="5">
        <v>17</v>
      </c>
      <c r="B20" s="5" t="s">
        <v>204</v>
      </c>
      <c r="C20" s="5" t="s">
        <v>8</v>
      </c>
      <c r="D20" s="5" t="s">
        <v>14</v>
      </c>
      <c r="E20" s="5" t="s">
        <v>39</v>
      </c>
      <c r="F20" s="5" t="s">
        <v>40</v>
      </c>
      <c r="G20" s="23" t="s">
        <v>42</v>
      </c>
      <c r="H20" s="24">
        <v>1967000</v>
      </c>
      <c r="I20" s="25">
        <v>2283635</v>
      </c>
    </row>
    <row r="21" spans="1:9" x14ac:dyDescent="0.3">
      <c r="A21" s="5">
        <v>18</v>
      </c>
      <c r="B21" s="5" t="s">
        <v>205</v>
      </c>
      <c r="C21" s="5" t="s">
        <v>8</v>
      </c>
      <c r="D21" s="5" t="s">
        <v>14</v>
      </c>
      <c r="E21" s="5" t="s">
        <v>39</v>
      </c>
      <c r="F21" s="5" t="s">
        <v>40</v>
      </c>
      <c r="G21" s="25" t="s">
        <v>43</v>
      </c>
      <c r="H21" s="24">
        <v>1972000</v>
      </c>
      <c r="I21" s="25">
        <v>2290302</v>
      </c>
    </row>
    <row r="22" spans="1:9" x14ac:dyDescent="0.3">
      <c r="A22" s="5">
        <v>19</v>
      </c>
      <c r="B22" s="5" t="s">
        <v>206</v>
      </c>
      <c r="C22" s="5" t="s">
        <v>8</v>
      </c>
      <c r="D22" s="5" t="s">
        <v>14</v>
      </c>
      <c r="E22" s="5" t="s">
        <v>39</v>
      </c>
      <c r="F22" s="5" t="s">
        <v>40</v>
      </c>
      <c r="G22" s="23" t="s">
        <v>44</v>
      </c>
      <c r="H22" s="24">
        <v>2530000</v>
      </c>
      <c r="I22" s="25">
        <v>2931701</v>
      </c>
    </row>
    <row r="23" spans="1:9" x14ac:dyDescent="0.3">
      <c r="A23" s="5">
        <v>20</v>
      </c>
      <c r="B23" s="5" t="s">
        <v>207</v>
      </c>
      <c r="C23" s="5" t="s">
        <v>8</v>
      </c>
      <c r="D23" s="5" t="s">
        <v>12</v>
      </c>
      <c r="E23" s="5" t="s">
        <v>32</v>
      </c>
      <c r="F23" s="5" t="s">
        <v>40</v>
      </c>
      <c r="G23" s="26" t="s">
        <v>45</v>
      </c>
      <c r="H23" s="27">
        <v>4322000</v>
      </c>
      <c r="I23" s="28">
        <v>4988610</v>
      </c>
    </row>
    <row r="24" spans="1:9" x14ac:dyDescent="0.3">
      <c r="A24" s="5">
        <v>21</v>
      </c>
      <c r="B24" s="5" t="s">
        <v>208</v>
      </c>
      <c r="C24" s="5" t="s">
        <v>8</v>
      </c>
      <c r="D24" s="5" t="s">
        <v>12</v>
      </c>
      <c r="E24" s="5" t="s">
        <v>32</v>
      </c>
      <c r="F24" s="5" t="s">
        <v>40</v>
      </c>
      <c r="G24" s="26" t="s">
        <v>46</v>
      </c>
      <c r="H24" s="27">
        <v>4694000</v>
      </c>
      <c r="I24" s="28">
        <v>5415471</v>
      </c>
    </row>
    <row r="25" spans="1:9" x14ac:dyDescent="0.3">
      <c r="A25" s="5">
        <v>22</v>
      </c>
      <c r="B25" s="5" t="s">
        <v>215</v>
      </c>
      <c r="C25" s="5" t="s">
        <v>8</v>
      </c>
      <c r="D25" s="5" t="s">
        <v>15</v>
      </c>
      <c r="E25" s="5" t="s">
        <v>32</v>
      </c>
      <c r="F25" s="5" t="s">
        <v>40</v>
      </c>
      <c r="G25" s="29" t="s">
        <v>48</v>
      </c>
      <c r="H25" s="30">
        <v>3040000</v>
      </c>
      <c r="I25" s="31">
        <v>3488783</v>
      </c>
    </row>
    <row r="26" spans="1:9" x14ac:dyDescent="0.3">
      <c r="A26" s="5">
        <v>23</v>
      </c>
      <c r="B26" s="5" t="s">
        <v>216</v>
      </c>
      <c r="C26" s="5" t="s">
        <v>8</v>
      </c>
      <c r="D26" s="5" t="s">
        <v>15</v>
      </c>
      <c r="E26" s="5" t="s">
        <v>32</v>
      </c>
      <c r="F26" s="5" t="s">
        <v>40</v>
      </c>
      <c r="G26" s="29" t="s">
        <v>49</v>
      </c>
      <c r="H26" s="30">
        <v>3715000</v>
      </c>
      <c r="I26" s="31">
        <v>4256107</v>
      </c>
    </row>
    <row r="27" spans="1:9" x14ac:dyDescent="0.3">
      <c r="A27" s="5">
        <v>24</v>
      </c>
      <c r="B27" s="5" t="s">
        <v>217</v>
      </c>
      <c r="C27" s="5" t="s">
        <v>8</v>
      </c>
      <c r="D27" s="5" t="s">
        <v>15</v>
      </c>
      <c r="E27" s="5" t="s">
        <v>32</v>
      </c>
      <c r="F27" s="5" t="s">
        <v>40</v>
      </c>
      <c r="G27" s="29" t="s">
        <v>50</v>
      </c>
      <c r="H27" s="30">
        <v>3790000</v>
      </c>
      <c r="I27" s="31">
        <v>4341365</v>
      </c>
    </row>
    <row r="28" spans="1:9" x14ac:dyDescent="0.3">
      <c r="A28" s="5">
        <v>25</v>
      </c>
      <c r="B28" s="5" t="s">
        <v>218</v>
      </c>
      <c r="C28" s="5" t="s">
        <v>8</v>
      </c>
      <c r="D28" s="5" t="s">
        <v>13</v>
      </c>
      <c r="E28" s="5" t="s">
        <v>39</v>
      </c>
      <c r="F28" s="5" t="s">
        <v>40</v>
      </c>
      <c r="G28" s="7" t="s">
        <v>51</v>
      </c>
      <c r="H28" s="6">
        <v>9655000</v>
      </c>
      <c r="I28" s="8">
        <v>11028270</v>
      </c>
    </row>
    <row r="29" spans="1:9" x14ac:dyDescent="0.3">
      <c r="A29" s="5">
        <v>26</v>
      </c>
      <c r="B29" s="5" t="s">
        <v>219</v>
      </c>
      <c r="C29" s="5" t="s">
        <v>8</v>
      </c>
      <c r="D29" s="5" t="s">
        <v>52</v>
      </c>
      <c r="E29" s="5" t="s">
        <v>39</v>
      </c>
      <c r="F29" s="5" t="s">
        <v>40</v>
      </c>
      <c r="G29" s="7" t="s">
        <v>53</v>
      </c>
      <c r="H29" s="6">
        <v>4617000</v>
      </c>
      <c r="I29" s="8">
        <v>5257689</v>
      </c>
    </row>
    <row r="30" spans="1:9" x14ac:dyDescent="0.3">
      <c r="A30" s="5">
        <v>27</v>
      </c>
      <c r="B30" s="5" t="s">
        <v>220</v>
      </c>
      <c r="C30" s="5" t="s">
        <v>153</v>
      </c>
      <c r="D30" s="5" t="s">
        <v>139</v>
      </c>
      <c r="E30" s="5" t="s">
        <v>39</v>
      </c>
      <c r="F30" s="5" t="s">
        <v>40</v>
      </c>
      <c r="G30" s="39" t="s">
        <v>154</v>
      </c>
      <c r="H30" s="53">
        <v>651500</v>
      </c>
      <c r="I30" s="54">
        <v>739199</v>
      </c>
    </row>
    <row r="31" spans="1:9" x14ac:dyDescent="0.3">
      <c r="A31" s="5">
        <v>28</v>
      </c>
      <c r="B31" s="5" t="s">
        <v>221</v>
      </c>
      <c r="C31" s="5" t="s">
        <v>153</v>
      </c>
      <c r="D31" s="5" t="s">
        <v>139</v>
      </c>
      <c r="E31" s="5" t="s">
        <v>39</v>
      </c>
      <c r="F31" s="5" t="s">
        <v>40</v>
      </c>
      <c r="G31" s="40" t="s">
        <v>155</v>
      </c>
      <c r="H31" s="53">
        <v>799250</v>
      </c>
      <c r="I31" s="54">
        <v>902651</v>
      </c>
    </row>
    <row r="32" spans="1:9" x14ac:dyDescent="0.3">
      <c r="A32" s="5">
        <v>29</v>
      </c>
      <c r="B32" s="5" t="s">
        <v>222</v>
      </c>
      <c r="C32" s="5" t="s">
        <v>153</v>
      </c>
      <c r="D32" s="5" t="s">
        <v>139</v>
      </c>
      <c r="E32" s="5" t="s">
        <v>39</v>
      </c>
      <c r="F32" s="5" t="s">
        <v>40</v>
      </c>
      <c r="G32" s="40" t="s">
        <v>156</v>
      </c>
      <c r="H32" s="53">
        <v>812250</v>
      </c>
      <c r="I32" s="54">
        <v>917033</v>
      </c>
    </row>
    <row r="33" spans="1:9" x14ac:dyDescent="0.3">
      <c r="A33" s="5">
        <v>30</v>
      </c>
      <c r="B33" s="5" t="s">
        <v>223</v>
      </c>
      <c r="C33" s="5" t="s">
        <v>153</v>
      </c>
      <c r="D33" s="5" t="s">
        <v>139</v>
      </c>
      <c r="E33" s="5" t="s">
        <v>39</v>
      </c>
      <c r="F33" s="5" t="s">
        <v>40</v>
      </c>
      <c r="G33" s="40" t="s">
        <v>157</v>
      </c>
      <c r="H33" s="53">
        <v>839250</v>
      </c>
      <c r="I33" s="54">
        <v>947714</v>
      </c>
    </row>
    <row r="34" spans="1:9" x14ac:dyDescent="0.3">
      <c r="A34" s="5">
        <v>31</v>
      </c>
      <c r="B34" s="5" t="s">
        <v>224</v>
      </c>
      <c r="C34" s="5" t="s">
        <v>153</v>
      </c>
      <c r="D34" s="5" t="s">
        <v>140</v>
      </c>
      <c r="E34" s="5" t="s">
        <v>39</v>
      </c>
      <c r="F34" s="5" t="s">
        <v>40</v>
      </c>
      <c r="G34" s="40" t="s">
        <v>158</v>
      </c>
      <c r="H34" s="53">
        <v>661000</v>
      </c>
      <c r="I34" s="55">
        <v>750279</v>
      </c>
    </row>
    <row r="35" spans="1:9" x14ac:dyDescent="0.3">
      <c r="A35" s="5">
        <v>32</v>
      </c>
      <c r="B35" s="5" t="s">
        <v>225</v>
      </c>
      <c r="C35" s="5" t="s">
        <v>153</v>
      </c>
      <c r="D35" s="5" t="s">
        <v>140</v>
      </c>
      <c r="E35" s="5" t="s">
        <v>39</v>
      </c>
      <c r="F35" s="5" t="s">
        <v>40</v>
      </c>
      <c r="G35" s="40" t="s">
        <v>159</v>
      </c>
      <c r="H35" s="53">
        <v>745000</v>
      </c>
      <c r="I35" s="55">
        <v>844004</v>
      </c>
    </row>
    <row r="36" spans="1:9" x14ac:dyDescent="0.3">
      <c r="A36" s="5">
        <v>33</v>
      </c>
      <c r="B36" s="5" t="s">
        <v>226</v>
      </c>
      <c r="C36" s="5" t="s">
        <v>153</v>
      </c>
      <c r="D36" s="5" t="s">
        <v>140</v>
      </c>
      <c r="E36" s="5" t="s">
        <v>39</v>
      </c>
      <c r="F36" s="5" t="s">
        <v>40</v>
      </c>
      <c r="G36" s="40" t="s">
        <v>160</v>
      </c>
      <c r="H36" s="53">
        <v>800000</v>
      </c>
      <c r="I36" s="55">
        <v>905372</v>
      </c>
    </row>
    <row r="37" spans="1:9" x14ac:dyDescent="0.3">
      <c r="A37" s="5">
        <v>34</v>
      </c>
      <c r="B37" s="5" t="s">
        <v>227</v>
      </c>
      <c r="C37" s="5" t="s">
        <v>153</v>
      </c>
      <c r="D37" s="5" t="s">
        <v>140</v>
      </c>
      <c r="E37" s="5" t="s">
        <v>39</v>
      </c>
      <c r="F37" s="5" t="s">
        <v>40</v>
      </c>
      <c r="G37" s="40" t="s">
        <v>161</v>
      </c>
      <c r="H37" s="53">
        <v>838000</v>
      </c>
      <c r="I37" s="55">
        <v>947771</v>
      </c>
    </row>
    <row r="38" spans="1:9" x14ac:dyDescent="0.3">
      <c r="A38" s="5">
        <v>35</v>
      </c>
      <c r="B38" s="5" t="s">
        <v>228</v>
      </c>
      <c r="C38" s="5" t="s">
        <v>153</v>
      </c>
      <c r="D38" s="5" t="s">
        <v>141</v>
      </c>
      <c r="E38" s="5" t="s">
        <v>39</v>
      </c>
      <c r="F38" s="5" t="s">
        <v>40</v>
      </c>
      <c r="G38" s="40" t="s">
        <v>167</v>
      </c>
      <c r="H38" s="53">
        <v>829000</v>
      </c>
      <c r="I38" s="56">
        <v>941355</v>
      </c>
    </row>
    <row r="39" spans="1:9" hidden="1" x14ac:dyDescent="0.3">
      <c r="A39" s="5"/>
      <c r="B39" s="5" t="s">
        <v>229</v>
      </c>
      <c r="C39" s="5" t="s">
        <v>153</v>
      </c>
      <c r="D39" s="5" t="s">
        <v>142</v>
      </c>
      <c r="E39" s="5" t="s">
        <v>39</v>
      </c>
      <c r="F39" s="5" t="s">
        <v>40</v>
      </c>
      <c r="G39" s="2"/>
      <c r="H39" s="2"/>
      <c r="I39" s="2"/>
    </row>
    <row r="40" spans="1:9" x14ac:dyDescent="0.3">
      <c r="A40" s="5">
        <v>36</v>
      </c>
      <c r="B40" s="5" t="s">
        <v>229</v>
      </c>
      <c r="C40" s="5" t="s">
        <v>153</v>
      </c>
      <c r="D40" s="5" t="s">
        <v>141</v>
      </c>
      <c r="E40" s="5" t="s">
        <v>39</v>
      </c>
      <c r="F40" s="5" t="s">
        <v>40</v>
      </c>
      <c r="G40" s="40" t="s">
        <v>168</v>
      </c>
      <c r="H40" s="53">
        <v>924000</v>
      </c>
      <c r="I40" s="56">
        <v>1048320</v>
      </c>
    </row>
    <row r="41" spans="1:9" x14ac:dyDescent="0.3">
      <c r="A41" s="5">
        <v>37</v>
      </c>
      <c r="B41" s="5" t="s">
        <v>230</v>
      </c>
      <c r="C41" s="5" t="s">
        <v>153</v>
      </c>
      <c r="D41" s="5" t="s">
        <v>141</v>
      </c>
      <c r="E41" s="5" t="s">
        <v>39</v>
      </c>
      <c r="F41" s="5" t="s">
        <v>40</v>
      </c>
      <c r="G41" s="40" t="s">
        <v>169</v>
      </c>
      <c r="H41" s="53">
        <v>964500</v>
      </c>
      <c r="I41" s="56">
        <v>1092198</v>
      </c>
    </row>
    <row r="42" spans="1:9" x14ac:dyDescent="0.3">
      <c r="A42" s="5">
        <v>38</v>
      </c>
      <c r="B42" s="5" t="s">
        <v>231</v>
      </c>
      <c r="C42" s="5" t="s">
        <v>153</v>
      </c>
      <c r="D42" s="5" t="s">
        <v>143</v>
      </c>
      <c r="E42" s="5" t="s">
        <v>39</v>
      </c>
      <c r="F42" s="5" t="s">
        <v>40</v>
      </c>
      <c r="G42" s="40" t="s">
        <v>170</v>
      </c>
      <c r="H42" s="53">
        <v>573400</v>
      </c>
      <c r="I42" s="55">
        <v>662885</v>
      </c>
    </row>
    <row r="43" spans="1:9" x14ac:dyDescent="0.3">
      <c r="A43" s="5">
        <v>39</v>
      </c>
      <c r="B43" s="5" t="s">
        <v>232</v>
      </c>
      <c r="C43" s="5" t="s">
        <v>153</v>
      </c>
      <c r="D43" s="5" t="s">
        <v>143</v>
      </c>
      <c r="E43" s="5" t="s">
        <v>39</v>
      </c>
      <c r="F43" s="5" t="s">
        <v>40</v>
      </c>
      <c r="G43" s="40" t="s">
        <v>171</v>
      </c>
      <c r="H43" s="53">
        <v>978000</v>
      </c>
      <c r="I43" s="56">
        <v>1108946</v>
      </c>
    </row>
    <row r="44" spans="1:9" x14ac:dyDescent="0.3">
      <c r="A44" s="5">
        <v>40</v>
      </c>
      <c r="B44" s="5" t="s">
        <v>233</v>
      </c>
      <c r="C44" s="5" t="s">
        <v>153</v>
      </c>
      <c r="D44" s="5" t="s">
        <v>143</v>
      </c>
      <c r="E44" s="5" t="s">
        <v>39</v>
      </c>
      <c r="F44" s="5" t="s">
        <v>40</v>
      </c>
      <c r="G44" s="40" t="s">
        <v>172</v>
      </c>
      <c r="H44" s="53">
        <v>1088000</v>
      </c>
      <c r="I44" s="56">
        <v>1264181</v>
      </c>
    </row>
    <row r="45" spans="1:9" x14ac:dyDescent="0.3">
      <c r="A45" s="5">
        <v>41</v>
      </c>
      <c r="B45" s="5" t="s">
        <v>234</v>
      </c>
      <c r="C45" s="5" t="s">
        <v>144</v>
      </c>
      <c r="D45" s="5" t="s">
        <v>146</v>
      </c>
      <c r="E45" s="5" t="s">
        <v>39</v>
      </c>
      <c r="F45" s="5" t="s">
        <v>40</v>
      </c>
      <c r="G45" s="40" t="s">
        <v>162</v>
      </c>
      <c r="H45" s="53">
        <v>662900</v>
      </c>
      <c r="I45" s="55">
        <v>763548</v>
      </c>
    </row>
    <row r="46" spans="1:9" x14ac:dyDescent="0.3">
      <c r="A46" s="5">
        <v>42</v>
      </c>
      <c r="B46" s="5" t="s">
        <v>235</v>
      </c>
      <c r="C46" s="5" t="s">
        <v>144</v>
      </c>
      <c r="D46" s="5" t="s">
        <v>146</v>
      </c>
      <c r="E46" s="5" t="s">
        <v>39</v>
      </c>
      <c r="F46" s="5" t="s">
        <v>40</v>
      </c>
      <c r="G46" s="40" t="s">
        <v>163</v>
      </c>
      <c r="H46" s="53">
        <v>718300</v>
      </c>
      <c r="I46" s="55">
        <v>825859</v>
      </c>
    </row>
    <row r="47" spans="1:9" x14ac:dyDescent="0.3">
      <c r="A47" s="5">
        <v>43</v>
      </c>
      <c r="B47" s="5" t="s">
        <v>236</v>
      </c>
      <c r="C47" s="5" t="s">
        <v>144</v>
      </c>
      <c r="D47" s="5" t="s">
        <v>146</v>
      </c>
      <c r="E47" s="5" t="s">
        <v>39</v>
      </c>
      <c r="F47" s="5" t="s">
        <v>40</v>
      </c>
      <c r="G47" s="40" t="s">
        <v>164</v>
      </c>
      <c r="H47" s="53">
        <v>745900</v>
      </c>
      <c r="I47" s="56">
        <v>851566</v>
      </c>
    </row>
    <row r="48" spans="1:9" x14ac:dyDescent="0.3">
      <c r="A48" s="5">
        <v>44</v>
      </c>
      <c r="B48" s="5" t="s">
        <v>237</v>
      </c>
      <c r="C48" s="5" t="s">
        <v>144</v>
      </c>
      <c r="D48" s="5" t="s">
        <v>145</v>
      </c>
      <c r="E48" s="5" t="s">
        <v>39</v>
      </c>
      <c r="F48" s="5" t="s">
        <v>40</v>
      </c>
      <c r="G48" s="40" t="s">
        <v>163</v>
      </c>
      <c r="H48" s="53">
        <v>807600</v>
      </c>
      <c r="I48" s="56">
        <v>920521</v>
      </c>
    </row>
    <row r="49" spans="1:12" x14ac:dyDescent="0.3">
      <c r="A49" s="5">
        <v>45</v>
      </c>
      <c r="B49" s="5" t="s">
        <v>238</v>
      </c>
      <c r="C49" s="5" t="s">
        <v>144</v>
      </c>
      <c r="D49" s="5" t="s">
        <v>145</v>
      </c>
      <c r="E49" s="5" t="s">
        <v>39</v>
      </c>
      <c r="F49" s="5" t="s">
        <v>40</v>
      </c>
      <c r="G49" s="40" t="s">
        <v>165</v>
      </c>
      <c r="H49" s="53">
        <v>822600</v>
      </c>
      <c r="I49" s="56">
        <v>937285</v>
      </c>
      <c r="L49" s="52"/>
    </row>
    <row r="50" spans="1:12" x14ac:dyDescent="0.3">
      <c r="A50" s="5">
        <v>46</v>
      </c>
      <c r="B50" s="5" t="s">
        <v>239</v>
      </c>
      <c r="C50" s="5" t="s">
        <v>144</v>
      </c>
      <c r="D50" s="5" t="s">
        <v>145</v>
      </c>
      <c r="E50" s="5" t="s">
        <v>39</v>
      </c>
      <c r="F50" s="5" t="s">
        <v>40</v>
      </c>
      <c r="G50" s="40" t="s">
        <v>166</v>
      </c>
      <c r="H50" s="53">
        <v>903500</v>
      </c>
      <c r="I50" s="56">
        <v>1027697</v>
      </c>
      <c r="L50" s="52"/>
    </row>
    <row r="51" spans="1:12" x14ac:dyDescent="0.3">
      <c r="A51" s="5">
        <v>47</v>
      </c>
      <c r="B51" s="5" t="s">
        <v>240</v>
      </c>
      <c r="C51" s="5" t="s">
        <v>144</v>
      </c>
      <c r="D51" s="2" t="s">
        <v>177</v>
      </c>
      <c r="E51" s="5" t="s">
        <v>39</v>
      </c>
      <c r="F51" s="5" t="s">
        <v>40</v>
      </c>
      <c r="G51" s="2" t="s">
        <v>58</v>
      </c>
      <c r="H51" s="53">
        <v>632500</v>
      </c>
      <c r="I51" s="57">
        <v>729357</v>
      </c>
      <c r="L51" s="52"/>
    </row>
    <row r="52" spans="1:12" x14ac:dyDescent="0.3">
      <c r="A52" s="5">
        <v>48</v>
      </c>
      <c r="B52" s="5" t="s">
        <v>241</v>
      </c>
      <c r="C52" s="5" t="s">
        <v>144</v>
      </c>
      <c r="D52" s="2" t="s">
        <v>177</v>
      </c>
      <c r="E52" s="5" t="s">
        <v>39</v>
      </c>
      <c r="F52" s="5" t="s">
        <v>40</v>
      </c>
      <c r="G52" s="53" t="s">
        <v>178</v>
      </c>
      <c r="H52" s="53">
        <v>717900</v>
      </c>
      <c r="I52" s="53">
        <v>825410</v>
      </c>
      <c r="L52" s="52"/>
    </row>
    <row r="53" spans="1:12" x14ac:dyDescent="0.3">
      <c r="A53" s="5">
        <v>49</v>
      </c>
      <c r="B53" s="5" t="s">
        <v>242</v>
      </c>
      <c r="C53" s="5" t="s">
        <v>144</v>
      </c>
      <c r="D53" s="2" t="s">
        <v>179</v>
      </c>
      <c r="E53" s="5" t="s">
        <v>39</v>
      </c>
      <c r="F53" s="5" t="s">
        <v>40</v>
      </c>
      <c r="G53" s="2" t="s">
        <v>180</v>
      </c>
      <c r="H53" s="53">
        <v>1096500</v>
      </c>
      <c r="I53" s="57">
        <v>1276286</v>
      </c>
      <c r="L53" s="52"/>
    </row>
    <row r="54" spans="1:12" x14ac:dyDescent="0.3">
      <c r="A54" s="5">
        <v>50</v>
      </c>
      <c r="B54" s="5" t="s">
        <v>243</v>
      </c>
      <c r="C54" s="5" t="s">
        <v>144</v>
      </c>
      <c r="D54" s="2" t="s">
        <v>179</v>
      </c>
      <c r="E54" s="5" t="s">
        <v>39</v>
      </c>
      <c r="F54" s="5" t="s">
        <v>40</v>
      </c>
      <c r="G54" s="2" t="s">
        <v>181</v>
      </c>
      <c r="H54" s="53">
        <v>1298500</v>
      </c>
      <c r="I54" s="57">
        <v>1508098</v>
      </c>
    </row>
    <row r="55" spans="1:12" x14ac:dyDescent="0.3">
      <c r="A55" s="5">
        <v>51</v>
      </c>
      <c r="B55" s="5" t="s">
        <v>244</v>
      </c>
      <c r="C55" s="5" t="s">
        <v>144</v>
      </c>
      <c r="D55" s="2" t="s">
        <v>182</v>
      </c>
      <c r="E55" s="5" t="s">
        <v>39</v>
      </c>
      <c r="F55" s="5" t="s">
        <v>40</v>
      </c>
      <c r="G55" s="2" t="s">
        <v>180</v>
      </c>
      <c r="H55" s="53">
        <v>599900</v>
      </c>
      <c r="I55" s="57">
        <v>692690</v>
      </c>
    </row>
    <row r="56" spans="1:12" x14ac:dyDescent="0.3">
      <c r="A56" s="5">
        <v>52</v>
      </c>
      <c r="B56" s="5" t="s">
        <v>245</v>
      </c>
      <c r="C56" s="5" t="s">
        <v>144</v>
      </c>
      <c r="D56" s="2" t="s">
        <v>182</v>
      </c>
      <c r="E56" s="5" t="s">
        <v>39</v>
      </c>
      <c r="F56" s="5" t="s">
        <v>40</v>
      </c>
      <c r="G56" s="40" t="s">
        <v>183</v>
      </c>
      <c r="H56" s="53">
        <v>624990</v>
      </c>
      <c r="I56" s="57">
        <v>720909</v>
      </c>
    </row>
    <row r="57" spans="1:12" x14ac:dyDescent="0.3">
      <c r="A57" s="5">
        <v>53</v>
      </c>
      <c r="B57" s="5" t="s">
        <v>246</v>
      </c>
      <c r="C57" s="5" t="s">
        <v>144</v>
      </c>
      <c r="D57" s="2" t="s">
        <v>211</v>
      </c>
      <c r="E57" s="5" t="s">
        <v>39</v>
      </c>
      <c r="F57" s="5" t="s">
        <v>40</v>
      </c>
      <c r="G57" s="40" t="s">
        <v>184</v>
      </c>
      <c r="H57" s="53">
        <v>1267300</v>
      </c>
      <c r="I57" s="57">
        <v>1472294</v>
      </c>
    </row>
    <row r="58" spans="1:12" x14ac:dyDescent="0.3">
      <c r="A58" s="5">
        <v>54</v>
      </c>
      <c r="B58" s="5" t="s">
        <v>247</v>
      </c>
      <c r="C58" s="5" t="s">
        <v>144</v>
      </c>
      <c r="D58" s="2" t="s">
        <v>185</v>
      </c>
      <c r="E58" s="5" t="s">
        <v>39</v>
      </c>
      <c r="F58" s="5" t="s">
        <v>40</v>
      </c>
      <c r="G58" s="2" t="s">
        <v>186</v>
      </c>
      <c r="H58" s="53">
        <v>2384000</v>
      </c>
      <c r="I58" s="57">
        <v>2503990</v>
      </c>
    </row>
    <row r="59" spans="1:12" x14ac:dyDescent="0.3">
      <c r="A59" s="5">
        <v>55</v>
      </c>
      <c r="B59" s="5" t="s">
        <v>248</v>
      </c>
      <c r="C59" s="5" t="s">
        <v>144</v>
      </c>
      <c r="D59" s="2" t="s">
        <v>209</v>
      </c>
      <c r="E59" s="2" t="s">
        <v>39</v>
      </c>
      <c r="F59" s="5" t="s">
        <v>40</v>
      </c>
      <c r="G59" s="40" t="s">
        <v>180</v>
      </c>
      <c r="H59" s="53">
        <v>1181200</v>
      </c>
      <c r="I59" s="59">
        <v>1366140</v>
      </c>
    </row>
    <row r="60" spans="1:12" x14ac:dyDescent="0.3">
      <c r="A60" s="5">
        <v>56</v>
      </c>
      <c r="B60" s="5" t="s">
        <v>249</v>
      </c>
      <c r="C60" s="5" t="s">
        <v>144</v>
      </c>
      <c r="D60" s="2" t="s">
        <v>209</v>
      </c>
      <c r="E60" s="2" t="s">
        <v>32</v>
      </c>
      <c r="F60" s="5" t="s">
        <v>40</v>
      </c>
      <c r="G60" s="40" t="s">
        <v>210</v>
      </c>
      <c r="H60" s="53">
        <v>1324000</v>
      </c>
      <c r="I60" s="59">
        <v>1529756</v>
      </c>
    </row>
    <row r="61" spans="1:12" x14ac:dyDescent="0.3">
      <c r="A61" s="5">
        <v>57</v>
      </c>
      <c r="B61" s="5" t="s">
        <v>250</v>
      </c>
      <c r="C61" s="2" t="s">
        <v>153</v>
      </c>
      <c r="D61" s="2" t="s">
        <v>142</v>
      </c>
      <c r="E61" s="2" t="s">
        <v>39</v>
      </c>
      <c r="F61" s="5" t="s">
        <v>40</v>
      </c>
      <c r="G61" s="40" t="s">
        <v>48</v>
      </c>
      <c r="H61" s="53">
        <v>399000</v>
      </c>
      <c r="I61" s="59">
        <v>456052</v>
      </c>
    </row>
  </sheetData>
  <mergeCells count="1">
    <mergeCell ref="A1:I2"/>
  </mergeCells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B3" sqref="B3"/>
    </sheetView>
  </sheetViews>
  <sheetFormatPr defaultRowHeight="14.4" x14ac:dyDescent="0.3"/>
  <cols>
    <col min="1" max="1" width="8.88671875" customWidth="1"/>
    <col min="2" max="2" width="23.77734375" customWidth="1"/>
    <col min="3" max="3" width="13.33203125" customWidth="1"/>
    <col min="4" max="4" width="9.5546875" customWidth="1"/>
  </cols>
  <sheetData>
    <row r="1" spans="1:5" ht="14.4" customHeight="1" x14ac:dyDescent="0.3">
      <c r="A1" s="91" t="s">
        <v>63</v>
      </c>
      <c r="B1" s="92"/>
      <c r="C1" s="92"/>
      <c r="D1" s="92"/>
      <c r="E1" s="92"/>
    </row>
    <row r="2" spans="1:5" ht="14.4" customHeight="1" x14ac:dyDescent="0.3">
      <c r="A2" s="91"/>
      <c r="B2" s="92"/>
      <c r="C2" s="92"/>
      <c r="D2" s="92"/>
      <c r="E2" s="92"/>
    </row>
    <row r="3" spans="1:5" ht="41.4" x14ac:dyDescent="0.3">
      <c r="A3" s="9" t="s">
        <v>16</v>
      </c>
      <c r="B3" s="10" t="s">
        <v>19</v>
      </c>
      <c r="C3" s="10" t="s">
        <v>17</v>
      </c>
      <c r="D3" s="10" t="s">
        <v>18</v>
      </c>
      <c r="E3" s="10" t="s">
        <v>278</v>
      </c>
    </row>
    <row r="4" spans="1:5" x14ac:dyDescent="0.3">
      <c r="A4" s="3">
        <v>44927</v>
      </c>
      <c r="B4" s="5" t="s">
        <v>9</v>
      </c>
      <c r="C4" s="4">
        <v>3</v>
      </c>
      <c r="D4" s="4">
        <v>2</v>
      </c>
      <c r="E4" s="68">
        <f>(C4-D4)</f>
        <v>1</v>
      </c>
    </row>
    <row r="5" spans="1:5" x14ac:dyDescent="0.3">
      <c r="A5" s="3">
        <v>44927</v>
      </c>
      <c r="B5" s="2" t="s">
        <v>11</v>
      </c>
      <c r="C5" s="4">
        <v>5</v>
      </c>
      <c r="D5" s="4">
        <v>4</v>
      </c>
      <c r="E5" s="68">
        <f t="shared" ref="E5:E38" si="0">(C5-D5)</f>
        <v>1</v>
      </c>
    </row>
    <row r="6" spans="1:5" x14ac:dyDescent="0.3">
      <c r="A6" s="3">
        <v>44927</v>
      </c>
      <c r="B6" s="2" t="s">
        <v>14</v>
      </c>
      <c r="C6" s="4">
        <v>1</v>
      </c>
      <c r="D6" s="4">
        <v>1</v>
      </c>
      <c r="E6" s="68">
        <f t="shared" si="0"/>
        <v>0</v>
      </c>
    </row>
    <row r="7" spans="1:5" x14ac:dyDescent="0.3">
      <c r="A7" s="3">
        <v>44958</v>
      </c>
      <c r="B7" s="5" t="s">
        <v>139</v>
      </c>
      <c r="C7" s="4">
        <v>5</v>
      </c>
      <c r="D7" s="4">
        <v>3</v>
      </c>
      <c r="E7" s="68">
        <f t="shared" si="0"/>
        <v>2</v>
      </c>
    </row>
    <row r="8" spans="1:5" x14ac:dyDescent="0.3">
      <c r="A8" s="3">
        <v>44958</v>
      </c>
      <c r="B8" s="5" t="s">
        <v>140</v>
      </c>
      <c r="C8" s="4">
        <v>3</v>
      </c>
      <c r="D8" s="4">
        <v>2</v>
      </c>
      <c r="E8" s="68">
        <f t="shared" si="0"/>
        <v>1</v>
      </c>
    </row>
    <row r="9" spans="1:5" x14ac:dyDescent="0.3">
      <c r="A9" s="3">
        <v>44958</v>
      </c>
      <c r="B9" s="5" t="s">
        <v>141</v>
      </c>
      <c r="C9" s="4">
        <v>4</v>
      </c>
      <c r="D9" s="4">
        <v>4</v>
      </c>
      <c r="E9" s="68">
        <f t="shared" si="0"/>
        <v>0</v>
      </c>
    </row>
    <row r="10" spans="1:5" x14ac:dyDescent="0.3">
      <c r="A10" s="3">
        <v>44958</v>
      </c>
      <c r="B10" s="5" t="s">
        <v>142</v>
      </c>
      <c r="C10" s="4">
        <v>1</v>
      </c>
      <c r="D10" s="4">
        <v>1</v>
      </c>
      <c r="E10" s="68">
        <f t="shared" si="0"/>
        <v>0</v>
      </c>
    </row>
    <row r="11" spans="1:5" x14ac:dyDescent="0.3">
      <c r="A11" s="3">
        <v>44958</v>
      </c>
      <c r="B11" s="5" t="s">
        <v>151</v>
      </c>
      <c r="C11" s="4">
        <v>4</v>
      </c>
      <c r="D11" s="4">
        <v>3</v>
      </c>
      <c r="E11" s="68">
        <f t="shared" si="0"/>
        <v>1</v>
      </c>
    </row>
    <row r="12" spans="1:5" x14ac:dyDescent="0.3">
      <c r="A12" s="3">
        <v>44986</v>
      </c>
      <c r="B12" s="5" t="s">
        <v>146</v>
      </c>
      <c r="C12" s="4">
        <v>2</v>
      </c>
      <c r="D12" s="4">
        <v>2</v>
      </c>
      <c r="E12" s="68">
        <f t="shared" si="0"/>
        <v>0</v>
      </c>
    </row>
    <row r="13" spans="1:5" x14ac:dyDescent="0.3">
      <c r="A13" s="3">
        <v>44986</v>
      </c>
      <c r="B13" s="5" t="s">
        <v>147</v>
      </c>
      <c r="C13" s="4">
        <v>5</v>
      </c>
      <c r="D13" s="4">
        <v>3</v>
      </c>
      <c r="E13" s="68">
        <f t="shared" si="0"/>
        <v>2</v>
      </c>
    </row>
    <row r="14" spans="1:5" x14ac:dyDescent="0.3">
      <c r="A14" s="3">
        <v>44986</v>
      </c>
      <c r="B14" s="5" t="s">
        <v>148</v>
      </c>
      <c r="C14" s="4">
        <v>3</v>
      </c>
      <c r="D14" s="4">
        <v>1</v>
      </c>
      <c r="E14" s="68">
        <f t="shared" si="0"/>
        <v>2</v>
      </c>
    </row>
    <row r="15" spans="1:5" x14ac:dyDescent="0.3">
      <c r="A15" s="3">
        <v>44986</v>
      </c>
      <c r="B15" s="5" t="s">
        <v>149</v>
      </c>
      <c r="C15" s="2">
        <v>3</v>
      </c>
      <c r="D15" s="2">
        <v>3</v>
      </c>
      <c r="E15" s="68">
        <f t="shared" si="0"/>
        <v>0</v>
      </c>
    </row>
    <row r="16" spans="1:5" x14ac:dyDescent="0.3">
      <c r="A16" s="42">
        <v>45017</v>
      </c>
      <c r="B16" s="5" t="s">
        <v>150</v>
      </c>
      <c r="C16" s="2">
        <v>6</v>
      </c>
      <c r="D16" s="2">
        <v>4</v>
      </c>
      <c r="E16" s="68">
        <f t="shared" si="0"/>
        <v>2</v>
      </c>
    </row>
    <row r="17" spans="1:5" x14ac:dyDescent="0.3">
      <c r="A17" s="42">
        <v>45017</v>
      </c>
      <c r="B17" s="5" t="s">
        <v>152</v>
      </c>
      <c r="C17" s="2">
        <v>3</v>
      </c>
      <c r="D17" s="2">
        <v>3</v>
      </c>
      <c r="E17" s="68">
        <f t="shared" si="0"/>
        <v>0</v>
      </c>
    </row>
    <row r="18" spans="1:5" ht="15" customHeight="1" x14ac:dyDescent="0.3">
      <c r="A18" s="42">
        <v>45017</v>
      </c>
      <c r="B18" s="5" t="s">
        <v>10</v>
      </c>
      <c r="C18" s="2">
        <v>2</v>
      </c>
      <c r="D18" s="2">
        <v>2</v>
      </c>
      <c r="E18" s="68">
        <f t="shared" si="0"/>
        <v>0</v>
      </c>
    </row>
    <row r="19" spans="1:5" x14ac:dyDescent="0.3">
      <c r="A19" s="42">
        <v>45047</v>
      </c>
      <c r="B19" s="5" t="s">
        <v>12</v>
      </c>
      <c r="C19" s="2">
        <v>4</v>
      </c>
      <c r="D19" s="2">
        <v>4</v>
      </c>
      <c r="E19" s="68">
        <f t="shared" si="0"/>
        <v>0</v>
      </c>
    </row>
    <row r="20" spans="1:5" x14ac:dyDescent="0.3">
      <c r="A20" s="42">
        <v>45047</v>
      </c>
      <c r="B20" s="5" t="s">
        <v>15</v>
      </c>
      <c r="C20" s="2">
        <v>5</v>
      </c>
      <c r="D20" s="2">
        <v>4</v>
      </c>
      <c r="E20" s="68">
        <f t="shared" si="0"/>
        <v>1</v>
      </c>
    </row>
    <row r="21" spans="1:5" x14ac:dyDescent="0.3">
      <c r="A21" s="42">
        <v>45078</v>
      </c>
      <c r="B21" s="5" t="s">
        <v>11</v>
      </c>
      <c r="C21" s="2">
        <v>3</v>
      </c>
      <c r="D21" s="2">
        <v>3</v>
      </c>
      <c r="E21" s="68">
        <f t="shared" si="0"/>
        <v>0</v>
      </c>
    </row>
    <row r="22" spans="1:5" x14ac:dyDescent="0.3">
      <c r="A22" s="42">
        <v>45078</v>
      </c>
      <c r="B22" s="5" t="s">
        <v>14</v>
      </c>
      <c r="C22" s="2">
        <v>3</v>
      </c>
      <c r="D22" s="2">
        <v>3</v>
      </c>
      <c r="E22" s="68">
        <f t="shared" si="0"/>
        <v>0</v>
      </c>
    </row>
    <row r="23" spans="1:5" x14ac:dyDescent="0.3">
      <c r="A23" s="42">
        <v>45108</v>
      </c>
      <c r="B23" s="5" t="s">
        <v>150</v>
      </c>
      <c r="C23" s="2">
        <v>5</v>
      </c>
      <c r="D23" s="2">
        <v>3</v>
      </c>
      <c r="E23" s="68">
        <f t="shared" si="0"/>
        <v>2</v>
      </c>
    </row>
    <row r="24" spans="1:5" x14ac:dyDescent="0.3">
      <c r="A24" s="42">
        <v>45108</v>
      </c>
      <c r="B24" s="5" t="s">
        <v>149</v>
      </c>
      <c r="C24" s="2">
        <v>3</v>
      </c>
      <c r="D24" s="2">
        <v>3</v>
      </c>
      <c r="E24" s="68">
        <f t="shared" si="0"/>
        <v>0</v>
      </c>
    </row>
    <row r="25" spans="1:5" x14ac:dyDescent="0.3">
      <c r="A25" s="44">
        <v>45139</v>
      </c>
      <c r="B25" s="45" t="s">
        <v>142</v>
      </c>
      <c r="C25" s="46">
        <v>1</v>
      </c>
      <c r="D25" s="46">
        <v>1</v>
      </c>
      <c r="E25" s="68">
        <f t="shared" si="0"/>
        <v>0</v>
      </c>
    </row>
    <row r="26" spans="1:5" x14ac:dyDescent="0.3">
      <c r="A26" s="44">
        <v>45139</v>
      </c>
      <c r="B26" s="47" t="s">
        <v>14</v>
      </c>
      <c r="C26" s="46">
        <v>1</v>
      </c>
      <c r="D26" s="46">
        <v>1</v>
      </c>
      <c r="E26" s="68">
        <f t="shared" si="0"/>
        <v>0</v>
      </c>
    </row>
    <row r="27" spans="1:5" x14ac:dyDescent="0.3">
      <c r="A27" s="44">
        <v>45139</v>
      </c>
      <c r="B27" s="45" t="s">
        <v>146</v>
      </c>
      <c r="C27" s="46">
        <v>5</v>
      </c>
      <c r="D27" s="46">
        <v>2</v>
      </c>
      <c r="E27" s="68">
        <f t="shared" si="0"/>
        <v>3</v>
      </c>
    </row>
    <row r="28" spans="1:5" x14ac:dyDescent="0.3">
      <c r="A28" s="44">
        <v>45170</v>
      </c>
      <c r="B28" s="45" t="s">
        <v>10</v>
      </c>
      <c r="C28" s="46">
        <v>2</v>
      </c>
      <c r="D28" s="46">
        <v>2</v>
      </c>
      <c r="E28" s="68">
        <f t="shared" si="0"/>
        <v>0</v>
      </c>
    </row>
    <row r="29" spans="1:5" x14ac:dyDescent="0.3">
      <c r="A29" s="42">
        <v>45170</v>
      </c>
      <c r="B29" s="5" t="s">
        <v>15</v>
      </c>
      <c r="C29" s="2">
        <v>2</v>
      </c>
      <c r="D29" s="2">
        <v>2</v>
      </c>
      <c r="E29" s="68">
        <f t="shared" si="0"/>
        <v>0</v>
      </c>
    </row>
    <row r="30" spans="1:5" x14ac:dyDescent="0.3">
      <c r="A30" s="42">
        <v>45200</v>
      </c>
      <c r="B30" s="5" t="s">
        <v>142</v>
      </c>
      <c r="C30" s="2">
        <v>2</v>
      </c>
      <c r="D30" s="2">
        <v>2</v>
      </c>
      <c r="E30" s="68">
        <f t="shared" si="0"/>
        <v>0</v>
      </c>
    </row>
    <row r="31" spans="1:5" x14ac:dyDescent="0.3">
      <c r="A31" s="42">
        <v>45200</v>
      </c>
      <c r="B31" s="5" t="s">
        <v>143</v>
      </c>
      <c r="C31" s="2">
        <v>5</v>
      </c>
      <c r="D31" s="2">
        <v>4</v>
      </c>
      <c r="E31" s="68">
        <f t="shared" si="0"/>
        <v>1</v>
      </c>
    </row>
    <row r="32" spans="1:5" x14ac:dyDescent="0.3">
      <c r="A32" s="42">
        <v>45231</v>
      </c>
      <c r="B32" s="5" t="s">
        <v>14</v>
      </c>
      <c r="C32" s="2">
        <v>3</v>
      </c>
      <c r="D32" s="2">
        <v>3</v>
      </c>
      <c r="E32" s="68">
        <f t="shared" si="0"/>
        <v>0</v>
      </c>
    </row>
    <row r="33" spans="1:5" x14ac:dyDescent="0.3">
      <c r="A33" s="42">
        <v>45231</v>
      </c>
      <c r="B33" s="5" t="s">
        <v>142</v>
      </c>
      <c r="C33" s="2">
        <v>4</v>
      </c>
      <c r="D33" s="2">
        <v>4</v>
      </c>
      <c r="E33" s="68">
        <f t="shared" si="0"/>
        <v>0</v>
      </c>
    </row>
    <row r="34" spans="1:5" x14ac:dyDescent="0.3">
      <c r="A34" s="42">
        <v>45231</v>
      </c>
      <c r="B34" s="5" t="s">
        <v>148</v>
      </c>
      <c r="C34" s="2">
        <v>3</v>
      </c>
      <c r="D34" s="2">
        <v>2</v>
      </c>
      <c r="E34" s="68">
        <f t="shared" si="0"/>
        <v>1</v>
      </c>
    </row>
    <row r="35" spans="1:5" x14ac:dyDescent="0.3">
      <c r="A35" s="42">
        <v>45261</v>
      </c>
      <c r="B35" s="5" t="s">
        <v>15</v>
      </c>
      <c r="C35" s="2">
        <v>3</v>
      </c>
      <c r="D35" s="2">
        <v>3</v>
      </c>
      <c r="E35" s="68">
        <f t="shared" si="0"/>
        <v>0</v>
      </c>
    </row>
    <row r="36" spans="1:5" x14ac:dyDescent="0.3">
      <c r="A36" s="42">
        <v>45261</v>
      </c>
      <c r="B36" s="5" t="s">
        <v>140</v>
      </c>
      <c r="C36" s="2">
        <v>2</v>
      </c>
      <c r="D36" s="2">
        <v>2</v>
      </c>
      <c r="E36" s="68">
        <f t="shared" si="0"/>
        <v>0</v>
      </c>
    </row>
    <row r="37" spans="1:5" x14ac:dyDescent="0.3">
      <c r="A37" s="42">
        <v>45261</v>
      </c>
      <c r="B37" s="5" t="s">
        <v>143</v>
      </c>
      <c r="C37" s="2">
        <v>1</v>
      </c>
      <c r="D37" s="2">
        <v>1</v>
      </c>
      <c r="E37" s="68">
        <f t="shared" si="0"/>
        <v>0</v>
      </c>
    </row>
    <row r="38" spans="1:5" x14ac:dyDescent="0.3">
      <c r="A38" s="42">
        <v>45261</v>
      </c>
      <c r="B38" s="5" t="s">
        <v>14</v>
      </c>
      <c r="C38" s="2">
        <v>1</v>
      </c>
      <c r="D38" s="2">
        <v>1</v>
      </c>
      <c r="E38" s="68">
        <f t="shared" si="0"/>
        <v>0</v>
      </c>
    </row>
    <row r="40" spans="1:5" x14ac:dyDescent="0.3">
      <c r="C40">
        <f>SUM(C4:C38)</f>
        <v>108</v>
      </c>
      <c r="D40">
        <f>SUM(D4:D38)</f>
        <v>88</v>
      </c>
      <c r="E40">
        <f>SUM(E4:E38)</f>
        <v>20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0"/>
  <sheetViews>
    <sheetView zoomScale="71" workbookViewId="0">
      <selection activeCell="C1" sqref="C1:C1048576"/>
    </sheetView>
  </sheetViews>
  <sheetFormatPr defaultRowHeight="14.4" x14ac:dyDescent="0.3"/>
  <cols>
    <col min="1" max="1" width="8.88671875" style="33"/>
    <col min="2" max="2" width="36.44140625" style="36" bestFit="1" customWidth="1"/>
    <col min="3" max="3" width="6.5546875" style="36" bestFit="1" customWidth="1"/>
    <col min="4" max="4" width="28.5546875" style="33" bestFit="1" customWidth="1"/>
    <col min="5" max="5" width="28.5546875" style="33" customWidth="1"/>
    <col min="6" max="6" width="17.88671875" style="33" bestFit="1" customWidth="1"/>
    <col min="7" max="7" width="22.21875" style="36" bestFit="1" customWidth="1"/>
    <col min="8" max="8" width="19.77734375" style="33" bestFit="1" customWidth="1"/>
    <col min="9" max="9" width="8.6640625" style="33" customWidth="1"/>
    <col min="10" max="10" width="25.5546875" style="33" bestFit="1" customWidth="1"/>
    <col min="11" max="11" width="20.109375" style="36" bestFit="1" customWidth="1"/>
    <col min="12" max="12" width="46.33203125" style="33" bestFit="1" customWidth="1"/>
    <col min="13" max="16384" width="8.88671875" style="33"/>
  </cols>
  <sheetData>
    <row r="1" spans="1:12" x14ac:dyDescent="0.3">
      <c r="A1" s="32" t="s">
        <v>0</v>
      </c>
      <c r="B1" s="32" t="s">
        <v>20</v>
      </c>
      <c r="C1" s="32" t="s">
        <v>187</v>
      </c>
      <c r="D1" s="32" t="s">
        <v>21</v>
      </c>
      <c r="E1" s="32" t="s">
        <v>213</v>
      </c>
      <c r="F1" s="32" t="s">
        <v>173</v>
      </c>
      <c r="G1" s="32" t="s">
        <v>22</v>
      </c>
      <c r="H1" s="32" t="s">
        <v>23</v>
      </c>
      <c r="I1" s="32" t="s">
        <v>212</v>
      </c>
      <c r="J1" s="32" t="s">
        <v>24</v>
      </c>
      <c r="K1" s="32" t="s">
        <v>27</v>
      </c>
      <c r="L1" s="32" t="s">
        <v>253</v>
      </c>
    </row>
    <row r="2" spans="1:12" x14ac:dyDescent="0.3">
      <c r="A2" s="34">
        <v>1</v>
      </c>
      <c r="B2" s="34" t="s">
        <v>26</v>
      </c>
      <c r="C2" s="34" t="s">
        <v>188</v>
      </c>
      <c r="D2" s="4" t="s">
        <v>9</v>
      </c>
      <c r="E2" s="4" t="s">
        <v>58</v>
      </c>
      <c r="F2" s="34" t="s">
        <v>174</v>
      </c>
      <c r="G2" s="35">
        <v>44928</v>
      </c>
      <c r="H2" s="34">
        <v>3500</v>
      </c>
      <c r="I2" s="13">
        <v>768815</v>
      </c>
      <c r="J2" s="34" t="s">
        <v>25</v>
      </c>
      <c r="K2" s="34" t="s">
        <v>280</v>
      </c>
      <c r="L2" s="34">
        <v>10</v>
      </c>
    </row>
    <row r="3" spans="1:12" x14ac:dyDescent="0.3">
      <c r="A3" s="34">
        <v>2</v>
      </c>
      <c r="B3" s="34" t="s">
        <v>62</v>
      </c>
      <c r="C3" s="34" t="s">
        <v>198</v>
      </c>
      <c r="D3" s="34" t="s">
        <v>11</v>
      </c>
      <c r="E3" s="20" t="s">
        <v>34</v>
      </c>
      <c r="F3" s="34" t="s">
        <v>174</v>
      </c>
      <c r="G3" s="35">
        <v>44929</v>
      </c>
      <c r="H3" s="34">
        <v>2000</v>
      </c>
      <c r="I3" s="21">
        <v>2793490</v>
      </c>
      <c r="J3" s="34" t="s">
        <v>28</v>
      </c>
      <c r="K3" s="34" t="s">
        <v>281</v>
      </c>
      <c r="L3" s="34">
        <v>6</v>
      </c>
    </row>
    <row r="4" spans="1:12" x14ac:dyDescent="0.3">
      <c r="A4" s="34">
        <v>3</v>
      </c>
      <c r="B4" s="34" t="s">
        <v>29</v>
      </c>
      <c r="C4" s="34" t="s">
        <v>198</v>
      </c>
      <c r="D4" s="34" t="s">
        <v>11</v>
      </c>
      <c r="E4" s="20" t="s">
        <v>34</v>
      </c>
      <c r="F4" s="34" t="s">
        <v>174</v>
      </c>
      <c r="G4" s="35">
        <v>44930</v>
      </c>
      <c r="H4" s="34">
        <v>0</v>
      </c>
      <c r="I4" s="21">
        <v>2793490</v>
      </c>
      <c r="J4" s="34" t="s">
        <v>28</v>
      </c>
      <c r="K4" s="34" t="s">
        <v>279</v>
      </c>
      <c r="L4" s="34">
        <v>8</v>
      </c>
    </row>
    <row r="5" spans="1:12" x14ac:dyDescent="0.3">
      <c r="A5" s="34">
        <v>4</v>
      </c>
      <c r="B5" s="34" t="s">
        <v>64</v>
      </c>
      <c r="C5" s="34" t="s">
        <v>198</v>
      </c>
      <c r="D5" s="34" t="s">
        <v>11</v>
      </c>
      <c r="E5" s="20" t="s">
        <v>34</v>
      </c>
      <c r="F5" s="34" t="s">
        <v>174</v>
      </c>
      <c r="G5" s="35">
        <v>44931</v>
      </c>
      <c r="H5" s="34">
        <v>1000</v>
      </c>
      <c r="I5" s="21">
        <v>2793490</v>
      </c>
      <c r="J5" s="34" t="s">
        <v>25</v>
      </c>
      <c r="K5" s="34" t="s">
        <v>279</v>
      </c>
      <c r="L5" s="34">
        <v>9</v>
      </c>
    </row>
    <row r="6" spans="1:12" x14ac:dyDescent="0.3">
      <c r="A6" s="34">
        <v>5</v>
      </c>
      <c r="B6" s="34" t="s">
        <v>65</v>
      </c>
      <c r="C6" s="34" t="s">
        <v>198</v>
      </c>
      <c r="D6" s="34" t="s">
        <v>11</v>
      </c>
      <c r="E6" s="20" t="s">
        <v>34</v>
      </c>
      <c r="F6" s="34" t="s">
        <v>174</v>
      </c>
      <c r="G6" s="35">
        <v>44932</v>
      </c>
      <c r="H6" s="34">
        <v>3000</v>
      </c>
      <c r="I6" s="21">
        <v>2793490</v>
      </c>
      <c r="J6" s="34" t="s">
        <v>25</v>
      </c>
      <c r="K6" s="34" t="s">
        <v>281</v>
      </c>
      <c r="L6" s="34">
        <v>6</v>
      </c>
    </row>
    <row r="7" spans="1:12" x14ac:dyDescent="0.3">
      <c r="A7" s="34">
        <v>6</v>
      </c>
      <c r="B7" s="34" t="s">
        <v>66</v>
      </c>
      <c r="C7" s="34" t="s">
        <v>206</v>
      </c>
      <c r="D7" s="2" t="s">
        <v>14</v>
      </c>
      <c r="E7" s="23" t="s">
        <v>44</v>
      </c>
      <c r="F7" s="34" t="s">
        <v>174</v>
      </c>
      <c r="G7" s="35">
        <v>44933</v>
      </c>
      <c r="H7" s="34">
        <v>2500</v>
      </c>
      <c r="I7" s="25">
        <v>2931701</v>
      </c>
      <c r="J7" s="34" t="s">
        <v>28</v>
      </c>
      <c r="K7" s="34" t="s">
        <v>280</v>
      </c>
      <c r="L7" s="34">
        <v>10</v>
      </c>
    </row>
    <row r="8" spans="1:12" x14ac:dyDescent="0.3">
      <c r="A8" s="34">
        <v>7</v>
      </c>
      <c r="B8" s="34" t="s">
        <v>67</v>
      </c>
      <c r="C8" s="34" t="s">
        <v>189</v>
      </c>
      <c r="D8" s="4" t="s">
        <v>9</v>
      </c>
      <c r="E8" s="4" t="s">
        <v>178</v>
      </c>
      <c r="F8" s="34" t="s">
        <v>175</v>
      </c>
      <c r="G8" s="35">
        <v>44934</v>
      </c>
      <c r="H8" s="34">
        <v>0</v>
      </c>
      <c r="I8" s="13">
        <v>867075</v>
      </c>
      <c r="J8" s="34" t="s">
        <v>25</v>
      </c>
      <c r="K8" s="34" t="s">
        <v>281</v>
      </c>
      <c r="L8" s="34">
        <v>5</v>
      </c>
    </row>
    <row r="9" spans="1:12" x14ac:dyDescent="0.25">
      <c r="A9" s="34">
        <v>8</v>
      </c>
      <c r="B9" s="34" t="s">
        <v>68</v>
      </c>
      <c r="C9" s="34" t="s">
        <v>222</v>
      </c>
      <c r="D9" s="4" t="s">
        <v>139</v>
      </c>
      <c r="E9" s="40" t="s">
        <v>156</v>
      </c>
      <c r="F9" s="34" t="s">
        <v>175</v>
      </c>
      <c r="G9" s="35">
        <v>44966</v>
      </c>
      <c r="H9" s="34">
        <v>1100</v>
      </c>
      <c r="I9" s="54">
        <v>917033</v>
      </c>
      <c r="J9" s="34" t="s">
        <v>25</v>
      </c>
      <c r="K9" s="34" t="s">
        <v>280</v>
      </c>
      <c r="L9" s="34">
        <v>10</v>
      </c>
    </row>
    <row r="10" spans="1:12" x14ac:dyDescent="0.25">
      <c r="A10" s="34">
        <v>9</v>
      </c>
      <c r="B10" s="34" t="s">
        <v>69</v>
      </c>
      <c r="C10" s="34" t="s">
        <v>226</v>
      </c>
      <c r="D10" s="4" t="s">
        <v>140</v>
      </c>
      <c r="E10" s="40" t="s">
        <v>160</v>
      </c>
      <c r="F10" s="34" t="s">
        <v>175</v>
      </c>
      <c r="G10" s="35">
        <v>44967</v>
      </c>
      <c r="H10" s="34">
        <v>2200</v>
      </c>
      <c r="I10" s="55">
        <v>905372</v>
      </c>
      <c r="J10" s="34" t="s">
        <v>28</v>
      </c>
      <c r="K10" s="34" t="s">
        <v>279</v>
      </c>
      <c r="L10" s="34">
        <v>8</v>
      </c>
    </row>
    <row r="11" spans="1:12" x14ac:dyDescent="0.25">
      <c r="A11" s="34">
        <v>10</v>
      </c>
      <c r="B11" s="34" t="s">
        <v>70</v>
      </c>
      <c r="C11" s="34" t="s">
        <v>249</v>
      </c>
      <c r="D11" s="4" t="s">
        <v>151</v>
      </c>
      <c r="E11" s="4" t="s">
        <v>180</v>
      </c>
      <c r="F11" s="34" t="s">
        <v>175</v>
      </c>
      <c r="G11" s="35">
        <v>44968</v>
      </c>
      <c r="H11" s="34">
        <v>3600</v>
      </c>
      <c r="I11" s="59">
        <v>1366140</v>
      </c>
      <c r="J11" s="34" t="s">
        <v>25</v>
      </c>
      <c r="K11" s="34" t="s">
        <v>281</v>
      </c>
      <c r="L11" s="34">
        <v>4</v>
      </c>
    </row>
    <row r="12" spans="1:12" x14ac:dyDescent="0.25">
      <c r="A12" s="34">
        <v>11</v>
      </c>
      <c r="B12" s="34" t="s">
        <v>71</v>
      </c>
      <c r="C12" s="34" t="s">
        <v>222</v>
      </c>
      <c r="D12" s="4" t="s">
        <v>139</v>
      </c>
      <c r="E12" s="40" t="s">
        <v>156</v>
      </c>
      <c r="F12" s="34" t="s">
        <v>175</v>
      </c>
      <c r="G12" s="35">
        <v>44969</v>
      </c>
      <c r="H12" s="34">
        <v>2500</v>
      </c>
      <c r="I12" s="54">
        <v>917033</v>
      </c>
      <c r="J12" s="34" t="s">
        <v>25</v>
      </c>
      <c r="K12" s="34" t="s">
        <v>279</v>
      </c>
      <c r="L12" s="34">
        <v>8</v>
      </c>
    </row>
    <row r="13" spans="1:12" x14ac:dyDescent="0.25">
      <c r="A13" s="34">
        <v>12</v>
      </c>
      <c r="B13" s="34" t="s">
        <v>72</v>
      </c>
      <c r="C13" s="34" t="s">
        <v>228</v>
      </c>
      <c r="D13" s="4" t="s">
        <v>141</v>
      </c>
      <c r="E13" s="40" t="s">
        <v>167</v>
      </c>
      <c r="F13" s="34" t="s">
        <v>175</v>
      </c>
      <c r="G13" s="35">
        <v>44970</v>
      </c>
      <c r="H13" s="34">
        <v>2700</v>
      </c>
      <c r="I13" s="56">
        <v>941355</v>
      </c>
      <c r="J13" s="34" t="s">
        <v>25</v>
      </c>
      <c r="K13" s="34" t="s">
        <v>280</v>
      </c>
      <c r="L13" s="34">
        <v>10</v>
      </c>
    </row>
    <row r="14" spans="1:12" x14ac:dyDescent="0.25">
      <c r="A14" s="34">
        <v>13</v>
      </c>
      <c r="B14" s="34" t="s">
        <v>73</v>
      </c>
      <c r="C14" s="34" t="s">
        <v>226</v>
      </c>
      <c r="D14" s="4" t="s">
        <v>140</v>
      </c>
      <c r="E14" s="40" t="s">
        <v>160</v>
      </c>
      <c r="F14" s="34" t="s">
        <v>175</v>
      </c>
      <c r="G14" s="35">
        <v>44971</v>
      </c>
      <c r="H14" s="34">
        <v>2100</v>
      </c>
      <c r="I14" s="55">
        <v>905372</v>
      </c>
      <c r="J14" s="34" t="s">
        <v>28</v>
      </c>
      <c r="K14" s="34" t="s">
        <v>280</v>
      </c>
      <c r="L14" s="34">
        <v>10</v>
      </c>
    </row>
    <row r="15" spans="1:12" x14ac:dyDescent="0.25">
      <c r="A15" s="34">
        <v>14</v>
      </c>
      <c r="B15" s="34" t="s">
        <v>74</v>
      </c>
      <c r="C15" s="34" t="s">
        <v>251</v>
      </c>
      <c r="D15" s="4" t="s">
        <v>142</v>
      </c>
      <c r="E15" s="40" t="s">
        <v>48</v>
      </c>
      <c r="F15" s="34" t="s">
        <v>137</v>
      </c>
      <c r="G15" s="35">
        <v>44972</v>
      </c>
      <c r="H15" s="34">
        <v>0</v>
      </c>
      <c r="I15" s="59">
        <v>456052</v>
      </c>
      <c r="J15" s="34" t="s">
        <v>25</v>
      </c>
      <c r="K15" s="34" t="s">
        <v>281</v>
      </c>
      <c r="L15" s="34">
        <v>7</v>
      </c>
    </row>
    <row r="16" spans="1:12" x14ac:dyDescent="0.25">
      <c r="A16" s="34">
        <v>15</v>
      </c>
      <c r="B16" s="34" t="s">
        <v>75</v>
      </c>
      <c r="C16" s="34" t="s">
        <v>221</v>
      </c>
      <c r="D16" s="4" t="s">
        <v>139</v>
      </c>
      <c r="E16" s="40" t="s">
        <v>155</v>
      </c>
      <c r="F16" s="34" t="s">
        <v>175</v>
      </c>
      <c r="G16" s="35">
        <v>44973</v>
      </c>
      <c r="H16" s="34">
        <v>0</v>
      </c>
      <c r="I16" s="54">
        <v>902651</v>
      </c>
      <c r="J16" s="34" t="s">
        <v>25</v>
      </c>
      <c r="K16" s="34" t="s">
        <v>279</v>
      </c>
      <c r="L16" s="34">
        <v>8</v>
      </c>
    </row>
    <row r="17" spans="1:12" x14ac:dyDescent="0.25">
      <c r="A17" s="34">
        <v>16</v>
      </c>
      <c r="B17" s="34" t="s">
        <v>76</v>
      </c>
      <c r="C17" s="34" t="s">
        <v>231</v>
      </c>
      <c r="D17" s="4" t="s">
        <v>141</v>
      </c>
      <c r="E17" s="40" t="s">
        <v>169</v>
      </c>
      <c r="F17" s="34" t="s">
        <v>137</v>
      </c>
      <c r="G17" s="35">
        <v>44974</v>
      </c>
      <c r="H17" s="34">
        <v>2900</v>
      </c>
      <c r="I17" s="56">
        <v>1092198</v>
      </c>
      <c r="J17" s="34" t="s">
        <v>28</v>
      </c>
      <c r="K17" s="34" t="s">
        <v>280</v>
      </c>
      <c r="L17" s="34">
        <v>10</v>
      </c>
    </row>
    <row r="18" spans="1:12" x14ac:dyDescent="0.25">
      <c r="A18" s="34">
        <v>17</v>
      </c>
      <c r="B18" s="34" t="s">
        <v>77</v>
      </c>
      <c r="C18" s="34" t="s">
        <v>249</v>
      </c>
      <c r="D18" s="4" t="s">
        <v>151</v>
      </c>
      <c r="E18" s="4" t="s">
        <v>180</v>
      </c>
      <c r="F18" s="34" t="s">
        <v>137</v>
      </c>
      <c r="G18" s="35">
        <v>44975</v>
      </c>
      <c r="H18" s="34">
        <v>2800</v>
      </c>
      <c r="I18" s="59">
        <v>1366140</v>
      </c>
      <c r="J18" s="34" t="s">
        <v>25</v>
      </c>
      <c r="K18" s="34" t="s">
        <v>280</v>
      </c>
      <c r="L18" s="34">
        <v>10</v>
      </c>
    </row>
    <row r="19" spans="1:12" x14ac:dyDescent="0.3">
      <c r="A19" s="34">
        <v>18</v>
      </c>
      <c r="B19" s="34" t="s">
        <v>78</v>
      </c>
      <c r="C19" s="34" t="s">
        <v>228</v>
      </c>
      <c r="D19" s="4" t="s">
        <v>141</v>
      </c>
      <c r="E19" s="40" t="s">
        <v>167</v>
      </c>
      <c r="F19" t="s">
        <v>138</v>
      </c>
      <c r="G19" s="35">
        <v>45004</v>
      </c>
      <c r="H19" s="34">
        <v>1900</v>
      </c>
      <c r="I19" s="56">
        <v>941355</v>
      </c>
      <c r="J19" s="34" t="s">
        <v>28</v>
      </c>
      <c r="K19" s="34" t="s">
        <v>281</v>
      </c>
      <c r="L19" s="34">
        <v>5</v>
      </c>
    </row>
    <row r="20" spans="1:12" x14ac:dyDescent="0.3">
      <c r="A20" s="34">
        <v>19</v>
      </c>
      <c r="B20" s="34" t="s">
        <v>79</v>
      </c>
      <c r="C20" s="34" t="s">
        <v>237</v>
      </c>
      <c r="D20" s="4" t="s">
        <v>146</v>
      </c>
      <c r="E20" s="40" t="s">
        <v>164</v>
      </c>
      <c r="F20" t="s">
        <v>138</v>
      </c>
      <c r="G20" s="35">
        <v>45005</v>
      </c>
      <c r="H20" s="34">
        <v>1800</v>
      </c>
      <c r="I20" s="56">
        <v>851566</v>
      </c>
      <c r="J20" s="34" t="s">
        <v>25</v>
      </c>
      <c r="K20" s="34" t="s">
        <v>281</v>
      </c>
      <c r="L20" s="34">
        <v>6</v>
      </c>
    </row>
    <row r="21" spans="1:12" x14ac:dyDescent="0.3">
      <c r="A21" s="34">
        <v>20</v>
      </c>
      <c r="B21" s="34" t="s">
        <v>80</v>
      </c>
      <c r="C21" s="34" t="s">
        <v>242</v>
      </c>
      <c r="D21" s="4" t="s">
        <v>147</v>
      </c>
      <c r="E21" s="4" t="s">
        <v>178</v>
      </c>
      <c r="F21" t="s">
        <v>138</v>
      </c>
      <c r="G21" s="35">
        <v>45006</v>
      </c>
      <c r="H21" s="34">
        <v>1600</v>
      </c>
      <c r="I21" s="53">
        <v>825410</v>
      </c>
      <c r="J21" s="34" t="s">
        <v>25</v>
      </c>
      <c r="K21" s="34" t="s">
        <v>281</v>
      </c>
      <c r="L21" s="34">
        <v>7</v>
      </c>
    </row>
    <row r="22" spans="1:12" x14ac:dyDescent="0.3">
      <c r="A22" s="34">
        <v>21</v>
      </c>
      <c r="B22" s="34" t="s">
        <v>68</v>
      </c>
      <c r="C22" s="34" t="s">
        <v>244</v>
      </c>
      <c r="D22" s="4" t="s">
        <v>148</v>
      </c>
      <c r="E22" s="2" t="s">
        <v>181</v>
      </c>
      <c r="F22" t="s">
        <v>138</v>
      </c>
      <c r="G22" s="35">
        <v>45007</v>
      </c>
      <c r="H22" s="34">
        <v>2100</v>
      </c>
      <c r="I22" s="57">
        <v>1508098</v>
      </c>
      <c r="J22" s="34" t="s">
        <v>28</v>
      </c>
      <c r="K22" s="34" t="s">
        <v>280</v>
      </c>
      <c r="L22" s="34">
        <v>10</v>
      </c>
    </row>
    <row r="23" spans="1:12" x14ac:dyDescent="0.3">
      <c r="A23" s="34">
        <v>22</v>
      </c>
      <c r="B23" s="34" t="s">
        <v>81</v>
      </c>
      <c r="C23" s="34" t="s">
        <v>236</v>
      </c>
      <c r="D23" s="4" t="s">
        <v>146</v>
      </c>
      <c r="E23" s="40" t="s">
        <v>163</v>
      </c>
      <c r="F23" t="s">
        <v>138</v>
      </c>
      <c r="G23" s="35">
        <v>45008</v>
      </c>
      <c r="H23" s="34">
        <v>2400</v>
      </c>
      <c r="I23" s="55">
        <v>825859</v>
      </c>
      <c r="J23" s="34" t="s">
        <v>25</v>
      </c>
      <c r="K23" s="34" t="s">
        <v>280</v>
      </c>
      <c r="L23" s="34">
        <v>10</v>
      </c>
    </row>
    <row r="24" spans="1:12" x14ac:dyDescent="0.3">
      <c r="A24" s="34">
        <v>23</v>
      </c>
      <c r="B24" s="34" t="s">
        <v>82</v>
      </c>
      <c r="C24" s="34" t="s">
        <v>242</v>
      </c>
      <c r="D24" s="4" t="s">
        <v>147</v>
      </c>
      <c r="E24" s="4" t="s">
        <v>178</v>
      </c>
      <c r="F24" t="s">
        <v>138</v>
      </c>
      <c r="G24" s="35">
        <v>45009</v>
      </c>
      <c r="H24" s="34">
        <v>2300</v>
      </c>
      <c r="I24" s="53">
        <v>825410</v>
      </c>
      <c r="J24" s="34" t="s">
        <v>28</v>
      </c>
      <c r="K24" s="34" t="s">
        <v>280</v>
      </c>
      <c r="L24" s="34">
        <v>10</v>
      </c>
    </row>
    <row r="25" spans="1:12" x14ac:dyDescent="0.3">
      <c r="A25" s="34">
        <v>24</v>
      </c>
      <c r="B25" s="34" t="s">
        <v>83</v>
      </c>
      <c r="C25" s="34" t="s">
        <v>245</v>
      </c>
      <c r="D25" s="4" t="s">
        <v>149</v>
      </c>
      <c r="E25" s="2" t="s">
        <v>180</v>
      </c>
      <c r="F25" t="s">
        <v>138</v>
      </c>
      <c r="G25" s="35">
        <v>45010</v>
      </c>
      <c r="H25" s="34">
        <v>2200</v>
      </c>
      <c r="I25" s="57">
        <v>692690</v>
      </c>
      <c r="J25" s="34" t="s">
        <v>25</v>
      </c>
      <c r="K25" s="34" t="s">
        <v>280</v>
      </c>
      <c r="L25" s="34">
        <v>10</v>
      </c>
    </row>
    <row r="26" spans="1:12" x14ac:dyDescent="0.3">
      <c r="A26" s="34">
        <v>25</v>
      </c>
      <c r="B26" s="34" t="s">
        <v>84</v>
      </c>
      <c r="C26" s="34" t="s">
        <v>249</v>
      </c>
      <c r="D26" s="4" t="s">
        <v>151</v>
      </c>
      <c r="E26" s="40" t="s">
        <v>252</v>
      </c>
      <c r="F26" t="s">
        <v>138</v>
      </c>
      <c r="G26" s="35">
        <v>45042</v>
      </c>
      <c r="H26" s="34">
        <v>1800</v>
      </c>
      <c r="I26" s="59">
        <v>1366140</v>
      </c>
      <c r="J26" s="34" t="s">
        <v>25</v>
      </c>
      <c r="K26" s="34" t="s">
        <v>279</v>
      </c>
      <c r="L26" s="34">
        <v>8</v>
      </c>
    </row>
    <row r="27" spans="1:12" x14ac:dyDescent="0.3">
      <c r="A27" s="34">
        <v>26</v>
      </c>
      <c r="B27" s="34" t="s">
        <v>85</v>
      </c>
      <c r="C27" s="34" t="s">
        <v>241</v>
      </c>
      <c r="D27" s="4" t="s">
        <v>147</v>
      </c>
      <c r="E27" s="4" t="s">
        <v>58</v>
      </c>
      <c r="F27" t="s">
        <v>138</v>
      </c>
      <c r="G27" s="35">
        <v>45043</v>
      </c>
      <c r="H27" s="34">
        <v>2900</v>
      </c>
      <c r="I27" s="57">
        <v>729357</v>
      </c>
      <c r="J27" s="34" t="s">
        <v>28</v>
      </c>
      <c r="K27" s="34" t="s">
        <v>279</v>
      </c>
      <c r="L27" s="34">
        <v>7</v>
      </c>
    </row>
    <row r="28" spans="1:12" x14ac:dyDescent="0.25">
      <c r="A28" s="34">
        <v>27</v>
      </c>
      <c r="B28" s="34" t="s">
        <v>86</v>
      </c>
      <c r="C28" s="34" t="s">
        <v>246</v>
      </c>
      <c r="D28" s="4" t="s">
        <v>149</v>
      </c>
      <c r="E28" s="4" t="s">
        <v>183</v>
      </c>
      <c r="F28" s="34" t="s">
        <v>137</v>
      </c>
      <c r="G28" s="35">
        <v>45044</v>
      </c>
      <c r="H28" s="34">
        <v>0</v>
      </c>
      <c r="I28" s="57">
        <v>720909</v>
      </c>
      <c r="J28" s="34" t="s">
        <v>28</v>
      </c>
      <c r="K28" s="34" t="s">
        <v>281</v>
      </c>
      <c r="L28" s="34">
        <v>6</v>
      </c>
    </row>
    <row r="29" spans="1:12" x14ac:dyDescent="0.25">
      <c r="A29" s="34">
        <v>29</v>
      </c>
      <c r="B29" s="34" t="s">
        <v>87</v>
      </c>
      <c r="C29" s="34" t="s">
        <v>247</v>
      </c>
      <c r="D29" s="4" t="s">
        <v>150</v>
      </c>
      <c r="E29" s="40" t="s">
        <v>184</v>
      </c>
      <c r="F29" s="34" t="s">
        <v>137</v>
      </c>
      <c r="G29" s="35">
        <v>45045</v>
      </c>
      <c r="H29" s="34">
        <v>3300</v>
      </c>
      <c r="I29" s="57">
        <v>1472294</v>
      </c>
      <c r="J29" s="34" t="s">
        <v>25</v>
      </c>
      <c r="K29" s="34" t="s">
        <v>280</v>
      </c>
      <c r="L29" s="34">
        <v>10</v>
      </c>
    </row>
    <row r="30" spans="1:12" x14ac:dyDescent="0.3">
      <c r="A30" s="34">
        <v>30</v>
      </c>
      <c r="B30" s="34" t="s">
        <v>72</v>
      </c>
      <c r="C30" s="34" t="s">
        <v>248</v>
      </c>
      <c r="D30" s="4" t="s">
        <v>152</v>
      </c>
      <c r="E30" s="2" t="s">
        <v>186</v>
      </c>
      <c r="F30" s="34" t="s">
        <v>137</v>
      </c>
      <c r="G30" s="35">
        <v>45046</v>
      </c>
      <c r="H30" s="34">
        <v>2300</v>
      </c>
      <c r="I30" s="57">
        <v>2503990</v>
      </c>
      <c r="J30" s="34" t="s">
        <v>28</v>
      </c>
      <c r="K30" s="34" t="s">
        <v>281</v>
      </c>
      <c r="L30" s="34">
        <v>7</v>
      </c>
    </row>
    <row r="31" spans="1:12" x14ac:dyDescent="0.3">
      <c r="A31" s="34">
        <v>31</v>
      </c>
      <c r="B31" s="34" t="s">
        <v>88</v>
      </c>
      <c r="C31" s="34" t="s">
        <v>196</v>
      </c>
      <c r="D31" s="4" t="s">
        <v>10</v>
      </c>
      <c r="E31" s="14" t="s">
        <v>30</v>
      </c>
      <c r="F31" s="34" t="s">
        <v>137</v>
      </c>
      <c r="G31" s="35">
        <v>45047</v>
      </c>
      <c r="H31" s="34">
        <v>2000</v>
      </c>
      <c r="I31" s="17">
        <v>1898694</v>
      </c>
      <c r="J31" s="34" t="s">
        <v>25</v>
      </c>
      <c r="K31" s="34" t="s">
        <v>281</v>
      </c>
      <c r="L31" s="34">
        <v>6</v>
      </c>
    </row>
    <row r="32" spans="1:12" x14ac:dyDescent="0.25">
      <c r="A32" s="34">
        <v>32</v>
      </c>
      <c r="B32" s="34" t="s">
        <v>89</v>
      </c>
      <c r="C32" s="34" t="s">
        <v>247</v>
      </c>
      <c r="D32" s="4" t="s">
        <v>150</v>
      </c>
      <c r="E32" s="40" t="s">
        <v>184</v>
      </c>
      <c r="F32" s="34" t="s">
        <v>137</v>
      </c>
      <c r="G32" s="35">
        <v>45048</v>
      </c>
      <c r="H32" s="34">
        <v>1700</v>
      </c>
      <c r="I32" s="57">
        <v>1472294</v>
      </c>
      <c r="J32" s="34" t="s">
        <v>28</v>
      </c>
      <c r="K32" s="34" t="s">
        <v>280</v>
      </c>
      <c r="L32" s="34">
        <v>10</v>
      </c>
    </row>
    <row r="33" spans="1:12" x14ac:dyDescent="0.25">
      <c r="A33" s="34">
        <v>33</v>
      </c>
      <c r="B33" s="34" t="s">
        <v>90</v>
      </c>
      <c r="C33" s="34" t="s">
        <v>231</v>
      </c>
      <c r="D33" s="4" t="s">
        <v>141</v>
      </c>
      <c r="E33" s="40" t="s">
        <v>169</v>
      </c>
      <c r="F33" s="34" t="s">
        <v>137</v>
      </c>
      <c r="G33" s="35">
        <v>45049</v>
      </c>
      <c r="H33" s="34">
        <v>0</v>
      </c>
      <c r="I33" s="56">
        <v>1092198</v>
      </c>
      <c r="J33" s="34" t="s">
        <v>25</v>
      </c>
      <c r="K33" s="34" t="s">
        <v>279</v>
      </c>
      <c r="L33" s="34">
        <v>7</v>
      </c>
    </row>
    <row r="34" spans="1:12" x14ac:dyDescent="0.3">
      <c r="A34" s="34">
        <v>34</v>
      </c>
      <c r="B34" s="34" t="s">
        <v>91</v>
      </c>
      <c r="C34" s="34" t="s">
        <v>196</v>
      </c>
      <c r="D34" s="4" t="s">
        <v>10</v>
      </c>
      <c r="E34" s="14" t="s">
        <v>30</v>
      </c>
      <c r="F34" s="34" t="s">
        <v>137</v>
      </c>
      <c r="G34" s="35">
        <v>45050</v>
      </c>
      <c r="H34" s="34">
        <v>2900</v>
      </c>
      <c r="I34" s="17">
        <v>1898694</v>
      </c>
      <c r="J34" s="34" t="s">
        <v>28</v>
      </c>
      <c r="K34" s="34" t="s">
        <v>280</v>
      </c>
      <c r="L34" s="34">
        <v>10</v>
      </c>
    </row>
    <row r="35" spans="1:12" x14ac:dyDescent="0.3">
      <c r="A35" s="34">
        <v>35</v>
      </c>
      <c r="B35" s="34" t="s">
        <v>92</v>
      </c>
      <c r="C35" s="34" t="s">
        <v>248</v>
      </c>
      <c r="D35" s="4" t="s">
        <v>152</v>
      </c>
      <c r="E35" s="2" t="s">
        <v>186</v>
      </c>
      <c r="F35" s="34" t="s">
        <v>137</v>
      </c>
      <c r="G35" s="35">
        <v>45051</v>
      </c>
      <c r="H35" s="34">
        <v>0</v>
      </c>
      <c r="I35" s="57">
        <v>2503990</v>
      </c>
      <c r="J35" s="34" t="s">
        <v>25</v>
      </c>
      <c r="K35" s="34" t="s">
        <v>281</v>
      </c>
      <c r="L35" s="34">
        <v>6</v>
      </c>
    </row>
    <row r="36" spans="1:12" x14ac:dyDescent="0.25">
      <c r="A36" s="34">
        <v>36</v>
      </c>
      <c r="B36" s="34" t="s">
        <v>93</v>
      </c>
      <c r="C36" s="34" t="s">
        <v>247</v>
      </c>
      <c r="D36" s="4" t="s">
        <v>150</v>
      </c>
      <c r="E36" s="40" t="s">
        <v>184</v>
      </c>
      <c r="F36" s="34" t="s">
        <v>137</v>
      </c>
      <c r="G36" s="35">
        <v>45082</v>
      </c>
      <c r="H36" s="34">
        <v>3700</v>
      </c>
      <c r="I36" s="57">
        <v>1472294</v>
      </c>
      <c r="J36" s="34" t="s">
        <v>25</v>
      </c>
      <c r="K36" s="34" t="s">
        <v>281</v>
      </c>
      <c r="L36" s="34">
        <v>5</v>
      </c>
    </row>
    <row r="37" spans="1:12" x14ac:dyDescent="0.3">
      <c r="A37" s="34">
        <v>37</v>
      </c>
      <c r="B37" s="34" t="s">
        <v>94</v>
      </c>
      <c r="C37" s="34" t="s">
        <v>248</v>
      </c>
      <c r="D37" s="4" t="s">
        <v>152</v>
      </c>
      <c r="E37" s="2" t="s">
        <v>186</v>
      </c>
      <c r="F37" s="34" t="s">
        <v>137</v>
      </c>
      <c r="G37" s="35">
        <v>45083</v>
      </c>
      <c r="H37" s="34">
        <v>2600</v>
      </c>
      <c r="I37" s="57">
        <v>2503990</v>
      </c>
      <c r="J37" s="34" t="s">
        <v>28</v>
      </c>
      <c r="K37" s="34" t="s">
        <v>279</v>
      </c>
      <c r="L37" s="34">
        <v>8</v>
      </c>
    </row>
    <row r="38" spans="1:12" x14ac:dyDescent="0.3">
      <c r="A38" s="34">
        <v>38</v>
      </c>
      <c r="B38" s="34" t="s">
        <v>95</v>
      </c>
      <c r="C38" s="34" t="s">
        <v>207</v>
      </c>
      <c r="D38" s="4" t="s">
        <v>12</v>
      </c>
      <c r="E38" s="26" t="s">
        <v>45</v>
      </c>
      <c r="F38" s="34" t="s">
        <v>137</v>
      </c>
      <c r="G38" s="35">
        <v>45084</v>
      </c>
      <c r="H38" s="34">
        <v>2200</v>
      </c>
      <c r="I38" s="28">
        <v>4988610</v>
      </c>
      <c r="J38" s="34" t="s">
        <v>25</v>
      </c>
      <c r="K38" s="34" t="s">
        <v>279</v>
      </c>
      <c r="L38" s="34">
        <v>7</v>
      </c>
    </row>
    <row r="39" spans="1:12" x14ac:dyDescent="0.3">
      <c r="A39" s="34">
        <v>39</v>
      </c>
      <c r="B39" s="34" t="s">
        <v>96</v>
      </c>
      <c r="C39" s="34" t="s">
        <v>216</v>
      </c>
      <c r="D39" s="4" t="s">
        <v>15</v>
      </c>
      <c r="E39" s="29" t="s">
        <v>49</v>
      </c>
      <c r="F39" s="34" t="s">
        <v>174</v>
      </c>
      <c r="G39" s="35">
        <v>45085</v>
      </c>
      <c r="H39" s="34">
        <v>2400</v>
      </c>
      <c r="I39" s="31">
        <v>4256107</v>
      </c>
      <c r="J39" s="34" t="s">
        <v>25</v>
      </c>
      <c r="K39" s="34" t="s">
        <v>281</v>
      </c>
      <c r="L39" s="34">
        <v>4</v>
      </c>
    </row>
    <row r="40" spans="1:12" x14ac:dyDescent="0.3">
      <c r="A40" s="34">
        <v>40</v>
      </c>
      <c r="B40" s="34" t="s">
        <v>97</v>
      </c>
      <c r="C40" s="34" t="s">
        <v>208</v>
      </c>
      <c r="D40" s="4" t="s">
        <v>12</v>
      </c>
      <c r="E40" s="26" t="s">
        <v>46</v>
      </c>
      <c r="F40" s="34" t="s">
        <v>174</v>
      </c>
      <c r="G40" s="35">
        <v>45086</v>
      </c>
      <c r="H40" s="34">
        <v>3400</v>
      </c>
      <c r="I40" s="28">
        <v>5415471</v>
      </c>
      <c r="J40" s="34" t="s">
        <v>28</v>
      </c>
      <c r="K40" s="34" t="s">
        <v>281</v>
      </c>
      <c r="L40" s="34">
        <v>5</v>
      </c>
    </row>
    <row r="41" spans="1:12" x14ac:dyDescent="0.25">
      <c r="A41" s="34">
        <v>41</v>
      </c>
      <c r="B41" s="34" t="s">
        <v>98</v>
      </c>
      <c r="C41" s="34" t="s">
        <v>246</v>
      </c>
      <c r="D41" s="4" t="s">
        <v>149</v>
      </c>
      <c r="E41" s="4" t="s">
        <v>183</v>
      </c>
      <c r="F41" s="34" t="s">
        <v>174</v>
      </c>
      <c r="G41" s="35">
        <v>45087</v>
      </c>
      <c r="H41" s="34">
        <v>1200</v>
      </c>
      <c r="I41" s="57">
        <v>720909</v>
      </c>
      <c r="J41" s="34" t="s">
        <v>25</v>
      </c>
      <c r="K41" s="34" t="s">
        <v>281</v>
      </c>
      <c r="L41" s="34">
        <v>4</v>
      </c>
    </row>
    <row r="42" spans="1:12" x14ac:dyDescent="0.25">
      <c r="A42" s="34">
        <v>42</v>
      </c>
      <c r="B42" s="34" t="s">
        <v>99</v>
      </c>
      <c r="C42" s="34" t="s">
        <v>247</v>
      </c>
      <c r="D42" s="4" t="s">
        <v>150</v>
      </c>
      <c r="E42" s="40" t="s">
        <v>184</v>
      </c>
      <c r="F42" s="34" t="s">
        <v>174</v>
      </c>
      <c r="G42" s="35">
        <v>45118</v>
      </c>
      <c r="H42" s="34">
        <v>1600</v>
      </c>
      <c r="I42" s="57">
        <v>1472294</v>
      </c>
      <c r="J42" s="34" t="s">
        <v>28</v>
      </c>
      <c r="K42" s="34" t="s">
        <v>280</v>
      </c>
      <c r="L42" s="34">
        <v>10</v>
      </c>
    </row>
    <row r="43" spans="1:12" x14ac:dyDescent="0.3">
      <c r="A43" s="34">
        <v>43</v>
      </c>
      <c r="B43" s="34" t="s">
        <v>100</v>
      </c>
      <c r="C43" s="34" t="s">
        <v>217</v>
      </c>
      <c r="D43" s="4" t="s">
        <v>15</v>
      </c>
      <c r="E43" s="29" t="s">
        <v>50</v>
      </c>
      <c r="F43" s="34" t="s">
        <v>174</v>
      </c>
      <c r="G43" s="35">
        <v>45119</v>
      </c>
      <c r="H43" s="34">
        <v>1700</v>
      </c>
      <c r="I43" s="31">
        <v>4341365</v>
      </c>
      <c r="J43" s="34" t="s">
        <v>25</v>
      </c>
      <c r="K43" s="34" t="s">
        <v>281</v>
      </c>
      <c r="L43" s="34">
        <v>6</v>
      </c>
    </row>
    <row r="44" spans="1:12" x14ac:dyDescent="0.3">
      <c r="A44" s="34">
        <v>44</v>
      </c>
      <c r="B44" s="34" t="s">
        <v>101</v>
      </c>
      <c r="C44" s="34" t="s">
        <v>216</v>
      </c>
      <c r="D44" s="4" t="s">
        <v>15</v>
      </c>
      <c r="E44" s="29" t="s">
        <v>49</v>
      </c>
      <c r="F44" s="34" t="s">
        <v>174</v>
      </c>
      <c r="G44" s="35">
        <v>45120</v>
      </c>
      <c r="H44" s="34">
        <v>2900</v>
      </c>
      <c r="I44" s="31">
        <v>4256107</v>
      </c>
      <c r="J44" s="34" t="s">
        <v>25</v>
      </c>
      <c r="K44" s="34" t="s">
        <v>280</v>
      </c>
      <c r="L44" s="34">
        <v>10</v>
      </c>
    </row>
    <row r="45" spans="1:12" x14ac:dyDescent="0.3">
      <c r="A45" s="34">
        <v>45</v>
      </c>
      <c r="B45" s="34" t="s">
        <v>102</v>
      </c>
      <c r="C45" s="34" t="s">
        <v>208</v>
      </c>
      <c r="D45" s="4" t="s">
        <v>12</v>
      </c>
      <c r="E45" s="26" t="s">
        <v>46</v>
      </c>
      <c r="F45" s="34" t="s">
        <v>174</v>
      </c>
      <c r="G45" s="35">
        <v>45121</v>
      </c>
      <c r="H45" s="34">
        <v>3000</v>
      </c>
      <c r="I45" s="28">
        <v>4988610</v>
      </c>
      <c r="J45" s="34" t="s">
        <v>25</v>
      </c>
      <c r="K45" s="34" t="s">
        <v>280</v>
      </c>
      <c r="L45" s="34">
        <v>10</v>
      </c>
    </row>
    <row r="46" spans="1:12" x14ac:dyDescent="0.3">
      <c r="A46" s="34">
        <v>46</v>
      </c>
      <c r="B46" s="34" t="s">
        <v>103</v>
      </c>
      <c r="C46" s="34" t="s">
        <v>198</v>
      </c>
      <c r="D46" s="34" t="s">
        <v>11</v>
      </c>
      <c r="E46" s="20" t="s">
        <v>34</v>
      </c>
      <c r="F46" s="34" t="s">
        <v>174</v>
      </c>
      <c r="G46" s="35">
        <v>45122</v>
      </c>
      <c r="H46" s="34">
        <v>3200</v>
      </c>
      <c r="I46" s="21">
        <v>2793490</v>
      </c>
      <c r="J46" s="34" t="s">
        <v>28</v>
      </c>
      <c r="K46" s="34" t="s">
        <v>279</v>
      </c>
      <c r="L46" s="34">
        <v>7</v>
      </c>
    </row>
    <row r="47" spans="1:12" x14ac:dyDescent="0.3">
      <c r="A47" s="34">
        <v>47</v>
      </c>
      <c r="B47" s="34" t="s">
        <v>104</v>
      </c>
      <c r="C47" s="34" t="s">
        <v>206</v>
      </c>
      <c r="D47" s="4" t="s">
        <v>14</v>
      </c>
      <c r="E47" s="23" t="s">
        <v>44</v>
      </c>
      <c r="F47" s="34" t="s">
        <v>174</v>
      </c>
      <c r="G47" s="35">
        <v>45154</v>
      </c>
      <c r="H47" s="34">
        <v>2400</v>
      </c>
      <c r="I47" s="25">
        <v>2931701</v>
      </c>
      <c r="J47" s="34" t="s">
        <v>25</v>
      </c>
      <c r="K47" s="34" t="s">
        <v>280</v>
      </c>
      <c r="L47" s="34">
        <v>10</v>
      </c>
    </row>
    <row r="48" spans="1:12" x14ac:dyDescent="0.3">
      <c r="A48" s="34">
        <v>48</v>
      </c>
      <c r="B48" s="2" t="s">
        <v>112</v>
      </c>
      <c r="C48" s="34" t="s">
        <v>198</v>
      </c>
      <c r="D48" s="48" t="s">
        <v>11</v>
      </c>
      <c r="E48" s="20" t="s">
        <v>34</v>
      </c>
      <c r="F48" s="34" t="s">
        <v>174</v>
      </c>
      <c r="G48" s="35">
        <v>45155</v>
      </c>
      <c r="H48" s="34">
        <v>2800</v>
      </c>
      <c r="I48" s="21">
        <v>2793490</v>
      </c>
      <c r="J48" s="34" t="s">
        <v>28</v>
      </c>
      <c r="K48" s="34" t="s">
        <v>281</v>
      </c>
      <c r="L48" s="34">
        <v>6</v>
      </c>
    </row>
    <row r="49" spans="1:12" x14ac:dyDescent="0.3">
      <c r="A49" s="34">
        <v>49</v>
      </c>
      <c r="B49" s="2" t="s">
        <v>113</v>
      </c>
      <c r="C49" s="34" t="s">
        <v>206</v>
      </c>
      <c r="D49" s="49" t="s">
        <v>14</v>
      </c>
      <c r="E49" s="23" t="s">
        <v>44</v>
      </c>
      <c r="F49" s="34" t="s">
        <v>174</v>
      </c>
      <c r="G49" s="35">
        <v>45156</v>
      </c>
      <c r="H49" s="34">
        <v>0</v>
      </c>
      <c r="I49" s="25">
        <v>2931701</v>
      </c>
      <c r="J49" s="34" t="s">
        <v>28</v>
      </c>
      <c r="K49" s="34" t="s">
        <v>280</v>
      </c>
      <c r="L49" s="34">
        <v>10</v>
      </c>
    </row>
    <row r="50" spans="1:12" x14ac:dyDescent="0.3">
      <c r="A50" s="34">
        <v>50</v>
      </c>
      <c r="B50" s="2" t="s">
        <v>110</v>
      </c>
      <c r="C50" s="34" t="s">
        <v>198</v>
      </c>
      <c r="D50" s="48" t="s">
        <v>11</v>
      </c>
      <c r="E50" s="20" t="s">
        <v>34</v>
      </c>
      <c r="F50" t="s">
        <v>138</v>
      </c>
      <c r="G50" s="35">
        <v>45157</v>
      </c>
      <c r="H50" s="34">
        <v>0</v>
      </c>
      <c r="I50" s="21">
        <v>2793490</v>
      </c>
      <c r="J50" s="34" t="s">
        <v>25</v>
      </c>
      <c r="K50" s="34" t="s">
        <v>281</v>
      </c>
      <c r="L50" s="34">
        <v>6</v>
      </c>
    </row>
    <row r="51" spans="1:12" x14ac:dyDescent="0.3">
      <c r="A51" s="34">
        <v>51</v>
      </c>
      <c r="B51" s="2" t="s">
        <v>99</v>
      </c>
      <c r="C51" s="34" t="s">
        <v>247</v>
      </c>
      <c r="D51" s="49" t="s">
        <v>150</v>
      </c>
      <c r="E51" s="40" t="s">
        <v>184</v>
      </c>
      <c r="F51" t="s">
        <v>138</v>
      </c>
      <c r="G51" s="35">
        <v>45158</v>
      </c>
      <c r="H51" s="34">
        <v>0</v>
      </c>
      <c r="I51" s="57">
        <v>1472294</v>
      </c>
      <c r="J51" s="34" t="s">
        <v>25</v>
      </c>
      <c r="K51" s="34" t="s">
        <v>280</v>
      </c>
      <c r="L51" s="34">
        <v>10</v>
      </c>
    </row>
    <row r="52" spans="1:12" x14ac:dyDescent="0.3">
      <c r="A52" s="34">
        <v>52</v>
      </c>
      <c r="B52" s="2" t="s">
        <v>114</v>
      </c>
      <c r="C52" s="34" t="s">
        <v>246</v>
      </c>
      <c r="D52" s="49" t="s">
        <v>149</v>
      </c>
      <c r="E52" s="4" t="s">
        <v>183</v>
      </c>
      <c r="F52" t="s">
        <v>138</v>
      </c>
      <c r="G52" s="35">
        <v>45159</v>
      </c>
      <c r="H52" s="34">
        <v>1800</v>
      </c>
      <c r="I52" s="57">
        <v>720909</v>
      </c>
      <c r="J52" s="34" t="s">
        <v>28</v>
      </c>
      <c r="K52" s="34" t="s">
        <v>281</v>
      </c>
      <c r="L52" s="34">
        <v>5</v>
      </c>
    </row>
    <row r="53" spans="1:12" x14ac:dyDescent="0.3">
      <c r="A53" s="34">
        <v>53</v>
      </c>
      <c r="B53" s="2" t="s">
        <v>115</v>
      </c>
      <c r="C53" s="34" t="s">
        <v>247</v>
      </c>
      <c r="D53" s="49" t="s">
        <v>150</v>
      </c>
      <c r="E53" s="40" t="s">
        <v>184</v>
      </c>
      <c r="F53" t="s">
        <v>138</v>
      </c>
      <c r="G53" s="35">
        <v>45191</v>
      </c>
      <c r="H53" s="34">
        <v>1700</v>
      </c>
      <c r="I53" s="57">
        <v>1472294</v>
      </c>
      <c r="J53" s="34" t="s">
        <v>25</v>
      </c>
      <c r="K53" s="34" t="s">
        <v>279</v>
      </c>
      <c r="L53" s="34">
        <v>8</v>
      </c>
    </row>
    <row r="54" spans="1:12" x14ac:dyDescent="0.3">
      <c r="A54" s="34">
        <v>54</v>
      </c>
      <c r="B54" s="2" t="s">
        <v>116</v>
      </c>
      <c r="C54" s="34" t="s">
        <v>206</v>
      </c>
      <c r="D54" s="49" t="s">
        <v>14</v>
      </c>
      <c r="E54" s="23" t="s">
        <v>44</v>
      </c>
      <c r="F54" t="s">
        <v>138</v>
      </c>
      <c r="G54" s="35">
        <v>45192</v>
      </c>
      <c r="H54" s="34">
        <v>2700</v>
      </c>
      <c r="I54" s="25">
        <v>2931701</v>
      </c>
      <c r="J54" s="34" t="s">
        <v>25</v>
      </c>
      <c r="K54" s="34" t="s">
        <v>280</v>
      </c>
      <c r="L54" s="34">
        <v>10</v>
      </c>
    </row>
    <row r="55" spans="1:12" x14ac:dyDescent="0.3">
      <c r="A55" s="34">
        <v>55</v>
      </c>
      <c r="B55" s="2" t="s">
        <v>117</v>
      </c>
      <c r="C55" s="34" t="s">
        <v>247</v>
      </c>
      <c r="D55" s="49" t="s">
        <v>150</v>
      </c>
      <c r="E55" s="40" t="s">
        <v>184</v>
      </c>
      <c r="F55" t="s">
        <v>138</v>
      </c>
      <c r="G55" s="35">
        <v>45193</v>
      </c>
      <c r="H55" s="34">
        <v>3500</v>
      </c>
      <c r="I55" s="57">
        <v>1472294</v>
      </c>
      <c r="J55" s="34" t="s">
        <v>25</v>
      </c>
      <c r="K55" s="34" t="s">
        <v>281</v>
      </c>
      <c r="L55" s="34">
        <v>5</v>
      </c>
    </row>
    <row r="56" spans="1:12" x14ac:dyDescent="0.3">
      <c r="A56" s="34">
        <v>56</v>
      </c>
      <c r="B56" s="2" t="s">
        <v>118</v>
      </c>
      <c r="C56" s="34" t="s">
        <v>208</v>
      </c>
      <c r="D56" s="49" t="s">
        <v>12</v>
      </c>
      <c r="E56" s="26" t="s">
        <v>46</v>
      </c>
      <c r="F56" t="s">
        <v>138</v>
      </c>
      <c r="G56" s="35">
        <v>45194</v>
      </c>
      <c r="H56" s="34">
        <v>3200</v>
      </c>
      <c r="I56" s="28">
        <v>5415471</v>
      </c>
      <c r="J56" s="34" t="s">
        <v>28</v>
      </c>
      <c r="K56" s="34" t="s">
        <v>279</v>
      </c>
      <c r="L56" s="34">
        <v>8</v>
      </c>
    </row>
    <row r="57" spans="1:12" x14ac:dyDescent="0.3">
      <c r="A57" s="34">
        <v>57</v>
      </c>
      <c r="B57" s="2" t="s">
        <v>119</v>
      </c>
      <c r="C57" s="34" t="s">
        <v>245</v>
      </c>
      <c r="D57" s="49" t="s">
        <v>149</v>
      </c>
      <c r="E57" s="2" t="s">
        <v>180</v>
      </c>
      <c r="F57" t="s">
        <v>138</v>
      </c>
      <c r="G57" s="35">
        <v>45195</v>
      </c>
      <c r="H57" s="34">
        <v>3400</v>
      </c>
      <c r="I57" s="57">
        <v>692690</v>
      </c>
      <c r="J57" s="34" t="s">
        <v>25</v>
      </c>
      <c r="K57" s="34" t="s">
        <v>281</v>
      </c>
      <c r="L57" s="34">
        <v>5</v>
      </c>
    </row>
    <row r="58" spans="1:12" x14ac:dyDescent="0.3">
      <c r="A58" s="34">
        <v>58</v>
      </c>
      <c r="B58" s="2" t="s">
        <v>108</v>
      </c>
      <c r="C58" s="34" t="s">
        <v>216</v>
      </c>
      <c r="D58" s="49" t="s">
        <v>15</v>
      </c>
      <c r="E58" s="29" t="s">
        <v>49</v>
      </c>
      <c r="F58" t="s">
        <v>138</v>
      </c>
      <c r="G58" s="35">
        <v>45226</v>
      </c>
      <c r="H58" s="34">
        <v>2800</v>
      </c>
      <c r="I58" s="31">
        <v>4256107</v>
      </c>
      <c r="J58" s="34" t="s">
        <v>25</v>
      </c>
      <c r="K58" s="34" t="s">
        <v>279</v>
      </c>
      <c r="L58" s="34">
        <v>8</v>
      </c>
    </row>
    <row r="59" spans="1:12" x14ac:dyDescent="0.3">
      <c r="A59" s="34">
        <v>59</v>
      </c>
      <c r="B59" s="2" t="s">
        <v>120</v>
      </c>
      <c r="C59" s="34" t="s">
        <v>245</v>
      </c>
      <c r="D59" s="49" t="s">
        <v>149</v>
      </c>
      <c r="E59" s="2" t="s">
        <v>180</v>
      </c>
      <c r="F59" t="s">
        <v>138</v>
      </c>
      <c r="G59" s="35">
        <v>45227</v>
      </c>
      <c r="H59" s="34">
        <v>2500</v>
      </c>
      <c r="I59" s="57">
        <v>692690</v>
      </c>
      <c r="J59" s="34" t="s">
        <v>28</v>
      </c>
      <c r="K59" s="34" t="s">
        <v>280</v>
      </c>
      <c r="L59" s="34">
        <v>10</v>
      </c>
    </row>
    <row r="60" spans="1:12" x14ac:dyDescent="0.3">
      <c r="A60" s="34">
        <v>60</v>
      </c>
      <c r="B60" s="2" t="s">
        <v>121</v>
      </c>
      <c r="C60" s="34" t="s">
        <v>206</v>
      </c>
      <c r="D60" s="49" t="s">
        <v>14</v>
      </c>
      <c r="E60" s="23" t="s">
        <v>44</v>
      </c>
      <c r="F60" s="34" t="s">
        <v>175</v>
      </c>
      <c r="G60" s="35">
        <v>45228</v>
      </c>
      <c r="H60" s="34">
        <v>2800</v>
      </c>
      <c r="I60" s="25">
        <v>2931701</v>
      </c>
      <c r="J60" s="34" t="s">
        <v>25</v>
      </c>
      <c r="K60" s="34" t="s">
        <v>281</v>
      </c>
      <c r="L60" s="34">
        <v>6</v>
      </c>
    </row>
    <row r="61" spans="1:12" x14ac:dyDescent="0.3">
      <c r="A61" s="34">
        <v>61</v>
      </c>
      <c r="B61" s="2" t="s">
        <v>119</v>
      </c>
      <c r="C61" s="34" t="s">
        <v>216</v>
      </c>
      <c r="D61" s="50" t="s">
        <v>15</v>
      </c>
      <c r="E61" s="29" t="s">
        <v>49</v>
      </c>
      <c r="F61" s="34" t="s">
        <v>175</v>
      </c>
      <c r="G61" s="35">
        <v>45229</v>
      </c>
      <c r="H61" s="34">
        <v>2900</v>
      </c>
      <c r="I61" s="31">
        <v>4256107</v>
      </c>
      <c r="J61" s="34" t="s">
        <v>25</v>
      </c>
      <c r="K61" s="34" t="s">
        <v>279</v>
      </c>
      <c r="L61" s="34">
        <v>8</v>
      </c>
    </row>
    <row r="62" spans="1:12" x14ac:dyDescent="0.3">
      <c r="A62" s="34">
        <v>62</v>
      </c>
      <c r="B62" s="2" t="s">
        <v>121</v>
      </c>
      <c r="C62" s="34" t="s">
        <v>251</v>
      </c>
      <c r="D62" s="49" t="s">
        <v>142</v>
      </c>
      <c r="E62" s="40" t="s">
        <v>48</v>
      </c>
      <c r="F62" s="34" t="s">
        <v>175</v>
      </c>
      <c r="G62" s="35">
        <v>45230</v>
      </c>
      <c r="H62" s="34">
        <v>2600</v>
      </c>
      <c r="I62" s="59">
        <v>456052</v>
      </c>
      <c r="J62" s="34" t="s">
        <v>25</v>
      </c>
      <c r="K62" s="34" t="s">
        <v>280</v>
      </c>
      <c r="L62" s="34">
        <v>10</v>
      </c>
    </row>
    <row r="63" spans="1:12" x14ac:dyDescent="0.3">
      <c r="A63" s="34">
        <v>63</v>
      </c>
      <c r="B63" s="2" t="s">
        <v>122</v>
      </c>
      <c r="C63" s="34" t="s">
        <v>237</v>
      </c>
      <c r="D63" s="49" t="s">
        <v>146</v>
      </c>
      <c r="E63" s="40" t="s">
        <v>164</v>
      </c>
      <c r="F63" s="34" t="s">
        <v>175</v>
      </c>
      <c r="G63" s="35">
        <v>45231</v>
      </c>
      <c r="H63" s="34">
        <v>0</v>
      </c>
      <c r="I63" s="56">
        <v>851566</v>
      </c>
      <c r="J63" s="34" t="s">
        <v>28</v>
      </c>
      <c r="K63" s="34" t="s">
        <v>281</v>
      </c>
      <c r="L63" s="34">
        <v>6</v>
      </c>
    </row>
    <row r="64" spans="1:12" x14ac:dyDescent="0.3">
      <c r="A64" s="34">
        <v>64</v>
      </c>
      <c r="B64" s="2" t="s">
        <v>123</v>
      </c>
      <c r="C64" s="34" t="s">
        <v>236</v>
      </c>
      <c r="D64" s="49" t="s">
        <v>146</v>
      </c>
      <c r="E64" s="40" t="s">
        <v>163</v>
      </c>
      <c r="F64" s="34" t="s">
        <v>175</v>
      </c>
      <c r="G64" s="35">
        <v>45232</v>
      </c>
      <c r="H64" s="34">
        <v>2500</v>
      </c>
      <c r="I64" s="55">
        <v>825859</v>
      </c>
      <c r="J64" s="34" t="s">
        <v>25</v>
      </c>
      <c r="K64" s="34" t="s">
        <v>279</v>
      </c>
      <c r="L64" s="34">
        <v>8</v>
      </c>
    </row>
    <row r="65" spans="1:12" x14ac:dyDescent="0.3">
      <c r="A65" s="34">
        <v>65</v>
      </c>
      <c r="B65" s="2" t="s">
        <v>122</v>
      </c>
      <c r="C65" s="34" t="s">
        <v>196</v>
      </c>
      <c r="D65" s="49" t="s">
        <v>10</v>
      </c>
      <c r="E65" s="14" t="s">
        <v>30</v>
      </c>
      <c r="F65" s="34" t="s">
        <v>175</v>
      </c>
      <c r="G65" s="35">
        <v>45233</v>
      </c>
      <c r="H65" s="34">
        <v>2100</v>
      </c>
      <c r="I65" s="17">
        <v>1898694</v>
      </c>
      <c r="J65" s="34" t="s">
        <v>25</v>
      </c>
      <c r="K65" s="34" t="s">
        <v>281</v>
      </c>
      <c r="L65" s="34">
        <v>5</v>
      </c>
    </row>
    <row r="66" spans="1:12" x14ac:dyDescent="0.3">
      <c r="A66" s="34">
        <v>66</v>
      </c>
      <c r="B66" s="2" t="s">
        <v>124</v>
      </c>
      <c r="C66" s="34" t="s">
        <v>217</v>
      </c>
      <c r="D66" s="49" t="s">
        <v>15</v>
      </c>
      <c r="E66" s="29" t="s">
        <v>50</v>
      </c>
      <c r="F66" s="34" t="s">
        <v>175</v>
      </c>
      <c r="G66" s="35">
        <v>45234</v>
      </c>
      <c r="H66" s="34">
        <v>1600</v>
      </c>
      <c r="I66" s="31">
        <v>4341365</v>
      </c>
      <c r="J66" s="34" t="s">
        <v>28</v>
      </c>
      <c r="K66" s="34" t="s">
        <v>280</v>
      </c>
      <c r="L66" s="34">
        <v>10</v>
      </c>
    </row>
    <row r="67" spans="1:12" x14ac:dyDescent="0.3">
      <c r="A67" s="34">
        <v>67</v>
      </c>
      <c r="B67" s="2" t="s">
        <v>125</v>
      </c>
      <c r="C67" s="34" t="s">
        <v>217</v>
      </c>
      <c r="D67" s="49" t="s">
        <v>15</v>
      </c>
      <c r="E67" s="29" t="s">
        <v>50</v>
      </c>
      <c r="F67" s="34" t="s">
        <v>175</v>
      </c>
      <c r="G67" s="35">
        <v>45235</v>
      </c>
      <c r="H67" s="34">
        <v>1500</v>
      </c>
      <c r="I67" s="31">
        <v>4341365</v>
      </c>
      <c r="J67" s="34" t="s">
        <v>25</v>
      </c>
      <c r="K67" s="34" t="s">
        <v>281</v>
      </c>
      <c r="L67" s="34">
        <v>6</v>
      </c>
    </row>
    <row r="68" spans="1:12" x14ac:dyDescent="0.3">
      <c r="A68" s="34">
        <v>68</v>
      </c>
      <c r="B68" s="2" t="s">
        <v>102</v>
      </c>
      <c r="C68" s="34" t="s">
        <v>196</v>
      </c>
      <c r="D68" s="49" t="s">
        <v>10</v>
      </c>
      <c r="E68" s="14" t="s">
        <v>30</v>
      </c>
      <c r="F68" s="34" t="s">
        <v>175</v>
      </c>
      <c r="G68" s="35">
        <v>45236</v>
      </c>
      <c r="H68" s="34">
        <v>2100</v>
      </c>
      <c r="I68" s="17">
        <v>1898694</v>
      </c>
      <c r="J68" s="34" t="s">
        <v>28</v>
      </c>
      <c r="K68" s="34" t="s">
        <v>279</v>
      </c>
      <c r="L68" s="34">
        <v>8</v>
      </c>
    </row>
    <row r="69" spans="1:12" x14ac:dyDescent="0.3">
      <c r="A69" s="34">
        <v>69</v>
      </c>
      <c r="B69" s="2" t="s">
        <v>126</v>
      </c>
      <c r="C69" s="34" t="s">
        <v>251</v>
      </c>
      <c r="D69" s="49" t="s">
        <v>142</v>
      </c>
      <c r="E69" s="40" t="s">
        <v>48</v>
      </c>
      <c r="F69" s="34" t="s">
        <v>175</v>
      </c>
      <c r="G69" s="35">
        <v>45237</v>
      </c>
      <c r="H69" s="34">
        <v>0</v>
      </c>
      <c r="I69" s="59">
        <v>456052</v>
      </c>
      <c r="J69" s="34" t="s">
        <v>28</v>
      </c>
      <c r="K69" s="34" t="s">
        <v>281</v>
      </c>
      <c r="L69" s="34">
        <v>5</v>
      </c>
    </row>
    <row r="70" spans="1:12" x14ac:dyDescent="0.3">
      <c r="A70" s="34">
        <v>70</v>
      </c>
      <c r="B70" s="2" t="s">
        <v>127</v>
      </c>
      <c r="C70" s="58" t="s">
        <v>233</v>
      </c>
      <c r="D70" s="49" t="s">
        <v>143</v>
      </c>
      <c r="E70" s="40" t="s">
        <v>171</v>
      </c>
      <c r="F70" s="34" t="s">
        <v>175</v>
      </c>
      <c r="G70" s="35">
        <v>45238</v>
      </c>
      <c r="H70" s="34">
        <v>3400</v>
      </c>
      <c r="I70" s="56">
        <v>1108946</v>
      </c>
      <c r="J70" s="34" t="s">
        <v>28</v>
      </c>
      <c r="K70" s="34" t="s">
        <v>280</v>
      </c>
      <c r="L70" s="34">
        <v>10</v>
      </c>
    </row>
    <row r="71" spans="1:12" x14ac:dyDescent="0.3">
      <c r="A71" s="34">
        <v>71</v>
      </c>
      <c r="B71" s="2" t="s">
        <v>88</v>
      </c>
      <c r="C71" s="58" t="s">
        <v>234</v>
      </c>
      <c r="D71" s="49" t="s">
        <v>143</v>
      </c>
      <c r="E71" s="40" t="s">
        <v>172</v>
      </c>
      <c r="F71" t="s">
        <v>111</v>
      </c>
      <c r="G71" s="35">
        <v>45239</v>
      </c>
      <c r="H71" s="34">
        <v>3200</v>
      </c>
      <c r="I71" s="56">
        <v>1264181</v>
      </c>
      <c r="J71" s="34" t="s">
        <v>25</v>
      </c>
      <c r="K71" s="34" t="s">
        <v>281</v>
      </c>
      <c r="L71" s="34">
        <v>6</v>
      </c>
    </row>
    <row r="72" spans="1:12" x14ac:dyDescent="0.3">
      <c r="A72" s="34">
        <v>72</v>
      </c>
      <c r="B72" s="2" t="s">
        <v>107</v>
      </c>
      <c r="C72" s="58" t="s">
        <v>234</v>
      </c>
      <c r="D72" s="49" t="s">
        <v>143</v>
      </c>
      <c r="E72" s="40" t="s">
        <v>172</v>
      </c>
      <c r="F72" t="s">
        <v>111</v>
      </c>
      <c r="G72" s="35">
        <v>45240</v>
      </c>
      <c r="H72" s="34">
        <v>3100</v>
      </c>
      <c r="I72" s="56">
        <v>1264181</v>
      </c>
      <c r="J72" s="34" t="s">
        <v>25</v>
      </c>
      <c r="K72" s="34" t="s">
        <v>279</v>
      </c>
      <c r="L72" s="34">
        <v>8</v>
      </c>
    </row>
    <row r="73" spans="1:12" x14ac:dyDescent="0.3">
      <c r="A73" s="34">
        <v>73</v>
      </c>
      <c r="B73" s="2" t="s">
        <v>128</v>
      </c>
      <c r="C73" s="34" t="s">
        <v>251</v>
      </c>
      <c r="D73" s="49" t="s">
        <v>142</v>
      </c>
      <c r="E73" s="40" t="s">
        <v>48</v>
      </c>
      <c r="F73" t="s">
        <v>111</v>
      </c>
      <c r="G73" s="35">
        <v>45241</v>
      </c>
      <c r="H73" s="34">
        <v>2600</v>
      </c>
      <c r="I73" s="59">
        <v>456052</v>
      </c>
      <c r="J73" s="34" t="s">
        <v>28</v>
      </c>
      <c r="K73" s="34" t="s">
        <v>280</v>
      </c>
      <c r="L73" s="34">
        <v>10</v>
      </c>
    </row>
    <row r="74" spans="1:12" x14ac:dyDescent="0.3">
      <c r="A74" s="34">
        <v>74</v>
      </c>
      <c r="B74" s="2" t="s">
        <v>129</v>
      </c>
      <c r="C74" s="58" t="s">
        <v>233</v>
      </c>
      <c r="D74" s="49" t="s">
        <v>143</v>
      </c>
      <c r="E74" s="40" t="s">
        <v>171</v>
      </c>
      <c r="F74" t="s">
        <v>111</v>
      </c>
      <c r="G74" s="35">
        <v>45242</v>
      </c>
      <c r="H74" s="34">
        <v>3400</v>
      </c>
      <c r="I74" s="56">
        <v>1108946</v>
      </c>
      <c r="J74" s="34" t="s">
        <v>25</v>
      </c>
      <c r="K74" s="34" t="s">
        <v>280</v>
      </c>
      <c r="L74" s="34">
        <v>10</v>
      </c>
    </row>
    <row r="75" spans="1:12" x14ac:dyDescent="0.3">
      <c r="A75" s="34">
        <v>75</v>
      </c>
      <c r="B75" s="2" t="s">
        <v>130</v>
      </c>
      <c r="C75" s="34" t="s">
        <v>206</v>
      </c>
      <c r="D75" s="49" t="s">
        <v>14</v>
      </c>
      <c r="E75" s="23" t="s">
        <v>44</v>
      </c>
      <c r="F75" t="s">
        <v>111</v>
      </c>
      <c r="G75" s="35">
        <v>45243</v>
      </c>
      <c r="H75" s="34">
        <v>2800</v>
      </c>
      <c r="I75" s="25">
        <v>2931701</v>
      </c>
      <c r="J75" s="34" t="s">
        <v>25</v>
      </c>
      <c r="K75" s="34" t="s">
        <v>280</v>
      </c>
      <c r="L75" s="34">
        <v>10</v>
      </c>
    </row>
    <row r="76" spans="1:12" x14ac:dyDescent="0.3">
      <c r="A76" s="34">
        <v>76</v>
      </c>
      <c r="B76" s="2" t="s">
        <v>130</v>
      </c>
      <c r="C76" s="34" t="s">
        <v>251</v>
      </c>
      <c r="D76" s="49" t="s">
        <v>142</v>
      </c>
      <c r="E76" s="40" t="s">
        <v>48</v>
      </c>
      <c r="F76" t="s">
        <v>111</v>
      </c>
      <c r="G76" s="35">
        <v>45277</v>
      </c>
      <c r="H76" s="34">
        <v>2700</v>
      </c>
      <c r="I76" s="59">
        <v>456052</v>
      </c>
      <c r="J76" s="34" t="s">
        <v>25</v>
      </c>
      <c r="K76" s="34" t="s">
        <v>279</v>
      </c>
      <c r="L76" s="34">
        <v>8</v>
      </c>
    </row>
    <row r="77" spans="1:12" x14ac:dyDescent="0.3">
      <c r="A77" s="34">
        <v>77</v>
      </c>
      <c r="B77" s="2" t="s">
        <v>109</v>
      </c>
      <c r="C77" s="34" t="s">
        <v>206</v>
      </c>
      <c r="D77" s="49" t="s">
        <v>14</v>
      </c>
      <c r="E77" s="23" t="s">
        <v>44</v>
      </c>
      <c r="F77" t="s">
        <v>111</v>
      </c>
      <c r="G77" s="35">
        <v>45278</v>
      </c>
      <c r="H77" s="34">
        <v>1900</v>
      </c>
      <c r="I77" s="25">
        <v>2931701</v>
      </c>
      <c r="J77" s="34" t="s">
        <v>28</v>
      </c>
      <c r="K77" s="34" t="s">
        <v>279</v>
      </c>
      <c r="L77" s="34">
        <v>7</v>
      </c>
    </row>
    <row r="78" spans="1:12" x14ac:dyDescent="0.3">
      <c r="A78" s="34">
        <v>78</v>
      </c>
      <c r="B78" s="2" t="s">
        <v>106</v>
      </c>
      <c r="C78" s="34" t="s">
        <v>251</v>
      </c>
      <c r="D78" s="49" t="s">
        <v>142</v>
      </c>
      <c r="E78" s="40" t="s">
        <v>48</v>
      </c>
      <c r="F78" t="s">
        <v>111</v>
      </c>
      <c r="G78" s="35">
        <v>45279</v>
      </c>
      <c r="H78" s="34">
        <v>2200</v>
      </c>
      <c r="I78" s="59">
        <v>456052</v>
      </c>
      <c r="J78" s="34" t="s">
        <v>25</v>
      </c>
      <c r="K78" s="34" t="s">
        <v>279</v>
      </c>
      <c r="L78" s="34">
        <v>9</v>
      </c>
    </row>
    <row r="79" spans="1:12" x14ac:dyDescent="0.3">
      <c r="A79" s="34">
        <v>79</v>
      </c>
      <c r="B79" s="2" t="s">
        <v>97</v>
      </c>
      <c r="C79" s="58" t="s">
        <v>234</v>
      </c>
      <c r="D79" s="49" t="s">
        <v>143</v>
      </c>
      <c r="E79" s="40" t="s">
        <v>172</v>
      </c>
      <c r="F79" t="s">
        <v>111</v>
      </c>
      <c r="G79" s="35">
        <v>45280</v>
      </c>
      <c r="H79" s="34">
        <v>0</v>
      </c>
      <c r="I79" s="56">
        <v>1264181</v>
      </c>
      <c r="J79" s="34" t="s">
        <v>25</v>
      </c>
      <c r="K79" s="34" t="s">
        <v>280</v>
      </c>
      <c r="L79" s="34">
        <v>10</v>
      </c>
    </row>
    <row r="80" spans="1:12" x14ac:dyDescent="0.3">
      <c r="A80" s="34">
        <v>80</v>
      </c>
      <c r="B80" s="2" t="s">
        <v>131</v>
      </c>
      <c r="C80" s="34" t="s">
        <v>206</v>
      </c>
      <c r="D80" s="49" t="s">
        <v>14</v>
      </c>
      <c r="E80" s="23" t="s">
        <v>44</v>
      </c>
      <c r="F80" s="34" t="s">
        <v>176</v>
      </c>
      <c r="G80" s="35">
        <v>45281</v>
      </c>
      <c r="H80" s="34">
        <v>3400</v>
      </c>
      <c r="I80" s="25">
        <v>2931701</v>
      </c>
      <c r="J80" s="34" t="s">
        <v>28</v>
      </c>
      <c r="K80" s="34" t="s">
        <v>279</v>
      </c>
      <c r="L80" s="34">
        <v>8</v>
      </c>
    </row>
    <row r="81" spans="1:12" x14ac:dyDescent="0.3">
      <c r="A81" s="34">
        <v>81</v>
      </c>
      <c r="B81" s="2" t="s">
        <v>106</v>
      </c>
      <c r="C81" s="34" t="s">
        <v>251</v>
      </c>
      <c r="D81" s="49" t="s">
        <v>142</v>
      </c>
      <c r="E81" s="40" t="s">
        <v>48</v>
      </c>
      <c r="F81" s="34" t="s">
        <v>176</v>
      </c>
      <c r="G81" s="35">
        <v>45282</v>
      </c>
      <c r="H81" s="34">
        <v>3300</v>
      </c>
      <c r="I81" s="59">
        <v>456052</v>
      </c>
      <c r="J81" s="34" t="s">
        <v>25</v>
      </c>
      <c r="K81" s="34" t="s">
        <v>281</v>
      </c>
      <c r="L81" s="34">
        <v>5</v>
      </c>
    </row>
    <row r="82" spans="1:12" x14ac:dyDescent="0.3">
      <c r="A82" s="34">
        <v>82</v>
      </c>
      <c r="B82" s="2" t="s">
        <v>97</v>
      </c>
      <c r="C82" s="34" t="s">
        <v>244</v>
      </c>
      <c r="D82" s="49" t="s">
        <v>148</v>
      </c>
      <c r="E82" s="2" t="s">
        <v>181</v>
      </c>
      <c r="F82" s="34" t="s">
        <v>176</v>
      </c>
      <c r="G82" s="35">
        <v>45283</v>
      </c>
      <c r="H82" s="34">
        <v>0</v>
      </c>
      <c r="I82" s="57">
        <v>1508098</v>
      </c>
      <c r="J82" s="34" t="s">
        <v>28</v>
      </c>
      <c r="K82" s="34" t="s">
        <v>281</v>
      </c>
      <c r="L82" s="34">
        <v>4</v>
      </c>
    </row>
    <row r="83" spans="1:12" x14ac:dyDescent="0.3">
      <c r="A83" s="34">
        <v>83</v>
      </c>
      <c r="B83" s="2" t="s">
        <v>132</v>
      </c>
      <c r="C83" s="34" t="s">
        <v>251</v>
      </c>
      <c r="D83" s="49" t="s">
        <v>142</v>
      </c>
      <c r="E83" s="40" t="s">
        <v>48</v>
      </c>
      <c r="F83" s="34" t="s">
        <v>176</v>
      </c>
      <c r="G83" s="35">
        <v>45284</v>
      </c>
      <c r="H83" s="34">
        <v>2300</v>
      </c>
      <c r="I83" s="59">
        <v>456052</v>
      </c>
      <c r="J83" s="34" t="s">
        <v>25</v>
      </c>
      <c r="K83" s="34" t="s">
        <v>280</v>
      </c>
      <c r="L83" s="34">
        <v>10</v>
      </c>
    </row>
    <row r="84" spans="1:12" x14ac:dyDescent="0.3">
      <c r="A84" s="34">
        <v>84</v>
      </c>
      <c r="B84" s="2" t="s">
        <v>133</v>
      </c>
      <c r="C84" s="34" t="s">
        <v>244</v>
      </c>
      <c r="D84" s="49" t="s">
        <v>148</v>
      </c>
      <c r="E84" s="2" t="s">
        <v>181</v>
      </c>
      <c r="F84" s="34" t="s">
        <v>176</v>
      </c>
      <c r="G84" s="35">
        <v>45285</v>
      </c>
      <c r="H84" s="34">
        <v>2600</v>
      </c>
      <c r="I84" s="57">
        <v>1508098</v>
      </c>
      <c r="J84" s="34" t="s">
        <v>28</v>
      </c>
      <c r="K84" s="34" t="s">
        <v>280</v>
      </c>
      <c r="L84" s="34">
        <v>10</v>
      </c>
    </row>
    <row r="85" spans="1:12" x14ac:dyDescent="0.3">
      <c r="A85" s="34">
        <v>85</v>
      </c>
      <c r="B85" s="2" t="s">
        <v>105</v>
      </c>
      <c r="C85" s="34" t="s">
        <v>217</v>
      </c>
      <c r="D85" s="51" t="s">
        <v>15</v>
      </c>
      <c r="E85" s="29" t="s">
        <v>50</v>
      </c>
      <c r="F85" s="34" t="s">
        <v>176</v>
      </c>
      <c r="G85" s="35">
        <v>45286</v>
      </c>
      <c r="H85" s="34">
        <v>1900</v>
      </c>
      <c r="I85" s="31">
        <v>4341365</v>
      </c>
      <c r="J85" s="34" t="s">
        <v>25</v>
      </c>
      <c r="K85" s="34" t="s">
        <v>279</v>
      </c>
      <c r="L85" s="34">
        <v>8</v>
      </c>
    </row>
    <row r="86" spans="1:12" x14ac:dyDescent="0.3">
      <c r="A86" s="34">
        <v>86</v>
      </c>
      <c r="B86" s="2" t="s">
        <v>134</v>
      </c>
      <c r="C86" s="34" t="s">
        <v>226</v>
      </c>
      <c r="D86" s="41" t="s">
        <v>140</v>
      </c>
      <c r="E86" s="40" t="s">
        <v>160</v>
      </c>
      <c r="F86" s="34" t="s">
        <v>176</v>
      </c>
      <c r="G86" s="35">
        <v>45287</v>
      </c>
      <c r="H86" s="34">
        <v>0</v>
      </c>
      <c r="I86" s="55">
        <v>905372</v>
      </c>
      <c r="J86" s="34" t="s">
        <v>28</v>
      </c>
      <c r="K86" s="34" t="s">
        <v>279</v>
      </c>
      <c r="L86" s="34">
        <v>7</v>
      </c>
    </row>
    <row r="87" spans="1:12" x14ac:dyDescent="0.3">
      <c r="A87" s="34">
        <v>87</v>
      </c>
      <c r="B87" s="2" t="s">
        <v>135</v>
      </c>
      <c r="C87" s="34" t="s">
        <v>206</v>
      </c>
      <c r="D87" s="49" t="s">
        <v>14</v>
      </c>
      <c r="E87" s="23" t="s">
        <v>44</v>
      </c>
      <c r="F87" s="34" t="s">
        <v>176</v>
      </c>
      <c r="G87" s="35">
        <v>45288</v>
      </c>
      <c r="H87" s="34">
        <v>2300</v>
      </c>
      <c r="I87" s="25">
        <v>2931701</v>
      </c>
      <c r="J87" s="34" t="s">
        <v>25</v>
      </c>
      <c r="K87" s="34" t="s">
        <v>281</v>
      </c>
      <c r="L87" s="34">
        <v>4</v>
      </c>
    </row>
    <row r="88" spans="1:12" x14ac:dyDescent="0.3">
      <c r="A88" s="34">
        <v>88</v>
      </c>
      <c r="B88" s="2" t="s">
        <v>136</v>
      </c>
      <c r="C88" s="34" t="s">
        <v>217</v>
      </c>
      <c r="D88" s="51" t="s">
        <v>15</v>
      </c>
      <c r="E88" s="29" t="s">
        <v>50</v>
      </c>
      <c r="F88" s="34" t="s">
        <v>176</v>
      </c>
      <c r="G88" s="35">
        <v>45289</v>
      </c>
      <c r="H88" s="34">
        <v>3400</v>
      </c>
      <c r="I88" s="31">
        <v>4341365</v>
      </c>
      <c r="J88" s="34" t="s">
        <v>25</v>
      </c>
      <c r="K88" s="34" t="s">
        <v>280</v>
      </c>
      <c r="L88" s="34">
        <v>10</v>
      </c>
    </row>
    <row r="89" spans="1:12" x14ac:dyDescent="0.3">
      <c r="A89" s="34">
        <v>89</v>
      </c>
      <c r="B89" s="2" t="s">
        <v>130</v>
      </c>
      <c r="C89" s="34" t="s">
        <v>227</v>
      </c>
      <c r="D89" s="41" t="s">
        <v>140</v>
      </c>
      <c r="E89" s="41" t="s">
        <v>214</v>
      </c>
      <c r="F89" s="34" t="s">
        <v>176</v>
      </c>
      <c r="G89" s="35">
        <v>45290</v>
      </c>
      <c r="H89" s="34">
        <v>2700</v>
      </c>
      <c r="I89" s="55">
        <v>947771</v>
      </c>
      <c r="J89" s="34" t="s">
        <v>25</v>
      </c>
      <c r="K89" s="34" t="s">
        <v>281</v>
      </c>
      <c r="L89" s="34">
        <v>4</v>
      </c>
    </row>
    <row r="90" spans="1:12" x14ac:dyDescent="0.3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</row>
    <row r="109" spans="6:9" x14ac:dyDescent="0.25">
      <c r="F109" s="61"/>
      <c r="I109" s="60"/>
    </row>
    <row r="110" spans="6:9" x14ac:dyDescent="0.25">
      <c r="F110" s="62"/>
      <c r="I110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3DD6-2AF4-4866-B476-64FC21CF8CFD}">
  <dimension ref="A1:R110"/>
  <sheetViews>
    <sheetView topLeftCell="A4" workbookViewId="0">
      <selection activeCell="E27" sqref="E27:E29"/>
    </sheetView>
  </sheetViews>
  <sheetFormatPr defaultRowHeight="14.4" x14ac:dyDescent="0.3"/>
  <cols>
    <col min="1" max="1" width="6.5546875" style="36" bestFit="1" customWidth="1"/>
    <col min="2" max="2" width="28.5546875" style="33" bestFit="1" customWidth="1"/>
    <col min="3" max="3" width="22.21875" style="36" bestFit="1" customWidth="1"/>
    <col min="4" max="4" width="19.88671875" style="36" bestFit="1" customWidth="1"/>
    <col min="5" max="5" width="18.44140625" style="38" bestFit="1" customWidth="1"/>
    <col min="6" max="6" width="12" style="38" bestFit="1" customWidth="1"/>
    <col min="7" max="7" width="11.21875" style="36" bestFit="1" customWidth="1"/>
    <col min="8" max="8" width="14.21875" style="38" bestFit="1" customWidth="1"/>
    <col min="9" max="9" width="16" style="38" bestFit="1" customWidth="1"/>
    <col min="10" max="10" width="14.44140625" style="38" customWidth="1"/>
    <col min="11" max="11" width="12.88671875" bestFit="1" customWidth="1"/>
    <col min="12" max="12" width="9.44140625" bestFit="1" customWidth="1"/>
    <col min="13" max="13" width="16.21875" style="38" bestFit="1" customWidth="1"/>
    <col min="14" max="14" width="12.88671875" bestFit="1" customWidth="1"/>
    <col min="16" max="16" width="10.33203125" bestFit="1" customWidth="1"/>
    <col min="17" max="17" width="11.44140625" bestFit="1" customWidth="1"/>
    <col min="18" max="18" width="10.33203125" bestFit="1" customWidth="1"/>
  </cols>
  <sheetData>
    <row r="1" spans="1:18" ht="23.4" customHeight="1" x14ac:dyDescent="0.3">
      <c r="A1" s="32" t="s">
        <v>187</v>
      </c>
      <c r="B1" s="32" t="s">
        <v>21</v>
      </c>
      <c r="C1" s="32" t="s">
        <v>22</v>
      </c>
      <c r="D1" s="80" t="s">
        <v>23</v>
      </c>
      <c r="E1" s="80" t="s">
        <v>258</v>
      </c>
      <c r="F1" s="80" t="s">
        <v>256</v>
      </c>
      <c r="G1" s="81" t="s">
        <v>255</v>
      </c>
      <c r="H1" s="80" t="s">
        <v>259</v>
      </c>
      <c r="I1" s="80" t="s">
        <v>257</v>
      </c>
      <c r="J1" s="80" t="s">
        <v>254</v>
      </c>
      <c r="K1" s="82" t="s">
        <v>282</v>
      </c>
      <c r="L1" s="82" t="s">
        <v>260</v>
      </c>
      <c r="M1" s="83" t="s">
        <v>283</v>
      </c>
      <c r="N1" s="82" t="s">
        <v>261</v>
      </c>
    </row>
    <row r="2" spans="1:18" x14ac:dyDescent="0.3">
      <c r="A2" s="34" t="s">
        <v>188</v>
      </c>
      <c r="B2" s="4" t="s">
        <v>9</v>
      </c>
      <c r="C2" s="35">
        <v>44928</v>
      </c>
      <c r="D2" s="71">
        <v>3500</v>
      </c>
      <c r="E2" s="72">
        <f t="shared" ref="E2:E33" si="0">D2*20%</f>
        <v>700</v>
      </c>
      <c r="F2" s="72">
        <f t="shared" ref="F2:F33" si="1">D2*18%</f>
        <v>630</v>
      </c>
      <c r="G2" s="73">
        <v>768815</v>
      </c>
      <c r="H2" s="72">
        <f t="shared" ref="H2:H33" si="2">G2*18%</f>
        <v>138386.69999999998</v>
      </c>
      <c r="I2" s="72">
        <f t="shared" ref="I2:I33" si="3">G2*25%</f>
        <v>192203.75</v>
      </c>
      <c r="J2" s="72">
        <v>772315</v>
      </c>
      <c r="K2" s="69">
        <f t="shared" ref="K2:K33" si="4">G2-I2</f>
        <v>576611.25</v>
      </c>
      <c r="L2" s="69">
        <f t="shared" ref="L2:L33" si="5">D2-E2</f>
        <v>2800</v>
      </c>
      <c r="M2" s="72">
        <f>SUM(K2+L2)</f>
        <v>579411.25</v>
      </c>
      <c r="N2" s="69">
        <f>(J2-M2)</f>
        <v>192903.75</v>
      </c>
      <c r="Q2" s="65"/>
      <c r="R2" s="38"/>
    </row>
    <row r="3" spans="1:18" x14ac:dyDescent="0.3">
      <c r="A3" s="34" t="s">
        <v>198</v>
      </c>
      <c r="B3" s="34" t="s">
        <v>11</v>
      </c>
      <c r="C3" s="35">
        <v>44929</v>
      </c>
      <c r="D3" s="71">
        <v>2000</v>
      </c>
      <c r="E3" s="72">
        <f t="shared" si="0"/>
        <v>400</v>
      </c>
      <c r="F3" s="72">
        <f t="shared" si="1"/>
        <v>360</v>
      </c>
      <c r="G3" s="73">
        <v>2793490</v>
      </c>
      <c r="H3" s="72">
        <f t="shared" si="2"/>
        <v>502828.19999999995</v>
      </c>
      <c r="I3" s="72">
        <f t="shared" si="3"/>
        <v>698372.5</v>
      </c>
      <c r="J3" s="72">
        <v>2795490</v>
      </c>
      <c r="K3" s="69">
        <f t="shared" si="4"/>
        <v>2095117.5</v>
      </c>
      <c r="L3" s="69">
        <f t="shared" si="5"/>
        <v>1600</v>
      </c>
      <c r="M3" s="72">
        <f t="shared" ref="M3:M66" si="6">SUM(K3+L3)</f>
        <v>2096717.5</v>
      </c>
      <c r="N3" s="69">
        <f t="shared" ref="N3:N66" si="7">(J3-M3)</f>
        <v>698772.5</v>
      </c>
      <c r="R3" s="63"/>
    </row>
    <row r="4" spans="1:18" x14ac:dyDescent="0.3">
      <c r="A4" s="34" t="s">
        <v>198</v>
      </c>
      <c r="B4" s="34" t="s">
        <v>11</v>
      </c>
      <c r="C4" s="35">
        <v>44930</v>
      </c>
      <c r="D4" s="71">
        <v>0</v>
      </c>
      <c r="E4" s="72">
        <f t="shared" si="0"/>
        <v>0</v>
      </c>
      <c r="F4" s="72">
        <f t="shared" si="1"/>
        <v>0</v>
      </c>
      <c r="G4" s="73">
        <v>2793490</v>
      </c>
      <c r="H4" s="72">
        <f t="shared" si="2"/>
        <v>502828.19999999995</v>
      </c>
      <c r="I4" s="72">
        <f t="shared" si="3"/>
        <v>698372.5</v>
      </c>
      <c r="J4" s="72">
        <v>2793490</v>
      </c>
      <c r="K4" s="69">
        <f t="shared" si="4"/>
        <v>2095117.5</v>
      </c>
      <c r="L4" s="69">
        <f t="shared" si="5"/>
        <v>0</v>
      </c>
      <c r="M4" s="72">
        <f t="shared" si="6"/>
        <v>2095117.5</v>
      </c>
      <c r="N4" s="69">
        <f t="shared" si="7"/>
        <v>698372.5</v>
      </c>
    </row>
    <row r="5" spans="1:18" x14ac:dyDescent="0.3">
      <c r="A5" s="34" t="s">
        <v>198</v>
      </c>
      <c r="B5" s="34" t="s">
        <v>11</v>
      </c>
      <c r="C5" s="35">
        <v>44931</v>
      </c>
      <c r="D5" s="71">
        <v>1000</v>
      </c>
      <c r="E5" s="72">
        <f t="shared" si="0"/>
        <v>200</v>
      </c>
      <c r="F5" s="72">
        <f t="shared" si="1"/>
        <v>180</v>
      </c>
      <c r="G5" s="73">
        <v>2793490</v>
      </c>
      <c r="H5" s="72">
        <f t="shared" si="2"/>
        <v>502828.19999999995</v>
      </c>
      <c r="I5" s="72">
        <f t="shared" si="3"/>
        <v>698372.5</v>
      </c>
      <c r="J5" s="72">
        <v>2794490</v>
      </c>
      <c r="K5" s="69">
        <f t="shared" si="4"/>
        <v>2095117.5</v>
      </c>
      <c r="L5" s="69">
        <f t="shared" si="5"/>
        <v>800</v>
      </c>
      <c r="M5" s="72">
        <f t="shared" si="6"/>
        <v>2095917.5</v>
      </c>
      <c r="N5" s="69">
        <f t="shared" si="7"/>
        <v>698572.5</v>
      </c>
      <c r="Q5" s="65"/>
    </row>
    <row r="6" spans="1:18" x14ac:dyDescent="0.3">
      <c r="A6" s="34" t="s">
        <v>198</v>
      </c>
      <c r="B6" s="34" t="s">
        <v>11</v>
      </c>
      <c r="C6" s="35">
        <v>44932</v>
      </c>
      <c r="D6" s="71">
        <v>3000</v>
      </c>
      <c r="E6" s="72">
        <f t="shared" si="0"/>
        <v>600</v>
      </c>
      <c r="F6" s="72">
        <f t="shared" si="1"/>
        <v>540</v>
      </c>
      <c r="G6" s="73">
        <v>2793490</v>
      </c>
      <c r="H6" s="72">
        <f t="shared" si="2"/>
        <v>502828.19999999995</v>
      </c>
      <c r="I6" s="72">
        <f t="shared" si="3"/>
        <v>698372.5</v>
      </c>
      <c r="J6" s="72">
        <v>2796490</v>
      </c>
      <c r="K6" s="69">
        <f t="shared" si="4"/>
        <v>2095117.5</v>
      </c>
      <c r="L6" s="69">
        <f t="shared" si="5"/>
        <v>2400</v>
      </c>
      <c r="M6" s="72">
        <f t="shared" si="6"/>
        <v>2097517.5</v>
      </c>
      <c r="N6" s="69">
        <f t="shared" si="7"/>
        <v>698972.5</v>
      </c>
    </row>
    <row r="7" spans="1:18" x14ac:dyDescent="0.3">
      <c r="A7" s="34" t="s">
        <v>206</v>
      </c>
      <c r="B7" s="2" t="s">
        <v>14</v>
      </c>
      <c r="C7" s="35">
        <v>44933</v>
      </c>
      <c r="D7" s="71">
        <v>2500</v>
      </c>
      <c r="E7" s="72">
        <f t="shared" si="0"/>
        <v>500</v>
      </c>
      <c r="F7" s="72">
        <f t="shared" si="1"/>
        <v>450</v>
      </c>
      <c r="G7" s="73">
        <v>2931701</v>
      </c>
      <c r="H7" s="72">
        <f t="shared" si="2"/>
        <v>527706.17999999993</v>
      </c>
      <c r="I7" s="72">
        <f t="shared" si="3"/>
        <v>732925.25</v>
      </c>
      <c r="J7" s="72">
        <v>2934201</v>
      </c>
      <c r="K7" s="69">
        <f t="shared" si="4"/>
        <v>2198775.75</v>
      </c>
      <c r="L7" s="69">
        <f t="shared" si="5"/>
        <v>2000</v>
      </c>
      <c r="M7" s="72">
        <f t="shared" si="6"/>
        <v>2200775.75</v>
      </c>
      <c r="N7" s="69">
        <f t="shared" si="7"/>
        <v>733425.25</v>
      </c>
      <c r="P7" s="63"/>
    </row>
    <row r="8" spans="1:18" x14ac:dyDescent="0.3">
      <c r="A8" s="34" t="s">
        <v>189</v>
      </c>
      <c r="B8" s="4" t="s">
        <v>9</v>
      </c>
      <c r="C8" s="35">
        <v>44934</v>
      </c>
      <c r="D8" s="71">
        <v>0</v>
      </c>
      <c r="E8" s="72">
        <f t="shared" si="0"/>
        <v>0</v>
      </c>
      <c r="F8" s="72">
        <f t="shared" si="1"/>
        <v>0</v>
      </c>
      <c r="G8" s="73">
        <v>867075</v>
      </c>
      <c r="H8" s="72">
        <f t="shared" si="2"/>
        <v>156073.5</v>
      </c>
      <c r="I8" s="72">
        <f t="shared" si="3"/>
        <v>216768.75</v>
      </c>
      <c r="J8" s="72">
        <v>867075</v>
      </c>
      <c r="K8" s="69">
        <f t="shared" si="4"/>
        <v>650306.25</v>
      </c>
      <c r="L8" s="69">
        <f t="shared" si="5"/>
        <v>0</v>
      </c>
      <c r="M8" s="72">
        <f t="shared" si="6"/>
        <v>650306.25</v>
      </c>
      <c r="N8" s="69">
        <f t="shared" si="7"/>
        <v>216768.75</v>
      </c>
      <c r="Q8" s="65"/>
    </row>
    <row r="9" spans="1:18" x14ac:dyDescent="0.3">
      <c r="A9" s="34" t="s">
        <v>222</v>
      </c>
      <c r="B9" s="4" t="s">
        <v>139</v>
      </c>
      <c r="C9" s="35">
        <v>44966</v>
      </c>
      <c r="D9" s="71">
        <v>1100</v>
      </c>
      <c r="E9" s="72">
        <f t="shared" si="0"/>
        <v>220</v>
      </c>
      <c r="F9" s="72">
        <f t="shared" si="1"/>
        <v>198</v>
      </c>
      <c r="G9" s="74">
        <v>917033</v>
      </c>
      <c r="H9" s="72">
        <f t="shared" si="2"/>
        <v>165065.94</v>
      </c>
      <c r="I9" s="72">
        <f t="shared" si="3"/>
        <v>229258.25</v>
      </c>
      <c r="J9" s="72">
        <v>918133</v>
      </c>
      <c r="K9" s="69">
        <f t="shared" si="4"/>
        <v>687774.75</v>
      </c>
      <c r="L9" s="69">
        <f t="shared" si="5"/>
        <v>880</v>
      </c>
      <c r="M9" s="72">
        <f t="shared" si="6"/>
        <v>688654.75</v>
      </c>
      <c r="N9" s="69">
        <f t="shared" si="7"/>
        <v>229478.25</v>
      </c>
      <c r="P9" s="63"/>
      <c r="R9" s="63"/>
    </row>
    <row r="10" spans="1:18" x14ac:dyDescent="0.3">
      <c r="A10" s="34" t="s">
        <v>226</v>
      </c>
      <c r="B10" s="4" t="s">
        <v>140</v>
      </c>
      <c r="C10" s="35">
        <v>44967</v>
      </c>
      <c r="D10" s="71">
        <v>2200</v>
      </c>
      <c r="E10" s="72">
        <f t="shared" si="0"/>
        <v>440</v>
      </c>
      <c r="F10" s="72">
        <f t="shared" si="1"/>
        <v>396</v>
      </c>
      <c r="G10" s="75">
        <v>905372</v>
      </c>
      <c r="H10" s="72">
        <f t="shared" si="2"/>
        <v>162966.96</v>
      </c>
      <c r="I10" s="72">
        <f t="shared" si="3"/>
        <v>226343</v>
      </c>
      <c r="J10" s="72">
        <v>907572</v>
      </c>
      <c r="K10" s="69">
        <f t="shared" si="4"/>
        <v>679029</v>
      </c>
      <c r="L10" s="69">
        <f t="shared" si="5"/>
        <v>1760</v>
      </c>
      <c r="M10" s="72">
        <f t="shared" si="6"/>
        <v>680789</v>
      </c>
      <c r="N10" s="69">
        <f t="shared" si="7"/>
        <v>226783</v>
      </c>
      <c r="P10" s="63"/>
    </row>
    <row r="11" spans="1:18" x14ac:dyDescent="0.3">
      <c r="A11" s="34" t="s">
        <v>249</v>
      </c>
      <c r="B11" s="4" t="s">
        <v>151</v>
      </c>
      <c r="C11" s="35">
        <v>44968</v>
      </c>
      <c r="D11" s="71">
        <v>3600</v>
      </c>
      <c r="E11" s="72">
        <f t="shared" si="0"/>
        <v>720</v>
      </c>
      <c r="F11" s="72">
        <f t="shared" si="1"/>
        <v>648</v>
      </c>
      <c r="G11" s="76">
        <v>1366140</v>
      </c>
      <c r="H11" s="72">
        <f t="shared" si="2"/>
        <v>245905.19999999998</v>
      </c>
      <c r="I11" s="72">
        <f t="shared" si="3"/>
        <v>341535</v>
      </c>
      <c r="J11" s="72">
        <v>1369740</v>
      </c>
      <c r="K11" s="69">
        <f t="shared" si="4"/>
        <v>1024605</v>
      </c>
      <c r="L11" s="69">
        <f t="shared" si="5"/>
        <v>2880</v>
      </c>
      <c r="M11" s="72">
        <f t="shared" si="6"/>
        <v>1027485</v>
      </c>
      <c r="N11" s="69">
        <f t="shared" si="7"/>
        <v>342255</v>
      </c>
      <c r="P11" s="63"/>
    </row>
    <row r="12" spans="1:18" x14ac:dyDescent="0.3">
      <c r="A12" s="34" t="s">
        <v>222</v>
      </c>
      <c r="B12" s="4" t="s">
        <v>139</v>
      </c>
      <c r="C12" s="35">
        <v>44969</v>
      </c>
      <c r="D12" s="71">
        <v>2500</v>
      </c>
      <c r="E12" s="72">
        <f t="shared" si="0"/>
        <v>500</v>
      </c>
      <c r="F12" s="72">
        <f t="shared" si="1"/>
        <v>450</v>
      </c>
      <c r="G12" s="74">
        <v>917033</v>
      </c>
      <c r="H12" s="72">
        <f t="shared" si="2"/>
        <v>165065.94</v>
      </c>
      <c r="I12" s="72">
        <f t="shared" si="3"/>
        <v>229258.25</v>
      </c>
      <c r="J12" s="72">
        <v>919533</v>
      </c>
      <c r="K12" s="69">
        <f t="shared" si="4"/>
        <v>687774.75</v>
      </c>
      <c r="L12" s="69">
        <f t="shared" si="5"/>
        <v>2000</v>
      </c>
      <c r="M12" s="72">
        <f t="shared" si="6"/>
        <v>689774.75</v>
      </c>
      <c r="N12" s="69">
        <f t="shared" si="7"/>
        <v>229758.25</v>
      </c>
      <c r="P12" s="63"/>
    </row>
    <row r="13" spans="1:18" x14ac:dyDescent="0.3">
      <c r="A13" s="34" t="s">
        <v>228</v>
      </c>
      <c r="B13" s="4" t="s">
        <v>141</v>
      </c>
      <c r="C13" s="35">
        <v>44970</v>
      </c>
      <c r="D13" s="71">
        <v>2700</v>
      </c>
      <c r="E13" s="72">
        <f t="shared" si="0"/>
        <v>540</v>
      </c>
      <c r="F13" s="72">
        <f t="shared" si="1"/>
        <v>486</v>
      </c>
      <c r="G13" s="77">
        <v>941355</v>
      </c>
      <c r="H13" s="72">
        <f t="shared" si="2"/>
        <v>169443.9</v>
      </c>
      <c r="I13" s="72">
        <f t="shared" si="3"/>
        <v>235338.75</v>
      </c>
      <c r="J13" s="72">
        <v>944055</v>
      </c>
      <c r="K13" s="69">
        <f t="shared" si="4"/>
        <v>706016.25</v>
      </c>
      <c r="L13" s="69">
        <f t="shared" si="5"/>
        <v>2160</v>
      </c>
      <c r="M13" s="72">
        <f t="shared" si="6"/>
        <v>708176.25</v>
      </c>
      <c r="N13" s="69">
        <f t="shared" si="7"/>
        <v>235878.75</v>
      </c>
    </row>
    <row r="14" spans="1:18" x14ac:dyDescent="0.3">
      <c r="A14" s="34" t="s">
        <v>226</v>
      </c>
      <c r="B14" s="4" t="s">
        <v>140</v>
      </c>
      <c r="C14" s="35">
        <v>44971</v>
      </c>
      <c r="D14" s="71">
        <v>2100</v>
      </c>
      <c r="E14" s="72">
        <f t="shared" si="0"/>
        <v>420</v>
      </c>
      <c r="F14" s="72">
        <f t="shared" si="1"/>
        <v>378</v>
      </c>
      <c r="G14" s="75">
        <v>905372</v>
      </c>
      <c r="H14" s="72">
        <f t="shared" si="2"/>
        <v>162966.96</v>
      </c>
      <c r="I14" s="72">
        <f t="shared" si="3"/>
        <v>226343</v>
      </c>
      <c r="J14" s="72">
        <v>907472</v>
      </c>
      <c r="K14" s="69">
        <f t="shared" si="4"/>
        <v>679029</v>
      </c>
      <c r="L14" s="69">
        <f t="shared" si="5"/>
        <v>1680</v>
      </c>
      <c r="M14" s="72">
        <f t="shared" si="6"/>
        <v>680709</v>
      </c>
      <c r="N14" s="69">
        <f t="shared" si="7"/>
        <v>226763</v>
      </c>
    </row>
    <row r="15" spans="1:18" x14ac:dyDescent="0.3">
      <c r="A15" s="34" t="s">
        <v>251</v>
      </c>
      <c r="B15" s="4" t="s">
        <v>142</v>
      </c>
      <c r="C15" s="35">
        <v>44972</v>
      </c>
      <c r="D15" s="71">
        <v>0</v>
      </c>
      <c r="E15" s="72">
        <f t="shared" si="0"/>
        <v>0</v>
      </c>
      <c r="F15" s="72">
        <f t="shared" si="1"/>
        <v>0</v>
      </c>
      <c r="G15" s="76">
        <v>456052</v>
      </c>
      <c r="H15" s="72">
        <f t="shared" si="2"/>
        <v>82089.36</v>
      </c>
      <c r="I15" s="72">
        <f t="shared" si="3"/>
        <v>114013</v>
      </c>
      <c r="J15" s="72">
        <v>456052</v>
      </c>
      <c r="K15" s="69">
        <f t="shared" si="4"/>
        <v>342039</v>
      </c>
      <c r="L15" s="69">
        <f t="shared" si="5"/>
        <v>0</v>
      </c>
      <c r="M15" s="72">
        <f t="shared" si="6"/>
        <v>342039</v>
      </c>
      <c r="N15" s="69">
        <f t="shared" si="7"/>
        <v>114013</v>
      </c>
      <c r="P15" s="63"/>
    </row>
    <row r="16" spans="1:18" x14ac:dyDescent="0.3">
      <c r="A16" s="34" t="s">
        <v>221</v>
      </c>
      <c r="B16" s="4" t="s">
        <v>139</v>
      </c>
      <c r="C16" s="35">
        <v>44973</v>
      </c>
      <c r="D16" s="71">
        <v>0</v>
      </c>
      <c r="E16" s="72">
        <f t="shared" si="0"/>
        <v>0</v>
      </c>
      <c r="F16" s="72">
        <f t="shared" si="1"/>
        <v>0</v>
      </c>
      <c r="G16" s="74">
        <v>902651</v>
      </c>
      <c r="H16" s="72">
        <f t="shared" si="2"/>
        <v>162477.18</v>
      </c>
      <c r="I16" s="72">
        <f t="shared" si="3"/>
        <v>225662.75</v>
      </c>
      <c r="J16" s="72">
        <v>902651</v>
      </c>
      <c r="K16" s="69">
        <f t="shared" si="4"/>
        <v>676988.25</v>
      </c>
      <c r="L16" s="69">
        <f t="shared" si="5"/>
        <v>0</v>
      </c>
      <c r="M16" s="72">
        <f t="shared" si="6"/>
        <v>676988.25</v>
      </c>
      <c r="N16" s="69">
        <f t="shared" si="7"/>
        <v>225662.75</v>
      </c>
    </row>
    <row r="17" spans="1:18" x14ac:dyDescent="0.3">
      <c r="A17" s="34" t="s">
        <v>231</v>
      </c>
      <c r="B17" s="4" t="s">
        <v>141</v>
      </c>
      <c r="C17" s="35">
        <v>44974</v>
      </c>
      <c r="D17" s="71">
        <v>2900</v>
      </c>
      <c r="E17" s="72">
        <f t="shared" si="0"/>
        <v>580</v>
      </c>
      <c r="F17" s="72">
        <f t="shared" si="1"/>
        <v>522</v>
      </c>
      <c r="G17" s="77">
        <v>1092198</v>
      </c>
      <c r="H17" s="72">
        <f t="shared" si="2"/>
        <v>196595.63999999998</v>
      </c>
      <c r="I17" s="72">
        <f t="shared" si="3"/>
        <v>273049.5</v>
      </c>
      <c r="J17" s="72">
        <v>1095098</v>
      </c>
      <c r="K17" s="69">
        <f t="shared" si="4"/>
        <v>819148.5</v>
      </c>
      <c r="L17" s="69">
        <f t="shared" si="5"/>
        <v>2320</v>
      </c>
      <c r="M17" s="72">
        <f t="shared" si="6"/>
        <v>821468.5</v>
      </c>
      <c r="N17" s="69">
        <f t="shared" si="7"/>
        <v>273629.5</v>
      </c>
    </row>
    <row r="18" spans="1:18" x14ac:dyDescent="0.3">
      <c r="A18" s="34" t="s">
        <v>249</v>
      </c>
      <c r="B18" s="4" t="s">
        <v>151</v>
      </c>
      <c r="C18" s="35">
        <v>44975</v>
      </c>
      <c r="D18" s="71">
        <v>2800</v>
      </c>
      <c r="E18" s="72">
        <f t="shared" si="0"/>
        <v>560</v>
      </c>
      <c r="F18" s="72">
        <f t="shared" si="1"/>
        <v>504</v>
      </c>
      <c r="G18" s="76">
        <v>1366140</v>
      </c>
      <c r="H18" s="72">
        <f t="shared" si="2"/>
        <v>245905.19999999998</v>
      </c>
      <c r="I18" s="72">
        <f t="shared" si="3"/>
        <v>341535</v>
      </c>
      <c r="J18" s="72">
        <v>1368940</v>
      </c>
      <c r="K18" s="69">
        <f t="shared" si="4"/>
        <v>1024605</v>
      </c>
      <c r="L18" s="69">
        <f t="shared" si="5"/>
        <v>2240</v>
      </c>
      <c r="M18" s="72">
        <f t="shared" si="6"/>
        <v>1026845</v>
      </c>
      <c r="N18" s="69">
        <f t="shared" si="7"/>
        <v>342095</v>
      </c>
    </row>
    <row r="19" spans="1:18" x14ac:dyDescent="0.3">
      <c r="A19" s="34" t="s">
        <v>228</v>
      </c>
      <c r="B19" s="4" t="s">
        <v>141</v>
      </c>
      <c r="C19" s="35">
        <v>45004</v>
      </c>
      <c r="D19" s="71">
        <v>1900</v>
      </c>
      <c r="E19" s="72">
        <f t="shared" si="0"/>
        <v>380</v>
      </c>
      <c r="F19" s="72">
        <f t="shared" si="1"/>
        <v>342</v>
      </c>
      <c r="G19" s="77">
        <v>941355</v>
      </c>
      <c r="H19" s="72">
        <f t="shared" si="2"/>
        <v>169443.9</v>
      </c>
      <c r="I19" s="72">
        <f t="shared" si="3"/>
        <v>235338.75</v>
      </c>
      <c r="J19" s="72">
        <v>943255</v>
      </c>
      <c r="K19" s="69">
        <f t="shared" si="4"/>
        <v>706016.25</v>
      </c>
      <c r="L19" s="69">
        <f t="shared" si="5"/>
        <v>1520</v>
      </c>
      <c r="M19" s="72">
        <f t="shared" si="6"/>
        <v>707536.25</v>
      </c>
      <c r="N19" s="69">
        <f t="shared" si="7"/>
        <v>235718.75</v>
      </c>
    </row>
    <row r="20" spans="1:18" x14ac:dyDescent="0.3">
      <c r="A20" s="34" t="s">
        <v>237</v>
      </c>
      <c r="B20" s="4" t="s">
        <v>146</v>
      </c>
      <c r="C20" s="35">
        <v>45005</v>
      </c>
      <c r="D20" s="71">
        <v>1800</v>
      </c>
      <c r="E20" s="72">
        <f t="shared" si="0"/>
        <v>360</v>
      </c>
      <c r="F20" s="72">
        <f t="shared" si="1"/>
        <v>324</v>
      </c>
      <c r="G20" s="77">
        <v>851566</v>
      </c>
      <c r="H20" s="72">
        <f t="shared" si="2"/>
        <v>153281.88</v>
      </c>
      <c r="I20" s="72">
        <f t="shared" si="3"/>
        <v>212891.5</v>
      </c>
      <c r="J20" s="72">
        <v>853366</v>
      </c>
      <c r="K20" s="69">
        <f t="shared" si="4"/>
        <v>638674.5</v>
      </c>
      <c r="L20" s="69">
        <f t="shared" si="5"/>
        <v>1440</v>
      </c>
      <c r="M20" s="72">
        <f t="shared" si="6"/>
        <v>640114.5</v>
      </c>
      <c r="N20" s="69">
        <f>(J20-M20)</f>
        <v>213251.5</v>
      </c>
      <c r="R20" s="63"/>
    </row>
    <row r="21" spans="1:18" x14ac:dyDescent="0.3">
      <c r="A21" s="34" t="s">
        <v>242</v>
      </c>
      <c r="B21" s="4" t="s">
        <v>147</v>
      </c>
      <c r="C21" s="35">
        <v>45006</v>
      </c>
      <c r="D21" s="71">
        <v>1600</v>
      </c>
      <c r="E21" s="72">
        <f t="shared" si="0"/>
        <v>320</v>
      </c>
      <c r="F21" s="72">
        <f t="shared" si="1"/>
        <v>288</v>
      </c>
      <c r="G21" s="78">
        <v>825410</v>
      </c>
      <c r="H21" s="72">
        <f t="shared" si="2"/>
        <v>148573.79999999999</v>
      </c>
      <c r="I21" s="72">
        <f t="shared" si="3"/>
        <v>206352.5</v>
      </c>
      <c r="J21" s="72">
        <v>827010</v>
      </c>
      <c r="K21" s="69">
        <f t="shared" si="4"/>
        <v>619057.5</v>
      </c>
      <c r="L21" s="69">
        <f t="shared" si="5"/>
        <v>1280</v>
      </c>
      <c r="M21" s="72">
        <f t="shared" si="6"/>
        <v>620337.5</v>
      </c>
      <c r="N21" s="69">
        <f t="shared" si="7"/>
        <v>206672.5</v>
      </c>
    </row>
    <row r="22" spans="1:18" x14ac:dyDescent="0.3">
      <c r="A22" s="34" t="s">
        <v>244</v>
      </c>
      <c r="B22" s="4" t="s">
        <v>148</v>
      </c>
      <c r="C22" s="35">
        <v>45007</v>
      </c>
      <c r="D22" s="71">
        <v>2100</v>
      </c>
      <c r="E22" s="72">
        <f t="shared" si="0"/>
        <v>420</v>
      </c>
      <c r="F22" s="72">
        <f t="shared" si="1"/>
        <v>378</v>
      </c>
      <c r="G22" s="79">
        <v>1508098</v>
      </c>
      <c r="H22" s="72">
        <f t="shared" si="2"/>
        <v>271457.64</v>
      </c>
      <c r="I22" s="72">
        <f t="shared" si="3"/>
        <v>377024.5</v>
      </c>
      <c r="J22" s="72">
        <v>1510198</v>
      </c>
      <c r="K22" s="69">
        <f t="shared" si="4"/>
        <v>1131073.5</v>
      </c>
      <c r="L22" s="69">
        <f t="shared" si="5"/>
        <v>1680</v>
      </c>
      <c r="M22" s="72">
        <f t="shared" si="6"/>
        <v>1132753.5</v>
      </c>
      <c r="N22" s="69">
        <f t="shared" si="7"/>
        <v>377444.5</v>
      </c>
    </row>
    <row r="23" spans="1:18" x14ac:dyDescent="0.3">
      <c r="A23" s="34" t="s">
        <v>236</v>
      </c>
      <c r="B23" s="4" t="s">
        <v>146</v>
      </c>
      <c r="C23" s="35">
        <v>45008</v>
      </c>
      <c r="D23" s="71">
        <v>2400</v>
      </c>
      <c r="E23" s="72">
        <f t="shared" si="0"/>
        <v>480</v>
      </c>
      <c r="F23" s="72">
        <f t="shared" si="1"/>
        <v>432</v>
      </c>
      <c r="G23" s="75">
        <v>825859</v>
      </c>
      <c r="H23" s="72">
        <f t="shared" si="2"/>
        <v>148654.62</v>
      </c>
      <c r="I23" s="72">
        <f t="shared" si="3"/>
        <v>206464.75</v>
      </c>
      <c r="J23" s="72">
        <v>828259</v>
      </c>
      <c r="K23" s="69">
        <f t="shared" si="4"/>
        <v>619394.25</v>
      </c>
      <c r="L23" s="69">
        <f t="shared" si="5"/>
        <v>1920</v>
      </c>
      <c r="M23" s="72">
        <f t="shared" si="6"/>
        <v>621314.25</v>
      </c>
      <c r="N23" s="69">
        <f t="shared" si="7"/>
        <v>206944.75</v>
      </c>
    </row>
    <row r="24" spans="1:18" x14ac:dyDescent="0.3">
      <c r="A24" s="34" t="s">
        <v>242</v>
      </c>
      <c r="B24" s="4" t="s">
        <v>147</v>
      </c>
      <c r="C24" s="35">
        <v>45009</v>
      </c>
      <c r="D24" s="71">
        <v>2300</v>
      </c>
      <c r="E24" s="72">
        <f t="shared" si="0"/>
        <v>460</v>
      </c>
      <c r="F24" s="72">
        <f t="shared" si="1"/>
        <v>414</v>
      </c>
      <c r="G24" s="78">
        <v>825410</v>
      </c>
      <c r="H24" s="72">
        <f t="shared" si="2"/>
        <v>148573.79999999999</v>
      </c>
      <c r="I24" s="72">
        <f t="shared" si="3"/>
        <v>206352.5</v>
      </c>
      <c r="J24" s="72">
        <v>827710</v>
      </c>
      <c r="K24" s="69">
        <f t="shared" si="4"/>
        <v>619057.5</v>
      </c>
      <c r="L24" s="69">
        <f t="shared" si="5"/>
        <v>1840</v>
      </c>
      <c r="M24" s="72">
        <f t="shared" si="6"/>
        <v>620897.5</v>
      </c>
      <c r="N24" s="69">
        <f t="shared" si="7"/>
        <v>206812.5</v>
      </c>
    </row>
    <row r="25" spans="1:18" x14ac:dyDescent="0.3">
      <c r="A25" s="34" t="s">
        <v>245</v>
      </c>
      <c r="B25" s="4" t="s">
        <v>149</v>
      </c>
      <c r="C25" s="35">
        <v>45010</v>
      </c>
      <c r="D25" s="71">
        <v>2200</v>
      </c>
      <c r="E25" s="72">
        <f t="shared" si="0"/>
        <v>440</v>
      </c>
      <c r="F25" s="72">
        <f t="shared" si="1"/>
        <v>396</v>
      </c>
      <c r="G25" s="79">
        <v>692690</v>
      </c>
      <c r="H25" s="72">
        <f t="shared" si="2"/>
        <v>124684.2</v>
      </c>
      <c r="I25" s="72">
        <f t="shared" si="3"/>
        <v>173172.5</v>
      </c>
      <c r="J25" s="72">
        <v>694890</v>
      </c>
      <c r="K25" s="69">
        <f t="shared" si="4"/>
        <v>519517.5</v>
      </c>
      <c r="L25" s="69">
        <f t="shared" si="5"/>
        <v>1760</v>
      </c>
      <c r="M25" s="72">
        <f t="shared" si="6"/>
        <v>521277.5</v>
      </c>
      <c r="N25" s="69">
        <f t="shared" si="7"/>
        <v>173612.5</v>
      </c>
    </row>
    <row r="26" spans="1:18" x14ac:dyDescent="0.3">
      <c r="A26" s="34" t="s">
        <v>249</v>
      </c>
      <c r="B26" s="4" t="s">
        <v>151</v>
      </c>
      <c r="C26" s="35">
        <v>45042</v>
      </c>
      <c r="D26" s="71">
        <v>1800</v>
      </c>
      <c r="E26" s="72">
        <f t="shared" si="0"/>
        <v>360</v>
      </c>
      <c r="F26" s="72">
        <f t="shared" si="1"/>
        <v>324</v>
      </c>
      <c r="G26" s="76">
        <v>1366140</v>
      </c>
      <c r="H26" s="72">
        <f t="shared" si="2"/>
        <v>245905.19999999998</v>
      </c>
      <c r="I26" s="72">
        <f t="shared" si="3"/>
        <v>341535</v>
      </c>
      <c r="J26" s="72">
        <v>1367940</v>
      </c>
      <c r="K26" s="69">
        <f t="shared" si="4"/>
        <v>1024605</v>
      </c>
      <c r="L26" s="69">
        <f t="shared" si="5"/>
        <v>1440</v>
      </c>
      <c r="M26" s="72">
        <f t="shared" si="6"/>
        <v>1026045</v>
      </c>
      <c r="N26" s="69">
        <f t="shared" si="7"/>
        <v>341895</v>
      </c>
      <c r="P26" s="63"/>
    </row>
    <row r="27" spans="1:18" x14ac:dyDescent="0.3">
      <c r="A27" s="34" t="s">
        <v>241</v>
      </c>
      <c r="B27" s="4" t="s">
        <v>147</v>
      </c>
      <c r="C27" s="35">
        <v>45043</v>
      </c>
      <c r="D27" s="71">
        <v>2900</v>
      </c>
      <c r="E27" s="72">
        <f t="shared" si="0"/>
        <v>580</v>
      </c>
      <c r="F27" s="72">
        <f t="shared" si="1"/>
        <v>522</v>
      </c>
      <c r="G27" s="79">
        <v>729357</v>
      </c>
      <c r="H27" s="72">
        <f t="shared" si="2"/>
        <v>131284.26</v>
      </c>
      <c r="I27" s="72">
        <f t="shared" si="3"/>
        <v>182339.25</v>
      </c>
      <c r="J27" s="72">
        <v>732257</v>
      </c>
      <c r="K27" s="69">
        <f t="shared" si="4"/>
        <v>547017.75</v>
      </c>
      <c r="L27" s="69">
        <f t="shared" si="5"/>
        <v>2320</v>
      </c>
      <c r="M27" s="72">
        <f t="shared" si="6"/>
        <v>549337.75</v>
      </c>
      <c r="N27" s="69">
        <f t="shared" si="7"/>
        <v>182919.25</v>
      </c>
      <c r="R27" s="63"/>
    </row>
    <row r="28" spans="1:18" x14ac:dyDescent="0.3">
      <c r="A28" s="34" t="s">
        <v>246</v>
      </c>
      <c r="B28" s="4" t="s">
        <v>149</v>
      </c>
      <c r="C28" s="35">
        <v>45044</v>
      </c>
      <c r="D28" s="71">
        <v>0</v>
      </c>
      <c r="E28" s="72">
        <f t="shared" si="0"/>
        <v>0</v>
      </c>
      <c r="F28" s="72">
        <f t="shared" si="1"/>
        <v>0</v>
      </c>
      <c r="G28" s="79">
        <v>720909</v>
      </c>
      <c r="H28" s="72">
        <f t="shared" si="2"/>
        <v>129763.62</v>
      </c>
      <c r="I28" s="72">
        <f t="shared" si="3"/>
        <v>180227.25</v>
      </c>
      <c r="J28" s="72">
        <v>720909</v>
      </c>
      <c r="K28" s="69">
        <f t="shared" si="4"/>
        <v>540681.75</v>
      </c>
      <c r="L28" s="69">
        <f t="shared" si="5"/>
        <v>0</v>
      </c>
      <c r="M28" s="72">
        <f t="shared" si="6"/>
        <v>540681.75</v>
      </c>
      <c r="N28" s="69">
        <f t="shared" si="7"/>
        <v>180227.25</v>
      </c>
      <c r="Q28" s="65"/>
    </row>
    <row r="29" spans="1:18" x14ac:dyDescent="0.3">
      <c r="A29" s="34" t="s">
        <v>247</v>
      </c>
      <c r="B29" s="4" t="s">
        <v>150</v>
      </c>
      <c r="C29" s="35">
        <v>45045</v>
      </c>
      <c r="D29" s="71">
        <v>3300</v>
      </c>
      <c r="E29" s="72">
        <f t="shared" si="0"/>
        <v>660</v>
      </c>
      <c r="F29" s="72">
        <f t="shared" si="1"/>
        <v>594</v>
      </c>
      <c r="G29" s="79">
        <v>1472294</v>
      </c>
      <c r="H29" s="72">
        <f t="shared" si="2"/>
        <v>265012.92</v>
      </c>
      <c r="I29" s="72">
        <f t="shared" si="3"/>
        <v>368073.5</v>
      </c>
      <c r="J29" s="72">
        <v>1475594</v>
      </c>
      <c r="K29" s="69">
        <f t="shared" si="4"/>
        <v>1104220.5</v>
      </c>
      <c r="L29" s="69">
        <f t="shared" si="5"/>
        <v>2640</v>
      </c>
      <c r="M29" s="72">
        <f t="shared" si="6"/>
        <v>1106860.5</v>
      </c>
      <c r="N29" s="69">
        <f t="shared" si="7"/>
        <v>368733.5</v>
      </c>
    </row>
    <row r="30" spans="1:18" x14ac:dyDescent="0.3">
      <c r="A30" s="34" t="s">
        <v>248</v>
      </c>
      <c r="B30" s="4" t="s">
        <v>152</v>
      </c>
      <c r="C30" s="35">
        <v>45046</v>
      </c>
      <c r="D30" s="71">
        <v>2300</v>
      </c>
      <c r="E30" s="72">
        <f t="shared" si="0"/>
        <v>460</v>
      </c>
      <c r="F30" s="72">
        <f t="shared" si="1"/>
        <v>414</v>
      </c>
      <c r="G30" s="79">
        <v>2503990</v>
      </c>
      <c r="H30" s="72">
        <f t="shared" si="2"/>
        <v>450718.2</v>
      </c>
      <c r="I30" s="72">
        <f t="shared" si="3"/>
        <v>625997.5</v>
      </c>
      <c r="J30" s="72">
        <v>2506290</v>
      </c>
      <c r="K30" s="69">
        <f t="shared" si="4"/>
        <v>1877992.5</v>
      </c>
      <c r="L30" s="69">
        <f t="shared" si="5"/>
        <v>1840</v>
      </c>
      <c r="M30" s="72">
        <f t="shared" si="6"/>
        <v>1879832.5</v>
      </c>
      <c r="N30" s="69">
        <f t="shared" si="7"/>
        <v>626457.5</v>
      </c>
    </row>
    <row r="31" spans="1:18" x14ac:dyDescent="0.3">
      <c r="A31" s="34" t="s">
        <v>196</v>
      </c>
      <c r="B31" s="4" t="s">
        <v>10</v>
      </c>
      <c r="C31" s="35">
        <v>45047</v>
      </c>
      <c r="D31" s="71">
        <v>2000</v>
      </c>
      <c r="E31" s="72">
        <f t="shared" si="0"/>
        <v>400</v>
      </c>
      <c r="F31" s="72">
        <f t="shared" si="1"/>
        <v>360</v>
      </c>
      <c r="G31" s="73">
        <v>1898694</v>
      </c>
      <c r="H31" s="72">
        <f t="shared" si="2"/>
        <v>341764.92</v>
      </c>
      <c r="I31" s="72">
        <f t="shared" si="3"/>
        <v>474673.5</v>
      </c>
      <c r="J31" s="72">
        <v>1900694</v>
      </c>
      <c r="K31" s="69">
        <f t="shared" si="4"/>
        <v>1424020.5</v>
      </c>
      <c r="L31" s="69">
        <f t="shared" si="5"/>
        <v>1600</v>
      </c>
      <c r="M31" s="72">
        <f t="shared" si="6"/>
        <v>1425620.5</v>
      </c>
      <c r="N31" s="69">
        <f t="shared" si="7"/>
        <v>475073.5</v>
      </c>
      <c r="P31" s="63"/>
    </row>
    <row r="32" spans="1:18" x14ac:dyDescent="0.3">
      <c r="A32" s="34" t="s">
        <v>247</v>
      </c>
      <c r="B32" s="4" t="s">
        <v>150</v>
      </c>
      <c r="C32" s="35">
        <v>45048</v>
      </c>
      <c r="D32" s="71">
        <v>1700</v>
      </c>
      <c r="E32" s="72">
        <f t="shared" si="0"/>
        <v>340</v>
      </c>
      <c r="F32" s="72">
        <f t="shared" si="1"/>
        <v>306</v>
      </c>
      <c r="G32" s="79">
        <v>1472294</v>
      </c>
      <c r="H32" s="72">
        <f t="shared" si="2"/>
        <v>265012.92</v>
      </c>
      <c r="I32" s="72">
        <f t="shared" si="3"/>
        <v>368073.5</v>
      </c>
      <c r="J32" s="72">
        <v>1473994</v>
      </c>
      <c r="K32" s="69">
        <f t="shared" si="4"/>
        <v>1104220.5</v>
      </c>
      <c r="L32" s="69">
        <f t="shared" si="5"/>
        <v>1360</v>
      </c>
      <c r="M32" s="72">
        <f t="shared" si="6"/>
        <v>1105580.5</v>
      </c>
      <c r="N32" s="69">
        <f t="shared" si="7"/>
        <v>368413.5</v>
      </c>
      <c r="Q32" s="65"/>
      <c r="R32" s="63"/>
    </row>
    <row r="33" spans="1:18" x14ac:dyDescent="0.3">
      <c r="A33" s="34" t="s">
        <v>231</v>
      </c>
      <c r="B33" s="4" t="s">
        <v>141</v>
      </c>
      <c r="C33" s="35">
        <v>45049</v>
      </c>
      <c r="D33" s="71">
        <v>0</v>
      </c>
      <c r="E33" s="72">
        <f t="shared" si="0"/>
        <v>0</v>
      </c>
      <c r="F33" s="72">
        <f t="shared" si="1"/>
        <v>0</v>
      </c>
      <c r="G33" s="77">
        <v>1092198</v>
      </c>
      <c r="H33" s="72">
        <f t="shared" si="2"/>
        <v>196595.63999999998</v>
      </c>
      <c r="I33" s="72">
        <f t="shared" si="3"/>
        <v>273049.5</v>
      </c>
      <c r="J33" s="72">
        <v>1092198</v>
      </c>
      <c r="K33" s="69">
        <f t="shared" si="4"/>
        <v>819148.5</v>
      </c>
      <c r="L33" s="69">
        <f t="shared" si="5"/>
        <v>0</v>
      </c>
      <c r="M33" s="72">
        <f t="shared" si="6"/>
        <v>819148.5</v>
      </c>
      <c r="N33" s="69">
        <f t="shared" si="7"/>
        <v>273049.5</v>
      </c>
    </row>
    <row r="34" spans="1:18" x14ac:dyDescent="0.3">
      <c r="A34" s="34" t="s">
        <v>196</v>
      </c>
      <c r="B34" s="4" t="s">
        <v>10</v>
      </c>
      <c r="C34" s="35">
        <v>45050</v>
      </c>
      <c r="D34" s="71">
        <v>2900</v>
      </c>
      <c r="E34" s="72">
        <f t="shared" ref="E34:E65" si="8">D34*20%</f>
        <v>580</v>
      </c>
      <c r="F34" s="72">
        <f t="shared" ref="F34:F65" si="9">D34*18%</f>
        <v>522</v>
      </c>
      <c r="G34" s="73">
        <v>1898694</v>
      </c>
      <c r="H34" s="72">
        <f t="shared" ref="H34:H65" si="10">G34*18%</f>
        <v>341764.92</v>
      </c>
      <c r="I34" s="72">
        <f t="shared" ref="I34:I65" si="11">G34*25%</f>
        <v>474673.5</v>
      </c>
      <c r="J34" s="72">
        <v>1901594</v>
      </c>
      <c r="K34" s="69">
        <f t="shared" ref="K34:K65" si="12">G34-I34</f>
        <v>1424020.5</v>
      </c>
      <c r="L34" s="69">
        <f t="shared" ref="L34:L65" si="13">D34-E34</f>
        <v>2320</v>
      </c>
      <c r="M34" s="72">
        <f t="shared" si="6"/>
        <v>1426340.5</v>
      </c>
      <c r="N34" s="69">
        <f t="shared" si="7"/>
        <v>475253.5</v>
      </c>
    </row>
    <row r="35" spans="1:18" x14ac:dyDescent="0.3">
      <c r="A35" s="34" t="s">
        <v>248</v>
      </c>
      <c r="B35" s="4" t="s">
        <v>152</v>
      </c>
      <c r="C35" s="35">
        <v>45051</v>
      </c>
      <c r="D35" s="71">
        <v>0</v>
      </c>
      <c r="E35" s="72">
        <f t="shared" si="8"/>
        <v>0</v>
      </c>
      <c r="F35" s="72">
        <f t="shared" si="9"/>
        <v>0</v>
      </c>
      <c r="G35" s="79">
        <v>2503990</v>
      </c>
      <c r="H35" s="72">
        <f t="shared" si="10"/>
        <v>450718.2</v>
      </c>
      <c r="I35" s="72">
        <f t="shared" si="11"/>
        <v>625997.5</v>
      </c>
      <c r="J35" s="72">
        <v>2503990</v>
      </c>
      <c r="K35" s="69">
        <f t="shared" si="12"/>
        <v>1877992.5</v>
      </c>
      <c r="L35" s="69">
        <f t="shared" si="13"/>
        <v>0</v>
      </c>
      <c r="M35" s="72">
        <f t="shared" si="6"/>
        <v>1877992.5</v>
      </c>
      <c r="N35" s="69">
        <f t="shared" si="7"/>
        <v>625997.5</v>
      </c>
    </row>
    <row r="36" spans="1:18" x14ac:dyDescent="0.3">
      <c r="A36" s="34" t="s">
        <v>247</v>
      </c>
      <c r="B36" s="4" t="s">
        <v>150</v>
      </c>
      <c r="C36" s="35">
        <v>45082</v>
      </c>
      <c r="D36" s="71">
        <v>3700</v>
      </c>
      <c r="E36" s="72">
        <f t="shared" si="8"/>
        <v>740</v>
      </c>
      <c r="F36" s="72">
        <f t="shared" si="9"/>
        <v>666</v>
      </c>
      <c r="G36" s="79">
        <v>1472294</v>
      </c>
      <c r="H36" s="72">
        <f t="shared" si="10"/>
        <v>265012.92</v>
      </c>
      <c r="I36" s="72">
        <f t="shared" si="11"/>
        <v>368073.5</v>
      </c>
      <c r="J36" s="72">
        <v>1475994</v>
      </c>
      <c r="K36" s="69">
        <f t="shared" si="12"/>
        <v>1104220.5</v>
      </c>
      <c r="L36" s="69">
        <f t="shared" si="13"/>
        <v>2960</v>
      </c>
      <c r="M36" s="72">
        <f t="shared" si="6"/>
        <v>1107180.5</v>
      </c>
      <c r="N36" s="69">
        <f t="shared" si="7"/>
        <v>368813.5</v>
      </c>
    </row>
    <row r="37" spans="1:18" x14ac:dyDescent="0.3">
      <c r="A37" s="34" t="s">
        <v>248</v>
      </c>
      <c r="B37" s="4" t="s">
        <v>152</v>
      </c>
      <c r="C37" s="35">
        <v>45083</v>
      </c>
      <c r="D37" s="71">
        <v>2600</v>
      </c>
      <c r="E37" s="72">
        <f t="shared" si="8"/>
        <v>520</v>
      </c>
      <c r="F37" s="72">
        <f t="shared" si="9"/>
        <v>468</v>
      </c>
      <c r="G37" s="79">
        <v>2503990</v>
      </c>
      <c r="H37" s="72">
        <f t="shared" si="10"/>
        <v>450718.2</v>
      </c>
      <c r="I37" s="72">
        <f t="shared" si="11"/>
        <v>625997.5</v>
      </c>
      <c r="J37" s="72">
        <v>2506590</v>
      </c>
      <c r="K37" s="69">
        <f t="shared" si="12"/>
        <v>1877992.5</v>
      </c>
      <c r="L37" s="69">
        <f t="shared" si="13"/>
        <v>2080</v>
      </c>
      <c r="M37" s="72">
        <f t="shared" si="6"/>
        <v>1880072.5</v>
      </c>
      <c r="N37" s="69">
        <f t="shared" si="7"/>
        <v>626517.5</v>
      </c>
      <c r="R37" s="63"/>
    </row>
    <row r="38" spans="1:18" x14ac:dyDescent="0.3">
      <c r="A38" s="34" t="s">
        <v>207</v>
      </c>
      <c r="B38" s="4" t="s">
        <v>12</v>
      </c>
      <c r="C38" s="35">
        <v>45084</v>
      </c>
      <c r="D38" s="71">
        <v>2200</v>
      </c>
      <c r="E38" s="72">
        <f t="shared" si="8"/>
        <v>440</v>
      </c>
      <c r="F38" s="72">
        <f t="shared" si="9"/>
        <v>396</v>
      </c>
      <c r="G38" s="73">
        <v>4988610</v>
      </c>
      <c r="H38" s="72">
        <f t="shared" si="10"/>
        <v>897949.79999999993</v>
      </c>
      <c r="I38" s="72">
        <f t="shared" si="11"/>
        <v>1247152.5</v>
      </c>
      <c r="J38" s="72">
        <v>4990810</v>
      </c>
      <c r="K38" s="69">
        <f t="shared" si="12"/>
        <v>3741457.5</v>
      </c>
      <c r="L38" s="69">
        <f t="shared" si="13"/>
        <v>1760</v>
      </c>
      <c r="M38" s="72">
        <f t="shared" si="6"/>
        <v>3743217.5</v>
      </c>
      <c r="N38" s="69">
        <f t="shared" si="7"/>
        <v>1247592.5</v>
      </c>
    </row>
    <row r="39" spans="1:18" x14ac:dyDescent="0.3">
      <c r="A39" s="34" t="s">
        <v>216</v>
      </c>
      <c r="B39" s="4" t="s">
        <v>15</v>
      </c>
      <c r="C39" s="35">
        <v>45085</v>
      </c>
      <c r="D39" s="71">
        <v>2400</v>
      </c>
      <c r="E39" s="72">
        <f t="shared" si="8"/>
        <v>480</v>
      </c>
      <c r="F39" s="72">
        <f t="shared" si="9"/>
        <v>432</v>
      </c>
      <c r="G39" s="73">
        <v>4256107</v>
      </c>
      <c r="H39" s="72">
        <f t="shared" si="10"/>
        <v>766099.26</v>
      </c>
      <c r="I39" s="72">
        <f t="shared" si="11"/>
        <v>1064026.75</v>
      </c>
      <c r="J39" s="72">
        <v>4258507</v>
      </c>
      <c r="K39" s="69">
        <f t="shared" si="12"/>
        <v>3192080.25</v>
      </c>
      <c r="L39" s="69">
        <f t="shared" si="13"/>
        <v>1920</v>
      </c>
      <c r="M39" s="72">
        <f t="shared" si="6"/>
        <v>3194000.25</v>
      </c>
      <c r="N39" s="69">
        <f t="shared" si="7"/>
        <v>1064506.75</v>
      </c>
      <c r="P39" s="63"/>
    </row>
    <row r="40" spans="1:18" x14ac:dyDescent="0.3">
      <c r="A40" s="34" t="s">
        <v>208</v>
      </c>
      <c r="B40" s="4" t="s">
        <v>12</v>
      </c>
      <c r="C40" s="35">
        <v>45086</v>
      </c>
      <c r="D40" s="71">
        <v>3400</v>
      </c>
      <c r="E40" s="72">
        <f t="shared" si="8"/>
        <v>680</v>
      </c>
      <c r="F40" s="72">
        <f t="shared" si="9"/>
        <v>612</v>
      </c>
      <c r="G40" s="73">
        <v>5415471</v>
      </c>
      <c r="H40" s="72">
        <f t="shared" si="10"/>
        <v>974784.77999999991</v>
      </c>
      <c r="I40" s="72">
        <f t="shared" si="11"/>
        <v>1353867.75</v>
      </c>
      <c r="J40" s="72">
        <v>5418871</v>
      </c>
      <c r="K40" s="69">
        <f t="shared" si="12"/>
        <v>4061603.25</v>
      </c>
      <c r="L40" s="69">
        <f t="shared" si="13"/>
        <v>2720</v>
      </c>
      <c r="M40" s="72">
        <f t="shared" si="6"/>
        <v>4064323.25</v>
      </c>
      <c r="N40" s="69">
        <f t="shared" si="7"/>
        <v>1354547.75</v>
      </c>
      <c r="Q40" s="65"/>
    </row>
    <row r="41" spans="1:18" x14ac:dyDescent="0.3">
      <c r="A41" s="34" t="s">
        <v>246</v>
      </c>
      <c r="B41" s="4" t="s">
        <v>149</v>
      </c>
      <c r="C41" s="35">
        <v>45087</v>
      </c>
      <c r="D41" s="71">
        <v>1200</v>
      </c>
      <c r="E41" s="72">
        <f t="shared" si="8"/>
        <v>240</v>
      </c>
      <c r="F41" s="72">
        <f t="shared" si="9"/>
        <v>216</v>
      </c>
      <c r="G41" s="79">
        <v>720909</v>
      </c>
      <c r="H41" s="72">
        <f t="shared" si="10"/>
        <v>129763.62</v>
      </c>
      <c r="I41" s="72">
        <f t="shared" si="11"/>
        <v>180227.25</v>
      </c>
      <c r="J41" s="72">
        <v>722109</v>
      </c>
      <c r="K41" s="69">
        <f t="shared" si="12"/>
        <v>540681.75</v>
      </c>
      <c r="L41" s="69">
        <f t="shared" si="13"/>
        <v>960</v>
      </c>
      <c r="M41" s="72">
        <f t="shared" si="6"/>
        <v>541641.75</v>
      </c>
      <c r="N41" s="69">
        <f t="shared" si="7"/>
        <v>180467.25</v>
      </c>
    </row>
    <row r="42" spans="1:18" x14ac:dyDescent="0.3">
      <c r="A42" s="34" t="s">
        <v>247</v>
      </c>
      <c r="B42" s="4" t="s">
        <v>150</v>
      </c>
      <c r="C42" s="35">
        <v>45118</v>
      </c>
      <c r="D42" s="71">
        <v>1600</v>
      </c>
      <c r="E42" s="72">
        <f t="shared" si="8"/>
        <v>320</v>
      </c>
      <c r="F42" s="72">
        <f t="shared" si="9"/>
        <v>288</v>
      </c>
      <c r="G42" s="79">
        <v>1472294</v>
      </c>
      <c r="H42" s="72">
        <f t="shared" si="10"/>
        <v>265012.92</v>
      </c>
      <c r="I42" s="72">
        <f t="shared" si="11"/>
        <v>368073.5</v>
      </c>
      <c r="J42" s="72">
        <v>1473894</v>
      </c>
      <c r="K42" s="69">
        <f t="shared" si="12"/>
        <v>1104220.5</v>
      </c>
      <c r="L42" s="69">
        <f t="shared" si="13"/>
        <v>1280</v>
      </c>
      <c r="M42" s="72">
        <f t="shared" si="6"/>
        <v>1105500.5</v>
      </c>
      <c r="N42" s="69">
        <f t="shared" si="7"/>
        <v>368393.5</v>
      </c>
    </row>
    <row r="43" spans="1:18" x14ac:dyDescent="0.3">
      <c r="A43" s="34" t="s">
        <v>217</v>
      </c>
      <c r="B43" s="4" t="s">
        <v>15</v>
      </c>
      <c r="C43" s="35">
        <v>45119</v>
      </c>
      <c r="D43" s="71">
        <v>1700</v>
      </c>
      <c r="E43" s="72">
        <f t="shared" si="8"/>
        <v>340</v>
      </c>
      <c r="F43" s="72">
        <f t="shared" si="9"/>
        <v>306</v>
      </c>
      <c r="G43" s="73">
        <v>4341365</v>
      </c>
      <c r="H43" s="72">
        <f t="shared" si="10"/>
        <v>781445.7</v>
      </c>
      <c r="I43" s="72">
        <f t="shared" si="11"/>
        <v>1085341.25</v>
      </c>
      <c r="J43" s="72">
        <v>4343065</v>
      </c>
      <c r="K43" s="69">
        <f t="shared" si="12"/>
        <v>3256023.75</v>
      </c>
      <c r="L43" s="69">
        <f t="shared" si="13"/>
        <v>1360</v>
      </c>
      <c r="M43" s="72">
        <f t="shared" si="6"/>
        <v>3257383.75</v>
      </c>
      <c r="N43" s="69">
        <f t="shared" si="7"/>
        <v>1085681.25</v>
      </c>
      <c r="R43" s="63"/>
    </row>
    <row r="44" spans="1:18" x14ac:dyDescent="0.3">
      <c r="A44" s="34" t="s">
        <v>216</v>
      </c>
      <c r="B44" s="4" t="s">
        <v>15</v>
      </c>
      <c r="C44" s="35">
        <v>45120</v>
      </c>
      <c r="D44" s="71">
        <v>2900</v>
      </c>
      <c r="E44" s="72">
        <f t="shared" si="8"/>
        <v>580</v>
      </c>
      <c r="F44" s="72">
        <f t="shared" si="9"/>
        <v>522</v>
      </c>
      <c r="G44" s="73">
        <v>4256107</v>
      </c>
      <c r="H44" s="72">
        <f t="shared" si="10"/>
        <v>766099.26</v>
      </c>
      <c r="I44" s="72">
        <f t="shared" si="11"/>
        <v>1064026.75</v>
      </c>
      <c r="J44" s="72">
        <v>4259007</v>
      </c>
      <c r="K44" s="69">
        <f t="shared" si="12"/>
        <v>3192080.25</v>
      </c>
      <c r="L44" s="69">
        <f t="shared" si="13"/>
        <v>2320</v>
      </c>
      <c r="M44" s="72">
        <f t="shared" si="6"/>
        <v>3194400.25</v>
      </c>
      <c r="N44" s="69">
        <f t="shared" si="7"/>
        <v>1064606.75</v>
      </c>
      <c r="P44" s="63"/>
      <c r="Q44" s="66"/>
    </row>
    <row r="45" spans="1:18" x14ac:dyDescent="0.3">
      <c r="A45" s="34" t="s">
        <v>208</v>
      </c>
      <c r="B45" s="4" t="s">
        <v>12</v>
      </c>
      <c r="C45" s="35">
        <v>45121</v>
      </c>
      <c r="D45" s="71">
        <v>3000</v>
      </c>
      <c r="E45" s="72">
        <f t="shared" si="8"/>
        <v>600</v>
      </c>
      <c r="F45" s="72">
        <f t="shared" si="9"/>
        <v>540</v>
      </c>
      <c r="G45" s="73">
        <v>4988610</v>
      </c>
      <c r="H45" s="72">
        <f t="shared" si="10"/>
        <v>897949.79999999993</v>
      </c>
      <c r="I45" s="72">
        <f t="shared" si="11"/>
        <v>1247152.5</v>
      </c>
      <c r="J45" s="72">
        <v>4991610</v>
      </c>
      <c r="K45" s="69">
        <f t="shared" si="12"/>
        <v>3741457.5</v>
      </c>
      <c r="L45" s="69">
        <f t="shared" si="13"/>
        <v>2400</v>
      </c>
      <c r="M45" s="72">
        <f t="shared" si="6"/>
        <v>3743857.5</v>
      </c>
      <c r="N45" s="69">
        <f t="shared" si="7"/>
        <v>1247752.5</v>
      </c>
    </row>
    <row r="46" spans="1:18" x14ac:dyDescent="0.3">
      <c r="A46" s="34" t="s">
        <v>198</v>
      </c>
      <c r="B46" s="34" t="s">
        <v>11</v>
      </c>
      <c r="C46" s="35">
        <v>45122</v>
      </c>
      <c r="D46" s="71">
        <v>3200</v>
      </c>
      <c r="E46" s="72">
        <f t="shared" si="8"/>
        <v>640</v>
      </c>
      <c r="F46" s="72">
        <f t="shared" si="9"/>
        <v>576</v>
      </c>
      <c r="G46" s="73">
        <v>2793490</v>
      </c>
      <c r="H46" s="72">
        <f t="shared" si="10"/>
        <v>502828.19999999995</v>
      </c>
      <c r="I46" s="72">
        <f t="shared" si="11"/>
        <v>698372.5</v>
      </c>
      <c r="J46" s="72">
        <v>2796690</v>
      </c>
      <c r="K46" s="69">
        <f t="shared" si="12"/>
        <v>2095117.5</v>
      </c>
      <c r="L46" s="69">
        <f t="shared" si="13"/>
        <v>2560</v>
      </c>
      <c r="M46" s="72">
        <f t="shared" si="6"/>
        <v>2097677.5</v>
      </c>
      <c r="N46" s="69">
        <f t="shared" si="7"/>
        <v>699012.5</v>
      </c>
    </row>
    <row r="47" spans="1:18" x14ac:dyDescent="0.3">
      <c r="A47" s="34" t="s">
        <v>206</v>
      </c>
      <c r="B47" s="4" t="s">
        <v>14</v>
      </c>
      <c r="C47" s="35">
        <v>45154</v>
      </c>
      <c r="D47" s="71">
        <v>2400</v>
      </c>
      <c r="E47" s="72">
        <f t="shared" si="8"/>
        <v>480</v>
      </c>
      <c r="F47" s="72">
        <f t="shared" si="9"/>
        <v>432</v>
      </c>
      <c r="G47" s="73">
        <v>2931701</v>
      </c>
      <c r="H47" s="72">
        <f t="shared" si="10"/>
        <v>527706.17999999993</v>
      </c>
      <c r="I47" s="72">
        <f t="shared" si="11"/>
        <v>732925.25</v>
      </c>
      <c r="J47" s="72">
        <v>2934101</v>
      </c>
      <c r="K47" s="69">
        <f t="shared" si="12"/>
        <v>2198775.75</v>
      </c>
      <c r="L47" s="69">
        <f t="shared" si="13"/>
        <v>1920</v>
      </c>
      <c r="M47" s="72">
        <f t="shared" si="6"/>
        <v>2200695.75</v>
      </c>
      <c r="N47" s="69">
        <f t="shared" si="7"/>
        <v>733405.25</v>
      </c>
    </row>
    <row r="48" spans="1:18" x14ac:dyDescent="0.3">
      <c r="A48" s="34" t="s">
        <v>198</v>
      </c>
      <c r="B48" s="48" t="s">
        <v>11</v>
      </c>
      <c r="C48" s="35">
        <v>45155</v>
      </c>
      <c r="D48" s="71">
        <v>2800</v>
      </c>
      <c r="E48" s="72">
        <f t="shared" si="8"/>
        <v>560</v>
      </c>
      <c r="F48" s="72">
        <f t="shared" si="9"/>
        <v>504</v>
      </c>
      <c r="G48" s="73">
        <v>2793490</v>
      </c>
      <c r="H48" s="72">
        <f t="shared" si="10"/>
        <v>502828.19999999995</v>
      </c>
      <c r="I48" s="72">
        <f t="shared" si="11"/>
        <v>698372.5</v>
      </c>
      <c r="J48" s="72">
        <v>2796290</v>
      </c>
      <c r="K48" s="69">
        <f t="shared" si="12"/>
        <v>2095117.5</v>
      </c>
      <c r="L48" s="69">
        <f t="shared" si="13"/>
        <v>2240</v>
      </c>
      <c r="M48" s="72">
        <f t="shared" si="6"/>
        <v>2097357.5</v>
      </c>
      <c r="N48" s="69">
        <f t="shared" si="7"/>
        <v>698932.5</v>
      </c>
      <c r="R48" s="63"/>
    </row>
    <row r="49" spans="1:18" x14ac:dyDescent="0.3">
      <c r="A49" s="34" t="s">
        <v>206</v>
      </c>
      <c r="B49" s="49" t="s">
        <v>14</v>
      </c>
      <c r="C49" s="35">
        <v>45156</v>
      </c>
      <c r="D49" s="71">
        <v>0</v>
      </c>
      <c r="E49" s="72">
        <f t="shared" si="8"/>
        <v>0</v>
      </c>
      <c r="F49" s="72">
        <f t="shared" si="9"/>
        <v>0</v>
      </c>
      <c r="G49" s="73">
        <v>2931701</v>
      </c>
      <c r="H49" s="72">
        <f t="shared" si="10"/>
        <v>527706.17999999993</v>
      </c>
      <c r="I49" s="72">
        <f t="shared" si="11"/>
        <v>732925.25</v>
      </c>
      <c r="J49" s="72">
        <v>2931701</v>
      </c>
      <c r="K49" s="69">
        <f t="shared" si="12"/>
        <v>2198775.75</v>
      </c>
      <c r="L49" s="69">
        <f t="shared" si="13"/>
        <v>0</v>
      </c>
      <c r="M49" s="72">
        <f t="shared" si="6"/>
        <v>2198775.75</v>
      </c>
      <c r="N49" s="69">
        <f t="shared" si="7"/>
        <v>732925.25</v>
      </c>
      <c r="Q49" s="66"/>
    </row>
    <row r="50" spans="1:18" x14ac:dyDescent="0.3">
      <c r="A50" s="34" t="s">
        <v>198</v>
      </c>
      <c r="B50" s="48" t="s">
        <v>11</v>
      </c>
      <c r="C50" s="35">
        <v>45157</v>
      </c>
      <c r="D50" s="71">
        <v>0</v>
      </c>
      <c r="E50" s="72">
        <f t="shared" si="8"/>
        <v>0</v>
      </c>
      <c r="F50" s="72">
        <f t="shared" si="9"/>
        <v>0</v>
      </c>
      <c r="G50" s="73">
        <v>2793490</v>
      </c>
      <c r="H50" s="72">
        <f t="shared" si="10"/>
        <v>502828.19999999995</v>
      </c>
      <c r="I50" s="72">
        <f t="shared" si="11"/>
        <v>698372.5</v>
      </c>
      <c r="J50" s="72">
        <v>2793490</v>
      </c>
      <c r="K50" s="69">
        <f t="shared" si="12"/>
        <v>2095117.5</v>
      </c>
      <c r="L50" s="69">
        <f t="shared" si="13"/>
        <v>0</v>
      </c>
      <c r="M50" s="72">
        <f t="shared" si="6"/>
        <v>2095117.5</v>
      </c>
      <c r="N50" s="69">
        <f t="shared" si="7"/>
        <v>698372.5</v>
      </c>
    </row>
    <row r="51" spans="1:18" x14ac:dyDescent="0.3">
      <c r="A51" s="34" t="s">
        <v>247</v>
      </c>
      <c r="B51" s="49" t="s">
        <v>150</v>
      </c>
      <c r="C51" s="35">
        <v>45158</v>
      </c>
      <c r="D51" s="71">
        <v>0</v>
      </c>
      <c r="E51" s="72">
        <f t="shared" si="8"/>
        <v>0</v>
      </c>
      <c r="F51" s="72">
        <f t="shared" si="9"/>
        <v>0</v>
      </c>
      <c r="G51" s="79">
        <v>1472294</v>
      </c>
      <c r="H51" s="72">
        <f t="shared" si="10"/>
        <v>265012.92</v>
      </c>
      <c r="I51" s="72">
        <f t="shared" si="11"/>
        <v>368073.5</v>
      </c>
      <c r="J51" s="72">
        <v>1472294</v>
      </c>
      <c r="K51" s="69">
        <f t="shared" si="12"/>
        <v>1104220.5</v>
      </c>
      <c r="L51" s="69">
        <f t="shared" si="13"/>
        <v>0</v>
      </c>
      <c r="M51" s="72">
        <f t="shared" si="6"/>
        <v>1104220.5</v>
      </c>
      <c r="N51" s="69">
        <f t="shared" si="7"/>
        <v>368073.5</v>
      </c>
    </row>
    <row r="52" spans="1:18" x14ac:dyDescent="0.3">
      <c r="A52" s="34" t="s">
        <v>246</v>
      </c>
      <c r="B52" s="49" t="s">
        <v>149</v>
      </c>
      <c r="C52" s="35">
        <v>45159</v>
      </c>
      <c r="D52" s="71">
        <v>1800</v>
      </c>
      <c r="E52" s="72">
        <f t="shared" si="8"/>
        <v>360</v>
      </c>
      <c r="F52" s="72">
        <f t="shared" si="9"/>
        <v>324</v>
      </c>
      <c r="G52" s="79">
        <v>720909</v>
      </c>
      <c r="H52" s="72">
        <f t="shared" si="10"/>
        <v>129763.62</v>
      </c>
      <c r="I52" s="72">
        <f t="shared" si="11"/>
        <v>180227.25</v>
      </c>
      <c r="J52" s="72">
        <v>722709</v>
      </c>
      <c r="K52" s="69">
        <f t="shared" si="12"/>
        <v>540681.75</v>
      </c>
      <c r="L52" s="69">
        <f t="shared" si="13"/>
        <v>1440</v>
      </c>
      <c r="M52" s="72">
        <f t="shared" si="6"/>
        <v>542121.75</v>
      </c>
      <c r="N52" s="69">
        <f t="shared" si="7"/>
        <v>180587.25</v>
      </c>
    </row>
    <row r="53" spans="1:18" x14ac:dyDescent="0.3">
      <c r="A53" s="34" t="s">
        <v>247</v>
      </c>
      <c r="B53" s="49" t="s">
        <v>150</v>
      </c>
      <c r="C53" s="35">
        <v>45191</v>
      </c>
      <c r="D53" s="71">
        <v>1700</v>
      </c>
      <c r="E53" s="72">
        <f t="shared" si="8"/>
        <v>340</v>
      </c>
      <c r="F53" s="72">
        <f t="shared" si="9"/>
        <v>306</v>
      </c>
      <c r="G53" s="79">
        <v>1472294</v>
      </c>
      <c r="H53" s="72">
        <f t="shared" si="10"/>
        <v>265012.92</v>
      </c>
      <c r="I53" s="72">
        <f t="shared" si="11"/>
        <v>368073.5</v>
      </c>
      <c r="J53" s="72">
        <v>1473994</v>
      </c>
      <c r="K53" s="69">
        <f t="shared" si="12"/>
        <v>1104220.5</v>
      </c>
      <c r="L53" s="69">
        <f t="shared" si="13"/>
        <v>1360</v>
      </c>
      <c r="M53" s="72">
        <f t="shared" si="6"/>
        <v>1105580.5</v>
      </c>
      <c r="N53" s="69">
        <f t="shared" si="7"/>
        <v>368413.5</v>
      </c>
      <c r="R53" s="63"/>
    </row>
    <row r="54" spans="1:18" x14ac:dyDescent="0.3">
      <c r="A54" s="34" t="s">
        <v>206</v>
      </c>
      <c r="B54" s="49" t="s">
        <v>14</v>
      </c>
      <c r="C54" s="35">
        <v>45192</v>
      </c>
      <c r="D54" s="71">
        <v>2700</v>
      </c>
      <c r="E54" s="72">
        <f t="shared" si="8"/>
        <v>540</v>
      </c>
      <c r="F54" s="72">
        <f t="shared" si="9"/>
        <v>486</v>
      </c>
      <c r="G54" s="73">
        <v>2931701</v>
      </c>
      <c r="H54" s="72">
        <f t="shared" si="10"/>
        <v>527706.17999999993</v>
      </c>
      <c r="I54" s="72">
        <f t="shared" si="11"/>
        <v>732925.25</v>
      </c>
      <c r="J54" s="72">
        <v>2934401</v>
      </c>
      <c r="K54" s="69">
        <f t="shared" si="12"/>
        <v>2198775.75</v>
      </c>
      <c r="L54" s="69">
        <f t="shared" si="13"/>
        <v>2160</v>
      </c>
      <c r="M54" s="72">
        <f t="shared" si="6"/>
        <v>2200935.75</v>
      </c>
      <c r="N54" s="69">
        <f t="shared" si="7"/>
        <v>733465.25</v>
      </c>
    </row>
    <row r="55" spans="1:18" x14ac:dyDescent="0.3">
      <c r="A55" s="34" t="s">
        <v>247</v>
      </c>
      <c r="B55" s="49" t="s">
        <v>150</v>
      </c>
      <c r="C55" s="35">
        <v>45193</v>
      </c>
      <c r="D55" s="71">
        <v>3500</v>
      </c>
      <c r="E55" s="72">
        <f t="shared" si="8"/>
        <v>700</v>
      </c>
      <c r="F55" s="72">
        <f t="shared" si="9"/>
        <v>630</v>
      </c>
      <c r="G55" s="79">
        <v>1472294</v>
      </c>
      <c r="H55" s="72">
        <f t="shared" si="10"/>
        <v>265012.92</v>
      </c>
      <c r="I55" s="72">
        <f t="shared" si="11"/>
        <v>368073.5</v>
      </c>
      <c r="J55" s="72">
        <v>1475794</v>
      </c>
      <c r="K55" s="69">
        <f t="shared" si="12"/>
        <v>1104220.5</v>
      </c>
      <c r="L55" s="69">
        <f t="shared" si="13"/>
        <v>2800</v>
      </c>
      <c r="M55" s="72">
        <f t="shared" si="6"/>
        <v>1107020.5</v>
      </c>
      <c r="N55" s="69">
        <f t="shared" si="7"/>
        <v>368773.5</v>
      </c>
      <c r="Q55" s="66"/>
    </row>
    <row r="56" spans="1:18" x14ac:dyDescent="0.3">
      <c r="A56" s="34" t="s">
        <v>208</v>
      </c>
      <c r="B56" s="49" t="s">
        <v>12</v>
      </c>
      <c r="C56" s="35">
        <v>45194</v>
      </c>
      <c r="D56" s="71">
        <v>3200</v>
      </c>
      <c r="E56" s="72">
        <f t="shared" si="8"/>
        <v>640</v>
      </c>
      <c r="F56" s="72">
        <f t="shared" si="9"/>
        <v>576</v>
      </c>
      <c r="G56" s="73">
        <v>5415471</v>
      </c>
      <c r="H56" s="72">
        <f t="shared" si="10"/>
        <v>974784.77999999991</v>
      </c>
      <c r="I56" s="72">
        <f t="shared" si="11"/>
        <v>1353867.75</v>
      </c>
      <c r="J56" s="72">
        <v>5418671</v>
      </c>
      <c r="K56" s="69">
        <f t="shared" si="12"/>
        <v>4061603.25</v>
      </c>
      <c r="L56" s="69">
        <f t="shared" si="13"/>
        <v>2560</v>
      </c>
      <c r="M56" s="72">
        <f t="shared" si="6"/>
        <v>4064163.25</v>
      </c>
      <c r="N56" s="69">
        <f t="shared" si="7"/>
        <v>1354507.75</v>
      </c>
    </row>
    <row r="57" spans="1:18" x14ac:dyDescent="0.3">
      <c r="A57" s="34" t="s">
        <v>245</v>
      </c>
      <c r="B57" s="49" t="s">
        <v>149</v>
      </c>
      <c r="C57" s="35">
        <v>45195</v>
      </c>
      <c r="D57" s="71">
        <v>3400</v>
      </c>
      <c r="E57" s="72">
        <f t="shared" si="8"/>
        <v>680</v>
      </c>
      <c r="F57" s="72">
        <f t="shared" si="9"/>
        <v>612</v>
      </c>
      <c r="G57" s="79">
        <v>692690</v>
      </c>
      <c r="H57" s="72">
        <f t="shared" si="10"/>
        <v>124684.2</v>
      </c>
      <c r="I57" s="72">
        <f t="shared" si="11"/>
        <v>173172.5</v>
      </c>
      <c r="J57" s="72">
        <v>696090</v>
      </c>
      <c r="K57" s="69">
        <f t="shared" si="12"/>
        <v>519517.5</v>
      </c>
      <c r="L57" s="69">
        <f t="shared" si="13"/>
        <v>2720</v>
      </c>
      <c r="M57" s="72">
        <f t="shared" si="6"/>
        <v>522237.5</v>
      </c>
      <c r="N57" s="69">
        <f t="shared" si="7"/>
        <v>173852.5</v>
      </c>
      <c r="P57" s="63"/>
    </row>
    <row r="58" spans="1:18" x14ac:dyDescent="0.3">
      <c r="A58" s="34" t="s">
        <v>216</v>
      </c>
      <c r="B58" s="49" t="s">
        <v>15</v>
      </c>
      <c r="C58" s="35">
        <v>45226</v>
      </c>
      <c r="D58" s="71">
        <v>2800</v>
      </c>
      <c r="E58" s="72">
        <f t="shared" si="8"/>
        <v>560</v>
      </c>
      <c r="F58" s="72">
        <f t="shared" si="9"/>
        <v>504</v>
      </c>
      <c r="G58" s="73">
        <v>4256107</v>
      </c>
      <c r="H58" s="72">
        <f t="shared" si="10"/>
        <v>766099.26</v>
      </c>
      <c r="I58" s="72">
        <f t="shared" si="11"/>
        <v>1064026.75</v>
      </c>
      <c r="J58" s="72">
        <v>4258907</v>
      </c>
      <c r="K58" s="69">
        <f t="shared" si="12"/>
        <v>3192080.25</v>
      </c>
      <c r="L58" s="69">
        <f t="shared" si="13"/>
        <v>2240</v>
      </c>
      <c r="M58" s="72">
        <f t="shared" si="6"/>
        <v>3194320.25</v>
      </c>
      <c r="N58" s="69">
        <f t="shared" si="7"/>
        <v>1064586.75</v>
      </c>
    </row>
    <row r="59" spans="1:18" x14ac:dyDescent="0.3">
      <c r="A59" s="34" t="s">
        <v>245</v>
      </c>
      <c r="B59" s="49" t="s">
        <v>149</v>
      </c>
      <c r="C59" s="35">
        <v>45227</v>
      </c>
      <c r="D59" s="71">
        <v>2500</v>
      </c>
      <c r="E59" s="72">
        <f t="shared" si="8"/>
        <v>500</v>
      </c>
      <c r="F59" s="72">
        <f t="shared" si="9"/>
        <v>450</v>
      </c>
      <c r="G59" s="79">
        <v>692690</v>
      </c>
      <c r="H59" s="72">
        <f t="shared" si="10"/>
        <v>124684.2</v>
      </c>
      <c r="I59" s="72">
        <f t="shared" si="11"/>
        <v>173172.5</v>
      </c>
      <c r="J59" s="72">
        <v>695190</v>
      </c>
      <c r="K59" s="69">
        <f t="shared" si="12"/>
        <v>519517.5</v>
      </c>
      <c r="L59" s="69">
        <f t="shared" si="13"/>
        <v>2000</v>
      </c>
      <c r="M59" s="72">
        <f t="shared" si="6"/>
        <v>521517.5</v>
      </c>
      <c r="N59" s="69">
        <f t="shared" si="7"/>
        <v>173672.5</v>
      </c>
      <c r="R59" s="63"/>
    </row>
    <row r="60" spans="1:18" x14ac:dyDescent="0.3">
      <c r="A60" s="34" t="s">
        <v>206</v>
      </c>
      <c r="B60" s="49" t="s">
        <v>14</v>
      </c>
      <c r="C60" s="35">
        <v>45228</v>
      </c>
      <c r="D60" s="71">
        <v>2800</v>
      </c>
      <c r="E60" s="72">
        <f t="shared" si="8"/>
        <v>560</v>
      </c>
      <c r="F60" s="72">
        <f t="shared" si="9"/>
        <v>504</v>
      </c>
      <c r="G60" s="73">
        <v>2931701</v>
      </c>
      <c r="H60" s="72">
        <f t="shared" si="10"/>
        <v>527706.17999999993</v>
      </c>
      <c r="I60" s="72">
        <f t="shared" si="11"/>
        <v>732925.25</v>
      </c>
      <c r="J60" s="72">
        <v>2934501</v>
      </c>
      <c r="K60" s="69">
        <f t="shared" si="12"/>
        <v>2198775.75</v>
      </c>
      <c r="L60" s="69">
        <f t="shared" si="13"/>
        <v>2240</v>
      </c>
      <c r="M60" s="72">
        <f t="shared" si="6"/>
        <v>2201015.75</v>
      </c>
      <c r="N60" s="69">
        <f t="shared" si="7"/>
        <v>733485.25</v>
      </c>
      <c r="P60" s="63"/>
    </row>
    <row r="61" spans="1:18" x14ac:dyDescent="0.3">
      <c r="A61" s="34" t="s">
        <v>216</v>
      </c>
      <c r="B61" s="50" t="s">
        <v>15</v>
      </c>
      <c r="C61" s="35">
        <v>45229</v>
      </c>
      <c r="D61" s="71">
        <v>2900</v>
      </c>
      <c r="E61" s="72">
        <f t="shared" si="8"/>
        <v>580</v>
      </c>
      <c r="F61" s="72">
        <f t="shared" si="9"/>
        <v>522</v>
      </c>
      <c r="G61" s="73">
        <v>4256107</v>
      </c>
      <c r="H61" s="72">
        <f t="shared" si="10"/>
        <v>766099.26</v>
      </c>
      <c r="I61" s="72">
        <f t="shared" si="11"/>
        <v>1064026.75</v>
      </c>
      <c r="J61" s="72">
        <v>4259007</v>
      </c>
      <c r="K61" s="69">
        <f t="shared" si="12"/>
        <v>3192080.25</v>
      </c>
      <c r="L61" s="69">
        <f t="shared" si="13"/>
        <v>2320</v>
      </c>
      <c r="M61" s="72">
        <f t="shared" si="6"/>
        <v>3194400.25</v>
      </c>
      <c r="N61" s="69">
        <f t="shared" si="7"/>
        <v>1064606.75</v>
      </c>
      <c r="Q61" s="66"/>
    </row>
    <row r="62" spans="1:18" x14ac:dyDescent="0.3">
      <c r="A62" s="34" t="s">
        <v>251</v>
      </c>
      <c r="B62" s="49" t="s">
        <v>142</v>
      </c>
      <c r="C62" s="35">
        <v>45230</v>
      </c>
      <c r="D62" s="71">
        <v>2600</v>
      </c>
      <c r="E62" s="72">
        <f t="shared" si="8"/>
        <v>520</v>
      </c>
      <c r="F62" s="72">
        <f t="shared" si="9"/>
        <v>468</v>
      </c>
      <c r="G62" s="76">
        <v>456052</v>
      </c>
      <c r="H62" s="72">
        <f t="shared" si="10"/>
        <v>82089.36</v>
      </c>
      <c r="I62" s="72">
        <f t="shared" si="11"/>
        <v>114013</v>
      </c>
      <c r="J62" s="72">
        <v>458652</v>
      </c>
      <c r="K62" s="69">
        <f t="shared" si="12"/>
        <v>342039</v>
      </c>
      <c r="L62" s="69">
        <f t="shared" si="13"/>
        <v>2080</v>
      </c>
      <c r="M62" s="72">
        <f t="shared" si="6"/>
        <v>344119</v>
      </c>
      <c r="N62" s="69">
        <f t="shared" si="7"/>
        <v>114533</v>
      </c>
      <c r="P62" s="63"/>
    </row>
    <row r="63" spans="1:18" x14ac:dyDescent="0.3">
      <c r="A63" s="34" t="s">
        <v>237</v>
      </c>
      <c r="B63" s="49" t="s">
        <v>146</v>
      </c>
      <c r="C63" s="35">
        <v>45231</v>
      </c>
      <c r="D63" s="71">
        <v>0</v>
      </c>
      <c r="E63" s="72">
        <f t="shared" si="8"/>
        <v>0</v>
      </c>
      <c r="F63" s="72">
        <f t="shared" si="9"/>
        <v>0</v>
      </c>
      <c r="G63" s="77">
        <v>851566</v>
      </c>
      <c r="H63" s="72">
        <f t="shared" si="10"/>
        <v>153281.88</v>
      </c>
      <c r="I63" s="72">
        <f t="shared" si="11"/>
        <v>212891.5</v>
      </c>
      <c r="J63" s="72">
        <v>851566</v>
      </c>
      <c r="K63" s="69">
        <f t="shared" si="12"/>
        <v>638674.5</v>
      </c>
      <c r="L63" s="69">
        <f t="shared" si="13"/>
        <v>0</v>
      </c>
      <c r="M63" s="72">
        <f t="shared" si="6"/>
        <v>638674.5</v>
      </c>
      <c r="N63" s="69">
        <f t="shared" si="7"/>
        <v>212891.5</v>
      </c>
    </row>
    <row r="64" spans="1:18" x14ac:dyDescent="0.3">
      <c r="A64" s="34" t="s">
        <v>236</v>
      </c>
      <c r="B64" s="49" t="s">
        <v>146</v>
      </c>
      <c r="C64" s="35">
        <v>45232</v>
      </c>
      <c r="D64" s="71">
        <v>2500</v>
      </c>
      <c r="E64" s="72">
        <f t="shared" si="8"/>
        <v>500</v>
      </c>
      <c r="F64" s="72">
        <f t="shared" si="9"/>
        <v>450</v>
      </c>
      <c r="G64" s="75">
        <v>825859</v>
      </c>
      <c r="H64" s="72">
        <f t="shared" si="10"/>
        <v>148654.62</v>
      </c>
      <c r="I64" s="72">
        <f t="shared" si="11"/>
        <v>206464.75</v>
      </c>
      <c r="J64" s="72">
        <v>828359</v>
      </c>
      <c r="K64" s="69">
        <f t="shared" si="12"/>
        <v>619394.25</v>
      </c>
      <c r="L64" s="69">
        <f t="shared" si="13"/>
        <v>2000</v>
      </c>
      <c r="M64" s="72">
        <f t="shared" si="6"/>
        <v>621394.25</v>
      </c>
      <c r="N64" s="69">
        <f t="shared" si="7"/>
        <v>206964.75</v>
      </c>
      <c r="P64" s="63"/>
      <c r="R64" s="63"/>
    </row>
    <row r="65" spans="1:18" x14ac:dyDescent="0.3">
      <c r="A65" s="34" t="s">
        <v>196</v>
      </c>
      <c r="B65" s="49" t="s">
        <v>10</v>
      </c>
      <c r="C65" s="35">
        <v>45233</v>
      </c>
      <c r="D65" s="71">
        <v>2100</v>
      </c>
      <c r="E65" s="72">
        <f t="shared" si="8"/>
        <v>420</v>
      </c>
      <c r="F65" s="72">
        <f t="shared" si="9"/>
        <v>378</v>
      </c>
      <c r="G65" s="73">
        <v>1898694</v>
      </c>
      <c r="H65" s="72">
        <f t="shared" si="10"/>
        <v>341764.92</v>
      </c>
      <c r="I65" s="72">
        <f t="shared" si="11"/>
        <v>474673.5</v>
      </c>
      <c r="J65" s="72">
        <v>1900794</v>
      </c>
      <c r="K65" s="69">
        <f t="shared" si="12"/>
        <v>1424020.5</v>
      </c>
      <c r="L65" s="69">
        <f t="shared" si="13"/>
        <v>1680</v>
      </c>
      <c r="M65" s="72">
        <f t="shared" si="6"/>
        <v>1425700.5</v>
      </c>
      <c r="N65" s="69">
        <f t="shared" si="7"/>
        <v>475093.5</v>
      </c>
      <c r="Q65" s="66"/>
    </row>
    <row r="66" spans="1:18" x14ac:dyDescent="0.3">
      <c r="A66" s="34" t="s">
        <v>217</v>
      </c>
      <c r="B66" s="49" t="s">
        <v>15</v>
      </c>
      <c r="C66" s="35">
        <v>45234</v>
      </c>
      <c r="D66" s="71">
        <v>1600</v>
      </c>
      <c r="E66" s="72">
        <f t="shared" ref="E66:E89" si="14">D66*20%</f>
        <v>320</v>
      </c>
      <c r="F66" s="72">
        <f t="shared" ref="F66:F89" si="15">D66*18%</f>
        <v>288</v>
      </c>
      <c r="G66" s="73">
        <v>4341365</v>
      </c>
      <c r="H66" s="72">
        <f t="shared" ref="H66:H89" si="16">G66*18%</f>
        <v>781445.7</v>
      </c>
      <c r="I66" s="72">
        <f t="shared" ref="I66:I89" si="17">G66*25%</f>
        <v>1085341.25</v>
      </c>
      <c r="J66" s="72">
        <v>4342965</v>
      </c>
      <c r="K66" s="69">
        <f t="shared" ref="K66:K89" si="18">G66-I66</f>
        <v>3256023.75</v>
      </c>
      <c r="L66" s="69">
        <f t="shared" ref="L66:L89" si="19">D66-E66</f>
        <v>1280</v>
      </c>
      <c r="M66" s="72">
        <f t="shared" si="6"/>
        <v>3257303.75</v>
      </c>
      <c r="N66" s="69">
        <f t="shared" si="7"/>
        <v>1085661.25</v>
      </c>
    </row>
    <row r="67" spans="1:18" x14ac:dyDescent="0.3">
      <c r="A67" s="34" t="s">
        <v>217</v>
      </c>
      <c r="B67" s="49" t="s">
        <v>15</v>
      </c>
      <c r="C67" s="35">
        <v>45235</v>
      </c>
      <c r="D67" s="71">
        <v>1500</v>
      </c>
      <c r="E67" s="72">
        <f t="shared" si="14"/>
        <v>300</v>
      </c>
      <c r="F67" s="72">
        <f t="shared" si="15"/>
        <v>270</v>
      </c>
      <c r="G67" s="73">
        <v>4341365</v>
      </c>
      <c r="H67" s="72">
        <f t="shared" si="16"/>
        <v>781445.7</v>
      </c>
      <c r="I67" s="72">
        <f t="shared" si="17"/>
        <v>1085341.25</v>
      </c>
      <c r="J67" s="72">
        <v>4342865</v>
      </c>
      <c r="K67" s="69">
        <f t="shared" si="18"/>
        <v>3256023.75</v>
      </c>
      <c r="L67" s="69">
        <f t="shared" si="19"/>
        <v>1200</v>
      </c>
      <c r="M67" s="72">
        <f t="shared" ref="M67:M89" si="20">SUM(K67+L67)</f>
        <v>3257223.75</v>
      </c>
      <c r="N67" s="69">
        <f t="shared" ref="N67:N89" si="21">(J67-M67)</f>
        <v>1085641.25</v>
      </c>
    </row>
    <row r="68" spans="1:18" x14ac:dyDescent="0.3">
      <c r="A68" s="34" t="s">
        <v>196</v>
      </c>
      <c r="B68" s="49" t="s">
        <v>10</v>
      </c>
      <c r="C68" s="35">
        <v>45236</v>
      </c>
      <c r="D68" s="71">
        <v>2100</v>
      </c>
      <c r="E68" s="72">
        <f t="shared" si="14"/>
        <v>420</v>
      </c>
      <c r="F68" s="72">
        <f t="shared" si="15"/>
        <v>378</v>
      </c>
      <c r="G68" s="73">
        <v>1898694</v>
      </c>
      <c r="H68" s="72">
        <f t="shared" si="16"/>
        <v>341764.92</v>
      </c>
      <c r="I68" s="72">
        <f t="shared" si="17"/>
        <v>474673.5</v>
      </c>
      <c r="J68" s="72">
        <v>1900794</v>
      </c>
      <c r="K68" s="69">
        <f t="shared" si="18"/>
        <v>1424020.5</v>
      </c>
      <c r="L68" s="69">
        <f t="shared" si="19"/>
        <v>1680</v>
      </c>
      <c r="M68" s="72">
        <f t="shared" si="20"/>
        <v>1425700.5</v>
      </c>
      <c r="N68" s="69">
        <f t="shared" si="21"/>
        <v>475093.5</v>
      </c>
    </row>
    <row r="69" spans="1:18" x14ac:dyDescent="0.3">
      <c r="A69" s="34" t="s">
        <v>251</v>
      </c>
      <c r="B69" s="49" t="s">
        <v>142</v>
      </c>
      <c r="C69" s="35">
        <v>45237</v>
      </c>
      <c r="D69" s="71">
        <v>0</v>
      </c>
      <c r="E69" s="72">
        <f t="shared" si="14"/>
        <v>0</v>
      </c>
      <c r="F69" s="72">
        <f t="shared" si="15"/>
        <v>0</v>
      </c>
      <c r="G69" s="76">
        <v>456052</v>
      </c>
      <c r="H69" s="72">
        <f t="shared" si="16"/>
        <v>82089.36</v>
      </c>
      <c r="I69" s="72">
        <f t="shared" si="17"/>
        <v>114013</v>
      </c>
      <c r="J69" s="72">
        <v>456052</v>
      </c>
      <c r="K69" s="69">
        <f t="shared" si="18"/>
        <v>342039</v>
      </c>
      <c r="L69" s="69">
        <f t="shared" si="19"/>
        <v>0</v>
      </c>
      <c r="M69" s="72">
        <f t="shared" si="20"/>
        <v>342039</v>
      </c>
      <c r="N69" s="69">
        <f t="shared" si="21"/>
        <v>114013</v>
      </c>
    </row>
    <row r="70" spans="1:18" x14ac:dyDescent="0.3">
      <c r="A70" s="58" t="s">
        <v>233</v>
      </c>
      <c r="B70" s="49" t="s">
        <v>143</v>
      </c>
      <c r="C70" s="35">
        <v>45238</v>
      </c>
      <c r="D70" s="71">
        <v>3400</v>
      </c>
      <c r="E70" s="72">
        <f t="shared" si="14"/>
        <v>680</v>
      </c>
      <c r="F70" s="72">
        <f t="shared" si="15"/>
        <v>612</v>
      </c>
      <c r="G70" s="77">
        <v>1108946</v>
      </c>
      <c r="H70" s="72">
        <f t="shared" si="16"/>
        <v>199610.28</v>
      </c>
      <c r="I70" s="72">
        <f t="shared" si="17"/>
        <v>277236.5</v>
      </c>
      <c r="J70" s="72">
        <v>1112346</v>
      </c>
      <c r="K70" s="69">
        <f t="shared" si="18"/>
        <v>831709.5</v>
      </c>
      <c r="L70" s="69">
        <f t="shared" si="19"/>
        <v>2720</v>
      </c>
      <c r="M70" s="72">
        <f t="shared" si="20"/>
        <v>834429.5</v>
      </c>
      <c r="N70" s="69">
        <f t="shared" si="21"/>
        <v>277916.5</v>
      </c>
    </row>
    <row r="71" spans="1:18" x14ac:dyDescent="0.3">
      <c r="A71" s="58" t="s">
        <v>234</v>
      </c>
      <c r="B71" s="49" t="s">
        <v>143</v>
      </c>
      <c r="C71" s="35">
        <v>45239</v>
      </c>
      <c r="D71" s="71">
        <v>3200</v>
      </c>
      <c r="E71" s="72">
        <f t="shared" si="14"/>
        <v>640</v>
      </c>
      <c r="F71" s="72">
        <f t="shared" si="15"/>
        <v>576</v>
      </c>
      <c r="G71" s="77">
        <v>1264181</v>
      </c>
      <c r="H71" s="72">
        <f t="shared" si="16"/>
        <v>227552.58</v>
      </c>
      <c r="I71" s="72">
        <f t="shared" si="17"/>
        <v>316045.25</v>
      </c>
      <c r="J71" s="72">
        <v>1267381</v>
      </c>
      <c r="K71" s="69">
        <f t="shared" si="18"/>
        <v>948135.75</v>
      </c>
      <c r="L71" s="69">
        <f t="shared" si="19"/>
        <v>2560</v>
      </c>
      <c r="M71" s="72">
        <f t="shared" si="20"/>
        <v>950695.75</v>
      </c>
      <c r="N71" s="69">
        <f t="shared" si="21"/>
        <v>316685.25</v>
      </c>
    </row>
    <row r="72" spans="1:18" x14ac:dyDescent="0.3">
      <c r="A72" s="58" t="s">
        <v>234</v>
      </c>
      <c r="B72" s="49" t="s">
        <v>143</v>
      </c>
      <c r="C72" s="35">
        <v>45240</v>
      </c>
      <c r="D72" s="71">
        <v>3100</v>
      </c>
      <c r="E72" s="72">
        <f t="shared" si="14"/>
        <v>620</v>
      </c>
      <c r="F72" s="72">
        <f t="shared" si="15"/>
        <v>558</v>
      </c>
      <c r="G72" s="77">
        <v>1264181</v>
      </c>
      <c r="H72" s="72">
        <f t="shared" si="16"/>
        <v>227552.58</v>
      </c>
      <c r="I72" s="72">
        <f t="shared" si="17"/>
        <v>316045.25</v>
      </c>
      <c r="J72" s="72">
        <v>1267281</v>
      </c>
      <c r="K72" s="69">
        <f t="shared" si="18"/>
        <v>948135.75</v>
      </c>
      <c r="L72" s="69">
        <f t="shared" si="19"/>
        <v>2480</v>
      </c>
      <c r="M72" s="72">
        <f t="shared" si="20"/>
        <v>950615.75</v>
      </c>
      <c r="N72" s="69">
        <f t="shared" si="21"/>
        <v>316665.25</v>
      </c>
    </row>
    <row r="73" spans="1:18" x14ac:dyDescent="0.3">
      <c r="A73" s="34" t="s">
        <v>251</v>
      </c>
      <c r="B73" s="49" t="s">
        <v>142</v>
      </c>
      <c r="C73" s="35">
        <v>45241</v>
      </c>
      <c r="D73" s="71">
        <v>2600</v>
      </c>
      <c r="E73" s="72">
        <f t="shared" si="14"/>
        <v>520</v>
      </c>
      <c r="F73" s="72">
        <f t="shared" si="15"/>
        <v>468</v>
      </c>
      <c r="G73" s="76">
        <v>456052</v>
      </c>
      <c r="H73" s="72">
        <f t="shared" si="16"/>
        <v>82089.36</v>
      </c>
      <c r="I73" s="72">
        <f t="shared" si="17"/>
        <v>114013</v>
      </c>
      <c r="J73" s="72">
        <v>458652</v>
      </c>
      <c r="K73" s="69">
        <f t="shared" si="18"/>
        <v>342039</v>
      </c>
      <c r="L73" s="69">
        <f t="shared" si="19"/>
        <v>2080</v>
      </c>
      <c r="M73" s="72">
        <f t="shared" si="20"/>
        <v>344119</v>
      </c>
      <c r="N73" s="69">
        <f t="shared" si="21"/>
        <v>114533</v>
      </c>
    </row>
    <row r="74" spans="1:18" x14ac:dyDescent="0.3">
      <c r="A74" s="58" t="s">
        <v>233</v>
      </c>
      <c r="B74" s="49" t="s">
        <v>143</v>
      </c>
      <c r="C74" s="35">
        <v>45242</v>
      </c>
      <c r="D74" s="71">
        <v>3400</v>
      </c>
      <c r="E74" s="72">
        <f t="shared" si="14"/>
        <v>680</v>
      </c>
      <c r="F74" s="72">
        <f t="shared" si="15"/>
        <v>612</v>
      </c>
      <c r="G74" s="77">
        <v>1108946</v>
      </c>
      <c r="H74" s="72">
        <f t="shared" si="16"/>
        <v>199610.28</v>
      </c>
      <c r="I74" s="72">
        <f t="shared" si="17"/>
        <v>277236.5</v>
      </c>
      <c r="J74" s="72">
        <v>1112346</v>
      </c>
      <c r="K74" s="69">
        <f t="shared" si="18"/>
        <v>831709.5</v>
      </c>
      <c r="L74" s="69">
        <f t="shared" si="19"/>
        <v>2720</v>
      </c>
      <c r="M74" s="72">
        <f t="shared" si="20"/>
        <v>834429.5</v>
      </c>
      <c r="N74" s="69">
        <f t="shared" si="21"/>
        <v>277916.5</v>
      </c>
    </row>
    <row r="75" spans="1:18" x14ac:dyDescent="0.3">
      <c r="A75" s="34" t="s">
        <v>206</v>
      </c>
      <c r="B75" s="49" t="s">
        <v>14</v>
      </c>
      <c r="C75" s="35">
        <v>45243</v>
      </c>
      <c r="D75" s="71">
        <v>2800</v>
      </c>
      <c r="E75" s="72">
        <f t="shared" si="14"/>
        <v>560</v>
      </c>
      <c r="F75" s="72">
        <f t="shared" si="15"/>
        <v>504</v>
      </c>
      <c r="G75" s="73">
        <v>2931701</v>
      </c>
      <c r="H75" s="72">
        <f t="shared" si="16"/>
        <v>527706.17999999993</v>
      </c>
      <c r="I75" s="72">
        <f t="shared" si="17"/>
        <v>732925.25</v>
      </c>
      <c r="J75" s="72">
        <v>2934501</v>
      </c>
      <c r="K75" s="69">
        <f t="shared" si="18"/>
        <v>2198775.75</v>
      </c>
      <c r="L75" s="69">
        <f t="shared" si="19"/>
        <v>2240</v>
      </c>
      <c r="M75" s="72">
        <f t="shared" si="20"/>
        <v>2201015.75</v>
      </c>
      <c r="N75" s="69">
        <f t="shared" si="21"/>
        <v>733485.25</v>
      </c>
    </row>
    <row r="76" spans="1:18" x14ac:dyDescent="0.3">
      <c r="A76" s="34" t="s">
        <v>251</v>
      </c>
      <c r="B76" s="49" t="s">
        <v>142</v>
      </c>
      <c r="C76" s="35">
        <v>45277</v>
      </c>
      <c r="D76" s="71">
        <v>2700</v>
      </c>
      <c r="E76" s="72">
        <f t="shared" si="14"/>
        <v>540</v>
      </c>
      <c r="F76" s="72">
        <f t="shared" si="15"/>
        <v>486</v>
      </c>
      <c r="G76" s="76">
        <v>456052</v>
      </c>
      <c r="H76" s="72">
        <f t="shared" si="16"/>
        <v>82089.36</v>
      </c>
      <c r="I76" s="72">
        <f t="shared" si="17"/>
        <v>114013</v>
      </c>
      <c r="J76" s="72">
        <v>458752</v>
      </c>
      <c r="K76" s="69">
        <f t="shared" si="18"/>
        <v>342039</v>
      </c>
      <c r="L76" s="69">
        <f t="shared" si="19"/>
        <v>2160</v>
      </c>
      <c r="M76" s="72">
        <f t="shared" si="20"/>
        <v>344199</v>
      </c>
      <c r="N76" s="69">
        <f t="shared" si="21"/>
        <v>114553</v>
      </c>
    </row>
    <row r="77" spans="1:18" x14ac:dyDescent="0.3">
      <c r="A77" s="34" t="s">
        <v>206</v>
      </c>
      <c r="B77" s="49" t="s">
        <v>14</v>
      </c>
      <c r="C77" s="35">
        <v>45278</v>
      </c>
      <c r="D77" s="71">
        <v>1900</v>
      </c>
      <c r="E77" s="72">
        <f t="shared" si="14"/>
        <v>380</v>
      </c>
      <c r="F77" s="72">
        <f t="shared" si="15"/>
        <v>342</v>
      </c>
      <c r="G77" s="73">
        <v>2931701</v>
      </c>
      <c r="H77" s="72">
        <f t="shared" si="16"/>
        <v>527706.17999999993</v>
      </c>
      <c r="I77" s="72">
        <f t="shared" si="17"/>
        <v>732925.25</v>
      </c>
      <c r="J77" s="72">
        <v>2933601</v>
      </c>
      <c r="K77" s="69">
        <f t="shared" si="18"/>
        <v>2198775.75</v>
      </c>
      <c r="L77" s="69">
        <f t="shared" si="19"/>
        <v>1520</v>
      </c>
      <c r="M77" s="72">
        <f t="shared" si="20"/>
        <v>2200295.75</v>
      </c>
      <c r="N77" s="69">
        <f t="shared" si="21"/>
        <v>733305.25</v>
      </c>
      <c r="P77" s="63"/>
    </row>
    <row r="78" spans="1:18" x14ac:dyDescent="0.3">
      <c r="A78" s="34" t="s">
        <v>251</v>
      </c>
      <c r="B78" s="49" t="s">
        <v>142</v>
      </c>
      <c r="C78" s="35">
        <v>45279</v>
      </c>
      <c r="D78" s="71">
        <v>2200</v>
      </c>
      <c r="E78" s="72">
        <f t="shared" si="14"/>
        <v>440</v>
      </c>
      <c r="F78" s="72">
        <f t="shared" si="15"/>
        <v>396</v>
      </c>
      <c r="G78" s="76">
        <v>456052</v>
      </c>
      <c r="H78" s="72">
        <f t="shared" si="16"/>
        <v>82089.36</v>
      </c>
      <c r="I78" s="72">
        <f t="shared" si="17"/>
        <v>114013</v>
      </c>
      <c r="J78" s="72">
        <v>458252</v>
      </c>
      <c r="K78" s="69">
        <f t="shared" si="18"/>
        <v>342039</v>
      </c>
      <c r="L78" s="69">
        <f t="shared" si="19"/>
        <v>1760</v>
      </c>
      <c r="M78" s="72">
        <f t="shared" si="20"/>
        <v>343799</v>
      </c>
      <c r="N78" s="69">
        <f t="shared" si="21"/>
        <v>114453</v>
      </c>
      <c r="Q78" s="66"/>
      <c r="R78" s="63"/>
    </row>
    <row r="79" spans="1:18" x14ac:dyDescent="0.3">
      <c r="A79" s="58" t="s">
        <v>234</v>
      </c>
      <c r="B79" s="49" t="s">
        <v>143</v>
      </c>
      <c r="C79" s="35">
        <v>45280</v>
      </c>
      <c r="D79" s="71">
        <v>0</v>
      </c>
      <c r="E79" s="72">
        <f t="shared" si="14"/>
        <v>0</v>
      </c>
      <c r="F79" s="72">
        <f t="shared" si="15"/>
        <v>0</v>
      </c>
      <c r="G79" s="77">
        <v>1264181</v>
      </c>
      <c r="H79" s="72">
        <f t="shared" si="16"/>
        <v>227552.58</v>
      </c>
      <c r="I79" s="72">
        <f t="shared" si="17"/>
        <v>316045.25</v>
      </c>
      <c r="J79" s="72">
        <v>1264181</v>
      </c>
      <c r="K79" s="69">
        <f t="shared" si="18"/>
        <v>948135.75</v>
      </c>
      <c r="L79" s="69">
        <f t="shared" si="19"/>
        <v>0</v>
      </c>
      <c r="M79" s="72">
        <f t="shared" si="20"/>
        <v>948135.75</v>
      </c>
      <c r="N79" s="69">
        <f t="shared" si="21"/>
        <v>316045.25</v>
      </c>
    </row>
    <row r="80" spans="1:18" x14ac:dyDescent="0.3">
      <c r="A80" s="34" t="s">
        <v>206</v>
      </c>
      <c r="B80" s="49" t="s">
        <v>14</v>
      </c>
      <c r="C80" s="35">
        <v>45281</v>
      </c>
      <c r="D80" s="71">
        <v>3400</v>
      </c>
      <c r="E80" s="72">
        <f t="shared" si="14"/>
        <v>680</v>
      </c>
      <c r="F80" s="72">
        <f t="shared" si="15"/>
        <v>612</v>
      </c>
      <c r="G80" s="73">
        <v>2931701</v>
      </c>
      <c r="H80" s="72">
        <f t="shared" si="16"/>
        <v>527706.17999999993</v>
      </c>
      <c r="I80" s="72">
        <f t="shared" si="17"/>
        <v>732925.25</v>
      </c>
      <c r="J80" s="72">
        <v>2935101</v>
      </c>
      <c r="K80" s="69">
        <f t="shared" si="18"/>
        <v>2198775.75</v>
      </c>
      <c r="L80" s="69">
        <f t="shared" si="19"/>
        <v>2720</v>
      </c>
      <c r="M80" s="72">
        <f t="shared" si="20"/>
        <v>2201495.75</v>
      </c>
      <c r="N80" s="69">
        <f t="shared" si="21"/>
        <v>733605.25</v>
      </c>
    </row>
    <row r="81" spans="1:14" x14ac:dyDescent="0.3">
      <c r="A81" s="34" t="s">
        <v>251</v>
      </c>
      <c r="B81" s="49" t="s">
        <v>142</v>
      </c>
      <c r="C81" s="35">
        <v>45282</v>
      </c>
      <c r="D81" s="71">
        <v>3300</v>
      </c>
      <c r="E81" s="72">
        <f t="shared" si="14"/>
        <v>660</v>
      </c>
      <c r="F81" s="72">
        <f t="shared" si="15"/>
        <v>594</v>
      </c>
      <c r="G81" s="76">
        <v>456052</v>
      </c>
      <c r="H81" s="72">
        <f t="shared" si="16"/>
        <v>82089.36</v>
      </c>
      <c r="I81" s="72">
        <f t="shared" si="17"/>
        <v>114013</v>
      </c>
      <c r="J81" s="72">
        <v>459352</v>
      </c>
      <c r="K81" s="69">
        <f t="shared" si="18"/>
        <v>342039</v>
      </c>
      <c r="L81" s="69">
        <f t="shared" si="19"/>
        <v>2640</v>
      </c>
      <c r="M81" s="72">
        <f t="shared" si="20"/>
        <v>344679</v>
      </c>
      <c r="N81" s="69">
        <f t="shared" si="21"/>
        <v>114673</v>
      </c>
    </row>
    <row r="82" spans="1:14" x14ac:dyDescent="0.3">
      <c r="A82" s="34" t="s">
        <v>244</v>
      </c>
      <c r="B82" s="49" t="s">
        <v>148</v>
      </c>
      <c r="C82" s="35">
        <v>45283</v>
      </c>
      <c r="D82" s="71">
        <v>0</v>
      </c>
      <c r="E82" s="72">
        <f t="shared" si="14"/>
        <v>0</v>
      </c>
      <c r="F82" s="72">
        <f t="shared" si="15"/>
        <v>0</v>
      </c>
      <c r="G82" s="79">
        <v>1508098</v>
      </c>
      <c r="H82" s="72">
        <f t="shared" si="16"/>
        <v>271457.64</v>
      </c>
      <c r="I82" s="72">
        <f t="shared" si="17"/>
        <v>377024.5</v>
      </c>
      <c r="J82" s="72">
        <v>1508098</v>
      </c>
      <c r="K82" s="69">
        <f t="shared" si="18"/>
        <v>1131073.5</v>
      </c>
      <c r="L82" s="69">
        <f t="shared" si="19"/>
        <v>0</v>
      </c>
      <c r="M82" s="72">
        <f t="shared" si="20"/>
        <v>1131073.5</v>
      </c>
      <c r="N82" s="69">
        <f t="shared" si="21"/>
        <v>377024.5</v>
      </c>
    </row>
    <row r="83" spans="1:14" x14ac:dyDescent="0.3">
      <c r="A83" s="34" t="s">
        <v>251</v>
      </c>
      <c r="B83" s="49" t="s">
        <v>142</v>
      </c>
      <c r="C83" s="35">
        <v>45284</v>
      </c>
      <c r="D83" s="71">
        <v>2300</v>
      </c>
      <c r="E83" s="72">
        <f t="shared" si="14"/>
        <v>460</v>
      </c>
      <c r="F83" s="72">
        <f t="shared" si="15"/>
        <v>414</v>
      </c>
      <c r="G83" s="76">
        <v>456052</v>
      </c>
      <c r="H83" s="72">
        <f t="shared" si="16"/>
        <v>82089.36</v>
      </c>
      <c r="I83" s="72">
        <f t="shared" si="17"/>
        <v>114013</v>
      </c>
      <c r="J83" s="72">
        <v>458352</v>
      </c>
      <c r="K83" s="69">
        <f t="shared" si="18"/>
        <v>342039</v>
      </c>
      <c r="L83" s="69">
        <f t="shared" si="19"/>
        <v>1840</v>
      </c>
      <c r="M83" s="72">
        <f t="shared" si="20"/>
        <v>343879</v>
      </c>
      <c r="N83" s="69">
        <f t="shared" si="21"/>
        <v>114473</v>
      </c>
    </row>
    <row r="84" spans="1:14" x14ac:dyDescent="0.3">
      <c r="A84" s="34" t="s">
        <v>244</v>
      </c>
      <c r="B84" s="49" t="s">
        <v>148</v>
      </c>
      <c r="C84" s="35">
        <v>45285</v>
      </c>
      <c r="D84" s="71">
        <v>2600</v>
      </c>
      <c r="E84" s="72">
        <f t="shared" si="14"/>
        <v>520</v>
      </c>
      <c r="F84" s="72">
        <f t="shared" si="15"/>
        <v>468</v>
      </c>
      <c r="G84" s="79">
        <v>1508098</v>
      </c>
      <c r="H84" s="72">
        <f t="shared" si="16"/>
        <v>271457.64</v>
      </c>
      <c r="I84" s="72">
        <f t="shared" si="17"/>
        <v>377024.5</v>
      </c>
      <c r="J84" s="72">
        <v>1510698</v>
      </c>
      <c r="K84" s="69">
        <f t="shared" si="18"/>
        <v>1131073.5</v>
      </c>
      <c r="L84" s="69">
        <f t="shared" si="19"/>
        <v>2080</v>
      </c>
      <c r="M84" s="72">
        <f t="shared" si="20"/>
        <v>1133153.5</v>
      </c>
      <c r="N84" s="69">
        <f t="shared" si="21"/>
        <v>377544.5</v>
      </c>
    </row>
    <row r="85" spans="1:14" x14ac:dyDescent="0.3">
      <c r="A85" s="34" t="s">
        <v>217</v>
      </c>
      <c r="B85" s="51" t="s">
        <v>15</v>
      </c>
      <c r="C85" s="35">
        <v>45286</v>
      </c>
      <c r="D85" s="71">
        <v>1900</v>
      </c>
      <c r="E85" s="72">
        <f t="shared" si="14"/>
        <v>380</v>
      </c>
      <c r="F85" s="72">
        <f t="shared" si="15"/>
        <v>342</v>
      </c>
      <c r="G85" s="73">
        <v>4341365</v>
      </c>
      <c r="H85" s="72">
        <f t="shared" si="16"/>
        <v>781445.7</v>
      </c>
      <c r="I85" s="72">
        <f t="shared" si="17"/>
        <v>1085341.25</v>
      </c>
      <c r="J85" s="72">
        <v>4343265</v>
      </c>
      <c r="K85" s="69">
        <f t="shared" si="18"/>
        <v>3256023.75</v>
      </c>
      <c r="L85" s="69">
        <f t="shared" si="19"/>
        <v>1520</v>
      </c>
      <c r="M85" s="72">
        <f t="shared" si="20"/>
        <v>3257543.75</v>
      </c>
      <c r="N85" s="69">
        <f t="shared" si="21"/>
        <v>1085721.25</v>
      </c>
    </row>
    <row r="86" spans="1:14" x14ac:dyDescent="0.3">
      <c r="A86" s="34" t="s">
        <v>226</v>
      </c>
      <c r="B86" s="41" t="s">
        <v>140</v>
      </c>
      <c r="C86" s="35">
        <v>45287</v>
      </c>
      <c r="D86" s="71">
        <v>0</v>
      </c>
      <c r="E86" s="72">
        <f t="shared" si="14"/>
        <v>0</v>
      </c>
      <c r="F86" s="72">
        <f t="shared" si="15"/>
        <v>0</v>
      </c>
      <c r="G86" s="75">
        <v>905372</v>
      </c>
      <c r="H86" s="72">
        <f t="shared" si="16"/>
        <v>162966.96</v>
      </c>
      <c r="I86" s="72">
        <f t="shared" si="17"/>
        <v>226343</v>
      </c>
      <c r="J86" s="72">
        <v>905372</v>
      </c>
      <c r="K86" s="69">
        <f t="shared" si="18"/>
        <v>679029</v>
      </c>
      <c r="L86" s="69">
        <f t="shared" si="19"/>
        <v>0</v>
      </c>
      <c r="M86" s="72">
        <f t="shared" si="20"/>
        <v>679029</v>
      </c>
      <c r="N86" s="69">
        <f t="shared" si="21"/>
        <v>226343</v>
      </c>
    </row>
    <row r="87" spans="1:14" x14ac:dyDescent="0.3">
      <c r="A87" s="34" t="s">
        <v>206</v>
      </c>
      <c r="B87" s="49" t="s">
        <v>14</v>
      </c>
      <c r="C87" s="35">
        <v>45288</v>
      </c>
      <c r="D87" s="71">
        <v>2300</v>
      </c>
      <c r="E87" s="72">
        <f t="shared" si="14"/>
        <v>460</v>
      </c>
      <c r="F87" s="72">
        <f t="shared" si="15"/>
        <v>414</v>
      </c>
      <c r="G87" s="73">
        <v>2931701</v>
      </c>
      <c r="H87" s="72">
        <f t="shared" si="16"/>
        <v>527706.17999999993</v>
      </c>
      <c r="I87" s="72">
        <f t="shared" si="17"/>
        <v>732925.25</v>
      </c>
      <c r="J87" s="72">
        <v>2934001</v>
      </c>
      <c r="K87" s="69">
        <f t="shared" si="18"/>
        <v>2198775.75</v>
      </c>
      <c r="L87" s="69">
        <f t="shared" si="19"/>
        <v>1840</v>
      </c>
      <c r="M87" s="72">
        <f t="shared" si="20"/>
        <v>2200615.75</v>
      </c>
      <c r="N87" s="69">
        <f t="shared" si="21"/>
        <v>733385.25</v>
      </c>
    </row>
    <row r="88" spans="1:14" x14ac:dyDescent="0.3">
      <c r="A88" s="34" t="s">
        <v>217</v>
      </c>
      <c r="B88" s="51" t="s">
        <v>15</v>
      </c>
      <c r="C88" s="35">
        <v>45289</v>
      </c>
      <c r="D88" s="71">
        <v>3400</v>
      </c>
      <c r="E88" s="72">
        <f t="shared" si="14"/>
        <v>680</v>
      </c>
      <c r="F88" s="72">
        <f t="shared" si="15"/>
        <v>612</v>
      </c>
      <c r="G88" s="73">
        <v>4341365</v>
      </c>
      <c r="H88" s="72">
        <f t="shared" si="16"/>
        <v>781445.7</v>
      </c>
      <c r="I88" s="72">
        <f t="shared" si="17"/>
        <v>1085341.25</v>
      </c>
      <c r="J88" s="72">
        <v>4344765</v>
      </c>
      <c r="K88" s="69">
        <f t="shared" si="18"/>
        <v>3256023.75</v>
      </c>
      <c r="L88" s="69">
        <f t="shared" si="19"/>
        <v>2720</v>
      </c>
      <c r="M88" s="72">
        <f t="shared" si="20"/>
        <v>3258743.75</v>
      </c>
      <c r="N88" s="69">
        <f t="shared" si="21"/>
        <v>1086021.25</v>
      </c>
    </row>
    <row r="89" spans="1:14" x14ac:dyDescent="0.3">
      <c r="A89" s="34" t="s">
        <v>227</v>
      </c>
      <c r="B89" s="41" t="s">
        <v>140</v>
      </c>
      <c r="C89" s="35">
        <v>45290</v>
      </c>
      <c r="D89" s="71">
        <v>2700</v>
      </c>
      <c r="E89" s="72">
        <f t="shared" si="14"/>
        <v>540</v>
      </c>
      <c r="F89" s="72">
        <f t="shared" si="15"/>
        <v>486</v>
      </c>
      <c r="G89" s="75">
        <v>947771</v>
      </c>
      <c r="H89" s="72">
        <f t="shared" si="16"/>
        <v>170598.78</v>
      </c>
      <c r="I89" s="72">
        <f t="shared" si="17"/>
        <v>236942.75</v>
      </c>
      <c r="J89" s="72">
        <v>950471</v>
      </c>
      <c r="K89" s="69">
        <f t="shared" si="18"/>
        <v>710828.25</v>
      </c>
      <c r="L89" s="69">
        <f t="shared" si="19"/>
        <v>2160</v>
      </c>
      <c r="M89" s="72">
        <f t="shared" si="20"/>
        <v>712988.25</v>
      </c>
      <c r="N89" s="69">
        <f t="shared" si="21"/>
        <v>237482.75</v>
      </c>
    </row>
    <row r="90" spans="1:14" x14ac:dyDescent="0.3">
      <c r="A90" s="43"/>
      <c r="B90" s="43"/>
      <c r="C90" s="43"/>
      <c r="D90" s="64"/>
      <c r="G90" s="64"/>
      <c r="M90" s="84"/>
    </row>
    <row r="91" spans="1:14" x14ac:dyDescent="0.3">
      <c r="M91" s="84"/>
    </row>
    <row r="109" spans="7:7" x14ac:dyDescent="0.3">
      <c r="G109" s="60"/>
    </row>
    <row r="110" spans="7:7" x14ac:dyDescent="0.3">
      <c r="G110" s="60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4206-B041-4738-BAF4-AA085C0E7437}">
  <dimension ref="A1:D13"/>
  <sheetViews>
    <sheetView workbookViewId="0">
      <selection activeCell="C13" sqref="C13"/>
    </sheetView>
  </sheetViews>
  <sheetFormatPr defaultRowHeight="14.4" x14ac:dyDescent="0.3"/>
  <cols>
    <col min="1" max="1" width="9.77734375" bestFit="1" customWidth="1"/>
    <col min="2" max="2" width="22.33203125" bestFit="1" customWidth="1"/>
    <col min="3" max="3" width="24" bestFit="1" customWidth="1"/>
    <col min="4" max="4" width="22.6640625" bestFit="1" customWidth="1"/>
  </cols>
  <sheetData>
    <row r="1" spans="1:4" x14ac:dyDescent="0.3">
      <c r="A1" s="67" t="s">
        <v>265</v>
      </c>
      <c r="B1" s="67" t="s">
        <v>262</v>
      </c>
      <c r="C1" s="67" t="s">
        <v>264</v>
      </c>
      <c r="D1" s="67" t="s">
        <v>263</v>
      </c>
    </row>
    <row r="2" spans="1:4" x14ac:dyDescent="0.3">
      <c r="A2" s="68" t="s">
        <v>266</v>
      </c>
      <c r="B2" s="70">
        <v>15753551</v>
      </c>
      <c r="C2" s="69">
        <v>3937787.75</v>
      </c>
      <c r="D2" s="69">
        <v>11815763.25</v>
      </c>
    </row>
    <row r="3" spans="1:4" x14ac:dyDescent="0.3">
      <c r="A3" s="68" t="s">
        <v>267</v>
      </c>
      <c r="B3" s="70">
        <v>9789246</v>
      </c>
      <c r="C3" s="69">
        <v>2446316.5</v>
      </c>
      <c r="D3" s="69">
        <v>7342929.5</v>
      </c>
    </row>
    <row r="4" spans="1:4" x14ac:dyDescent="0.3">
      <c r="A4" s="68" t="s">
        <v>268</v>
      </c>
      <c r="B4" s="70">
        <v>6484688</v>
      </c>
      <c r="C4" s="69">
        <v>1620457</v>
      </c>
      <c r="D4" s="69">
        <v>4864231</v>
      </c>
    </row>
    <row r="5" spans="1:4" x14ac:dyDescent="0.3">
      <c r="A5" s="68" t="s">
        <v>269</v>
      </c>
      <c r="B5" s="70">
        <v>6802990</v>
      </c>
      <c r="C5" s="69">
        <v>1700232.5</v>
      </c>
      <c r="D5" s="69">
        <v>5102757.5</v>
      </c>
    </row>
    <row r="6" spans="1:4" x14ac:dyDescent="0.3">
      <c r="A6" s="68" t="s">
        <v>270</v>
      </c>
      <c r="B6" s="70">
        <v>8872470</v>
      </c>
      <c r="C6" s="69">
        <v>2217787.5</v>
      </c>
      <c r="D6" s="69">
        <v>6654682.5</v>
      </c>
    </row>
    <row r="7" spans="1:4" x14ac:dyDescent="0.3">
      <c r="A7" s="68" t="s">
        <v>271</v>
      </c>
      <c r="B7" s="69">
        <v>19372881</v>
      </c>
      <c r="C7" s="69">
        <v>4842445.25</v>
      </c>
      <c r="D7" s="69">
        <v>14530435.75</v>
      </c>
    </row>
    <row r="8" spans="1:4" x14ac:dyDescent="0.3">
      <c r="A8" s="68" t="s">
        <v>272</v>
      </c>
      <c r="B8" s="69">
        <v>17864266</v>
      </c>
      <c r="C8" s="69">
        <v>4465446.5</v>
      </c>
      <c r="D8" s="69">
        <v>13398819.5</v>
      </c>
    </row>
    <row r="9" spans="1:4" x14ac:dyDescent="0.3">
      <c r="A9" s="68" t="s">
        <v>273</v>
      </c>
      <c r="B9" s="69">
        <v>13650585</v>
      </c>
      <c r="C9" s="69">
        <v>3231709</v>
      </c>
      <c r="D9" s="69">
        <v>10238288.75</v>
      </c>
    </row>
    <row r="10" spans="1:4" x14ac:dyDescent="0.3">
      <c r="A10" s="68" t="s">
        <v>274</v>
      </c>
      <c r="B10" s="69">
        <v>11998950</v>
      </c>
      <c r="C10" s="69">
        <v>2999012.5</v>
      </c>
      <c r="D10" s="69">
        <v>8999937.5</v>
      </c>
    </row>
    <row r="11" spans="1:4" x14ac:dyDescent="0.3">
      <c r="A11" s="68" t="s">
        <v>275</v>
      </c>
      <c r="B11" s="69">
        <v>12606257</v>
      </c>
      <c r="C11" s="69">
        <v>3150884.25</v>
      </c>
      <c r="D11" s="69">
        <v>9455372.75</v>
      </c>
    </row>
    <row r="12" spans="1:4" x14ac:dyDescent="0.3">
      <c r="A12" s="68" t="s">
        <v>276</v>
      </c>
      <c r="B12" s="69">
        <v>22775902</v>
      </c>
      <c r="C12" s="69">
        <v>5692560.5</v>
      </c>
      <c r="D12" s="69">
        <v>17083341.5</v>
      </c>
    </row>
    <row r="13" spans="1:4" x14ac:dyDescent="0.3">
      <c r="A13" s="68" t="s">
        <v>277</v>
      </c>
      <c r="B13" s="69">
        <v>25464261</v>
      </c>
      <c r="C13" s="69">
        <v>6364630.25</v>
      </c>
      <c r="D13" s="69">
        <v>19099630.75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 Details </vt:lpstr>
      <vt:lpstr>Data </vt:lpstr>
      <vt:lpstr>Customer Data </vt:lpstr>
      <vt:lpstr>Profit analysis</vt:lpstr>
      <vt:lpstr>Monthwise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</dc:creator>
  <cp:lastModifiedBy>anushka srivastava</cp:lastModifiedBy>
  <dcterms:created xsi:type="dcterms:W3CDTF">2023-07-20T08:40:49Z</dcterms:created>
  <dcterms:modified xsi:type="dcterms:W3CDTF">2023-11-23T08:26:32Z</dcterms:modified>
</cp:coreProperties>
</file>