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Uploaded on 3-4-2019" sheetId="1" r:id="rId1"/>
  </sheets>
  <calcPr calcId="144525"/>
</workbook>
</file>

<file path=xl/calcChain.xml><?xml version="1.0" encoding="utf-8"?>
<calcChain xmlns="http://schemas.openxmlformats.org/spreadsheetml/2006/main">
  <c r="D28" i="1" l="1"/>
  <c r="D27" i="1"/>
  <c r="D26" i="1"/>
  <c r="D25" i="1"/>
  <c r="D24" i="1"/>
  <c r="D22" i="1"/>
  <c r="D23" i="1"/>
  <c r="D21" i="1"/>
  <c r="D20" i="1"/>
  <c r="D19" i="1"/>
  <c r="D18" i="1"/>
  <c r="D15" i="1"/>
  <c r="D14" i="1"/>
  <c r="D13" i="1"/>
  <c r="D12" i="1"/>
  <c r="D11" i="1"/>
  <c r="D10" i="1"/>
  <c r="D9" i="1"/>
  <c r="D7" i="1"/>
  <c r="C7" i="1"/>
  <c r="D8" i="1"/>
  <c r="D6" i="1"/>
  <c r="D5" i="1"/>
  <c r="D2" i="1" l="1"/>
  <c r="D4" i="1"/>
  <c r="D3" i="1"/>
</calcChain>
</file>

<file path=xl/sharedStrings.xml><?xml version="1.0" encoding="utf-8"?>
<sst xmlns="http://schemas.openxmlformats.org/spreadsheetml/2006/main" count="58" uniqueCount="39">
  <si>
    <t>Cipla</t>
  </si>
  <si>
    <t>companyName</t>
  </si>
  <si>
    <t>medicineName</t>
  </si>
  <si>
    <t>medicineQuantity</t>
  </si>
  <si>
    <t>price</t>
  </si>
  <si>
    <t>Abbott</t>
  </si>
  <si>
    <t>Cadila</t>
  </si>
  <si>
    <t>Lotus Lab</t>
  </si>
  <si>
    <t>Leeford</t>
  </si>
  <si>
    <t>Intas</t>
  </si>
  <si>
    <t>Pfizer</t>
  </si>
  <si>
    <t>Curewell</t>
  </si>
  <si>
    <t>Pil</t>
  </si>
  <si>
    <t>Lupin</t>
  </si>
  <si>
    <t xml:space="preserve">Artemether &amp; Lumefantrine </t>
  </si>
  <si>
    <t>Helios</t>
  </si>
  <si>
    <t xml:space="preserve">Doxycycline Cap. </t>
  </si>
  <si>
    <t>Sterling Lab</t>
  </si>
  <si>
    <t>On-Off</t>
  </si>
  <si>
    <t xml:space="preserve">Wings </t>
  </si>
  <si>
    <t>Ornidazole 500 Tab</t>
  </si>
  <si>
    <t>Zydus</t>
  </si>
  <si>
    <t>Pantoprazole 40 Tab</t>
  </si>
  <si>
    <t xml:space="preserve">Colimex </t>
  </si>
  <si>
    <t>Aciloc 150 Tab</t>
  </si>
  <si>
    <t xml:space="preserve">Ultracet Semi </t>
  </si>
  <si>
    <t xml:space="preserve">Zanssen </t>
  </si>
  <si>
    <t>Ciplox 500 Tab</t>
  </si>
  <si>
    <t>Amoxycillin 250 Cap.</t>
  </si>
  <si>
    <t>Cefixime 200 Tab</t>
  </si>
  <si>
    <t>Cefuroxime 250 Tab</t>
  </si>
  <si>
    <t xml:space="preserve">Clindamycin 300 Cap. </t>
  </si>
  <si>
    <t xml:space="preserve">Linezolid 600 Tab. </t>
  </si>
  <si>
    <t>Amoxyclave 375 Cap</t>
  </si>
  <si>
    <t>Amoxyclave 625 CaP</t>
  </si>
  <si>
    <t>Rifaximin 400 Tab</t>
  </si>
  <si>
    <t>Pregabalin 75 Cap</t>
  </si>
  <si>
    <t>Rabeprazole 20 Tab</t>
  </si>
  <si>
    <t>Flagyl 400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</si>
</sst>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3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B29" sqref="B29"/>
    </sheetView>
  </sheetViews>
  <sheetFormatPr defaultRowHeight="15" x14ac:dyDescent="0.25"/>
  <cols>
    <col min="1" max="1" width="16.5703125" bestFit="1" customWidth="1"/>
    <col min="2" max="2" width="26.7109375" bestFit="1" customWidth="1"/>
    <col min="3" max="3" width="12.5703125" customWidth="1"/>
    <col min="4" max="4" width="15.7109375" customWidth="1"/>
  </cols>
  <sheetData>
    <row r="1" spans="1:4" ht="47.25" x14ac:dyDescent="0.25">
      <c r="A1" s="1" t="s">
        <v>1</v>
      </c>
      <c r="B1" s="1" t="s">
        <v>2</v>
      </c>
      <c r="C1" s="1" t="s">
        <v>3</v>
      </c>
      <c r="D1" s="1" t="s">
        <v>4</v>
      </c>
    </row>
    <row r="2" spans="1:4" ht="15.75" x14ac:dyDescent="0.25">
      <c r="A2" s="2" t="s">
        <v>0</v>
      </c>
      <c r="B2" s="2" t="s">
        <v>27</v>
      </c>
      <c r="C2" s="2">
        <v>388</v>
      </c>
      <c r="D2" s="2">
        <f>3.84*388</f>
        <v>1489.9199999999998</v>
      </c>
    </row>
    <row r="3" spans="1:4" ht="15.75" x14ac:dyDescent="0.25">
      <c r="A3" s="2" t="s">
        <v>5</v>
      </c>
      <c r="B3" s="2" t="s">
        <v>27</v>
      </c>
      <c r="C3" s="2">
        <v>16</v>
      </c>
      <c r="D3" s="2">
        <f>6.5*16</f>
        <v>104</v>
      </c>
    </row>
    <row r="4" spans="1:4" ht="15.75" x14ac:dyDescent="0.25">
      <c r="A4" s="2" t="s">
        <v>6</v>
      </c>
      <c r="B4" s="2" t="s">
        <v>27</v>
      </c>
      <c r="C4" s="2">
        <v>400</v>
      </c>
      <c r="D4" s="2">
        <f>38.3*40</f>
        <v>1532</v>
      </c>
    </row>
    <row r="5" spans="1:4" ht="15.75" x14ac:dyDescent="0.25">
      <c r="A5" s="2" t="s">
        <v>0</v>
      </c>
      <c r="B5" s="2" t="s">
        <v>28</v>
      </c>
      <c r="C5" s="2">
        <v>105</v>
      </c>
      <c r="D5" s="2">
        <f>3.47*105</f>
        <v>364.35</v>
      </c>
    </row>
    <row r="6" spans="1:4" ht="15.75" x14ac:dyDescent="0.25">
      <c r="A6" s="3" t="s">
        <v>7</v>
      </c>
      <c r="B6" s="2" t="s">
        <v>28</v>
      </c>
      <c r="C6" s="3">
        <v>294</v>
      </c>
      <c r="D6" s="4">
        <f>6.85*294</f>
        <v>2013.8999999999999</v>
      </c>
    </row>
    <row r="7" spans="1:4" ht="15.75" x14ac:dyDescent="0.25">
      <c r="A7" s="3" t="s">
        <v>0</v>
      </c>
      <c r="B7" s="3" t="s">
        <v>29</v>
      </c>
      <c r="C7" s="4">
        <f>200+127</f>
        <v>327</v>
      </c>
      <c r="D7" s="4">
        <f>9.75*327</f>
        <v>3188.25</v>
      </c>
    </row>
    <row r="8" spans="1:4" ht="15.75" x14ac:dyDescent="0.25">
      <c r="A8" s="3" t="s">
        <v>5</v>
      </c>
      <c r="B8" s="3" t="s">
        <v>29</v>
      </c>
      <c r="C8" s="3">
        <v>200</v>
      </c>
      <c r="D8" s="4">
        <f>10.08*200</f>
        <v>2016</v>
      </c>
    </row>
    <row r="9" spans="1:4" x14ac:dyDescent="0.25">
      <c r="A9" s="4" t="s">
        <v>8</v>
      </c>
      <c r="B9" s="4" t="s">
        <v>30</v>
      </c>
      <c r="C9" s="4">
        <v>96</v>
      </c>
      <c r="D9" s="4">
        <f>30*96</f>
        <v>2880</v>
      </c>
    </row>
    <row r="10" spans="1:4" x14ac:dyDescent="0.25">
      <c r="A10" s="4" t="s">
        <v>9</v>
      </c>
      <c r="B10" s="4" t="s">
        <v>30</v>
      </c>
      <c r="C10" s="4">
        <v>56</v>
      </c>
      <c r="D10" s="4">
        <f>48*56</f>
        <v>2688</v>
      </c>
    </row>
    <row r="11" spans="1:4" x14ac:dyDescent="0.25">
      <c r="A11" s="4" t="s">
        <v>10</v>
      </c>
      <c r="B11" s="4" t="s">
        <v>31</v>
      </c>
      <c r="C11" s="4">
        <v>96</v>
      </c>
      <c r="D11" s="4">
        <f>22.5*96</f>
        <v>2160</v>
      </c>
    </row>
    <row r="12" spans="1:4" x14ac:dyDescent="0.25">
      <c r="A12" s="4" t="s">
        <v>11</v>
      </c>
      <c r="B12" s="4" t="s">
        <v>32</v>
      </c>
      <c r="C12" s="4">
        <v>13</v>
      </c>
      <c r="D12" s="4">
        <f>31.67*13</f>
        <v>411.71000000000004</v>
      </c>
    </row>
    <row r="13" spans="1:4" x14ac:dyDescent="0.25">
      <c r="A13" s="4" t="s">
        <v>12</v>
      </c>
      <c r="B13" s="4" t="s">
        <v>33</v>
      </c>
      <c r="C13" s="4">
        <v>42</v>
      </c>
      <c r="D13" s="4">
        <f>12.5*42</f>
        <v>525</v>
      </c>
    </row>
    <row r="14" spans="1:4" x14ac:dyDescent="0.25">
      <c r="A14" s="4" t="s">
        <v>5</v>
      </c>
      <c r="B14" s="4" t="s">
        <v>34</v>
      </c>
      <c r="C14" s="6">
        <v>300</v>
      </c>
      <c r="D14" s="4">
        <f>18.87*300</f>
        <v>5661</v>
      </c>
    </row>
    <row r="15" spans="1:4" x14ac:dyDescent="0.25">
      <c r="A15" s="6" t="s">
        <v>13</v>
      </c>
      <c r="B15" s="6" t="s">
        <v>35</v>
      </c>
      <c r="C15" s="6">
        <v>160</v>
      </c>
      <c r="D15" s="4">
        <f>32.5*160</f>
        <v>5200</v>
      </c>
    </row>
    <row r="16" spans="1:4" x14ac:dyDescent="0.25">
      <c r="A16" s="6" t="s">
        <v>0</v>
      </c>
      <c r="B16" s="6" t="s">
        <v>14</v>
      </c>
      <c r="C16" s="6">
        <v>6</v>
      </c>
      <c r="D16" s="4">
        <v>146.80000000000001</v>
      </c>
    </row>
    <row r="17" spans="1:4" x14ac:dyDescent="0.25">
      <c r="A17" s="6" t="s">
        <v>15</v>
      </c>
      <c r="B17" s="6" t="s">
        <v>36</v>
      </c>
      <c r="C17" s="6">
        <v>10</v>
      </c>
      <c r="D17" s="4">
        <v>118.8</v>
      </c>
    </row>
    <row r="18" spans="1:4" x14ac:dyDescent="0.25">
      <c r="A18" s="6" t="s">
        <v>17</v>
      </c>
      <c r="B18" s="6" t="s">
        <v>16</v>
      </c>
      <c r="C18" s="6">
        <v>100</v>
      </c>
      <c r="D18" s="4">
        <f>8.15*100</f>
        <v>815</v>
      </c>
    </row>
    <row r="19" spans="1:4" ht="15.75" x14ac:dyDescent="0.25">
      <c r="A19" s="2" t="s">
        <v>19</v>
      </c>
      <c r="B19" s="2" t="s">
        <v>18</v>
      </c>
      <c r="C19" s="6">
        <v>80</v>
      </c>
      <c r="D19" s="4">
        <f>7.44*80</f>
        <v>595.20000000000005</v>
      </c>
    </row>
    <row r="20" spans="1:4" x14ac:dyDescent="0.25">
      <c r="A20" s="6" t="s">
        <v>0</v>
      </c>
      <c r="B20" s="6" t="s">
        <v>18</v>
      </c>
      <c r="C20" s="6">
        <v>420</v>
      </c>
      <c r="D20" s="4">
        <f>10.6*420</f>
        <v>4452</v>
      </c>
    </row>
    <row r="21" spans="1:4" x14ac:dyDescent="0.25">
      <c r="A21" s="6" t="s">
        <v>0</v>
      </c>
      <c r="B21" s="6" t="s">
        <v>37</v>
      </c>
      <c r="C21" s="6">
        <v>270</v>
      </c>
      <c r="D21" s="4">
        <f>8.2*270</f>
        <v>2214</v>
      </c>
    </row>
    <row r="22" spans="1:4" x14ac:dyDescent="0.25">
      <c r="A22" s="6" t="s">
        <v>5</v>
      </c>
      <c r="B22" s="6" t="s">
        <v>38</v>
      </c>
      <c r="C22" s="6">
        <v>100</v>
      </c>
      <c r="D22" s="4">
        <f>0.844*100</f>
        <v>84.399999999999991</v>
      </c>
    </row>
    <row r="23" spans="1:4" x14ac:dyDescent="0.25">
      <c r="A23" s="6" t="s">
        <v>21</v>
      </c>
      <c r="B23" s="6" t="s">
        <v>20</v>
      </c>
      <c r="C23" s="4">
        <v>20</v>
      </c>
      <c r="D23" s="4">
        <f>11.59*20</f>
        <v>231.8</v>
      </c>
    </row>
    <row r="24" spans="1:4" x14ac:dyDescent="0.25">
      <c r="A24" s="6" t="s">
        <v>0</v>
      </c>
      <c r="B24" s="6" t="s">
        <v>22</v>
      </c>
      <c r="C24" s="4">
        <v>530</v>
      </c>
      <c r="D24" s="4">
        <f>11.86*530</f>
        <v>6285.7999999999993</v>
      </c>
    </row>
    <row r="25" spans="1:4" x14ac:dyDescent="0.25">
      <c r="A25" s="6" t="s">
        <v>0</v>
      </c>
      <c r="B25" s="6" t="s">
        <v>23</v>
      </c>
      <c r="C25" s="6">
        <v>390</v>
      </c>
      <c r="D25" s="4">
        <f>2.2*390</f>
        <v>858.00000000000011</v>
      </c>
    </row>
    <row r="26" spans="1:4" x14ac:dyDescent="0.25">
      <c r="A26" s="6" t="s">
        <v>6</v>
      </c>
      <c r="B26" s="6" t="s">
        <v>24</v>
      </c>
      <c r="C26" s="6">
        <v>750</v>
      </c>
      <c r="D26" s="4">
        <f>0.75*750</f>
        <v>562.5</v>
      </c>
    </row>
    <row r="27" spans="1:4" x14ac:dyDescent="0.25">
      <c r="A27" s="6" t="s">
        <v>5</v>
      </c>
      <c r="B27" s="6" t="s">
        <v>24</v>
      </c>
      <c r="C27" s="6">
        <v>1675</v>
      </c>
      <c r="D27" s="4">
        <f>0.73*1675</f>
        <v>1222.75</v>
      </c>
    </row>
    <row r="28" spans="1:4" x14ac:dyDescent="0.25">
      <c r="A28" s="6" t="s">
        <v>26</v>
      </c>
      <c r="B28" s="6" t="s">
        <v>25</v>
      </c>
      <c r="C28" s="6">
        <v>490</v>
      </c>
      <c r="D28" s="4">
        <f>7.46*490</f>
        <v>3655.4</v>
      </c>
    </row>
    <row r="29" spans="1:4" x14ac:dyDescent="0.25">
      <c r="B29" s="5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Uploaded on 3-4-2019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PHC admin</dc:creator>
  <cp:lastModifiedBy>PHC admin</cp:lastModifiedBy>
  <dcterms:created xsi:type="dcterms:W3CDTF">2019-03-30T15:38:19Z</dcterms:created>
  <dcterms:modified xsi:type="dcterms:W3CDTF">2019-04-03T18:47:10Z</dcterms:modified>
</cp:coreProperties>
</file>