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ADB8754-C588-42E6-8FAE-F966F001D54E}" xr6:coauthVersionLast="47" xr6:coauthVersionMax="47" xr10:uidLastSave="{00000000-0000-0000-0000-000000000000}"/>
  <bookViews>
    <workbookView xWindow="-120" yWindow="-120" windowWidth="20730" windowHeight="11160" xr2:uid="{C4C63D78-D65D-40D7-A387-A05B88FB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" i="1" l="1"/>
  <c r="AD16" i="1"/>
  <c r="AD15" i="1"/>
  <c r="AD14" i="1"/>
  <c r="AD12" i="1"/>
  <c r="AD11" i="1"/>
  <c r="AD10" i="1"/>
  <c r="AD9" i="1"/>
  <c r="AD8" i="1"/>
  <c r="AD7" i="1"/>
  <c r="AD6" i="1"/>
  <c r="AD5" i="1"/>
  <c r="AD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12" i="1"/>
  <c r="Z11" i="1"/>
  <c r="Z10" i="1"/>
  <c r="Z9" i="1"/>
  <c r="Z8" i="1"/>
  <c r="Z7" i="1"/>
  <c r="Z6" i="1"/>
  <c r="Z5" i="1"/>
  <c r="Z4" i="1"/>
  <c r="Y12" i="1"/>
  <c r="Y11" i="1"/>
  <c r="Y10" i="1"/>
  <c r="Y9" i="1"/>
  <c r="Y8" i="1"/>
  <c r="Y7" i="1"/>
  <c r="Y6" i="1"/>
  <c r="Y5" i="1"/>
  <c r="Y4" i="1"/>
  <c r="AB3" i="1"/>
  <c r="AA3" i="1"/>
  <c r="Z3" i="1"/>
  <c r="Y3" i="1"/>
  <c r="W10" i="1"/>
  <c r="W6" i="1"/>
  <c r="W5" i="1"/>
  <c r="T4" i="1"/>
  <c r="T3" i="1"/>
  <c r="U3" i="1" s="1"/>
  <c r="V3" i="1" s="1"/>
  <c r="W3" i="1" s="1"/>
  <c r="N12" i="1"/>
  <c r="N11" i="1"/>
  <c r="N10" i="1"/>
  <c r="N9" i="1"/>
  <c r="N8" i="1"/>
  <c r="O3" i="1"/>
  <c r="P3" i="1" s="1"/>
  <c r="Q3" i="1" s="1"/>
  <c r="R3" i="1" s="1"/>
  <c r="E3" i="1"/>
  <c r="F3" i="1" s="1"/>
  <c r="G3" i="1" s="1"/>
  <c r="H3" i="1" s="1"/>
  <c r="E4" i="1"/>
  <c r="J4" i="1" s="1"/>
  <c r="J3" i="1"/>
  <c r="K3" i="1" s="1"/>
  <c r="L3" i="1" s="1"/>
  <c r="M3" i="1" s="1"/>
  <c r="E5" i="1"/>
  <c r="F5" i="1" s="1"/>
  <c r="G5" i="1" s="1"/>
  <c r="H5" i="1" s="1"/>
  <c r="M5" i="1" s="1"/>
  <c r="E6" i="1"/>
  <c r="F6" i="1" s="1"/>
  <c r="G6" i="1" s="1"/>
  <c r="H6" i="1" s="1"/>
  <c r="M6" i="1" s="1"/>
  <c r="E7" i="1"/>
  <c r="F7" i="1" s="1"/>
  <c r="G7" i="1" s="1"/>
  <c r="H7" i="1" s="1"/>
  <c r="M7" i="1" s="1"/>
  <c r="E8" i="1"/>
  <c r="F8" i="1" s="1"/>
  <c r="G8" i="1" s="1"/>
  <c r="H8" i="1" s="1"/>
  <c r="M8" i="1" s="1"/>
  <c r="E9" i="1"/>
  <c r="F9" i="1" s="1"/>
  <c r="E10" i="1"/>
  <c r="F10" i="1" s="1"/>
  <c r="G10" i="1" s="1"/>
  <c r="H10" i="1" s="1"/>
  <c r="M10" i="1" s="1"/>
  <c r="E11" i="1"/>
  <c r="F11" i="1" s="1"/>
  <c r="G11" i="1" s="1"/>
  <c r="H11" i="1" s="1"/>
  <c r="M11" i="1" s="1"/>
  <c r="E12" i="1"/>
  <c r="F12" i="1" s="1"/>
  <c r="G12" i="1" s="1"/>
  <c r="H12" i="1" s="1"/>
  <c r="M12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4" i="1"/>
  <c r="S4" i="1" s="1"/>
  <c r="N7" i="1"/>
  <c r="N6" i="1"/>
  <c r="X6" i="1" s="1"/>
  <c r="N5" i="1"/>
  <c r="N4" i="1"/>
  <c r="X4" i="1" s="1"/>
  <c r="C14" i="1"/>
  <c r="D14" i="1"/>
  <c r="C15" i="1"/>
  <c r="D15" i="1"/>
  <c r="C16" i="1"/>
  <c r="D16" i="1"/>
  <c r="C17" i="1"/>
  <c r="D17" i="1"/>
  <c r="W8" i="1" l="1"/>
  <c r="W12" i="1"/>
  <c r="V5" i="1"/>
  <c r="V10" i="1"/>
  <c r="V11" i="1"/>
  <c r="W7" i="1"/>
  <c r="W11" i="1"/>
  <c r="U8" i="1"/>
  <c r="U11" i="1"/>
  <c r="X5" i="1"/>
  <c r="X11" i="1"/>
  <c r="X9" i="1"/>
  <c r="X8" i="1"/>
  <c r="X12" i="1"/>
  <c r="X7" i="1"/>
  <c r="X10" i="1"/>
  <c r="O5" i="1"/>
  <c r="O9" i="1"/>
  <c r="P12" i="1"/>
  <c r="P6" i="1"/>
  <c r="P10" i="1"/>
  <c r="L5" i="1"/>
  <c r="P8" i="1"/>
  <c r="R5" i="1"/>
  <c r="O6" i="1"/>
  <c r="O10" i="1"/>
  <c r="P5" i="1"/>
  <c r="P9" i="1"/>
  <c r="Q8" i="1"/>
  <c r="Q12" i="1"/>
  <c r="R6" i="1"/>
  <c r="R10" i="1"/>
  <c r="Q7" i="1"/>
  <c r="Q11" i="1"/>
  <c r="O7" i="1"/>
  <c r="O11" i="1"/>
  <c r="Q5" i="1"/>
  <c r="R7" i="1"/>
  <c r="R11" i="1"/>
  <c r="O4" i="1"/>
  <c r="O8" i="1"/>
  <c r="O12" i="1"/>
  <c r="P7" i="1"/>
  <c r="P11" i="1"/>
  <c r="Q6" i="1"/>
  <c r="Q10" i="1"/>
  <c r="R8" i="1"/>
  <c r="R12" i="1"/>
  <c r="J5" i="1"/>
  <c r="T5" i="1" s="1"/>
  <c r="J9" i="1"/>
  <c r="T9" i="1" s="1"/>
  <c r="K5" i="1"/>
  <c r="U5" i="1" s="1"/>
  <c r="G9" i="1"/>
  <c r="K9" i="1"/>
  <c r="U9" i="1" s="1"/>
  <c r="J7" i="1"/>
  <c r="T7" i="1" s="1"/>
  <c r="J11" i="1"/>
  <c r="T11" i="1" s="1"/>
  <c r="K7" i="1"/>
  <c r="U7" i="1" s="1"/>
  <c r="K11" i="1"/>
  <c r="L7" i="1"/>
  <c r="V7" i="1" s="1"/>
  <c r="L11" i="1"/>
  <c r="J8" i="1"/>
  <c r="T8" i="1" s="1"/>
  <c r="J12" i="1"/>
  <c r="T12" i="1" s="1"/>
  <c r="K8" i="1"/>
  <c r="K12" i="1"/>
  <c r="U12" i="1" s="1"/>
  <c r="L8" i="1"/>
  <c r="V8" i="1" s="1"/>
  <c r="L12" i="1"/>
  <c r="V12" i="1" s="1"/>
  <c r="J6" i="1"/>
  <c r="T6" i="1" s="1"/>
  <c r="J10" i="1"/>
  <c r="T10" i="1" s="1"/>
  <c r="K6" i="1"/>
  <c r="U6" i="1" s="1"/>
  <c r="K10" i="1"/>
  <c r="U10" i="1" s="1"/>
  <c r="L6" i="1"/>
  <c r="V6" i="1" s="1"/>
  <c r="L10" i="1"/>
  <c r="F4" i="1"/>
  <c r="W9" i="1" l="1"/>
  <c r="G4" i="1"/>
  <c r="P4" i="1"/>
  <c r="Q9" i="1"/>
  <c r="K4" i="1"/>
  <c r="U4" i="1" s="1"/>
  <c r="L4" i="1"/>
  <c r="V4" i="1" s="1"/>
  <c r="H9" i="1"/>
  <c r="M9" i="1" s="1"/>
  <c r="L9" i="1"/>
  <c r="V9" i="1" s="1"/>
  <c r="Q4" i="1" l="1"/>
  <c r="R9" i="1"/>
  <c r="H4" i="1"/>
  <c r="M4" i="1" s="1"/>
  <c r="W4" i="1" s="1"/>
  <c r="R4" i="1" l="1"/>
</calcChain>
</file>

<file path=xl/sharedStrings.xml><?xml version="1.0" encoding="utf-8"?>
<sst xmlns="http://schemas.openxmlformats.org/spreadsheetml/2006/main" count="30" uniqueCount="29">
  <si>
    <t>last name</t>
  </si>
  <si>
    <t>Hourly wages</t>
  </si>
  <si>
    <t>anushiya</t>
  </si>
  <si>
    <t>kavitha</t>
  </si>
  <si>
    <t>vaishnavi</t>
  </si>
  <si>
    <t>karthick</t>
  </si>
  <si>
    <t>asdf</t>
  </si>
  <si>
    <t>asdfg</t>
  </si>
  <si>
    <t>jeeva</t>
  </si>
  <si>
    <t>siva</t>
  </si>
  <si>
    <t>prasana</t>
  </si>
  <si>
    <t>lingam</t>
  </si>
  <si>
    <t>sdfgn</t>
  </si>
  <si>
    <t>cvnm</t>
  </si>
  <si>
    <t>kanmani</t>
  </si>
  <si>
    <t>baburajan</t>
  </si>
  <si>
    <t xml:space="preserve">sangeetha </t>
  </si>
  <si>
    <t>vijay</t>
  </si>
  <si>
    <t>Jothika</t>
  </si>
  <si>
    <t>Surya</t>
  </si>
  <si>
    <t>min</t>
  </si>
  <si>
    <t>max</t>
  </si>
  <si>
    <t>average</t>
  </si>
  <si>
    <t>total</t>
  </si>
  <si>
    <t>overtime hours</t>
  </si>
  <si>
    <t>overtime bonus</t>
  </si>
  <si>
    <t>first name</t>
  </si>
  <si>
    <t>pay</t>
  </si>
  <si>
    <t>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</si>
</sst>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C09]* #,##0.00_-;\-[$$-C09]* #,##0.00_-;_-[$$-C09]* &quot;-&quot;??_-;_-@_-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16" fontId="0" fillId="3" borderId="0" xfId="0" applyNumberFormat="1" applyFill="1"/>
    <xf numFmtId="0" fontId="0" fillId="3" borderId="0" xfId="0" applyFill="1" applyAlignment="1">
      <alignment horizontal="center"/>
    </xf>
    <xf numFmtId="16" fontId="0" fillId="4" borderId="0" xfId="0" applyNumberFormat="1" applyFill="1"/>
    <xf numFmtId="0" fontId="0" fillId="4" borderId="0" xfId="0" applyFill="1" applyAlignment="1">
      <alignment horizontal="center"/>
    </xf>
    <xf numFmtId="16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" fontId="0" fillId="5" borderId="0" xfId="0" applyNumberFormat="1" applyFill="1"/>
    <xf numFmtId="164" fontId="0" fillId="5" borderId="0" xfId="0" applyNumberFormat="1" applyFill="1" applyAlignment="1">
      <alignment horizontal="center"/>
    </xf>
    <xf numFmtId="16" fontId="0" fillId="6" borderId="0" xfId="0" applyNumberFormat="1" applyFill="1"/>
    <xf numFmtId="164" fontId="0" fillId="6" borderId="0" xfId="0" applyNumberFormat="1" applyFill="1"/>
    <xf numFmtId="16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3285-B7C2-4693-87CD-57E0480D15B4}">
  <dimension ref="A2:AD27"/>
  <sheetViews>
    <sheetView tabSelected="1" topLeftCell="Q1" zoomScale="85" zoomScaleNormal="85" workbookViewId="0">
      <selection activeCell="AB22" sqref="AB22"/>
    </sheetView>
  </sheetViews>
  <sheetFormatPr defaultRowHeight="15" x14ac:dyDescent="0.25"/>
  <cols>
    <col min="1" max="1" width="15.42578125" customWidth="1"/>
    <col min="2" max="2" width="15" customWidth="1"/>
    <col min="3" max="3" width="14.42578125" customWidth="1"/>
    <col min="4" max="8" width="13.28515625" customWidth="1"/>
    <col min="9" max="9" width="16" customWidth="1"/>
    <col min="10" max="13" width="10.28515625" customWidth="1"/>
    <col min="14" max="18" width="16.7109375" customWidth="1"/>
    <col min="19" max="23" width="15" customWidth="1"/>
    <col min="24" max="24" width="16.140625" customWidth="1"/>
    <col min="25" max="25" width="18.42578125" customWidth="1"/>
    <col min="26" max="26" width="15.28515625" customWidth="1"/>
    <col min="27" max="27" width="12.85546875" customWidth="1"/>
    <col min="28" max="28" width="13" customWidth="1"/>
    <col min="30" max="30" width="16.140625" customWidth="1"/>
  </cols>
  <sheetData>
    <row r="2" spans="1:30" x14ac:dyDescent="0.25">
      <c r="I2" t="s">
        <v>24</v>
      </c>
      <c r="N2" t="s">
        <v>27</v>
      </c>
      <c r="S2" t="s">
        <v>25</v>
      </c>
      <c r="X2" t="s">
        <v>23</v>
      </c>
      <c r="AD2" t="s">
        <v>28</v>
      </c>
    </row>
    <row r="3" spans="1:30" ht="15.75" customHeight="1" x14ac:dyDescent="0.25">
      <c r="A3" s="4" t="s">
        <v>26</v>
      </c>
      <c r="B3" s="4" t="s">
        <v>0</v>
      </c>
      <c r="C3" s="4" t="s">
        <v>1</v>
      </c>
      <c r="D3" s="7">
        <v>45292</v>
      </c>
      <c r="E3" s="7">
        <f>D3+7</f>
        <v>45299</v>
      </c>
      <c r="F3" s="7">
        <f>E3+7</f>
        <v>45306</v>
      </c>
      <c r="G3" s="7">
        <f>F3+7</f>
        <v>45313</v>
      </c>
      <c r="H3" s="7">
        <f>G3+7</f>
        <v>45320</v>
      </c>
      <c r="I3" s="9">
        <v>36892</v>
      </c>
      <c r="J3" s="9">
        <f>I3+7</f>
        <v>36899</v>
      </c>
      <c r="K3" s="9">
        <f>J3+7</f>
        <v>36906</v>
      </c>
      <c r="L3" s="9">
        <f>K3+7</f>
        <v>36913</v>
      </c>
      <c r="M3" s="9">
        <f>L3+7</f>
        <v>36920</v>
      </c>
      <c r="N3" s="15">
        <v>45292</v>
      </c>
      <c r="O3" s="15">
        <f>N3+7</f>
        <v>45299</v>
      </c>
      <c r="P3" s="15">
        <f>O3+7</f>
        <v>45306</v>
      </c>
      <c r="Q3" s="15">
        <f>P3+7</f>
        <v>45313</v>
      </c>
      <c r="R3" s="15">
        <f>Q3+7</f>
        <v>45320</v>
      </c>
      <c r="S3" s="17">
        <v>45292</v>
      </c>
      <c r="T3" s="17">
        <f>S3+7</f>
        <v>45299</v>
      </c>
      <c r="U3" s="17">
        <f>T3+7</f>
        <v>45306</v>
      </c>
      <c r="V3" s="17">
        <f>U3+7</f>
        <v>45313</v>
      </c>
      <c r="W3" s="17">
        <f>V3+7</f>
        <v>45320</v>
      </c>
      <c r="X3" s="19">
        <v>45292</v>
      </c>
      <c r="Y3" s="19">
        <f>X3+7</f>
        <v>45299</v>
      </c>
      <c r="Z3" s="19">
        <f>Y3+7</f>
        <v>45306</v>
      </c>
      <c r="AA3" s="19">
        <f>Z3+7</f>
        <v>45313</v>
      </c>
      <c r="AB3" s="19">
        <f>AA3+7</f>
        <v>45320</v>
      </c>
    </row>
    <row r="4" spans="1:30" x14ac:dyDescent="0.25">
      <c r="A4" t="s">
        <v>2</v>
      </c>
      <c r="B4" t="s">
        <v>3</v>
      </c>
      <c r="C4" s="1">
        <v>12.3</v>
      </c>
      <c r="D4" s="8">
        <v>12</v>
      </c>
      <c r="E4" s="8">
        <f>D4+3</f>
        <v>15</v>
      </c>
      <c r="F4" s="8">
        <f>E4+4</f>
        <v>19</v>
      </c>
      <c r="G4" s="8">
        <f>F4+5</f>
        <v>24</v>
      </c>
      <c r="H4" s="8">
        <f>G4+7</f>
        <v>31</v>
      </c>
      <c r="I4" s="10">
        <f>IF(D4&gt;40,D4-40,0)</f>
        <v>0</v>
      </c>
      <c r="J4" s="10">
        <f>IF(E4&gt;40,E4-40,0)</f>
        <v>0</v>
      </c>
      <c r="K4" s="10">
        <f>IF(F4&gt;40,F4-40,0)</f>
        <v>0</v>
      </c>
      <c r="L4" s="10">
        <f>IF(G4&gt;40,G4-40,0)</f>
        <v>0</v>
      </c>
      <c r="M4" s="10">
        <f>IF(H4&gt;40,H4-40,0)</f>
        <v>0</v>
      </c>
      <c r="N4" s="16">
        <f>C4*D4</f>
        <v>147.60000000000002</v>
      </c>
      <c r="O4" s="16">
        <f>D4*E4</f>
        <v>180</v>
      </c>
      <c r="P4" s="16">
        <f>E4*F4</f>
        <v>285</v>
      </c>
      <c r="Q4" s="16">
        <f>F4*G4</f>
        <v>456</v>
      </c>
      <c r="R4" s="16">
        <f>G4*H4</f>
        <v>744</v>
      </c>
      <c r="S4" s="18">
        <f>0.5*C4*I4</f>
        <v>0</v>
      </c>
      <c r="T4" s="18">
        <f t="shared" ref="T4:W12" si="0">0.5*D4*J4</f>
        <v>0</v>
      </c>
      <c r="U4" s="18">
        <f t="shared" si="0"/>
        <v>0</v>
      </c>
      <c r="V4" s="18">
        <f t="shared" si="0"/>
        <v>0</v>
      </c>
      <c r="W4" s="18">
        <f t="shared" si="0"/>
        <v>0</v>
      </c>
      <c r="X4" s="20">
        <f>N4+S4</f>
        <v>147.60000000000002</v>
      </c>
      <c r="Y4" s="20">
        <f>O4+T4</f>
        <v>180</v>
      </c>
      <c r="Z4" s="20">
        <f>P4+U4</f>
        <v>285</v>
      </c>
      <c r="AA4" s="20">
        <f>Q4+V4</f>
        <v>456</v>
      </c>
      <c r="AB4" s="20">
        <f>R4+W4</f>
        <v>744</v>
      </c>
      <c r="AD4" s="1">
        <f>SUM(X4:AB4)</f>
        <v>1812.6</v>
      </c>
    </row>
    <row r="5" spans="1:30" x14ac:dyDescent="0.25">
      <c r="A5" t="s">
        <v>4</v>
      </c>
      <c r="B5" t="s">
        <v>5</v>
      </c>
      <c r="C5" s="1">
        <v>12.1</v>
      </c>
      <c r="D5" s="8">
        <v>21</v>
      </c>
      <c r="E5" s="8">
        <f t="shared" ref="E5:E12" si="1">D5+3</f>
        <v>24</v>
      </c>
      <c r="F5" s="8">
        <f t="shared" ref="F5:F12" si="2">E5+4</f>
        <v>28</v>
      </c>
      <c r="G5" s="8">
        <f t="shared" ref="G5:G12" si="3">F5+5</f>
        <v>33</v>
      </c>
      <c r="H5" s="8">
        <f t="shared" ref="H5:H12" si="4">G5+7</f>
        <v>40</v>
      </c>
      <c r="I5" s="10">
        <f>IF(D5&gt;40,D5-40,0)</f>
        <v>0</v>
      </c>
      <c r="J5" s="10">
        <f>IF(E5&gt;40,E5-40,0)</f>
        <v>0</v>
      </c>
      <c r="K5" s="10">
        <f>IF(F5&gt;40,F5-40,0)</f>
        <v>0</v>
      </c>
      <c r="L5" s="10">
        <f>IF(G5&gt;40,G5-40,0)</f>
        <v>0</v>
      </c>
      <c r="M5" s="10">
        <f>IF(H5&gt;40,H5-40,0)</f>
        <v>0</v>
      </c>
      <c r="N5" s="16">
        <f>C5*D5</f>
        <v>254.1</v>
      </c>
      <c r="O5" s="16">
        <f>D5*E5</f>
        <v>504</v>
      </c>
      <c r="P5" s="16">
        <f>E5*F5</f>
        <v>672</v>
      </c>
      <c r="Q5" s="16">
        <f>F5*G5</f>
        <v>924</v>
      </c>
      <c r="R5" s="16">
        <f>G5*H5</f>
        <v>1320</v>
      </c>
      <c r="S5" s="18">
        <f>0.5*C5*I5</f>
        <v>0</v>
      </c>
      <c r="T5" s="18">
        <f t="shared" si="0"/>
        <v>0</v>
      </c>
      <c r="U5" s="18">
        <f t="shared" si="0"/>
        <v>0</v>
      </c>
      <c r="V5" s="18">
        <f t="shared" si="0"/>
        <v>0</v>
      </c>
      <c r="W5" s="18">
        <f t="shared" si="0"/>
        <v>0</v>
      </c>
      <c r="X5" s="20">
        <f>N5+S5</f>
        <v>254.1</v>
      </c>
      <c r="Y5" s="20">
        <f>O5+T5</f>
        <v>504</v>
      </c>
      <c r="Z5" s="20">
        <f>P5+U5</f>
        <v>672</v>
      </c>
      <c r="AA5" s="20">
        <f>Q5+V5</f>
        <v>924</v>
      </c>
      <c r="AB5" s="20">
        <f>R5+W5</f>
        <v>1320</v>
      </c>
      <c r="AD5" s="1">
        <f>SUM(X5:AB5)</f>
        <v>3674.1</v>
      </c>
    </row>
    <row r="6" spans="1:30" x14ac:dyDescent="0.25">
      <c r="A6" t="s">
        <v>6</v>
      </c>
      <c r="B6" t="s">
        <v>7</v>
      </c>
      <c r="C6" s="1">
        <v>3.1</v>
      </c>
      <c r="D6" s="8">
        <v>31</v>
      </c>
      <c r="E6" s="8">
        <f t="shared" si="1"/>
        <v>34</v>
      </c>
      <c r="F6" s="8">
        <f t="shared" si="2"/>
        <v>38</v>
      </c>
      <c r="G6" s="8">
        <f t="shared" si="3"/>
        <v>43</v>
      </c>
      <c r="H6" s="8">
        <f t="shared" si="4"/>
        <v>50</v>
      </c>
      <c r="I6" s="10">
        <f>IF(D6&gt;40,D6-40,0)</f>
        <v>0</v>
      </c>
      <c r="J6" s="10">
        <f>IF(E6&gt;40,E6-40,0)</f>
        <v>0</v>
      </c>
      <c r="K6" s="10">
        <f>IF(F6&gt;40,F6-40,0)</f>
        <v>0</v>
      </c>
      <c r="L6" s="10">
        <f>IF(G6&gt;40,G6-40,0)</f>
        <v>3</v>
      </c>
      <c r="M6" s="10">
        <f>IF(H6&gt;40,H6-40,0)</f>
        <v>10</v>
      </c>
      <c r="N6" s="16">
        <f>C6*D6</f>
        <v>96.100000000000009</v>
      </c>
      <c r="O6" s="16">
        <f>D6*E6</f>
        <v>1054</v>
      </c>
      <c r="P6" s="16">
        <f>E6*F6</f>
        <v>1292</v>
      </c>
      <c r="Q6" s="16">
        <f>F6*G6</f>
        <v>1634</v>
      </c>
      <c r="R6" s="16">
        <f>G6*H6</f>
        <v>2150</v>
      </c>
      <c r="S6" s="18">
        <f>0.5*C6*I6</f>
        <v>0</v>
      </c>
      <c r="T6" s="18">
        <f t="shared" si="0"/>
        <v>0</v>
      </c>
      <c r="U6" s="18">
        <f t="shared" si="0"/>
        <v>0</v>
      </c>
      <c r="V6" s="18">
        <f t="shared" si="0"/>
        <v>57</v>
      </c>
      <c r="W6" s="18">
        <f t="shared" si="0"/>
        <v>215</v>
      </c>
      <c r="X6" s="20">
        <f>N6+S6</f>
        <v>96.100000000000009</v>
      </c>
      <c r="Y6" s="20">
        <f>O6+T6</f>
        <v>1054</v>
      </c>
      <c r="Z6" s="20">
        <f>P6+U6</f>
        <v>1292</v>
      </c>
      <c r="AA6" s="20">
        <f>Q6+V6</f>
        <v>1691</v>
      </c>
      <c r="AB6" s="20">
        <f>R6+W6</f>
        <v>2365</v>
      </c>
      <c r="AD6" s="1">
        <f>SUM(X6:AB6)</f>
        <v>6498.1</v>
      </c>
    </row>
    <row r="7" spans="1:30" x14ac:dyDescent="0.25">
      <c r="A7" t="s">
        <v>8</v>
      </c>
      <c r="B7" t="s">
        <v>9</v>
      </c>
      <c r="C7" s="2">
        <v>12.1</v>
      </c>
      <c r="D7" s="8">
        <v>21</v>
      </c>
      <c r="E7" s="8">
        <f t="shared" si="1"/>
        <v>24</v>
      </c>
      <c r="F7" s="8">
        <f t="shared" si="2"/>
        <v>28</v>
      </c>
      <c r="G7" s="8">
        <f t="shared" si="3"/>
        <v>33</v>
      </c>
      <c r="H7" s="8">
        <f t="shared" si="4"/>
        <v>40</v>
      </c>
      <c r="I7" s="10">
        <f>IF(D7&gt;40,D7-40,0)</f>
        <v>0</v>
      </c>
      <c r="J7" s="10">
        <f>IF(E7&gt;40,E7-40,0)</f>
        <v>0</v>
      </c>
      <c r="K7" s="10">
        <f>IF(F7&gt;40,F7-40,0)</f>
        <v>0</v>
      </c>
      <c r="L7" s="10">
        <f>IF(G7&gt;40,G7-40,0)</f>
        <v>0</v>
      </c>
      <c r="M7" s="10">
        <f>IF(H7&gt;40,H7-40,0)</f>
        <v>0</v>
      </c>
      <c r="N7" s="16">
        <f>C7*D7</f>
        <v>254.1</v>
      </c>
      <c r="O7" s="16">
        <f>D7*E7</f>
        <v>504</v>
      </c>
      <c r="P7" s="16">
        <f>E7*F7</f>
        <v>672</v>
      </c>
      <c r="Q7" s="16">
        <f>F7*G7</f>
        <v>924</v>
      </c>
      <c r="R7" s="16">
        <f>G7*H7</f>
        <v>1320</v>
      </c>
      <c r="S7" s="18">
        <f>0.5*C7*I7</f>
        <v>0</v>
      </c>
      <c r="T7" s="18">
        <f t="shared" si="0"/>
        <v>0</v>
      </c>
      <c r="U7" s="18">
        <f t="shared" si="0"/>
        <v>0</v>
      </c>
      <c r="V7" s="18">
        <f t="shared" si="0"/>
        <v>0</v>
      </c>
      <c r="W7" s="18">
        <f t="shared" si="0"/>
        <v>0</v>
      </c>
      <c r="X7" s="20">
        <f>N7+S7</f>
        <v>254.1</v>
      </c>
      <c r="Y7" s="20">
        <f>O7+T7</f>
        <v>504</v>
      </c>
      <c r="Z7" s="20">
        <f>P7+U7</f>
        <v>672</v>
      </c>
      <c r="AA7" s="20">
        <f>Q7+V7</f>
        <v>924</v>
      </c>
      <c r="AB7" s="20">
        <f>R7+W7</f>
        <v>1320</v>
      </c>
      <c r="AD7" s="1">
        <f>SUM(X7:AB7)</f>
        <v>3674.1</v>
      </c>
    </row>
    <row r="8" spans="1:30" x14ac:dyDescent="0.25">
      <c r="A8" t="s">
        <v>10</v>
      </c>
      <c r="B8" t="s">
        <v>11</v>
      </c>
      <c r="C8" s="1">
        <v>9.6</v>
      </c>
      <c r="D8" s="8">
        <v>40</v>
      </c>
      <c r="E8" s="8">
        <f t="shared" si="1"/>
        <v>43</v>
      </c>
      <c r="F8" s="8">
        <f t="shared" si="2"/>
        <v>47</v>
      </c>
      <c r="G8" s="8">
        <f t="shared" si="3"/>
        <v>52</v>
      </c>
      <c r="H8" s="8">
        <f t="shared" si="4"/>
        <v>59</v>
      </c>
      <c r="I8" s="10">
        <f>IF(D8&gt;40,D8-40,0)</f>
        <v>0</v>
      </c>
      <c r="J8" s="10">
        <f>IF(E8&gt;40,E8-40,0)</f>
        <v>3</v>
      </c>
      <c r="K8" s="10">
        <f>IF(F8&gt;40,F8-40,0)</f>
        <v>7</v>
      </c>
      <c r="L8" s="10">
        <f>IF(G8&gt;40,G8-40,0)</f>
        <v>12</v>
      </c>
      <c r="M8" s="10">
        <f>IF(H8&gt;40,H8-40,0)</f>
        <v>19</v>
      </c>
      <c r="N8" s="16">
        <f>C8*D8</f>
        <v>384</v>
      </c>
      <c r="O8" s="16">
        <f>D8*E8</f>
        <v>1720</v>
      </c>
      <c r="P8" s="16">
        <f>E8*F8</f>
        <v>2021</v>
      </c>
      <c r="Q8" s="16">
        <f>F8*G8</f>
        <v>2444</v>
      </c>
      <c r="R8" s="16">
        <f>G8*H8</f>
        <v>3068</v>
      </c>
      <c r="S8" s="18">
        <f>0.5*C8*I8</f>
        <v>0</v>
      </c>
      <c r="T8" s="18">
        <f t="shared" si="0"/>
        <v>60</v>
      </c>
      <c r="U8" s="18">
        <f t="shared" si="0"/>
        <v>150.5</v>
      </c>
      <c r="V8" s="18">
        <f t="shared" si="0"/>
        <v>282</v>
      </c>
      <c r="W8" s="18">
        <f t="shared" si="0"/>
        <v>494</v>
      </c>
      <c r="X8" s="20">
        <f>N8+S8</f>
        <v>384</v>
      </c>
      <c r="Y8" s="20">
        <f>O8+T8</f>
        <v>1780</v>
      </c>
      <c r="Z8" s="20">
        <f>P8+U8</f>
        <v>2171.5</v>
      </c>
      <c r="AA8" s="20">
        <f>Q8+V8</f>
        <v>2726</v>
      </c>
      <c r="AB8" s="20">
        <f>R8+W8</f>
        <v>3562</v>
      </c>
      <c r="AD8" s="1">
        <f>SUM(X8:AB8)</f>
        <v>10623.5</v>
      </c>
    </row>
    <row r="9" spans="1:30" x14ac:dyDescent="0.25">
      <c r="A9" t="s">
        <v>12</v>
      </c>
      <c r="B9" t="s">
        <v>13</v>
      </c>
      <c r="C9" s="1">
        <v>8.6999999999999993</v>
      </c>
      <c r="D9" s="8">
        <v>42</v>
      </c>
      <c r="E9" s="8">
        <f t="shared" si="1"/>
        <v>45</v>
      </c>
      <c r="F9" s="8">
        <f t="shared" si="2"/>
        <v>49</v>
      </c>
      <c r="G9" s="8">
        <f t="shared" si="3"/>
        <v>54</v>
      </c>
      <c r="H9" s="8">
        <f t="shared" si="4"/>
        <v>61</v>
      </c>
      <c r="I9" s="10">
        <f>IF(D9&gt;40,D9-40,0)</f>
        <v>2</v>
      </c>
      <c r="J9" s="10">
        <f>IF(E9&gt;40,E9-40,0)</f>
        <v>5</v>
      </c>
      <c r="K9" s="10">
        <f>IF(F9&gt;40,F9-40,0)</f>
        <v>9</v>
      </c>
      <c r="L9" s="10">
        <f>IF(G9&gt;40,G9-40,0)</f>
        <v>14</v>
      </c>
      <c r="M9" s="10">
        <f>IF(H9&gt;40,H9-40,0)</f>
        <v>21</v>
      </c>
      <c r="N9" s="16">
        <f>C9*D9</f>
        <v>365.4</v>
      </c>
      <c r="O9" s="16">
        <f>D9*E9</f>
        <v>1890</v>
      </c>
      <c r="P9" s="16">
        <f>E9*F9</f>
        <v>2205</v>
      </c>
      <c r="Q9" s="16">
        <f>F9*G9</f>
        <v>2646</v>
      </c>
      <c r="R9" s="16">
        <f>G9*H9</f>
        <v>3294</v>
      </c>
      <c r="S9" s="18">
        <f>0.5*C9*I9</f>
        <v>8.6999999999999993</v>
      </c>
      <c r="T9" s="18">
        <f t="shared" si="0"/>
        <v>105</v>
      </c>
      <c r="U9" s="18">
        <f t="shared" si="0"/>
        <v>202.5</v>
      </c>
      <c r="V9" s="18">
        <f t="shared" si="0"/>
        <v>343</v>
      </c>
      <c r="W9" s="18">
        <f t="shared" si="0"/>
        <v>567</v>
      </c>
      <c r="X9" s="20">
        <f>N9+S9</f>
        <v>374.09999999999997</v>
      </c>
      <c r="Y9" s="20">
        <f>O9+T9</f>
        <v>1995</v>
      </c>
      <c r="Z9" s="20">
        <f>P9+U9</f>
        <v>2407.5</v>
      </c>
      <c r="AA9" s="20">
        <f>Q9+V9</f>
        <v>2989</v>
      </c>
      <c r="AB9" s="20">
        <f>R9+W9</f>
        <v>3861</v>
      </c>
      <c r="AD9" s="1">
        <f>SUM(X9:AB9)</f>
        <v>11626.6</v>
      </c>
    </row>
    <row r="10" spans="1:30" x14ac:dyDescent="0.25">
      <c r="A10" t="s">
        <v>14</v>
      </c>
      <c r="B10" t="s">
        <v>15</v>
      </c>
      <c r="C10" s="1">
        <v>8.9</v>
      </c>
      <c r="D10" s="8">
        <v>41</v>
      </c>
      <c r="E10" s="8">
        <f t="shared" si="1"/>
        <v>44</v>
      </c>
      <c r="F10" s="8">
        <f t="shared" si="2"/>
        <v>48</v>
      </c>
      <c r="G10" s="8">
        <f t="shared" si="3"/>
        <v>53</v>
      </c>
      <c r="H10" s="8">
        <f t="shared" si="4"/>
        <v>60</v>
      </c>
      <c r="I10" s="10">
        <f>IF(D10&gt;40,D10-40,0)</f>
        <v>1</v>
      </c>
      <c r="J10" s="10">
        <f>IF(E10&gt;40,E10-40,0)</f>
        <v>4</v>
      </c>
      <c r="K10" s="10">
        <f>IF(F10&gt;40,F10-40,0)</f>
        <v>8</v>
      </c>
      <c r="L10" s="10">
        <f>IF(G10&gt;40,G10-40,0)</f>
        <v>13</v>
      </c>
      <c r="M10" s="10">
        <f>IF(H10&gt;40,H10-40,0)</f>
        <v>20</v>
      </c>
      <c r="N10" s="16">
        <f>C10*D10</f>
        <v>364.90000000000003</v>
      </c>
      <c r="O10" s="16">
        <f>D10*E10</f>
        <v>1804</v>
      </c>
      <c r="P10" s="16">
        <f>E10*F10</f>
        <v>2112</v>
      </c>
      <c r="Q10" s="16">
        <f>F10*G10</f>
        <v>2544</v>
      </c>
      <c r="R10" s="16">
        <f>G10*H10</f>
        <v>3180</v>
      </c>
      <c r="S10" s="18">
        <f>0.5*C10*I10</f>
        <v>4.45</v>
      </c>
      <c r="T10" s="18">
        <f t="shared" si="0"/>
        <v>82</v>
      </c>
      <c r="U10" s="18">
        <f t="shared" si="0"/>
        <v>176</v>
      </c>
      <c r="V10" s="18">
        <f t="shared" si="0"/>
        <v>312</v>
      </c>
      <c r="W10" s="18">
        <f t="shared" si="0"/>
        <v>530</v>
      </c>
      <c r="X10" s="20">
        <f>N10+S10</f>
        <v>369.35</v>
      </c>
      <c r="Y10" s="20">
        <f>O10+T10</f>
        <v>1886</v>
      </c>
      <c r="Z10" s="20">
        <f>P10+U10</f>
        <v>2288</v>
      </c>
      <c r="AA10" s="20">
        <f>Q10+V10</f>
        <v>2856</v>
      </c>
      <c r="AB10" s="20">
        <f>R10+W10</f>
        <v>3710</v>
      </c>
      <c r="AD10" s="1">
        <f>SUM(X10:AB10)</f>
        <v>11109.35</v>
      </c>
    </row>
    <row r="11" spans="1:30" x14ac:dyDescent="0.25">
      <c r="A11" t="s">
        <v>16</v>
      </c>
      <c r="B11" t="s">
        <v>17</v>
      </c>
      <c r="C11" s="1">
        <v>3.9</v>
      </c>
      <c r="D11" s="8">
        <v>58</v>
      </c>
      <c r="E11" s="8">
        <f t="shared" si="1"/>
        <v>61</v>
      </c>
      <c r="F11" s="8">
        <f t="shared" si="2"/>
        <v>65</v>
      </c>
      <c r="G11" s="8">
        <f t="shared" si="3"/>
        <v>70</v>
      </c>
      <c r="H11" s="8">
        <f t="shared" si="4"/>
        <v>77</v>
      </c>
      <c r="I11" s="10">
        <f>IF(D11&gt;40,D11-40,0)</f>
        <v>18</v>
      </c>
      <c r="J11" s="10">
        <f>IF(E11&gt;40,E11-40,0)</f>
        <v>21</v>
      </c>
      <c r="K11" s="10">
        <f>IF(F11&gt;40,F11-40,0)</f>
        <v>25</v>
      </c>
      <c r="L11" s="10">
        <f>IF(G11&gt;40,G11-40,0)</f>
        <v>30</v>
      </c>
      <c r="M11" s="10">
        <f>IF(H11&gt;40,H11-40,0)</f>
        <v>37</v>
      </c>
      <c r="N11" s="16">
        <f>C11*D11</f>
        <v>226.2</v>
      </c>
      <c r="O11" s="16">
        <f>D11*E11</f>
        <v>3538</v>
      </c>
      <c r="P11" s="16">
        <f>E11*F11</f>
        <v>3965</v>
      </c>
      <c r="Q11" s="16">
        <f>F11*G11</f>
        <v>4550</v>
      </c>
      <c r="R11" s="16">
        <f>G11*H11</f>
        <v>5390</v>
      </c>
      <c r="S11" s="18">
        <f>0.5*C11*I11</f>
        <v>35.1</v>
      </c>
      <c r="T11" s="18">
        <f t="shared" si="0"/>
        <v>609</v>
      </c>
      <c r="U11" s="18">
        <f t="shared" si="0"/>
        <v>762.5</v>
      </c>
      <c r="V11" s="18">
        <f t="shared" si="0"/>
        <v>975</v>
      </c>
      <c r="W11" s="18">
        <f t="shared" si="0"/>
        <v>1295</v>
      </c>
      <c r="X11" s="20">
        <f>N11+S11</f>
        <v>261.3</v>
      </c>
      <c r="Y11" s="20">
        <f>O11+T11</f>
        <v>4147</v>
      </c>
      <c r="Z11" s="20">
        <f>P11+U11</f>
        <v>4727.5</v>
      </c>
      <c r="AA11" s="20">
        <f>Q11+V11</f>
        <v>5525</v>
      </c>
      <c r="AB11" s="20">
        <f>R11+W11</f>
        <v>6685</v>
      </c>
      <c r="AD11" s="1">
        <f>SUM(X11:AB11)</f>
        <v>21345.8</v>
      </c>
    </row>
    <row r="12" spans="1:30" x14ac:dyDescent="0.25">
      <c r="A12" t="s">
        <v>18</v>
      </c>
      <c r="B12" t="s">
        <v>19</v>
      </c>
      <c r="C12" s="1">
        <v>4.2</v>
      </c>
      <c r="D12" s="8">
        <v>38</v>
      </c>
      <c r="E12" s="8">
        <f t="shared" si="1"/>
        <v>41</v>
      </c>
      <c r="F12" s="8">
        <f t="shared" si="2"/>
        <v>45</v>
      </c>
      <c r="G12" s="8">
        <f t="shared" si="3"/>
        <v>50</v>
      </c>
      <c r="H12" s="8">
        <f t="shared" si="4"/>
        <v>57</v>
      </c>
      <c r="I12" s="10">
        <f>IF(D12&gt;40,D12-40,0)</f>
        <v>0</v>
      </c>
      <c r="J12" s="10">
        <f>IF(E12&gt;40,E12-40,0)</f>
        <v>1</v>
      </c>
      <c r="K12" s="10">
        <f>IF(F12&gt;40,F12-40,0)</f>
        <v>5</v>
      </c>
      <c r="L12" s="10">
        <f>IF(G12&gt;40,G12-40,0)</f>
        <v>10</v>
      </c>
      <c r="M12" s="10">
        <f>IF(H12&gt;40,H12-40,0)</f>
        <v>17</v>
      </c>
      <c r="N12" s="16">
        <f>C12*D12</f>
        <v>159.6</v>
      </c>
      <c r="O12" s="16">
        <f>D12*E12</f>
        <v>1558</v>
      </c>
      <c r="P12" s="16">
        <f>E12*F12</f>
        <v>1845</v>
      </c>
      <c r="Q12" s="16">
        <f>F12*G12</f>
        <v>2250</v>
      </c>
      <c r="R12" s="16">
        <f>G12*H12</f>
        <v>2850</v>
      </c>
      <c r="S12" s="18">
        <f>0.5*C12*I12</f>
        <v>0</v>
      </c>
      <c r="T12" s="18">
        <f t="shared" si="0"/>
        <v>19</v>
      </c>
      <c r="U12" s="18">
        <f t="shared" si="0"/>
        <v>102.5</v>
      </c>
      <c r="V12" s="18">
        <f t="shared" si="0"/>
        <v>225</v>
      </c>
      <c r="W12" s="18">
        <f t="shared" si="0"/>
        <v>425</v>
      </c>
      <c r="X12" s="20">
        <f>N12+S12</f>
        <v>159.6</v>
      </c>
      <c r="Y12" s="20">
        <f>O12+T12</f>
        <v>1577</v>
      </c>
      <c r="Z12" s="20">
        <f>P12+U12</f>
        <v>1947.5</v>
      </c>
      <c r="AA12" s="20">
        <f>Q12+V12</f>
        <v>2475</v>
      </c>
      <c r="AB12" s="20">
        <f>R12+W12</f>
        <v>3275</v>
      </c>
      <c r="AD12" s="1">
        <f>SUM(X12:AB12)</f>
        <v>9434.1</v>
      </c>
    </row>
    <row r="13" spans="1:30" x14ac:dyDescent="0.25">
      <c r="D13" s="3"/>
      <c r="E13" s="3"/>
      <c r="F13" s="3"/>
      <c r="G13" s="3"/>
      <c r="H13" s="3"/>
      <c r="I13" s="5"/>
      <c r="J13" s="5"/>
      <c r="K13" s="5"/>
      <c r="L13" s="5"/>
      <c r="M13" s="5"/>
      <c r="AA13" s="1"/>
    </row>
    <row r="14" spans="1:30" x14ac:dyDescent="0.25">
      <c r="A14" s="6" t="s">
        <v>20</v>
      </c>
      <c r="B14" s="6"/>
      <c r="C14" s="14">
        <f>MIN(C4:C12)</f>
        <v>3.1</v>
      </c>
      <c r="D14" s="13">
        <f>MIN(D4:D12)</f>
        <v>12</v>
      </c>
      <c r="E14" s="13">
        <f t="shared" ref="E14:AB14" si="5">MIN(E4:E12)</f>
        <v>15</v>
      </c>
      <c r="F14" s="13">
        <f t="shared" si="5"/>
        <v>19</v>
      </c>
      <c r="G14" s="13">
        <f t="shared" si="5"/>
        <v>24</v>
      </c>
      <c r="H14" s="13">
        <f t="shared" si="5"/>
        <v>31</v>
      </c>
      <c r="I14" s="13">
        <f t="shared" si="5"/>
        <v>0</v>
      </c>
      <c r="J14" s="13">
        <f t="shared" si="5"/>
        <v>0</v>
      </c>
      <c r="K14" s="13">
        <f t="shared" si="5"/>
        <v>0</v>
      </c>
      <c r="L14" s="13">
        <f t="shared" si="5"/>
        <v>0</v>
      </c>
      <c r="M14" s="13">
        <f t="shared" si="5"/>
        <v>0</v>
      </c>
      <c r="N14" s="13">
        <f t="shared" si="5"/>
        <v>96.100000000000009</v>
      </c>
      <c r="O14" s="13">
        <f t="shared" si="5"/>
        <v>180</v>
      </c>
      <c r="P14" s="13">
        <f t="shared" si="5"/>
        <v>285</v>
      </c>
      <c r="Q14" s="13">
        <f t="shared" si="5"/>
        <v>456</v>
      </c>
      <c r="R14" s="13">
        <f t="shared" si="5"/>
        <v>744</v>
      </c>
      <c r="S14" s="13">
        <f t="shared" si="5"/>
        <v>0</v>
      </c>
      <c r="T14" s="13">
        <f t="shared" si="5"/>
        <v>0</v>
      </c>
      <c r="U14" s="13">
        <f t="shared" si="5"/>
        <v>0</v>
      </c>
      <c r="V14" s="13">
        <f t="shared" si="5"/>
        <v>0</v>
      </c>
      <c r="W14" s="13">
        <f t="shared" si="5"/>
        <v>0</v>
      </c>
      <c r="X14" s="13">
        <f t="shared" si="5"/>
        <v>96.100000000000009</v>
      </c>
      <c r="Y14" s="13">
        <f t="shared" si="5"/>
        <v>180</v>
      </c>
      <c r="Z14" s="13">
        <f t="shared" si="5"/>
        <v>285</v>
      </c>
      <c r="AA14" s="13">
        <f t="shared" si="5"/>
        <v>456</v>
      </c>
      <c r="AB14" s="13">
        <f t="shared" si="5"/>
        <v>744</v>
      </c>
      <c r="AC14" s="6"/>
      <c r="AD14" s="13">
        <f t="shared" ref="AD14" si="6">MIN(AD4:AD12)</f>
        <v>1812.6</v>
      </c>
    </row>
    <row r="15" spans="1:30" x14ac:dyDescent="0.25">
      <c r="A15" s="6" t="s">
        <v>21</v>
      </c>
      <c r="B15" s="6"/>
      <c r="C15" s="14">
        <f>MAX(C4:C12)</f>
        <v>12.3</v>
      </c>
      <c r="D15" s="13">
        <f>MAX(D4:D12)</f>
        <v>58</v>
      </c>
      <c r="E15" s="13">
        <f t="shared" ref="E15:AB15" si="7">MAX(E4:E12)</f>
        <v>61</v>
      </c>
      <c r="F15" s="13">
        <f t="shared" si="7"/>
        <v>65</v>
      </c>
      <c r="G15" s="13">
        <f t="shared" si="7"/>
        <v>70</v>
      </c>
      <c r="H15" s="13">
        <f t="shared" si="7"/>
        <v>77</v>
      </c>
      <c r="I15" s="13">
        <f t="shared" si="7"/>
        <v>18</v>
      </c>
      <c r="J15" s="13">
        <f t="shared" si="7"/>
        <v>21</v>
      </c>
      <c r="K15" s="13">
        <f t="shared" si="7"/>
        <v>25</v>
      </c>
      <c r="L15" s="13">
        <f t="shared" si="7"/>
        <v>30</v>
      </c>
      <c r="M15" s="13">
        <f t="shared" si="7"/>
        <v>37</v>
      </c>
      <c r="N15" s="13">
        <f t="shared" si="7"/>
        <v>384</v>
      </c>
      <c r="O15" s="13">
        <f t="shared" si="7"/>
        <v>3538</v>
      </c>
      <c r="P15" s="13">
        <f t="shared" si="7"/>
        <v>3965</v>
      </c>
      <c r="Q15" s="13">
        <f t="shared" si="7"/>
        <v>4550</v>
      </c>
      <c r="R15" s="13">
        <f t="shared" si="7"/>
        <v>5390</v>
      </c>
      <c r="S15" s="13">
        <f t="shared" si="7"/>
        <v>35.1</v>
      </c>
      <c r="T15" s="13">
        <f t="shared" si="7"/>
        <v>609</v>
      </c>
      <c r="U15" s="13">
        <f t="shared" si="7"/>
        <v>762.5</v>
      </c>
      <c r="V15" s="13">
        <f t="shared" si="7"/>
        <v>975</v>
      </c>
      <c r="W15" s="13">
        <f t="shared" si="7"/>
        <v>1295</v>
      </c>
      <c r="X15" s="13">
        <f t="shared" si="7"/>
        <v>384</v>
      </c>
      <c r="Y15" s="13">
        <f t="shared" si="7"/>
        <v>4147</v>
      </c>
      <c r="Z15" s="13">
        <f t="shared" si="7"/>
        <v>4727.5</v>
      </c>
      <c r="AA15" s="13">
        <f t="shared" si="7"/>
        <v>5525</v>
      </c>
      <c r="AB15" s="13">
        <f t="shared" si="7"/>
        <v>6685</v>
      </c>
      <c r="AC15" s="6"/>
      <c r="AD15" s="13">
        <f t="shared" ref="AD15" si="8">MAX(AD4:AD12)</f>
        <v>21345.8</v>
      </c>
    </row>
    <row r="16" spans="1:30" x14ac:dyDescent="0.25">
      <c r="A16" s="6" t="s">
        <v>22</v>
      </c>
      <c r="B16" s="6"/>
      <c r="C16" s="14">
        <f>AVERAGE(C4:C12)</f>
        <v>8.3222222222222246</v>
      </c>
      <c r="D16" s="13">
        <f>AVERAGE(D4:D12)</f>
        <v>33.777777777777779</v>
      </c>
      <c r="E16" s="13">
        <f t="shared" ref="E16:AB16" si="9">AVERAGE(E4:E12)</f>
        <v>36.777777777777779</v>
      </c>
      <c r="F16" s="13">
        <f t="shared" si="9"/>
        <v>40.777777777777779</v>
      </c>
      <c r="G16" s="13">
        <f t="shared" si="9"/>
        <v>45.777777777777779</v>
      </c>
      <c r="H16" s="13">
        <f t="shared" si="9"/>
        <v>52.777777777777779</v>
      </c>
      <c r="I16" s="13">
        <f t="shared" si="9"/>
        <v>2.3333333333333335</v>
      </c>
      <c r="J16" s="13">
        <f t="shared" si="9"/>
        <v>3.7777777777777777</v>
      </c>
      <c r="K16" s="13">
        <f t="shared" si="9"/>
        <v>6</v>
      </c>
      <c r="L16" s="13">
        <f t="shared" si="9"/>
        <v>9.1111111111111107</v>
      </c>
      <c r="M16" s="13">
        <f t="shared" si="9"/>
        <v>13.777777777777779</v>
      </c>
      <c r="N16" s="13">
        <f t="shared" si="9"/>
        <v>250.22222222222223</v>
      </c>
      <c r="O16" s="13">
        <f t="shared" si="9"/>
        <v>1416.8888888888889</v>
      </c>
      <c r="P16" s="13">
        <f t="shared" si="9"/>
        <v>1674.3333333333333</v>
      </c>
      <c r="Q16" s="13">
        <f t="shared" si="9"/>
        <v>2041.3333333333333</v>
      </c>
      <c r="R16" s="13">
        <f t="shared" si="9"/>
        <v>2590.6666666666665</v>
      </c>
      <c r="S16" s="13">
        <f t="shared" si="9"/>
        <v>5.3611111111111107</v>
      </c>
      <c r="T16" s="13">
        <f t="shared" si="9"/>
        <v>97.222222222222229</v>
      </c>
      <c r="U16" s="13">
        <f t="shared" si="9"/>
        <v>154.88888888888889</v>
      </c>
      <c r="V16" s="13">
        <f t="shared" si="9"/>
        <v>243.77777777777777</v>
      </c>
      <c r="W16" s="13">
        <f t="shared" si="9"/>
        <v>391.77777777777777</v>
      </c>
      <c r="X16" s="13">
        <f t="shared" si="9"/>
        <v>255.58333333333334</v>
      </c>
      <c r="Y16" s="13">
        <f t="shared" si="9"/>
        <v>1514.1111111111111</v>
      </c>
      <c r="Z16" s="13">
        <f t="shared" si="9"/>
        <v>1829.2222222222222</v>
      </c>
      <c r="AA16" s="13">
        <f t="shared" si="9"/>
        <v>2285.1111111111113</v>
      </c>
      <c r="AB16" s="13">
        <f t="shared" si="9"/>
        <v>2982.4444444444443</v>
      </c>
      <c r="AC16" s="6"/>
      <c r="AD16" s="13">
        <f t="shared" ref="AD16" si="10">AVERAGE(AD4:AD12)</f>
        <v>8866.4722222222226</v>
      </c>
    </row>
    <row r="17" spans="1:30" x14ac:dyDescent="0.25">
      <c r="A17" s="6" t="s">
        <v>23</v>
      </c>
      <c r="B17" s="6"/>
      <c r="C17" s="14">
        <f>SUM(C4:C12)</f>
        <v>74.90000000000002</v>
      </c>
      <c r="D17" s="13">
        <f>SUM(D4:D12)</f>
        <v>304</v>
      </c>
      <c r="E17" s="13">
        <f t="shared" ref="E17:AB17" si="11">SUM(E4:E12)</f>
        <v>331</v>
      </c>
      <c r="F17" s="13">
        <f t="shared" si="11"/>
        <v>367</v>
      </c>
      <c r="G17" s="13">
        <f t="shared" si="11"/>
        <v>412</v>
      </c>
      <c r="H17" s="13">
        <f t="shared" si="11"/>
        <v>475</v>
      </c>
      <c r="I17" s="13">
        <f t="shared" si="11"/>
        <v>21</v>
      </c>
      <c r="J17" s="13">
        <f t="shared" si="11"/>
        <v>34</v>
      </c>
      <c r="K17" s="13">
        <f t="shared" si="11"/>
        <v>54</v>
      </c>
      <c r="L17" s="13">
        <f t="shared" si="11"/>
        <v>82</v>
      </c>
      <c r="M17" s="13">
        <f t="shared" si="11"/>
        <v>124</v>
      </c>
      <c r="N17" s="13">
        <f t="shared" si="11"/>
        <v>2252</v>
      </c>
      <c r="O17" s="13">
        <f t="shared" si="11"/>
        <v>12752</v>
      </c>
      <c r="P17" s="13">
        <f t="shared" si="11"/>
        <v>15069</v>
      </c>
      <c r="Q17" s="13">
        <f t="shared" si="11"/>
        <v>18372</v>
      </c>
      <c r="R17" s="13">
        <f t="shared" si="11"/>
        <v>23316</v>
      </c>
      <c r="S17" s="13">
        <f t="shared" si="11"/>
        <v>48.25</v>
      </c>
      <c r="T17" s="13">
        <f t="shared" si="11"/>
        <v>875</v>
      </c>
      <c r="U17" s="13">
        <f t="shared" si="11"/>
        <v>1394</v>
      </c>
      <c r="V17" s="13">
        <f t="shared" si="11"/>
        <v>2194</v>
      </c>
      <c r="W17" s="13">
        <f t="shared" si="11"/>
        <v>3526</v>
      </c>
      <c r="X17" s="13">
        <f t="shared" si="11"/>
        <v>2300.25</v>
      </c>
      <c r="Y17" s="13">
        <f t="shared" si="11"/>
        <v>13627</v>
      </c>
      <c r="Z17" s="13">
        <f t="shared" si="11"/>
        <v>16463</v>
      </c>
      <c r="AA17" s="13">
        <f t="shared" si="11"/>
        <v>20566</v>
      </c>
      <c r="AB17" s="13">
        <f t="shared" si="11"/>
        <v>26842</v>
      </c>
      <c r="AC17" s="6"/>
      <c r="AD17" s="13">
        <f t="shared" ref="AD17" si="12">SUM(AD4:AD12)</f>
        <v>79798.25</v>
      </c>
    </row>
    <row r="18" spans="1:3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3"/>
      <c r="T18" s="13"/>
      <c r="U18" s="13"/>
      <c r="V18" s="13"/>
      <c r="W18" s="13"/>
      <c r="X18" s="6"/>
      <c r="AA18" s="1"/>
    </row>
    <row r="19" spans="1:30" x14ac:dyDescent="0.25">
      <c r="D19" s="6"/>
      <c r="E19" s="6"/>
      <c r="F19" s="6"/>
      <c r="G19" s="6"/>
      <c r="H19" s="6"/>
      <c r="I19" s="6"/>
      <c r="J19" s="6"/>
      <c r="K19" s="6"/>
      <c r="L19" s="12"/>
      <c r="M19" s="6"/>
      <c r="N19" s="6"/>
      <c r="O19" s="6"/>
      <c r="P19" s="6"/>
      <c r="Q19" s="6"/>
      <c r="R19" s="6"/>
      <c r="S19" s="13"/>
      <c r="T19" s="13"/>
      <c r="U19" s="13"/>
      <c r="V19" s="13"/>
      <c r="W19" s="13"/>
      <c r="X19" s="6"/>
      <c r="AA19" s="1"/>
    </row>
    <row r="20" spans="1:30" x14ac:dyDescent="0.25">
      <c r="L20" s="5"/>
      <c r="AA20" s="1"/>
    </row>
    <row r="21" spans="1:30" x14ac:dyDescent="0.25">
      <c r="L21" s="5"/>
    </row>
    <row r="22" spans="1:30" x14ac:dyDescent="0.25">
      <c r="L22" s="5"/>
    </row>
    <row r="23" spans="1:30" x14ac:dyDescent="0.25">
      <c r="L23" s="5"/>
    </row>
    <row r="24" spans="1:30" x14ac:dyDescent="0.25">
      <c r="L24" s="5"/>
      <c r="M24" s="11"/>
    </row>
    <row r="25" spans="1:30" x14ac:dyDescent="0.25">
      <c r="L25" s="5"/>
    </row>
    <row r="26" spans="1:30" x14ac:dyDescent="0.25">
      <c r="L26" s="5"/>
    </row>
    <row r="27" spans="1:30" x14ac:dyDescent="0.25">
      <c r="L27" s="5"/>
    </row>
  </sheetData>
  <pageMargins left="0.7" right="0.7" top="0.75" bottom="0.75" header="0.3" footer="0.3"/>
  <ignoredErrors>
    <ignoredError sqref="D14:D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Anushiya M</dc:creator>
  <cp:lastModifiedBy>Anushiya M</cp:lastModifiedBy>
  <dcterms:created xsi:type="dcterms:W3CDTF">2024-04-09T16:16:08Z</dcterms:created>
  <dcterms:modified xsi:type="dcterms:W3CDTF">2024-04-09T18:12:51Z</dcterms:modified>
</cp:coreProperties>
</file>