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US\Downloads\"/>
    </mc:Choice>
  </mc:AlternateContent>
  <xr:revisionPtr revIDLastSave="0" documentId="13_ncr:1_{3A0950D9-7B09-43FF-B263-4B88D1BFF63F}" xr6:coauthVersionLast="47" xr6:coauthVersionMax="47" xr10:uidLastSave="{00000000-0000-0000-0000-000000000000}"/>
  <bookViews>
    <workbookView xWindow="-108" yWindow="-108" windowWidth="23256" windowHeight="12456" tabRatio="865" activeTab="5" xr2:uid="{F3B36AB5-3577-4F3D-BAED-3BAAC81C3945}"/>
  </bookViews>
  <sheets>
    <sheet name="Train_ysd5" sheetId="20" r:id="rId1"/>
    <sheet name="Train_ysd10" sheetId="21" r:id="rId2"/>
    <sheet name="Train_y" sheetId="22" r:id="rId3"/>
    <sheet name="Train_ysd20" sheetId="23" r:id="rId4"/>
    <sheet name="Train_ysd25" sheetId="24" r:id="rId5"/>
    <sheet name="E2" sheetId="1" r:id="rId6"/>
    <sheet name="Test_ysd5" sheetId="25" r:id="rId7"/>
    <sheet name="Test_ysd10" sheetId="27" r:id="rId8"/>
    <sheet name="Test_y" sheetId="29" r:id="rId9"/>
    <sheet name="Test_ysd20" sheetId="28" r:id="rId10"/>
    <sheet name="Test_ysd25" sheetId="30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30" l="1"/>
  <c r="D31" i="30" s="1"/>
  <c r="E31" i="30" s="1"/>
  <c r="C30" i="30"/>
  <c r="D30" i="30" s="1"/>
  <c r="E30" i="30" s="1"/>
  <c r="C29" i="30"/>
  <c r="D29" i="30" s="1"/>
  <c r="E29" i="30" s="1"/>
  <c r="C28" i="30"/>
  <c r="D28" i="30" s="1"/>
  <c r="E28" i="30" s="1"/>
  <c r="C27" i="30"/>
  <c r="D27" i="30" s="1"/>
  <c r="E27" i="30" s="1"/>
  <c r="F26" i="30"/>
  <c r="C26" i="30"/>
  <c r="D26" i="30" s="1"/>
  <c r="E26" i="30" s="1"/>
  <c r="C25" i="30"/>
  <c r="D25" i="30" s="1"/>
  <c r="E25" i="30" s="1"/>
  <c r="C24" i="30"/>
  <c r="D24" i="30" s="1"/>
  <c r="E24" i="30" s="1"/>
  <c r="C23" i="30"/>
  <c r="D23" i="30" s="1"/>
  <c r="E23" i="30" s="1"/>
  <c r="C22" i="30"/>
  <c r="D22" i="30" s="1"/>
  <c r="E22" i="30" s="1"/>
  <c r="C21" i="30"/>
  <c r="D21" i="30" s="1"/>
  <c r="E21" i="30" s="1"/>
  <c r="F20" i="30"/>
  <c r="C20" i="30"/>
  <c r="D20" i="30" s="1"/>
  <c r="E20" i="30" s="1"/>
  <c r="C19" i="30"/>
  <c r="D19" i="30" s="1"/>
  <c r="E19" i="30" s="1"/>
  <c r="C18" i="30"/>
  <c r="D18" i="30" s="1"/>
  <c r="E18" i="30" s="1"/>
  <c r="C17" i="30"/>
  <c r="D17" i="30" s="1"/>
  <c r="E17" i="30" s="1"/>
  <c r="C16" i="30"/>
  <c r="D16" i="30" s="1"/>
  <c r="E16" i="30" s="1"/>
  <c r="C15" i="30"/>
  <c r="D15" i="30" s="1"/>
  <c r="E15" i="30" s="1"/>
  <c r="F14" i="30"/>
  <c r="C14" i="30"/>
  <c r="D14" i="30" s="1"/>
  <c r="E14" i="30" s="1"/>
  <c r="C13" i="30"/>
  <c r="D13" i="30" s="1"/>
  <c r="E13" i="30" s="1"/>
  <c r="C12" i="30"/>
  <c r="D12" i="30" s="1"/>
  <c r="E12" i="30" s="1"/>
  <c r="C11" i="30"/>
  <c r="D11" i="30" s="1"/>
  <c r="E11" i="30" s="1"/>
  <c r="C10" i="30"/>
  <c r="D10" i="30" s="1"/>
  <c r="E10" i="30" s="1"/>
  <c r="C9" i="30"/>
  <c r="D9" i="30" s="1"/>
  <c r="E9" i="30" s="1"/>
  <c r="I8" i="30"/>
  <c r="F8" i="30" s="1"/>
  <c r="C8" i="30"/>
  <c r="D8" i="30" s="1"/>
  <c r="E8" i="30" s="1"/>
  <c r="F7" i="30"/>
  <c r="C7" i="30"/>
  <c r="D7" i="30" s="1"/>
  <c r="E7" i="30" s="1"/>
  <c r="C6" i="30"/>
  <c r="D6" i="30" s="1"/>
  <c r="E6" i="30" s="1"/>
  <c r="C5" i="30"/>
  <c r="D5" i="30" s="1"/>
  <c r="E5" i="30" s="1"/>
  <c r="C4" i="30"/>
  <c r="D4" i="30" s="1"/>
  <c r="E4" i="30" s="1"/>
  <c r="C3" i="30"/>
  <c r="D3" i="30" s="1"/>
  <c r="E3" i="30" s="1"/>
  <c r="C2" i="30"/>
  <c r="D2" i="30" s="1"/>
  <c r="E2" i="30" s="1"/>
  <c r="C31" i="28"/>
  <c r="D31" i="28" s="1"/>
  <c r="E31" i="28" s="1"/>
  <c r="C30" i="28"/>
  <c r="D30" i="28" s="1"/>
  <c r="E30" i="28" s="1"/>
  <c r="C29" i="28"/>
  <c r="D29" i="28" s="1"/>
  <c r="E29" i="28" s="1"/>
  <c r="C28" i="28"/>
  <c r="D28" i="28" s="1"/>
  <c r="E28" i="28" s="1"/>
  <c r="C27" i="28"/>
  <c r="D27" i="28" s="1"/>
  <c r="E27" i="28" s="1"/>
  <c r="C26" i="28"/>
  <c r="D26" i="28" s="1"/>
  <c r="E26" i="28" s="1"/>
  <c r="C25" i="28"/>
  <c r="D25" i="28" s="1"/>
  <c r="E25" i="28" s="1"/>
  <c r="C24" i="28"/>
  <c r="D24" i="28" s="1"/>
  <c r="E24" i="28" s="1"/>
  <c r="C23" i="28"/>
  <c r="D23" i="28" s="1"/>
  <c r="E23" i="28" s="1"/>
  <c r="C22" i="28"/>
  <c r="D22" i="28" s="1"/>
  <c r="E22" i="28" s="1"/>
  <c r="C21" i="28"/>
  <c r="D21" i="28" s="1"/>
  <c r="E21" i="28" s="1"/>
  <c r="C20" i="28"/>
  <c r="D20" i="28" s="1"/>
  <c r="E20" i="28" s="1"/>
  <c r="C19" i="28"/>
  <c r="D19" i="28" s="1"/>
  <c r="E19" i="28" s="1"/>
  <c r="C18" i="28"/>
  <c r="D18" i="28" s="1"/>
  <c r="E18" i="28" s="1"/>
  <c r="C17" i="28"/>
  <c r="D17" i="28" s="1"/>
  <c r="E17" i="28" s="1"/>
  <c r="C16" i="28"/>
  <c r="D16" i="28" s="1"/>
  <c r="E16" i="28" s="1"/>
  <c r="C15" i="28"/>
  <c r="D15" i="28" s="1"/>
  <c r="E15" i="28" s="1"/>
  <c r="C14" i="28"/>
  <c r="D14" i="28" s="1"/>
  <c r="E14" i="28" s="1"/>
  <c r="C13" i="28"/>
  <c r="D13" i="28" s="1"/>
  <c r="E13" i="28" s="1"/>
  <c r="C12" i="28"/>
  <c r="D12" i="28" s="1"/>
  <c r="E12" i="28" s="1"/>
  <c r="C11" i="28"/>
  <c r="D11" i="28" s="1"/>
  <c r="E11" i="28" s="1"/>
  <c r="C10" i="28"/>
  <c r="D10" i="28" s="1"/>
  <c r="E10" i="28" s="1"/>
  <c r="C9" i="28"/>
  <c r="D9" i="28" s="1"/>
  <c r="E9" i="28" s="1"/>
  <c r="I8" i="28"/>
  <c r="F31" i="28" s="1"/>
  <c r="F8" i="28"/>
  <c r="C8" i="28"/>
  <c r="D8" i="28" s="1"/>
  <c r="E8" i="28" s="1"/>
  <c r="C7" i="28"/>
  <c r="D7" i="28" s="1"/>
  <c r="E7" i="28" s="1"/>
  <c r="C6" i="28"/>
  <c r="D6" i="28" s="1"/>
  <c r="E6" i="28" s="1"/>
  <c r="C5" i="28"/>
  <c r="D5" i="28" s="1"/>
  <c r="E5" i="28" s="1"/>
  <c r="C4" i="28"/>
  <c r="D4" i="28" s="1"/>
  <c r="E4" i="28" s="1"/>
  <c r="D3" i="28"/>
  <c r="E3" i="28" s="1"/>
  <c r="C3" i="28"/>
  <c r="C2" i="28"/>
  <c r="D2" i="28" s="1"/>
  <c r="E2" i="28" s="1"/>
  <c r="C31" i="29"/>
  <c r="D31" i="29" s="1"/>
  <c r="E31" i="29" s="1"/>
  <c r="C30" i="29"/>
  <c r="D30" i="29" s="1"/>
  <c r="E30" i="29" s="1"/>
  <c r="F29" i="29"/>
  <c r="C29" i="29"/>
  <c r="D29" i="29" s="1"/>
  <c r="E29" i="29" s="1"/>
  <c r="C28" i="29"/>
  <c r="D28" i="29" s="1"/>
  <c r="E28" i="29" s="1"/>
  <c r="F27" i="29"/>
  <c r="C27" i="29"/>
  <c r="D27" i="29" s="1"/>
  <c r="E27" i="29" s="1"/>
  <c r="F26" i="29"/>
  <c r="C26" i="29"/>
  <c r="D26" i="29" s="1"/>
  <c r="E26" i="29" s="1"/>
  <c r="C25" i="29"/>
  <c r="D25" i="29" s="1"/>
  <c r="E25" i="29" s="1"/>
  <c r="F24" i="29"/>
  <c r="C24" i="29"/>
  <c r="D24" i="29" s="1"/>
  <c r="E24" i="29" s="1"/>
  <c r="C23" i="29"/>
  <c r="D23" i="29" s="1"/>
  <c r="E23" i="29" s="1"/>
  <c r="C22" i="29"/>
  <c r="D22" i="29" s="1"/>
  <c r="E22" i="29" s="1"/>
  <c r="F21" i="29"/>
  <c r="C21" i="29"/>
  <c r="D21" i="29" s="1"/>
  <c r="E21" i="29" s="1"/>
  <c r="F20" i="29"/>
  <c r="C20" i="29"/>
  <c r="D20" i="29" s="1"/>
  <c r="E20" i="29" s="1"/>
  <c r="C19" i="29"/>
  <c r="D19" i="29" s="1"/>
  <c r="E19" i="29" s="1"/>
  <c r="F18" i="29"/>
  <c r="C18" i="29"/>
  <c r="D18" i="29" s="1"/>
  <c r="E18" i="29" s="1"/>
  <c r="F17" i="29"/>
  <c r="C17" i="29"/>
  <c r="D17" i="29" s="1"/>
  <c r="E17" i="29" s="1"/>
  <c r="C16" i="29"/>
  <c r="D16" i="29" s="1"/>
  <c r="E16" i="29" s="1"/>
  <c r="F15" i="29"/>
  <c r="C15" i="29"/>
  <c r="D15" i="29" s="1"/>
  <c r="E15" i="29" s="1"/>
  <c r="F14" i="29"/>
  <c r="C14" i="29"/>
  <c r="D14" i="29" s="1"/>
  <c r="E14" i="29" s="1"/>
  <c r="C13" i="29"/>
  <c r="D13" i="29" s="1"/>
  <c r="E13" i="29" s="1"/>
  <c r="F12" i="29"/>
  <c r="C12" i="29"/>
  <c r="D12" i="29" s="1"/>
  <c r="E12" i="29" s="1"/>
  <c r="F11" i="29"/>
  <c r="C11" i="29"/>
  <c r="D11" i="29" s="1"/>
  <c r="E11" i="29" s="1"/>
  <c r="C10" i="29"/>
  <c r="D10" i="29" s="1"/>
  <c r="E10" i="29" s="1"/>
  <c r="C9" i="29"/>
  <c r="D9" i="29" s="1"/>
  <c r="E9" i="29" s="1"/>
  <c r="I8" i="29"/>
  <c r="F31" i="29" s="1"/>
  <c r="F8" i="29"/>
  <c r="C8" i="29"/>
  <c r="D8" i="29" s="1"/>
  <c r="E8" i="29" s="1"/>
  <c r="F7" i="29"/>
  <c r="C7" i="29"/>
  <c r="D7" i="29" s="1"/>
  <c r="E7" i="29" s="1"/>
  <c r="F6" i="29"/>
  <c r="C6" i="29"/>
  <c r="D6" i="29" s="1"/>
  <c r="E6" i="29" s="1"/>
  <c r="F5" i="29"/>
  <c r="C5" i="29"/>
  <c r="D5" i="29" s="1"/>
  <c r="E5" i="29" s="1"/>
  <c r="F4" i="29"/>
  <c r="C4" i="29"/>
  <c r="D4" i="29" s="1"/>
  <c r="E4" i="29" s="1"/>
  <c r="F3" i="29"/>
  <c r="C3" i="29"/>
  <c r="D3" i="29" s="1"/>
  <c r="E3" i="29" s="1"/>
  <c r="F2" i="29"/>
  <c r="C2" i="29"/>
  <c r="D2" i="29" s="1"/>
  <c r="E2" i="29" s="1"/>
  <c r="F3" i="27"/>
  <c r="F4" i="27"/>
  <c r="F5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6" i="27"/>
  <c r="F27" i="27"/>
  <c r="F28" i="27"/>
  <c r="F29" i="27"/>
  <c r="F30" i="27"/>
  <c r="F31" i="27"/>
  <c r="F2" i="27"/>
  <c r="C3" i="27"/>
  <c r="C4" i="27"/>
  <c r="D4" i="27" s="1"/>
  <c r="E4" i="27" s="1"/>
  <c r="C5" i="27"/>
  <c r="C6" i="27"/>
  <c r="C7" i="27"/>
  <c r="D7" i="27" s="1"/>
  <c r="E7" i="27" s="1"/>
  <c r="C8" i="27"/>
  <c r="C9" i="27"/>
  <c r="D9" i="27" s="1"/>
  <c r="E9" i="27" s="1"/>
  <c r="C10" i="27"/>
  <c r="C11" i="27"/>
  <c r="C12" i="27"/>
  <c r="C13" i="27"/>
  <c r="D13" i="27" s="1"/>
  <c r="E13" i="27" s="1"/>
  <c r="C14" i="27"/>
  <c r="D14" i="27" s="1"/>
  <c r="E14" i="27" s="1"/>
  <c r="C15" i="27"/>
  <c r="C16" i="27"/>
  <c r="C17" i="27"/>
  <c r="C18" i="27"/>
  <c r="D18" i="27" s="1"/>
  <c r="E18" i="27" s="1"/>
  <c r="C19" i="27"/>
  <c r="D19" i="27" s="1"/>
  <c r="E19" i="27" s="1"/>
  <c r="C20" i="27"/>
  <c r="D20" i="27" s="1"/>
  <c r="E20" i="27" s="1"/>
  <c r="C21" i="27"/>
  <c r="D21" i="27" s="1"/>
  <c r="E21" i="27" s="1"/>
  <c r="C22" i="27"/>
  <c r="C23" i="27"/>
  <c r="C24" i="27"/>
  <c r="D24" i="27" s="1"/>
  <c r="E24" i="27" s="1"/>
  <c r="C25" i="27"/>
  <c r="D25" i="27" s="1"/>
  <c r="E25" i="27" s="1"/>
  <c r="C26" i="27"/>
  <c r="D26" i="27" s="1"/>
  <c r="E26" i="27" s="1"/>
  <c r="C27" i="27"/>
  <c r="C28" i="27"/>
  <c r="C29" i="27"/>
  <c r="C30" i="27"/>
  <c r="D30" i="27" s="1"/>
  <c r="E30" i="27" s="1"/>
  <c r="C31" i="27"/>
  <c r="D31" i="27" s="1"/>
  <c r="E31" i="27" s="1"/>
  <c r="C2" i="27"/>
  <c r="D2" i="27" s="1"/>
  <c r="E2" i="27" s="1"/>
  <c r="D29" i="27"/>
  <c r="E29" i="27" s="1"/>
  <c r="D28" i="27"/>
  <c r="E28" i="27" s="1"/>
  <c r="D27" i="27"/>
  <c r="E27" i="27" s="1"/>
  <c r="D23" i="27"/>
  <c r="E23" i="27" s="1"/>
  <c r="D22" i="27"/>
  <c r="E22" i="27" s="1"/>
  <c r="D17" i="27"/>
  <c r="E17" i="27" s="1"/>
  <c r="D16" i="27"/>
  <c r="E16" i="27" s="1"/>
  <c r="D15" i="27"/>
  <c r="E15" i="27" s="1"/>
  <c r="D12" i="27"/>
  <c r="E12" i="27" s="1"/>
  <c r="D11" i="27"/>
  <c r="E11" i="27" s="1"/>
  <c r="D10" i="27"/>
  <c r="E10" i="27" s="1"/>
  <c r="I8" i="27"/>
  <c r="D8" i="27"/>
  <c r="E8" i="27" s="1"/>
  <c r="D6" i="27"/>
  <c r="E6" i="27" s="1"/>
  <c r="D5" i="27"/>
  <c r="E5" i="27" s="1"/>
  <c r="D3" i="27"/>
  <c r="E3" i="27" s="1"/>
  <c r="F7" i="25"/>
  <c r="F8" i="25"/>
  <c r="F10" i="25"/>
  <c r="F11" i="25"/>
  <c r="F12" i="25"/>
  <c r="F13" i="25"/>
  <c r="F19" i="25"/>
  <c r="F20" i="25"/>
  <c r="F22" i="25"/>
  <c r="F23" i="25"/>
  <c r="F24" i="25"/>
  <c r="F25" i="25"/>
  <c r="F31" i="25"/>
  <c r="F2" i="25"/>
  <c r="I8" i="25"/>
  <c r="F14" i="25" s="1"/>
  <c r="D7" i="25"/>
  <c r="E7" i="25" s="1"/>
  <c r="D8" i="25"/>
  <c r="E8" i="25" s="1"/>
  <c r="D9" i="25"/>
  <c r="E9" i="25" s="1"/>
  <c r="D10" i="25"/>
  <c r="E10" i="25" s="1"/>
  <c r="D11" i="25"/>
  <c r="E11" i="25" s="1"/>
  <c r="D12" i="25"/>
  <c r="E12" i="25" s="1"/>
  <c r="D19" i="25"/>
  <c r="E19" i="25" s="1"/>
  <c r="D20" i="25"/>
  <c r="E20" i="25" s="1"/>
  <c r="D21" i="25"/>
  <c r="E21" i="25" s="1"/>
  <c r="D22" i="25"/>
  <c r="E22" i="25" s="1"/>
  <c r="D23" i="25"/>
  <c r="E23" i="25" s="1"/>
  <c r="D24" i="25"/>
  <c r="E24" i="25" s="1"/>
  <c r="D31" i="25"/>
  <c r="E31" i="25" s="1"/>
  <c r="D2" i="25"/>
  <c r="E2" i="25" s="1"/>
  <c r="C3" i="25"/>
  <c r="D3" i="25" s="1"/>
  <c r="E3" i="25" s="1"/>
  <c r="C4" i="25"/>
  <c r="D4" i="25" s="1"/>
  <c r="E4" i="25" s="1"/>
  <c r="C5" i="25"/>
  <c r="D5" i="25" s="1"/>
  <c r="E5" i="25" s="1"/>
  <c r="C6" i="25"/>
  <c r="D6" i="25" s="1"/>
  <c r="E6" i="25" s="1"/>
  <c r="C7" i="25"/>
  <c r="C8" i="25"/>
  <c r="C9" i="25"/>
  <c r="C10" i="25"/>
  <c r="C11" i="25"/>
  <c r="C12" i="25"/>
  <c r="C13" i="25"/>
  <c r="D13" i="25" s="1"/>
  <c r="E13" i="25" s="1"/>
  <c r="C14" i="25"/>
  <c r="D14" i="25" s="1"/>
  <c r="E14" i="25" s="1"/>
  <c r="C15" i="25"/>
  <c r="D15" i="25" s="1"/>
  <c r="E15" i="25" s="1"/>
  <c r="C16" i="25"/>
  <c r="D16" i="25" s="1"/>
  <c r="E16" i="25" s="1"/>
  <c r="C17" i="25"/>
  <c r="D17" i="25" s="1"/>
  <c r="E17" i="25" s="1"/>
  <c r="C18" i="25"/>
  <c r="D18" i="25" s="1"/>
  <c r="E18" i="25" s="1"/>
  <c r="C19" i="25"/>
  <c r="C20" i="25"/>
  <c r="C21" i="25"/>
  <c r="C22" i="25"/>
  <c r="C23" i="25"/>
  <c r="C24" i="25"/>
  <c r="C25" i="25"/>
  <c r="D25" i="25" s="1"/>
  <c r="E25" i="25" s="1"/>
  <c r="C26" i="25"/>
  <c r="D26" i="25" s="1"/>
  <c r="E26" i="25" s="1"/>
  <c r="C27" i="25"/>
  <c r="D27" i="25" s="1"/>
  <c r="E27" i="25" s="1"/>
  <c r="C28" i="25"/>
  <c r="D28" i="25" s="1"/>
  <c r="E28" i="25" s="1"/>
  <c r="C29" i="25"/>
  <c r="D29" i="25" s="1"/>
  <c r="E29" i="25" s="1"/>
  <c r="C30" i="25"/>
  <c r="D30" i="25" s="1"/>
  <c r="E30" i="25" s="1"/>
  <c r="C31" i="25"/>
  <c r="C2" i="25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  <c r="G46" i="1"/>
  <c r="G47" i="1"/>
  <c r="G94" i="1"/>
  <c r="G95" i="1"/>
  <c r="F42" i="1"/>
  <c r="F43" i="1"/>
  <c r="F90" i="1"/>
  <c r="D8" i="1"/>
  <c r="G8" i="1" s="1"/>
  <c r="D9" i="1"/>
  <c r="G9" i="1" s="1"/>
  <c r="D10" i="1"/>
  <c r="G10" i="1" s="1"/>
  <c r="D11" i="1"/>
  <c r="G11" i="1" s="1"/>
  <c r="D18" i="1"/>
  <c r="G18" i="1" s="1"/>
  <c r="D31" i="1"/>
  <c r="G31" i="1" s="1"/>
  <c r="D32" i="1"/>
  <c r="G32" i="1" s="1"/>
  <c r="D33" i="1"/>
  <c r="G33" i="1" s="1"/>
  <c r="D34" i="1"/>
  <c r="G34" i="1" s="1"/>
  <c r="D35" i="1"/>
  <c r="G35" i="1" s="1"/>
  <c r="D46" i="1"/>
  <c r="D47" i="1"/>
  <c r="D48" i="1"/>
  <c r="G48" i="1" s="1"/>
  <c r="D49" i="1"/>
  <c r="G49" i="1" s="1"/>
  <c r="D50" i="1"/>
  <c r="G50" i="1" s="1"/>
  <c r="D61" i="1"/>
  <c r="G61" i="1" s="1"/>
  <c r="D62" i="1"/>
  <c r="G62" i="1" s="1"/>
  <c r="D66" i="1"/>
  <c r="G66" i="1" s="1"/>
  <c r="D67" i="1"/>
  <c r="G67" i="1" s="1"/>
  <c r="D68" i="1"/>
  <c r="G68" i="1" s="1"/>
  <c r="D79" i="1"/>
  <c r="G79" i="1" s="1"/>
  <c r="D80" i="1"/>
  <c r="G80" i="1" s="1"/>
  <c r="D81" i="1"/>
  <c r="G81" i="1" s="1"/>
  <c r="D82" i="1"/>
  <c r="G82" i="1" s="1"/>
  <c r="D83" i="1"/>
  <c r="G83" i="1" s="1"/>
  <c r="D94" i="1"/>
  <c r="D95" i="1"/>
  <c r="D96" i="1"/>
  <c r="G96" i="1" s="1"/>
  <c r="D97" i="1"/>
  <c r="G97" i="1" s="1"/>
  <c r="D98" i="1"/>
  <c r="G98" i="1" s="1"/>
  <c r="C9" i="1"/>
  <c r="C10" i="1"/>
  <c r="F10" i="1" s="1"/>
  <c r="C14" i="1"/>
  <c r="F14" i="1" s="1"/>
  <c r="C15" i="1"/>
  <c r="F15" i="1" s="1"/>
  <c r="C16" i="1"/>
  <c r="C27" i="1"/>
  <c r="F27" i="1" s="1"/>
  <c r="C28" i="1"/>
  <c r="C29" i="1"/>
  <c r="C30" i="1"/>
  <c r="C31" i="1"/>
  <c r="E31" i="1" s="1"/>
  <c r="C42" i="1"/>
  <c r="C43" i="1"/>
  <c r="C44" i="1"/>
  <c r="C45" i="1"/>
  <c r="C46" i="1"/>
  <c r="F46" i="1" s="1"/>
  <c r="C57" i="1"/>
  <c r="C58" i="1"/>
  <c r="F58" i="1" s="1"/>
  <c r="C62" i="1"/>
  <c r="F62" i="1" s="1"/>
  <c r="C63" i="1"/>
  <c r="F63" i="1" s="1"/>
  <c r="C64" i="1"/>
  <c r="C75" i="1"/>
  <c r="F75" i="1" s="1"/>
  <c r="C76" i="1"/>
  <c r="C77" i="1"/>
  <c r="C78" i="1"/>
  <c r="C79" i="1"/>
  <c r="E79" i="1" s="1"/>
  <c r="C90" i="1"/>
  <c r="C91" i="1"/>
  <c r="F91" i="1" s="1"/>
  <c r="C92" i="1"/>
  <c r="C93" i="1"/>
  <c r="C94" i="1"/>
  <c r="F94" i="1" s="1"/>
  <c r="T2" i="1"/>
  <c r="D59" i="1" s="1"/>
  <c r="G59" i="1" s="1"/>
  <c r="T1" i="1"/>
  <c r="F15" i="30" l="1"/>
  <c r="F21" i="30"/>
  <c r="F27" i="30"/>
  <c r="F9" i="30"/>
  <c r="F3" i="30"/>
  <c r="F16" i="30"/>
  <c r="F22" i="30"/>
  <c r="F28" i="30"/>
  <c r="F4" i="30"/>
  <c r="F29" i="30"/>
  <c r="F11" i="30"/>
  <c r="F12" i="30"/>
  <c r="F18" i="30"/>
  <c r="F24" i="30"/>
  <c r="F30" i="30"/>
  <c r="F23" i="30"/>
  <c r="F6" i="30"/>
  <c r="F17" i="30"/>
  <c r="F13" i="30"/>
  <c r="F19" i="30"/>
  <c r="F25" i="30"/>
  <c r="F31" i="30"/>
  <c r="E33" i="30"/>
  <c r="I9" i="30"/>
  <c r="F10" i="30"/>
  <c r="F2" i="30"/>
  <c r="F5" i="30"/>
  <c r="F27" i="28"/>
  <c r="F9" i="28"/>
  <c r="F4" i="28"/>
  <c r="F10" i="28"/>
  <c r="F28" i="28"/>
  <c r="F5" i="28"/>
  <c r="F11" i="28"/>
  <c r="F29" i="28"/>
  <c r="F6" i="28"/>
  <c r="F14" i="28"/>
  <c r="F20" i="28"/>
  <c r="F3" i="28"/>
  <c r="F15" i="28"/>
  <c r="F16" i="28"/>
  <c r="F17" i="28"/>
  <c r="F30" i="28"/>
  <c r="F7" i="28"/>
  <c r="F26" i="28"/>
  <c r="F21" i="28"/>
  <c r="F22" i="28"/>
  <c r="F23" i="28"/>
  <c r="F12" i="28"/>
  <c r="F18" i="28"/>
  <c r="F24" i="28"/>
  <c r="F2" i="28"/>
  <c r="F13" i="28"/>
  <c r="F19" i="28"/>
  <c r="F25" i="28"/>
  <c r="E33" i="25"/>
  <c r="I9" i="25"/>
  <c r="F21" i="25"/>
  <c r="F9" i="25"/>
  <c r="F5" i="25"/>
  <c r="F30" i="25"/>
  <c r="F6" i="25"/>
  <c r="F17" i="25"/>
  <c r="F28" i="25"/>
  <c r="F16" i="25"/>
  <c r="F4" i="25"/>
  <c r="F3" i="25"/>
  <c r="F33" i="25" s="1"/>
  <c r="F18" i="25"/>
  <c r="F29" i="25"/>
  <c r="F27" i="25"/>
  <c r="F15" i="25"/>
  <c r="F26" i="25"/>
  <c r="E33" i="28"/>
  <c r="I9" i="28"/>
  <c r="F23" i="29"/>
  <c r="F30" i="29"/>
  <c r="E33" i="29"/>
  <c r="F9" i="29"/>
  <c r="F10" i="29"/>
  <c r="F13" i="29"/>
  <c r="F16" i="29"/>
  <c r="F19" i="29"/>
  <c r="F22" i="29"/>
  <c r="F25" i="29"/>
  <c r="F28" i="29"/>
  <c r="F33" i="27"/>
  <c r="E33" i="27"/>
  <c r="I10" i="27" s="1"/>
  <c r="I9" i="27"/>
  <c r="E94" i="1"/>
  <c r="E46" i="1"/>
  <c r="E64" i="1"/>
  <c r="F93" i="1"/>
  <c r="E78" i="1"/>
  <c r="F45" i="1"/>
  <c r="E45" i="1"/>
  <c r="E30" i="1"/>
  <c r="E63" i="1"/>
  <c r="E62" i="1"/>
  <c r="E76" i="1"/>
  <c r="E90" i="1"/>
  <c r="F57" i="1"/>
  <c r="E57" i="1"/>
  <c r="F9" i="1"/>
  <c r="E9" i="1"/>
  <c r="C11" i="1"/>
  <c r="C23" i="1"/>
  <c r="C35" i="1"/>
  <c r="C47" i="1"/>
  <c r="C59" i="1"/>
  <c r="C71" i="1"/>
  <c r="C83" i="1"/>
  <c r="C95" i="1"/>
  <c r="C12" i="1"/>
  <c r="C24" i="1"/>
  <c r="C36" i="1"/>
  <c r="C48" i="1"/>
  <c r="C60" i="1"/>
  <c r="C72" i="1"/>
  <c r="C84" i="1"/>
  <c r="C96" i="1"/>
  <c r="C97" i="1"/>
  <c r="C13" i="1"/>
  <c r="C25" i="1"/>
  <c r="C37" i="1"/>
  <c r="C49" i="1"/>
  <c r="C61" i="1"/>
  <c r="C73" i="1"/>
  <c r="C85" i="1"/>
  <c r="C89" i="1"/>
  <c r="C74" i="1"/>
  <c r="C56" i="1"/>
  <c r="C41" i="1"/>
  <c r="C26" i="1"/>
  <c r="C8" i="1"/>
  <c r="D93" i="1"/>
  <c r="G93" i="1" s="1"/>
  <c r="D78" i="1"/>
  <c r="G78" i="1" s="1"/>
  <c r="D60" i="1"/>
  <c r="G60" i="1" s="1"/>
  <c r="D45" i="1"/>
  <c r="G45" i="1" s="1"/>
  <c r="D30" i="1"/>
  <c r="G30" i="1" s="1"/>
  <c r="D7" i="1"/>
  <c r="G7" i="1" s="1"/>
  <c r="F92" i="1"/>
  <c r="E92" i="1"/>
  <c r="E77" i="1"/>
  <c r="F44" i="1"/>
  <c r="F16" i="1"/>
  <c r="D12" i="1"/>
  <c r="G12" i="1" s="1"/>
  <c r="D24" i="1"/>
  <c r="G24" i="1" s="1"/>
  <c r="D13" i="1"/>
  <c r="G13" i="1" s="1"/>
  <c r="D25" i="1"/>
  <c r="G25" i="1" s="1"/>
  <c r="D14" i="1"/>
  <c r="G14" i="1" s="1"/>
  <c r="D3" i="1"/>
  <c r="G3" i="1" s="1"/>
  <c r="D15" i="1"/>
  <c r="G15" i="1" s="1"/>
  <c r="D27" i="1"/>
  <c r="G27" i="1" s="1"/>
  <c r="D39" i="1"/>
  <c r="G39" i="1" s="1"/>
  <c r="D51" i="1"/>
  <c r="G51" i="1" s="1"/>
  <c r="D63" i="1"/>
  <c r="G63" i="1" s="1"/>
  <c r="D75" i="1"/>
  <c r="G75" i="1" s="1"/>
  <c r="D87" i="1"/>
  <c r="G87" i="1" s="1"/>
  <c r="D99" i="1"/>
  <c r="G99" i="1" s="1"/>
  <c r="D4" i="1"/>
  <c r="G4" i="1" s="1"/>
  <c r="D16" i="1"/>
  <c r="G16" i="1" s="1"/>
  <c r="D28" i="1"/>
  <c r="G28" i="1" s="1"/>
  <c r="D40" i="1"/>
  <c r="G40" i="1" s="1"/>
  <c r="D52" i="1"/>
  <c r="G52" i="1" s="1"/>
  <c r="D64" i="1"/>
  <c r="G64" i="1" s="1"/>
  <c r="D76" i="1"/>
  <c r="G76" i="1" s="1"/>
  <c r="D88" i="1"/>
  <c r="G88" i="1" s="1"/>
  <c r="D100" i="1"/>
  <c r="G100" i="1" s="1"/>
  <c r="D5" i="1"/>
  <c r="G5" i="1" s="1"/>
  <c r="D17" i="1"/>
  <c r="G17" i="1" s="1"/>
  <c r="D29" i="1"/>
  <c r="G29" i="1" s="1"/>
  <c r="D41" i="1"/>
  <c r="G41" i="1" s="1"/>
  <c r="D53" i="1"/>
  <c r="G53" i="1" s="1"/>
  <c r="D65" i="1"/>
  <c r="G65" i="1" s="1"/>
  <c r="D77" i="1"/>
  <c r="G77" i="1" s="1"/>
  <c r="D89" i="1"/>
  <c r="G89" i="1" s="1"/>
  <c r="D101" i="1"/>
  <c r="G101" i="1" s="1"/>
  <c r="C88" i="1"/>
  <c r="C70" i="1"/>
  <c r="C55" i="1"/>
  <c r="C40" i="1"/>
  <c r="C22" i="1"/>
  <c r="C7" i="1"/>
  <c r="D92" i="1"/>
  <c r="G92" i="1" s="1"/>
  <c r="D74" i="1"/>
  <c r="G74" i="1" s="1"/>
  <c r="D44" i="1"/>
  <c r="G44" i="1" s="1"/>
  <c r="D26" i="1"/>
  <c r="G26" i="1" s="1"/>
  <c r="D6" i="1"/>
  <c r="G6" i="1" s="1"/>
  <c r="E10" i="1"/>
  <c r="C2" i="1"/>
  <c r="C87" i="1"/>
  <c r="C69" i="1"/>
  <c r="C54" i="1"/>
  <c r="C39" i="1"/>
  <c r="C21" i="1"/>
  <c r="C6" i="1"/>
  <c r="D91" i="1"/>
  <c r="G91" i="1" s="1"/>
  <c r="D73" i="1"/>
  <c r="G73" i="1" s="1"/>
  <c r="D58" i="1"/>
  <c r="G58" i="1" s="1"/>
  <c r="D43" i="1"/>
  <c r="G43" i="1" s="1"/>
  <c r="D23" i="1"/>
  <c r="G23" i="1" s="1"/>
  <c r="E27" i="1"/>
  <c r="F79" i="1"/>
  <c r="F31" i="1"/>
  <c r="C101" i="1"/>
  <c r="C86" i="1"/>
  <c r="C68" i="1"/>
  <c r="C53" i="1"/>
  <c r="C38" i="1"/>
  <c r="C20" i="1"/>
  <c r="C5" i="1"/>
  <c r="D90" i="1"/>
  <c r="G90" i="1" s="1"/>
  <c r="D72" i="1"/>
  <c r="G72" i="1" s="1"/>
  <c r="D57" i="1"/>
  <c r="G57" i="1" s="1"/>
  <c r="D42" i="1"/>
  <c r="G42" i="1" s="1"/>
  <c r="D22" i="1"/>
  <c r="G22" i="1" s="1"/>
  <c r="F78" i="1"/>
  <c r="F30" i="1"/>
  <c r="C100" i="1"/>
  <c r="C82" i="1"/>
  <c r="C67" i="1"/>
  <c r="C52" i="1"/>
  <c r="C34" i="1"/>
  <c r="C19" i="1"/>
  <c r="C4" i="1"/>
  <c r="D86" i="1"/>
  <c r="G86" i="1" s="1"/>
  <c r="D71" i="1"/>
  <c r="G71" i="1" s="1"/>
  <c r="D56" i="1"/>
  <c r="G56" i="1" s="1"/>
  <c r="D38" i="1"/>
  <c r="G38" i="1" s="1"/>
  <c r="D21" i="1"/>
  <c r="G21" i="1" s="1"/>
  <c r="F77" i="1"/>
  <c r="F29" i="1"/>
  <c r="E42" i="1"/>
  <c r="F64" i="1"/>
  <c r="C99" i="1"/>
  <c r="C81" i="1"/>
  <c r="C66" i="1"/>
  <c r="C51" i="1"/>
  <c r="C33" i="1"/>
  <c r="C18" i="1"/>
  <c r="C3" i="1"/>
  <c r="D85" i="1"/>
  <c r="G85" i="1" s="1"/>
  <c r="D70" i="1"/>
  <c r="G70" i="1" s="1"/>
  <c r="D55" i="1"/>
  <c r="G55" i="1" s="1"/>
  <c r="D37" i="1"/>
  <c r="G37" i="1" s="1"/>
  <c r="D20" i="1"/>
  <c r="G20" i="1" s="1"/>
  <c r="F76" i="1"/>
  <c r="F28" i="1"/>
  <c r="E43" i="1"/>
  <c r="C98" i="1"/>
  <c r="C80" i="1"/>
  <c r="C65" i="1"/>
  <c r="C50" i="1"/>
  <c r="C32" i="1"/>
  <c r="C17" i="1"/>
  <c r="D2" i="1"/>
  <c r="G2" i="1" s="1"/>
  <c r="D84" i="1"/>
  <c r="G84" i="1" s="1"/>
  <c r="D69" i="1"/>
  <c r="G69" i="1" s="1"/>
  <c r="D54" i="1"/>
  <c r="G54" i="1" s="1"/>
  <c r="D36" i="1"/>
  <c r="G36" i="1" s="1"/>
  <c r="D19" i="1"/>
  <c r="G19" i="1" s="1"/>
  <c r="F33" i="30" l="1"/>
  <c r="I10" i="30"/>
  <c r="F33" i="28"/>
  <c r="I10" i="28" s="1"/>
  <c r="I10" i="25"/>
  <c r="F33" i="29"/>
  <c r="I10" i="29"/>
  <c r="E52" i="1"/>
  <c r="F52" i="1"/>
  <c r="F35" i="1"/>
  <c r="E35" i="1"/>
  <c r="E53" i="1"/>
  <c r="F53" i="1"/>
  <c r="E17" i="1"/>
  <c r="F17" i="1"/>
  <c r="F68" i="1"/>
  <c r="E68" i="1"/>
  <c r="F48" i="1"/>
  <c r="E48" i="1"/>
  <c r="E101" i="1"/>
  <c r="F101" i="1"/>
  <c r="F39" i="1"/>
  <c r="E39" i="1"/>
  <c r="F61" i="1"/>
  <c r="E61" i="1"/>
  <c r="F24" i="1"/>
  <c r="E24" i="1"/>
  <c r="E65" i="1"/>
  <c r="F65" i="1"/>
  <c r="E18" i="1"/>
  <c r="F18" i="1"/>
  <c r="E54" i="1"/>
  <c r="F54" i="1"/>
  <c r="F22" i="1"/>
  <c r="E22" i="1"/>
  <c r="F49" i="1"/>
  <c r="E49" i="1"/>
  <c r="F12" i="1"/>
  <c r="E12" i="1"/>
  <c r="E93" i="1"/>
  <c r="G102" i="1"/>
  <c r="T4" i="1"/>
  <c r="F21" i="1"/>
  <c r="E21" i="1"/>
  <c r="E7" i="1"/>
  <c r="F7" i="1"/>
  <c r="F69" i="1"/>
  <c r="E69" i="1"/>
  <c r="F37" i="1"/>
  <c r="E37" i="1"/>
  <c r="F95" i="1"/>
  <c r="E95" i="1"/>
  <c r="F20" i="1"/>
  <c r="E20" i="1"/>
  <c r="E67" i="1"/>
  <c r="F67" i="1"/>
  <c r="F82" i="1"/>
  <c r="E82" i="1"/>
  <c r="F11" i="1"/>
  <c r="E11" i="1"/>
  <c r="E100" i="1"/>
  <c r="F100" i="1"/>
  <c r="E50" i="1"/>
  <c r="F50" i="1"/>
  <c r="E55" i="1"/>
  <c r="F55" i="1"/>
  <c r="F25" i="1"/>
  <c r="E25" i="1"/>
  <c r="F83" i="1"/>
  <c r="E83" i="1"/>
  <c r="E28" i="1"/>
  <c r="E16" i="1"/>
  <c r="F84" i="1"/>
  <c r="E84" i="1"/>
  <c r="F72" i="1"/>
  <c r="E72" i="1"/>
  <c r="E89" i="1"/>
  <c r="F89" i="1"/>
  <c r="F85" i="1"/>
  <c r="E85" i="1"/>
  <c r="F73" i="1"/>
  <c r="E73" i="1"/>
  <c r="F33" i="1"/>
  <c r="E33" i="1"/>
  <c r="E40" i="1"/>
  <c r="F40" i="1"/>
  <c r="F51" i="1"/>
  <c r="E51" i="1"/>
  <c r="E66" i="1"/>
  <c r="F66" i="1"/>
  <c r="E75" i="1"/>
  <c r="E29" i="1"/>
  <c r="F71" i="1"/>
  <c r="E71" i="1"/>
  <c r="F56" i="1"/>
  <c r="E56" i="1"/>
  <c r="E74" i="1"/>
  <c r="F74" i="1"/>
  <c r="E6" i="1"/>
  <c r="F6" i="1"/>
  <c r="F86" i="1"/>
  <c r="E86" i="1"/>
  <c r="F36" i="1"/>
  <c r="E36" i="1"/>
  <c r="F80" i="1"/>
  <c r="E80" i="1"/>
  <c r="E98" i="1"/>
  <c r="F98" i="1"/>
  <c r="E91" i="1"/>
  <c r="F97" i="1"/>
  <c r="E97" i="1"/>
  <c r="E15" i="1"/>
  <c r="F38" i="1"/>
  <c r="E38" i="1"/>
  <c r="F23" i="1"/>
  <c r="E23" i="1"/>
  <c r="F60" i="1"/>
  <c r="E60" i="1"/>
  <c r="F32" i="1"/>
  <c r="E32" i="1"/>
  <c r="F3" i="1"/>
  <c r="E3" i="1"/>
  <c r="F87" i="1"/>
  <c r="E87" i="1"/>
  <c r="E4" i="1"/>
  <c r="F4" i="1"/>
  <c r="E2" i="1"/>
  <c r="E102" i="1" s="1"/>
  <c r="F2" i="1"/>
  <c r="F70" i="1"/>
  <c r="E70" i="1"/>
  <c r="F8" i="1"/>
  <c r="E8" i="1"/>
  <c r="F13" i="1"/>
  <c r="E13" i="1"/>
  <c r="F81" i="1"/>
  <c r="E81" i="1"/>
  <c r="E19" i="1"/>
  <c r="F19" i="1"/>
  <c r="E88" i="1"/>
  <c r="F88" i="1"/>
  <c r="E44" i="1"/>
  <c r="E26" i="1"/>
  <c r="F26" i="1"/>
  <c r="F59" i="1"/>
  <c r="E59" i="1"/>
  <c r="E14" i="1"/>
  <c r="F99" i="1"/>
  <c r="E99" i="1"/>
  <c r="F34" i="1"/>
  <c r="E34" i="1"/>
  <c r="E5" i="1"/>
  <c r="F5" i="1"/>
  <c r="E58" i="1"/>
  <c r="E41" i="1"/>
  <c r="F41" i="1"/>
  <c r="F96" i="1"/>
  <c r="E96" i="1"/>
  <c r="F47" i="1"/>
  <c r="E47" i="1"/>
  <c r="I13" i="1" l="1"/>
  <c r="I25" i="1"/>
  <c r="I37" i="1"/>
  <c r="I49" i="1"/>
  <c r="I61" i="1"/>
  <c r="I73" i="1"/>
  <c r="I85" i="1"/>
  <c r="I97" i="1"/>
  <c r="H8" i="1"/>
  <c r="H20" i="1"/>
  <c r="H32" i="1"/>
  <c r="H44" i="1"/>
  <c r="H56" i="1"/>
  <c r="H68" i="1"/>
  <c r="H80" i="1"/>
  <c r="H92" i="1"/>
  <c r="I14" i="1"/>
  <c r="I26" i="1"/>
  <c r="I38" i="1"/>
  <c r="I50" i="1"/>
  <c r="I62" i="1"/>
  <c r="I74" i="1"/>
  <c r="I86" i="1"/>
  <c r="I98" i="1"/>
  <c r="H9" i="1"/>
  <c r="H21" i="1"/>
  <c r="H33" i="1"/>
  <c r="H45" i="1"/>
  <c r="H57" i="1"/>
  <c r="H69" i="1"/>
  <c r="H81" i="1"/>
  <c r="H93" i="1"/>
  <c r="I3" i="1"/>
  <c r="I15" i="1"/>
  <c r="I27" i="1"/>
  <c r="I39" i="1"/>
  <c r="I51" i="1"/>
  <c r="I63" i="1"/>
  <c r="I75" i="1"/>
  <c r="I87" i="1"/>
  <c r="I99" i="1"/>
  <c r="H10" i="1"/>
  <c r="H22" i="1"/>
  <c r="H34" i="1"/>
  <c r="H46" i="1"/>
  <c r="H58" i="1"/>
  <c r="H70" i="1"/>
  <c r="H82" i="1"/>
  <c r="H94" i="1"/>
  <c r="I4" i="1"/>
  <c r="I16" i="1"/>
  <c r="I28" i="1"/>
  <c r="I40" i="1"/>
  <c r="I52" i="1"/>
  <c r="I64" i="1"/>
  <c r="I76" i="1"/>
  <c r="I88" i="1"/>
  <c r="I100" i="1"/>
  <c r="H11" i="1"/>
  <c r="H23" i="1"/>
  <c r="H35" i="1"/>
  <c r="H47" i="1"/>
  <c r="H59" i="1"/>
  <c r="H71" i="1"/>
  <c r="H83" i="1"/>
  <c r="H95" i="1"/>
  <c r="I19" i="1"/>
  <c r="I43" i="1"/>
  <c r="I67" i="1"/>
  <c r="I91" i="1"/>
  <c r="H14" i="1"/>
  <c r="H26" i="1"/>
  <c r="H38" i="1"/>
  <c r="T6" i="1"/>
  <c r="I5" i="1"/>
  <c r="I17" i="1"/>
  <c r="I29" i="1"/>
  <c r="I41" i="1"/>
  <c r="I53" i="1"/>
  <c r="I65" i="1"/>
  <c r="I77" i="1"/>
  <c r="I89" i="1"/>
  <c r="I101" i="1"/>
  <c r="H12" i="1"/>
  <c r="H24" i="1"/>
  <c r="H36" i="1"/>
  <c r="H48" i="1"/>
  <c r="H60" i="1"/>
  <c r="H72" i="1"/>
  <c r="H84" i="1"/>
  <c r="H96" i="1"/>
  <c r="I7" i="1"/>
  <c r="I31" i="1"/>
  <c r="I55" i="1"/>
  <c r="I79" i="1"/>
  <c r="I6" i="1"/>
  <c r="I18" i="1"/>
  <c r="I30" i="1"/>
  <c r="I42" i="1"/>
  <c r="I54" i="1"/>
  <c r="I66" i="1"/>
  <c r="I78" i="1"/>
  <c r="I90" i="1"/>
  <c r="I2" i="1"/>
  <c r="H13" i="1"/>
  <c r="H25" i="1"/>
  <c r="H37" i="1"/>
  <c r="H49" i="1"/>
  <c r="H61" i="1"/>
  <c r="H73" i="1"/>
  <c r="H85" i="1"/>
  <c r="H97" i="1"/>
  <c r="I23" i="1"/>
  <c r="I56" i="1"/>
  <c r="I82" i="1"/>
  <c r="H6" i="1"/>
  <c r="H39" i="1"/>
  <c r="H63" i="1"/>
  <c r="H87" i="1"/>
  <c r="H91" i="1"/>
  <c r="H77" i="1"/>
  <c r="I24" i="1"/>
  <c r="I57" i="1"/>
  <c r="I83" i="1"/>
  <c r="H7" i="1"/>
  <c r="H40" i="1"/>
  <c r="H64" i="1"/>
  <c r="H88" i="1"/>
  <c r="H43" i="1"/>
  <c r="I68" i="1"/>
  <c r="I11" i="1"/>
  <c r="I70" i="1"/>
  <c r="H27" i="1"/>
  <c r="I32" i="1"/>
  <c r="I58" i="1"/>
  <c r="I84" i="1"/>
  <c r="H15" i="1"/>
  <c r="H41" i="1"/>
  <c r="H65" i="1"/>
  <c r="H89" i="1"/>
  <c r="H17" i="1"/>
  <c r="H18" i="1"/>
  <c r="I44" i="1"/>
  <c r="I96" i="1"/>
  <c r="H100" i="1"/>
  <c r="I12" i="1"/>
  <c r="I45" i="1"/>
  <c r="I71" i="1"/>
  <c r="H2" i="1"/>
  <c r="H28" i="1"/>
  <c r="H53" i="1"/>
  <c r="H101" i="1"/>
  <c r="I33" i="1"/>
  <c r="I59" i="1"/>
  <c r="I92" i="1"/>
  <c r="H16" i="1"/>
  <c r="H42" i="1"/>
  <c r="H66" i="1"/>
  <c r="H90" i="1"/>
  <c r="I8" i="1"/>
  <c r="I34" i="1"/>
  <c r="I60" i="1"/>
  <c r="I93" i="1"/>
  <c r="H67" i="1"/>
  <c r="I9" i="1"/>
  <c r="I35" i="1"/>
  <c r="I94" i="1"/>
  <c r="H50" i="1"/>
  <c r="H74" i="1"/>
  <c r="H98" i="1"/>
  <c r="H52" i="1"/>
  <c r="I10" i="1"/>
  <c r="I36" i="1"/>
  <c r="I69" i="1"/>
  <c r="I95" i="1"/>
  <c r="H19" i="1"/>
  <c r="H51" i="1"/>
  <c r="H75" i="1"/>
  <c r="H99" i="1"/>
  <c r="H76" i="1"/>
  <c r="I20" i="1"/>
  <c r="I46" i="1"/>
  <c r="I72" i="1"/>
  <c r="H3" i="1"/>
  <c r="H29" i="1"/>
  <c r="H54" i="1"/>
  <c r="H78" i="1"/>
  <c r="I21" i="1"/>
  <c r="I47" i="1"/>
  <c r="I80" i="1"/>
  <c r="H4" i="1"/>
  <c r="H30" i="1"/>
  <c r="H55" i="1"/>
  <c r="H79" i="1"/>
  <c r="T5" i="1"/>
  <c r="I22" i="1"/>
  <c r="I48" i="1"/>
  <c r="I81" i="1"/>
  <c r="H5" i="1"/>
  <c r="H31" i="1"/>
  <c r="H62" i="1"/>
  <c r="H86" i="1"/>
  <c r="F102" i="1"/>
  <c r="T3" i="1" s="1"/>
  <c r="K10" i="1" l="1"/>
  <c r="K22" i="1"/>
  <c r="K34" i="1"/>
  <c r="K46" i="1"/>
  <c r="K58" i="1"/>
  <c r="K70" i="1"/>
  <c r="K82" i="1"/>
  <c r="K94" i="1"/>
  <c r="K11" i="1"/>
  <c r="K23" i="1"/>
  <c r="K35" i="1"/>
  <c r="K47" i="1"/>
  <c r="K59" i="1"/>
  <c r="K71" i="1"/>
  <c r="K83" i="1"/>
  <c r="K95" i="1"/>
  <c r="K12" i="1"/>
  <c r="K24" i="1"/>
  <c r="K36" i="1"/>
  <c r="K48" i="1"/>
  <c r="K60" i="1"/>
  <c r="K72" i="1"/>
  <c r="K84" i="1"/>
  <c r="K96" i="1"/>
  <c r="K13" i="1"/>
  <c r="K25" i="1"/>
  <c r="K37" i="1"/>
  <c r="K49" i="1"/>
  <c r="K61" i="1"/>
  <c r="K73" i="1"/>
  <c r="K85" i="1"/>
  <c r="K97" i="1"/>
  <c r="K40" i="1"/>
  <c r="K14" i="1"/>
  <c r="K26" i="1"/>
  <c r="K38" i="1"/>
  <c r="K50" i="1"/>
  <c r="K62" i="1"/>
  <c r="K74" i="1"/>
  <c r="K86" i="1"/>
  <c r="K98" i="1"/>
  <c r="K16" i="1"/>
  <c r="K64" i="1"/>
  <c r="K88" i="1"/>
  <c r="K3" i="1"/>
  <c r="K15" i="1"/>
  <c r="K27" i="1"/>
  <c r="K39" i="1"/>
  <c r="K51" i="1"/>
  <c r="K63" i="1"/>
  <c r="K75" i="1"/>
  <c r="K87" i="1"/>
  <c r="K99" i="1"/>
  <c r="K4" i="1"/>
  <c r="K28" i="1"/>
  <c r="K52" i="1"/>
  <c r="K76" i="1"/>
  <c r="K20" i="1"/>
  <c r="K53" i="1"/>
  <c r="K79" i="1"/>
  <c r="K21" i="1"/>
  <c r="K54" i="1"/>
  <c r="K80" i="1"/>
  <c r="K66" i="1"/>
  <c r="K41" i="1"/>
  <c r="K93" i="1"/>
  <c r="K29" i="1"/>
  <c r="K55" i="1"/>
  <c r="K81" i="1"/>
  <c r="K67" i="1"/>
  <c r="K9" i="1"/>
  <c r="K42" i="1"/>
  <c r="K68" i="1"/>
  <c r="K100" i="1"/>
  <c r="K30" i="1"/>
  <c r="K56" i="1"/>
  <c r="K89" i="1"/>
  <c r="K5" i="1"/>
  <c r="K31" i="1"/>
  <c r="K57" i="1"/>
  <c r="K90" i="1"/>
  <c r="K6" i="1"/>
  <c r="K32" i="1"/>
  <c r="K65" i="1"/>
  <c r="K91" i="1"/>
  <c r="K8" i="1"/>
  <c r="K7" i="1"/>
  <c r="K33" i="1"/>
  <c r="K92" i="1"/>
  <c r="K17" i="1"/>
  <c r="K43" i="1"/>
  <c r="K69" i="1"/>
  <c r="K101" i="1"/>
  <c r="K18" i="1"/>
  <c r="K44" i="1"/>
  <c r="K77" i="1"/>
  <c r="K2" i="1"/>
  <c r="K19" i="1"/>
  <c r="K45" i="1"/>
  <c r="K78" i="1"/>
  <c r="L3" i="1"/>
  <c r="L15" i="1"/>
  <c r="L27" i="1"/>
  <c r="L39" i="1"/>
  <c r="L51" i="1"/>
  <c r="L63" i="1"/>
  <c r="L75" i="1"/>
  <c r="L87" i="1"/>
  <c r="L99" i="1"/>
  <c r="L4" i="1"/>
  <c r="L16" i="1"/>
  <c r="L28" i="1"/>
  <c r="L40" i="1"/>
  <c r="L52" i="1"/>
  <c r="L64" i="1"/>
  <c r="L76" i="1"/>
  <c r="L88" i="1"/>
  <c r="L100" i="1"/>
  <c r="L5" i="1"/>
  <c r="L17" i="1"/>
  <c r="L29" i="1"/>
  <c r="L41" i="1"/>
  <c r="L53" i="1"/>
  <c r="L65" i="1"/>
  <c r="L77" i="1"/>
  <c r="L89" i="1"/>
  <c r="L101" i="1"/>
  <c r="L6" i="1"/>
  <c r="L18" i="1"/>
  <c r="L30" i="1"/>
  <c r="L42" i="1"/>
  <c r="L54" i="1"/>
  <c r="L66" i="1"/>
  <c r="L78" i="1"/>
  <c r="L90" i="1"/>
  <c r="L2" i="1"/>
  <c r="L21" i="1"/>
  <c r="L7" i="1"/>
  <c r="L19" i="1"/>
  <c r="L31" i="1"/>
  <c r="L43" i="1"/>
  <c r="L55" i="1"/>
  <c r="L67" i="1"/>
  <c r="L79" i="1"/>
  <c r="L91" i="1"/>
  <c r="L33" i="1"/>
  <c r="L8" i="1"/>
  <c r="L20" i="1"/>
  <c r="L32" i="1"/>
  <c r="L44" i="1"/>
  <c r="L56" i="1"/>
  <c r="L68" i="1"/>
  <c r="L80" i="1"/>
  <c r="L92" i="1"/>
  <c r="L9" i="1"/>
  <c r="L45" i="1"/>
  <c r="L57" i="1"/>
  <c r="L69" i="1"/>
  <c r="L81" i="1"/>
  <c r="L93" i="1"/>
  <c r="L10" i="1"/>
  <c r="L36" i="1"/>
  <c r="L62" i="1"/>
  <c r="L95" i="1"/>
  <c r="L82" i="1"/>
  <c r="L83" i="1"/>
  <c r="L11" i="1"/>
  <c r="L37" i="1"/>
  <c r="L70" i="1"/>
  <c r="L96" i="1"/>
  <c r="L50" i="1"/>
  <c r="L12" i="1"/>
  <c r="L38" i="1"/>
  <c r="L71" i="1"/>
  <c r="L97" i="1"/>
  <c r="L24" i="1"/>
  <c r="L25" i="1"/>
  <c r="L58" i="1"/>
  <c r="L84" i="1"/>
  <c r="L13" i="1"/>
  <c r="L46" i="1"/>
  <c r="L72" i="1"/>
  <c r="L98" i="1"/>
  <c r="L14" i="1"/>
  <c r="L47" i="1"/>
  <c r="L73" i="1"/>
  <c r="L22" i="1"/>
  <c r="L74" i="1"/>
  <c r="L48" i="1"/>
  <c r="L23" i="1"/>
  <c r="L49" i="1"/>
  <c r="L26" i="1"/>
  <c r="L59" i="1"/>
  <c r="L85" i="1"/>
  <c r="L34" i="1"/>
  <c r="L60" i="1"/>
  <c r="L86" i="1"/>
  <c r="L35" i="1"/>
  <c r="L61" i="1"/>
  <c r="L94" i="1"/>
</calcChain>
</file>

<file path=xl/sharedStrings.xml><?xml version="1.0" encoding="utf-8"?>
<sst xmlns="http://schemas.openxmlformats.org/spreadsheetml/2006/main" count="231" uniqueCount="64">
  <si>
    <t>x</t>
  </si>
  <si>
    <t>y</t>
  </si>
  <si>
    <t>x_mean</t>
  </si>
  <si>
    <t>y_mean</t>
  </si>
  <si>
    <t>x_deviation</t>
  </si>
  <si>
    <t>y_deviation</t>
  </si>
  <si>
    <t>y_sqr_devi</t>
  </si>
  <si>
    <t>x_sqr_devi</t>
  </si>
  <si>
    <t>Prdct_devi</t>
  </si>
  <si>
    <t>Pearson's</t>
  </si>
  <si>
    <t>Std(y)</t>
  </si>
  <si>
    <t>y_sd5</t>
  </si>
  <si>
    <t>y_sd10</t>
  </si>
  <si>
    <t>y_orig</t>
  </si>
  <si>
    <t>y_sd20</t>
  </si>
  <si>
    <t>25sigma_noise</t>
  </si>
  <si>
    <t>20sigma_noise</t>
  </si>
  <si>
    <t>y_sd25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</si>
  <si>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</si>
  <si>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</si>
  <si>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</si>
  <si>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</si>
  <si>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</si>
  <si>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</si>
  <si>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</si>
  <si>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</si>
  <si>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</si>
  <si>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</si>
  <si>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</si>
  <si>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</si>
  <si>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</si>
  <si>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</si>
  <si>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</si>
  <si>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</si>
  <si>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</si>
  <si>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</si>
  <si>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</si>
  <si>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</si>
  <si>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</si>
  <si>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</si>
  <si>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</si>
  <si>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</si>
  <si>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</si>
  <si>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</si>
  <si>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</si>
  <si>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</si>
  <si>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</si>
  <si>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ysd5_actual</t>
  </si>
  <si>
    <t>ysd5_prdct</t>
  </si>
  <si>
    <t>error</t>
  </si>
  <si>
    <t>err-sqr</t>
  </si>
  <si>
    <t>ymean</t>
  </si>
  <si>
    <t>RMSE</t>
  </si>
  <si>
    <t>R^2</t>
  </si>
  <si>
    <t>F-statistic</t>
  </si>
  <si>
    <t>p_val(x)</t>
  </si>
  <si>
    <t>p-val(intrcpt)</t>
  </si>
  <si>
    <t>ysd5</t>
  </si>
  <si>
    <t>ysd10</t>
  </si>
  <si>
    <t>ysd20</t>
  </si>
  <si>
    <t>ysd25</t>
  </si>
  <si>
    <t>Column1</t>
  </si>
  <si>
    <t>std_dev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</si>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</sst>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'E2'!$A$32:$A$101</c:f>
              <c:numCache>
                <c:formatCode>General</c:formatCode>
                <c:ptCount val="70"/>
                <c:pt idx="0">
                  <c:v>6.0606060606060597</c:v>
                </c:pt>
                <c:pt idx="1">
                  <c:v>6.2626262626262603</c:v>
                </c:pt>
                <c:pt idx="2">
                  <c:v>6.4646464646464601</c:v>
                </c:pt>
                <c:pt idx="3">
                  <c:v>6.6666666666666599</c:v>
                </c:pt>
                <c:pt idx="4">
                  <c:v>6.8686868686868596</c:v>
                </c:pt>
                <c:pt idx="5">
                  <c:v>7.0707070707070701</c:v>
                </c:pt>
                <c:pt idx="6">
                  <c:v>7.2727272727272698</c:v>
                </c:pt>
                <c:pt idx="7">
                  <c:v>7.4747474747474696</c:v>
                </c:pt>
                <c:pt idx="8">
                  <c:v>7.6767676767676702</c:v>
                </c:pt>
                <c:pt idx="9">
                  <c:v>7.87878787878787</c:v>
                </c:pt>
                <c:pt idx="10">
                  <c:v>8.0808080808080796</c:v>
                </c:pt>
                <c:pt idx="11">
                  <c:v>8.2828282828282802</c:v>
                </c:pt>
                <c:pt idx="12">
                  <c:v>8.4848484848484809</c:v>
                </c:pt>
                <c:pt idx="13">
                  <c:v>8.6868686868686797</c:v>
                </c:pt>
                <c:pt idx="14">
                  <c:v>8.8888888888888893</c:v>
                </c:pt>
                <c:pt idx="15">
                  <c:v>9.0909090909090899</c:v>
                </c:pt>
                <c:pt idx="16">
                  <c:v>9.2929292929292906</c:v>
                </c:pt>
                <c:pt idx="17">
                  <c:v>9.4949494949494895</c:v>
                </c:pt>
                <c:pt idx="18">
                  <c:v>9.6969696969696901</c:v>
                </c:pt>
                <c:pt idx="19">
                  <c:v>9.8989898989898997</c:v>
                </c:pt>
                <c:pt idx="20">
                  <c:v>10.1010101010101</c:v>
                </c:pt>
                <c:pt idx="21">
                  <c:v>10.303030303030299</c:v>
                </c:pt>
                <c:pt idx="22">
                  <c:v>10.5050505050505</c:v>
                </c:pt>
                <c:pt idx="23">
                  <c:v>10.707070707070701</c:v>
                </c:pt>
                <c:pt idx="24">
                  <c:v>10.909090909090899</c:v>
                </c:pt>
                <c:pt idx="25">
                  <c:v>11.1111111111111</c:v>
                </c:pt>
                <c:pt idx="26">
                  <c:v>11.313131313131301</c:v>
                </c:pt>
                <c:pt idx="27">
                  <c:v>11.5151515151515</c:v>
                </c:pt>
                <c:pt idx="28">
                  <c:v>11.7171717171717</c:v>
                </c:pt>
                <c:pt idx="29">
                  <c:v>11.919191919191899</c:v>
                </c:pt>
                <c:pt idx="30">
                  <c:v>12.1212121212121</c:v>
                </c:pt>
                <c:pt idx="31">
                  <c:v>12.3232323232323</c:v>
                </c:pt>
                <c:pt idx="32">
                  <c:v>12.525252525252499</c:v>
                </c:pt>
                <c:pt idx="33">
                  <c:v>12.7272727272727</c:v>
                </c:pt>
                <c:pt idx="34">
                  <c:v>12.929292929292901</c:v>
                </c:pt>
                <c:pt idx="35">
                  <c:v>13.1313131313131</c:v>
                </c:pt>
                <c:pt idx="36">
                  <c:v>13.3333333333333</c:v>
                </c:pt>
                <c:pt idx="37">
                  <c:v>13.535353535353501</c:v>
                </c:pt>
                <c:pt idx="38">
                  <c:v>13.7373737373737</c:v>
                </c:pt>
                <c:pt idx="39">
                  <c:v>13.9393939393939</c:v>
                </c:pt>
                <c:pt idx="40">
                  <c:v>14.141414141414099</c:v>
                </c:pt>
                <c:pt idx="41">
                  <c:v>14.3434343434343</c:v>
                </c:pt>
                <c:pt idx="42">
                  <c:v>14.545454545454501</c:v>
                </c:pt>
                <c:pt idx="43">
                  <c:v>14.747474747474699</c:v>
                </c:pt>
                <c:pt idx="44">
                  <c:v>14.9494949494949</c:v>
                </c:pt>
                <c:pt idx="45">
                  <c:v>15.151515151515101</c:v>
                </c:pt>
                <c:pt idx="46">
                  <c:v>15.3535353535353</c:v>
                </c:pt>
                <c:pt idx="47">
                  <c:v>15.5555555555555</c:v>
                </c:pt>
                <c:pt idx="48">
                  <c:v>15.757575757575699</c:v>
                </c:pt>
                <c:pt idx="49">
                  <c:v>15.9595959595959</c:v>
                </c:pt>
                <c:pt idx="50">
                  <c:v>16.161616161616099</c:v>
                </c:pt>
                <c:pt idx="51">
                  <c:v>16.363636363636299</c:v>
                </c:pt>
                <c:pt idx="52">
                  <c:v>16.5656565656565</c:v>
                </c:pt>
                <c:pt idx="53">
                  <c:v>16.767676767676701</c:v>
                </c:pt>
                <c:pt idx="54">
                  <c:v>16.969696969696901</c:v>
                </c:pt>
                <c:pt idx="55">
                  <c:v>17.171717171717098</c:v>
                </c:pt>
                <c:pt idx="56">
                  <c:v>17.373737373737299</c:v>
                </c:pt>
                <c:pt idx="57">
                  <c:v>17.5757575757575</c:v>
                </c:pt>
                <c:pt idx="58">
                  <c:v>17.7777777777777</c:v>
                </c:pt>
                <c:pt idx="59">
                  <c:v>17.979797979797901</c:v>
                </c:pt>
                <c:pt idx="60">
                  <c:v>18.181818181818102</c:v>
                </c:pt>
                <c:pt idx="61">
                  <c:v>18.383838383838299</c:v>
                </c:pt>
                <c:pt idx="62">
                  <c:v>18.585858585858499</c:v>
                </c:pt>
                <c:pt idx="63">
                  <c:v>18.7878787878787</c:v>
                </c:pt>
                <c:pt idx="64">
                  <c:v>18.989898989898901</c:v>
                </c:pt>
                <c:pt idx="65">
                  <c:v>19.191919191919101</c:v>
                </c:pt>
                <c:pt idx="66">
                  <c:v>19.393939393939299</c:v>
                </c:pt>
                <c:pt idx="67">
                  <c:v>19.595959595959499</c:v>
                </c:pt>
                <c:pt idx="68">
                  <c:v>19.797979797979799</c:v>
                </c:pt>
                <c:pt idx="69">
                  <c:v>20</c:v>
                </c:pt>
              </c:numCache>
            </c:numRef>
          </c:xVal>
          <c:yVal>
            <c:numRef>
              <c:f>'E2'!$H$32:$H$101</c:f>
              <c:numCache>
                <c:formatCode>General</c:formatCode>
                <c:ptCount val="70"/>
                <c:pt idx="0">
                  <c:v>4.5781307782100775</c:v>
                </c:pt>
                <c:pt idx="1">
                  <c:v>7.0559446892007811</c:v>
                </c:pt>
                <c:pt idx="2">
                  <c:v>5.231476765836133</c:v>
                </c:pt>
                <c:pt idx="3">
                  <c:v>4.2264464661769683</c:v>
                </c:pt>
                <c:pt idx="4">
                  <c:v>6.1365384105665512</c:v>
                </c:pt>
                <c:pt idx="5">
                  <c:v>4.1428945930513459</c:v>
                </c:pt>
                <c:pt idx="6">
                  <c:v>5.6133757421504518</c:v>
                </c:pt>
                <c:pt idx="7">
                  <c:v>3.5067186399001278</c:v>
                </c:pt>
                <c:pt idx="8">
                  <c:v>4.1962562523356564</c:v>
                </c:pt>
                <c:pt idx="9">
                  <c:v>5.7844003478493615</c:v>
                </c:pt>
                <c:pt idx="10">
                  <c:v>6.4028034591739225</c:v>
                </c:pt>
                <c:pt idx="11">
                  <c:v>5.9276185475326084</c:v>
                </c:pt>
                <c:pt idx="12">
                  <c:v>5.742762831875897</c:v>
                </c:pt>
                <c:pt idx="13">
                  <c:v>5.6711234900200758</c:v>
                </c:pt>
                <c:pt idx="14">
                  <c:v>4.6241929230840642</c:v>
                </c:pt>
                <c:pt idx="15">
                  <c:v>5.5185163570246507</c:v>
                </c:pt>
                <c:pt idx="16">
                  <c:v>5.9287533472386693</c:v>
                </c:pt>
                <c:pt idx="17">
                  <c:v>7.605920709030169</c:v>
                </c:pt>
                <c:pt idx="18">
                  <c:v>7.0744517563720954</c:v>
                </c:pt>
                <c:pt idx="19">
                  <c:v>5.1689219588241935</c:v>
                </c:pt>
                <c:pt idx="20">
                  <c:v>7.4532293029700289</c:v>
                </c:pt>
                <c:pt idx="21">
                  <c:v>6.9654211475082048</c:v>
                </c:pt>
                <c:pt idx="22">
                  <c:v>6.9054902231936648</c:v>
                </c:pt>
                <c:pt idx="23">
                  <c:v>8.4311616196488703</c:v>
                </c:pt>
                <c:pt idx="24">
                  <c:v>9.1019519149806509</c:v>
                </c:pt>
                <c:pt idx="25">
                  <c:v>9.2657933973707642</c:v>
                </c:pt>
                <c:pt idx="26">
                  <c:v>7.7746741871527458</c:v>
                </c:pt>
                <c:pt idx="27">
                  <c:v>8.582613760097189</c:v>
                </c:pt>
                <c:pt idx="28">
                  <c:v>9.5073655416396363</c:v>
                </c:pt>
                <c:pt idx="29">
                  <c:v>10.441484359034263</c:v>
                </c:pt>
                <c:pt idx="30">
                  <c:v>9.2894669913190597</c:v>
                </c:pt>
                <c:pt idx="31">
                  <c:v>9.8815425757048505</c:v>
                </c:pt>
                <c:pt idx="32">
                  <c:v>9.2660204445172383</c:v>
                </c:pt>
                <c:pt idx="33">
                  <c:v>9.4781926333249249</c:v>
                </c:pt>
                <c:pt idx="34">
                  <c:v>11.779322166252374</c:v>
                </c:pt>
                <c:pt idx="35">
                  <c:v>12.618965335091636</c:v>
                </c:pt>
                <c:pt idx="36">
                  <c:v>11.490913340783864</c:v>
                </c:pt>
                <c:pt idx="37">
                  <c:v>12.851378247894752</c:v>
                </c:pt>
                <c:pt idx="38">
                  <c:v>12.49510259779937</c:v>
                </c:pt>
                <c:pt idx="39">
                  <c:v>11.767975252060555</c:v>
                </c:pt>
                <c:pt idx="40">
                  <c:v>13.037327840433461</c:v>
                </c:pt>
                <c:pt idx="41">
                  <c:v>14.466519746823797</c:v>
                </c:pt>
                <c:pt idx="42">
                  <c:v>13.145918878391489</c:v>
                </c:pt>
                <c:pt idx="43">
                  <c:v>14.975390323359756</c:v>
                </c:pt>
                <c:pt idx="44">
                  <c:v>11.03159025793704</c:v>
                </c:pt>
                <c:pt idx="45">
                  <c:v>14.670149636257886</c:v>
                </c:pt>
                <c:pt idx="46">
                  <c:v>14.136222755139691</c:v>
                </c:pt>
                <c:pt idx="47">
                  <c:v>13.936349308880203</c:v>
                </c:pt>
                <c:pt idx="48">
                  <c:v>14.49663247876518</c:v>
                </c:pt>
                <c:pt idx="49">
                  <c:v>12.583358879660805</c:v>
                </c:pt>
                <c:pt idx="50">
                  <c:v>14.488191581840578</c:v>
                </c:pt>
                <c:pt idx="51">
                  <c:v>15.193579194523616</c:v>
                </c:pt>
                <c:pt idx="52">
                  <c:v>16.427929118739097</c:v>
                </c:pt>
                <c:pt idx="53">
                  <c:v>14.54573410303699</c:v>
                </c:pt>
                <c:pt idx="54">
                  <c:v>14.350841682204464</c:v>
                </c:pt>
                <c:pt idx="55">
                  <c:v>14.739543193467473</c:v>
                </c:pt>
                <c:pt idx="56">
                  <c:v>16.224068101300151</c:v>
                </c:pt>
                <c:pt idx="57">
                  <c:v>15.703848139786652</c:v>
                </c:pt>
                <c:pt idx="58">
                  <c:v>14.90482605572422</c:v>
                </c:pt>
                <c:pt idx="59">
                  <c:v>15.992675669882511</c:v>
                </c:pt>
                <c:pt idx="60">
                  <c:v>15.621555802800696</c:v>
                </c:pt>
                <c:pt idx="61">
                  <c:v>16.528505223902457</c:v>
                </c:pt>
                <c:pt idx="62">
                  <c:v>14.900433573375969</c:v>
                </c:pt>
                <c:pt idx="63">
                  <c:v>15.307330675677845</c:v>
                </c:pt>
                <c:pt idx="64">
                  <c:v>15.276763160623835</c:v>
                </c:pt>
                <c:pt idx="65">
                  <c:v>14.244290739148294</c:v>
                </c:pt>
                <c:pt idx="66">
                  <c:v>16.033620332851452</c:v>
                </c:pt>
                <c:pt idx="67">
                  <c:v>16.039208468915202</c:v>
                </c:pt>
                <c:pt idx="68">
                  <c:v>15.829756202263102</c:v>
                </c:pt>
                <c:pt idx="69">
                  <c:v>15.642660450868078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54-48FA-B2E3-212A97977D6F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'E2'!$A$32:$A$101</c:f>
              <c:numCache>
                <c:formatCode>General</c:formatCode>
                <c:ptCount val="70"/>
                <c:pt idx="0">
                  <c:v>6.0606060606060597</c:v>
                </c:pt>
                <c:pt idx="1">
                  <c:v>6.2626262626262603</c:v>
                </c:pt>
                <c:pt idx="2">
                  <c:v>6.4646464646464601</c:v>
                </c:pt>
                <c:pt idx="3">
                  <c:v>6.6666666666666599</c:v>
                </c:pt>
                <c:pt idx="4">
                  <c:v>6.8686868686868596</c:v>
                </c:pt>
                <c:pt idx="5">
                  <c:v>7.0707070707070701</c:v>
                </c:pt>
                <c:pt idx="6">
                  <c:v>7.2727272727272698</c:v>
                </c:pt>
                <c:pt idx="7">
                  <c:v>7.4747474747474696</c:v>
                </c:pt>
                <c:pt idx="8">
                  <c:v>7.6767676767676702</c:v>
                </c:pt>
                <c:pt idx="9">
                  <c:v>7.87878787878787</c:v>
                </c:pt>
                <c:pt idx="10">
                  <c:v>8.0808080808080796</c:v>
                </c:pt>
                <c:pt idx="11">
                  <c:v>8.2828282828282802</c:v>
                </c:pt>
                <c:pt idx="12">
                  <c:v>8.4848484848484809</c:v>
                </c:pt>
                <c:pt idx="13">
                  <c:v>8.6868686868686797</c:v>
                </c:pt>
                <c:pt idx="14">
                  <c:v>8.8888888888888893</c:v>
                </c:pt>
                <c:pt idx="15">
                  <c:v>9.0909090909090899</c:v>
                </c:pt>
                <c:pt idx="16">
                  <c:v>9.2929292929292906</c:v>
                </c:pt>
                <c:pt idx="17">
                  <c:v>9.4949494949494895</c:v>
                </c:pt>
                <c:pt idx="18">
                  <c:v>9.6969696969696901</c:v>
                </c:pt>
                <c:pt idx="19">
                  <c:v>9.8989898989898997</c:v>
                </c:pt>
                <c:pt idx="20">
                  <c:v>10.1010101010101</c:v>
                </c:pt>
                <c:pt idx="21">
                  <c:v>10.303030303030299</c:v>
                </c:pt>
                <c:pt idx="22">
                  <c:v>10.5050505050505</c:v>
                </c:pt>
                <c:pt idx="23">
                  <c:v>10.707070707070701</c:v>
                </c:pt>
                <c:pt idx="24">
                  <c:v>10.909090909090899</c:v>
                </c:pt>
                <c:pt idx="25">
                  <c:v>11.1111111111111</c:v>
                </c:pt>
                <c:pt idx="26">
                  <c:v>11.313131313131301</c:v>
                </c:pt>
                <c:pt idx="27">
                  <c:v>11.5151515151515</c:v>
                </c:pt>
                <c:pt idx="28">
                  <c:v>11.7171717171717</c:v>
                </c:pt>
                <c:pt idx="29">
                  <c:v>11.919191919191899</c:v>
                </c:pt>
                <c:pt idx="30">
                  <c:v>12.1212121212121</c:v>
                </c:pt>
                <c:pt idx="31">
                  <c:v>12.3232323232323</c:v>
                </c:pt>
                <c:pt idx="32">
                  <c:v>12.525252525252499</c:v>
                </c:pt>
                <c:pt idx="33">
                  <c:v>12.7272727272727</c:v>
                </c:pt>
                <c:pt idx="34">
                  <c:v>12.929292929292901</c:v>
                </c:pt>
                <c:pt idx="35">
                  <c:v>13.1313131313131</c:v>
                </c:pt>
                <c:pt idx="36">
                  <c:v>13.3333333333333</c:v>
                </c:pt>
                <c:pt idx="37">
                  <c:v>13.535353535353501</c:v>
                </c:pt>
                <c:pt idx="38">
                  <c:v>13.7373737373737</c:v>
                </c:pt>
                <c:pt idx="39">
                  <c:v>13.9393939393939</c:v>
                </c:pt>
                <c:pt idx="40">
                  <c:v>14.141414141414099</c:v>
                </c:pt>
                <c:pt idx="41">
                  <c:v>14.3434343434343</c:v>
                </c:pt>
                <c:pt idx="42">
                  <c:v>14.545454545454501</c:v>
                </c:pt>
                <c:pt idx="43">
                  <c:v>14.747474747474699</c:v>
                </c:pt>
                <c:pt idx="44">
                  <c:v>14.9494949494949</c:v>
                </c:pt>
                <c:pt idx="45">
                  <c:v>15.151515151515101</c:v>
                </c:pt>
                <c:pt idx="46">
                  <c:v>15.3535353535353</c:v>
                </c:pt>
                <c:pt idx="47">
                  <c:v>15.5555555555555</c:v>
                </c:pt>
                <c:pt idx="48">
                  <c:v>15.757575757575699</c:v>
                </c:pt>
                <c:pt idx="49">
                  <c:v>15.9595959595959</c:v>
                </c:pt>
                <c:pt idx="50">
                  <c:v>16.161616161616099</c:v>
                </c:pt>
                <c:pt idx="51">
                  <c:v>16.363636363636299</c:v>
                </c:pt>
                <c:pt idx="52">
                  <c:v>16.5656565656565</c:v>
                </c:pt>
                <c:pt idx="53">
                  <c:v>16.767676767676701</c:v>
                </c:pt>
                <c:pt idx="54">
                  <c:v>16.969696969696901</c:v>
                </c:pt>
                <c:pt idx="55">
                  <c:v>17.171717171717098</c:v>
                </c:pt>
                <c:pt idx="56">
                  <c:v>17.373737373737299</c:v>
                </c:pt>
                <c:pt idx="57">
                  <c:v>17.5757575757575</c:v>
                </c:pt>
                <c:pt idx="58">
                  <c:v>17.7777777777777</c:v>
                </c:pt>
                <c:pt idx="59">
                  <c:v>17.979797979797901</c:v>
                </c:pt>
                <c:pt idx="60">
                  <c:v>18.181818181818102</c:v>
                </c:pt>
                <c:pt idx="61">
                  <c:v>18.383838383838299</c:v>
                </c:pt>
                <c:pt idx="62">
                  <c:v>18.585858585858499</c:v>
                </c:pt>
                <c:pt idx="63">
                  <c:v>18.7878787878787</c:v>
                </c:pt>
                <c:pt idx="64">
                  <c:v>18.989898989898901</c:v>
                </c:pt>
                <c:pt idx="65">
                  <c:v>19.191919191919101</c:v>
                </c:pt>
                <c:pt idx="66">
                  <c:v>19.393939393939299</c:v>
                </c:pt>
                <c:pt idx="67">
                  <c:v>19.595959595959499</c:v>
                </c:pt>
                <c:pt idx="68">
                  <c:v>19.797979797979799</c:v>
                </c:pt>
                <c:pt idx="69">
                  <c:v>20</c:v>
                </c:pt>
              </c:numCache>
            </c:numRef>
          </c:xVal>
          <c:yVal>
            <c:numRef>
              <c:f>Train_ysd5!$B$25:$B$94</c:f>
              <c:numCache>
                <c:formatCode>General</c:formatCode>
                <c:ptCount val="70"/>
                <c:pt idx="0">
                  <c:v>3.9652310875775951</c:v>
                </c:pt>
                <c:pt idx="1">
                  <c:v>4.1608393519875113</c:v>
                </c:pt>
                <c:pt idx="2">
                  <c:v>4.3564476163974266</c:v>
                </c:pt>
                <c:pt idx="3">
                  <c:v>4.5520558808073419</c:v>
                </c:pt>
                <c:pt idx="4">
                  <c:v>4.7476641452172581</c:v>
                </c:pt>
                <c:pt idx="5">
                  <c:v>4.9432724096271832</c:v>
                </c:pt>
                <c:pt idx="6">
                  <c:v>5.1388806740370994</c:v>
                </c:pt>
                <c:pt idx="7">
                  <c:v>5.3344889384470147</c:v>
                </c:pt>
                <c:pt idx="8">
                  <c:v>5.5300972028569308</c:v>
                </c:pt>
                <c:pt idx="9">
                  <c:v>5.7257054672668461</c:v>
                </c:pt>
                <c:pt idx="10">
                  <c:v>5.9213137316767712</c:v>
                </c:pt>
                <c:pt idx="11">
                  <c:v>6.1169219960866883</c:v>
                </c:pt>
                <c:pt idx="12">
                  <c:v>6.3125302604966045</c:v>
                </c:pt>
                <c:pt idx="13">
                  <c:v>6.5081385249065189</c:v>
                </c:pt>
                <c:pt idx="14">
                  <c:v>6.703746789316444</c:v>
                </c:pt>
                <c:pt idx="15">
                  <c:v>6.8993550537263602</c:v>
                </c:pt>
                <c:pt idx="16">
                  <c:v>7.0949633181362763</c:v>
                </c:pt>
                <c:pt idx="17">
                  <c:v>7.2905715825461908</c:v>
                </c:pt>
                <c:pt idx="18">
                  <c:v>7.4861798469561069</c:v>
                </c:pt>
                <c:pt idx="19">
                  <c:v>7.681788111366032</c:v>
                </c:pt>
                <c:pt idx="20">
                  <c:v>7.8773963757759482</c:v>
                </c:pt>
                <c:pt idx="21">
                  <c:v>8.0730046401858626</c:v>
                </c:pt>
                <c:pt idx="22">
                  <c:v>8.2686129045957788</c:v>
                </c:pt>
                <c:pt idx="23">
                  <c:v>8.464221169005695</c:v>
                </c:pt>
                <c:pt idx="24">
                  <c:v>8.6598294334156112</c:v>
                </c:pt>
                <c:pt idx="25">
                  <c:v>8.8554376978255274</c:v>
                </c:pt>
                <c:pt idx="26">
                  <c:v>9.0510459622354436</c:v>
                </c:pt>
                <c:pt idx="27">
                  <c:v>9.246654226645358</c:v>
                </c:pt>
                <c:pt idx="28">
                  <c:v>9.4422624910552742</c:v>
                </c:pt>
                <c:pt idx="29">
                  <c:v>9.6378707554651886</c:v>
                </c:pt>
                <c:pt idx="30">
                  <c:v>9.8334790198751048</c:v>
                </c:pt>
                <c:pt idx="31">
                  <c:v>10.029087284285021</c:v>
                </c:pt>
                <c:pt idx="32">
                  <c:v>10.224695548694935</c:v>
                </c:pt>
                <c:pt idx="33">
                  <c:v>10.420303813104852</c:v>
                </c:pt>
                <c:pt idx="34">
                  <c:v>10.61591207751477</c:v>
                </c:pt>
                <c:pt idx="35">
                  <c:v>10.811520341924684</c:v>
                </c:pt>
                <c:pt idx="36">
                  <c:v>11.0071286063346</c:v>
                </c:pt>
                <c:pt idx="37">
                  <c:v>11.202736870744516</c:v>
                </c:pt>
                <c:pt idx="38">
                  <c:v>11.398345135154431</c:v>
                </c:pt>
                <c:pt idx="39">
                  <c:v>11.593953399564347</c:v>
                </c:pt>
                <c:pt idx="40">
                  <c:v>11.789561663974261</c:v>
                </c:pt>
                <c:pt idx="41">
                  <c:v>11.985169928384177</c:v>
                </c:pt>
                <c:pt idx="42">
                  <c:v>12.180778192794094</c:v>
                </c:pt>
                <c:pt idx="43">
                  <c:v>12.376386457204008</c:v>
                </c:pt>
                <c:pt idx="44">
                  <c:v>12.571994721613926</c:v>
                </c:pt>
                <c:pt idx="45">
                  <c:v>12.767602986023842</c:v>
                </c:pt>
                <c:pt idx="46">
                  <c:v>12.963211250433757</c:v>
                </c:pt>
                <c:pt idx="47">
                  <c:v>13.158819514843673</c:v>
                </c:pt>
                <c:pt idx="48">
                  <c:v>13.354427779253587</c:v>
                </c:pt>
                <c:pt idx="49">
                  <c:v>13.550036043663503</c:v>
                </c:pt>
                <c:pt idx="50">
                  <c:v>13.745644308073418</c:v>
                </c:pt>
                <c:pt idx="51">
                  <c:v>13.941252572483334</c:v>
                </c:pt>
                <c:pt idx="52">
                  <c:v>14.13686083689325</c:v>
                </c:pt>
                <c:pt idx="53">
                  <c:v>14.332469101303166</c:v>
                </c:pt>
                <c:pt idx="54">
                  <c:v>14.528077365713083</c:v>
                </c:pt>
                <c:pt idx="55">
                  <c:v>14.723685630122995</c:v>
                </c:pt>
                <c:pt idx="56">
                  <c:v>14.919293894532911</c:v>
                </c:pt>
                <c:pt idx="57">
                  <c:v>15.114902158942828</c:v>
                </c:pt>
                <c:pt idx="58">
                  <c:v>15.310510423352744</c:v>
                </c:pt>
                <c:pt idx="59">
                  <c:v>15.506118687762664</c:v>
                </c:pt>
                <c:pt idx="60">
                  <c:v>15.70172695217258</c:v>
                </c:pt>
                <c:pt idx="61">
                  <c:v>15.897335216582492</c:v>
                </c:pt>
                <c:pt idx="62">
                  <c:v>16.09294348099241</c:v>
                </c:pt>
                <c:pt idx="63">
                  <c:v>16.288551745402323</c:v>
                </c:pt>
                <c:pt idx="64">
                  <c:v>16.484160009812243</c:v>
                </c:pt>
                <c:pt idx="65">
                  <c:v>16.679768274222155</c:v>
                </c:pt>
                <c:pt idx="66">
                  <c:v>16.875376538632068</c:v>
                </c:pt>
                <c:pt idx="67">
                  <c:v>17.070984803041988</c:v>
                </c:pt>
                <c:pt idx="68">
                  <c:v>17.266593067452</c:v>
                </c:pt>
                <c:pt idx="69">
                  <c:v>17.462201331861912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54-48FA-B2E3-212A97977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039791"/>
        <c:axId val="1529044591"/>
      </c:scatterChart>
      <c:valAx>
        <c:axId val="1529039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9044591"/>
        <c:crosses val="autoZero"/>
        <c:crossBetween val="midCat"/>
      </c:valAx>
      <c:valAx>
        <c:axId val="15290445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903979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358705161854777E-2"/>
          <c:y val="0.17171296296296298"/>
          <c:w val="0.87753018372703417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F-static vs std_dev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'E2'!$Q$28:$U$28</c:f>
              <c:numCache>
                <c:formatCode>General</c:formatCode>
                <c:ptCount val="5"/>
                <c:pt idx="0">
                  <c:v>2</c:v>
                </c:pt>
                <c:pt idx="1">
                  <c:v>10</c:v>
                </c:pt>
                <c:pt idx="2">
                  <c:v>15.06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'E2'!$Q$33:$U$33</c:f>
              <c:numCache>
                <c:formatCode>General</c:formatCode>
                <c:ptCount val="5"/>
                <c:pt idx="0">
                  <c:v>720.97347968042777</c:v>
                </c:pt>
                <c:pt idx="1">
                  <c:v>720.97347968042777</c:v>
                </c:pt>
                <c:pt idx="2">
                  <c:v>720.97347968042743</c:v>
                </c:pt>
                <c:pt idx="3">
                  <c:v>64.538470174238697</c:v>
                </c:pt>
                <c:pt idx="4">
                  <c:v>14.59715052266438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E1-419F-BB9D-67127D4DD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691024"/>
        <c:axId val="1970701104"/>
      </c:scatterChart>
      <c:valAx>
        <c:axId val="197069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701104"/>
        <c:crosses val="autoZero"/>
        <c:crossBetween val="midCat"/>
      </c:valAx>
      <c:valAx>
        <c:axId val="197070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69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RMSE vs std_dev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'E2'!$Q$28:$U$28</c:f>
              <c:numCache>
                <c:formatCode>General</c:formatCode>
                <c:ptCount val="5"/>
                <c:pt idx="0">
                  <c:v>2</c:v>
                </c:pt>
                <c:pt idx="1">
                  <c:v>10</c:v>
                </c:pt>
                <c:pt idx="2">
                  <c:v>15.06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'E2'!$Q$34:$U$34</c:f>
              <c:numCache>
                <c:formatCode>General</c:formatCode>
                <c:ptCount val="5"/>
                <c:pt idx="0">
                  <c:v>2.3650968661338143</c:v>
                </c:pt>
                <c:pt idx="1">
                  <c:v>1.5958962701244708</c:v>
                </c:pt>
                <c:pt idx="2">
                  <c:v>1.5958962701244708</c:v>
                </c:pt>
                <c:pt idx="3">
                  <c:v>18.532075221768086</c:v>
                </c:pt>
                <c:pt idx="4">
                  <c:v>17.722890801481999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5E-44A3-9FD8-E437ED193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708784"/>
        <c:axId val="1970709264"/>
      </c:scatterChart>
      <c:valAx>
        <c:axId val="197070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709264"/>
        <c:crosses val="autoZero"/>
        <c:crossBetween val="midCat"/>
      </c:valAx>
      <c:valAx>
        <c:axId val="197070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70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'E2'!$A$32:$A$101</c:f>
              <c:numCache>
                <c:formatCode>General</c:formatCode>
                <c:ptCount val="70"/>
                <c:pt idx="0">
                  <c:v>6.0606060606060597</c:v>
                </c:pt>
                <c:pt idx="1">
                  <c:v>6.2626262626262603</c:v>
                </c:pt>
                <c:pt idx="2">
                  <c:v>6.4646464646464601</c:v>
                </c:pt>
                <c:pt idx="3">
                  <c:v>6.6666666666666599</c:v>
                </c:pt>
                <c:pt idx="4">
                  <c:v>6.8686868686868596</c:v>
                </c:pt>
                <c:pt idx="5">
                  <c:v>7.0707070707070701</c:v>
                </c:pt>
                <c:pt idx="6">
                  <c:v>7.2727272727272698</c:v>
                </c:pt>
                <c:pt idx="7">
                  <c:v>7.4747474747474696</c:v>
                </c:pt>
                <c:pt idx="8">
                  <c:v>7.6767676767676702</c:v>
                </c:pt>
                <c:pt idx="9">
                  <c:v>7.87878787878787</c:v>
                </c:pt>
                <c:pt idx="10">
                  <c:v>8.0808080808080796</c:v>
                </c:pt>
                <c:pt idx="11">
                  <c:v>8.2828282828282802</c:v>
                </c:pt>
                <c:pt idx="12">
                  <c:v>8.4848484848484809</c:v>
                </c:pt>
                <c:pt idx="13">
                  <c:v>8.6868686868686797</c:v>
                </c:pt>
                <c:pt idx="14">
                  <c:v>8.8888888888888893</c:v>
                </c:pt>
                <c:pt idx="15">
                  <c:v>9.0909090909090899</c:v>
                </c:pt>
                <c:pt idx="16">
                  <c:v>9.2929292929292906</c:v>
                </c:pt>
                <c:pt idx="17">
                  <c:v>9.4949494949494895</c:v>
                </c:pt>
                <c:pt idx="18">
                  <c:v>9.6969696969696901</c:v>
                </c:pt>
                <c:pt idx="19">
                  <c:v>9.8989898989898997</c:v>
                </c:pt>
                <c:pt idx="20">
                  <c:v>10.1010101010101</c:v>
                </c:pt>
                <c:pt idx="21">
                  <c:v>10.303030303030299</c:v>
                </c:pt>
                <c:pt idx="22">
                  <c:v>10.5050505050505</c:v>
                </c:pt>
                <c:pt idx="23">
                  <c:v>10.707070707070701</c:v>
                </c:pt>
                <c:pt idx="24">
                  <c:v>10.909090909090899</c:v>
                </c:pt>
                <c:pt idx="25">
                  <c:v>11.1111111111111</c:v>
                </c:pt>
                <c:pt idx="26">
                  <c:v>11.313131313131301</c:v>
                </c:pt>
                <c:pt idx="27">
                  <c:v>11.5151515151515</c:v>
                </c:pt>
                <c:pt idx="28">
                  <c:v>11.7171717171717</c:v>
                </c:pt>
                <c:pt idx="29">
                  <c:v>11.919191919191899</c:v>
                </c:pt>
                <c:pt idx="30">
                  <c:v>12.1212121212121</c:v>
                </c:pt>
                <c:pt idx="31">
                  <c:v>12.3232323232323</c:v>
                </c:pt>
                <c:pt idx="32">
                  <c:v>12.525252525252499</c:v>
                </c:pt>
                <c:pt idx="33">
                  <c:v>12.7272727272727</c:v>
                </c:pt>
                <c:pt idx="34">
                  <c:v>12.929292929292901</c:v>
                </c:pt>
                <c:pt idx="35">
                  <c:v>13.1313131313131</c:v>
                </c:pt>
                <c:pt idx="36">
                  <c:v>13.3333333333333</c:v>
                </c:pt>
                <c:pt idx="37">
                  <c:v>13.535353535353501</c:v>
                </c:pt>
                <c:pt idx="38">
                  <c:v>13.7373737373737</c:v>
                </c:pt>
                <c:pt idx="39">
                  <c:v>13.9393939393939</c:v>
                </c:pt>
                <c:pt idx="40">
                  <c:v>14.141414141414099</c:v>
                </c:pt>
                <c:pt idx="41">
                  <c:v>14.3434343434343</c:v>
                </c:pt>
                <c:pt idx="42">
                  <c:v>14.545454545454501</c:v>
                </c:pt>
                <c:pt idx="43">
                  <c:v>14.747474747474699</c:v>
                </c:pt>
                <c:pt idx="44">
                  <c:v>14.9494949494949</c:v>
                </c:pt>
                <c:pt idx="45">
                  <c:v>15.151515151515101</c:v>
                </c:pt>
                <c:pt idx="46">
                  <c:v>15.3535353535353</c:v>
                </c:pt>
                <c:pt idx="47">
                  <c:v>15.5555555555555</c:v>
                </c:pt>
                <c:pt idx="48">
                  <c:v>15.757575757575699</c:v>
                </c:pt>
                <c:pt idx="49">
                  <c:v>15.9595959595959</c:v>
                </c:pt>
                <c:pt idx="50">
                  <c:v>16.161616161616099</c:v>
                </c:pt>
                <c:pt idx="51">
                  <c:v>16.363636363636299</c:v>
                </c:pt>
                <c:pt idx="52">
                  <c:v>16.5656565656565</c:v>
                </c:pt>
                <c:pt idx="53">
                  <c:v>16.767676767676701</c:v>
                </c:pt>
                <c:pt idx="54">
                  <c:v>16.969696969696901</c:v>
                </c:pt>
                <c:pt idx="55">
                  <c:v>17.171717171717098</c:v>
                </c:pt>
                <c:pt idx="56">
                  <c:v>17.373737373737299</c:v>
                </c:pt>
                <c:pt idx="57">
                  <c:v>17.5757575757575</c:v>
                </c:pt>
                <c:pt idx="58">
                  <c:v>17.7777777777777</c:v>
                </c:pt>
                <c:pt idx="59">
                  <c:v>17.979797979797901</c:v>
                </c:pt>
                <c:pt idx="60">
                  <c:v>18.181818181818102</c:v>
                </c:pt>
                <c:pt idx="61">
                  <c:v>18.383838383838299</c:v>
                </c:pt>
                <c:pt idx="62">
                  <c:v>18.585858585858499</c:v>
                </c:pt>
                <c:pt idx="63">
                  <c:v>18.7878787878787</c:v>
                </c:pt>
                <c:pt idx="64">
                  <c:v>18.989898989898901</c:v>
                </c:pt>
                <c:pt idx="65">
                  <c:v>19.191919191919101</c:v>
                </c:pt>
                <c:pt idx="66">
                  <c:v>19.393939393939299</c:v>
                </c:pt>
                <c:pt idx="67">
                  <c:v>19.595959595959499</c:v>
                </c:pt>
                <c:pt idx="68">
                  <c:v>19.797979797979799</c:v>
                </c:pt>
                <c:pt idx="69">
                  <c:v>20</c:v>
                </c:pt>
              </c:numCache>
            </c:numRef>
          </c:xVal>
          <c:yVal>
            <c:numRef>
              <c:f>'E2'!$I$32:$I$101</c:f>
              <c:numCache>
                <c:formatCode>General</c:formatCode>
                <c:ptCount val="70"/>
                <c:pt idx="0">
                  <c:v>9.156261556420155</c:v>
                </c:pt>
                <c:pt idx="1">
                  <c:v>14.111889378401562</c:v>
                </c:pt>
                <c:pt idx="2">
                  <c:v>10.462953531672266</c:v>
                </c:pt>
                <c:pt idx="3">
                  <c:v>8.4528929323539366</c:v>
                </c:pt>
                <c:pt idx="4">
                  <c:v>12.273076821133102</c:v>
                </c:pt>
                <c:pt idx="5">
                  <c:v>8.2857891861026918</c:v>
                </c:pt>
                <c:pt idx="6">
                  <c:v>11.226751484300904</c:v>
                </c:pt>
                <c:pt idx="7">
                  <c:v>7.0134372798002556</c:v>
                </c:pt>
                <c:pt idx="8">
                  <c:v>8.3925125046713127</c:v>
                </c:pt>
                <c:pt idx="9">
                  <c:v>11.568800695698723</c:v>
                </c:pt>
                <c:pt idx="10">
                  <c:v>12.805606918347845</c:v>
                </c:pt>
                <c:pt idx="11">
                  <c:v>11.855237095065217</c:v>
                </c:pt>
                <c:pt idx="12">
                  <c:v>11.485525663751794</c:v>
                </c:pt>
                <c:pt idx="13">
                  <c:v>11.342246980040152</c:v>
                </c:pt>
                <c:pt idx="14">
                  <c:v>9.2483858461681283</c:v>
                </c:pt>
                <c:pt idx="15">
                  <c:v>11.037032714049301</c:v>
                </c:pt>
                <c:pt idx="16">
                  <c:v>11.857506694477339</c:v>
                </c:pt>
                <c:pt idx="17">
                  <c:v>15.211841418060338</c:v>
                </c:pt>
                <c:pt idx="18">
                  <c:v>14.148903512744191</c:v>
                </c:pt>
                <c:pt idx="19">
                  <c:v>10.337843917648387</c:v>
                </c:pt>
                <c:pt idx="20">
                  <c:v>14.906458605940058</c:v>
                </c:pt>
                <c:pt idx="21">
                  <c:v>13.93084229501641</c:v>
                </c:pt>
                <c:pt idx="22">
                  <c:v>13.81098044638733</c:v>
                </c:pt>
                <c:pt idx="23">
                  <c:v>16.862323239297741</c:v>
                </c:pt>
                <c:pt idx="24">
                  <c:v>18.203903829961302</c:v>
                </c:pt>
                <c:pt idx="25">
                  <c:v>18.531586794741528</c:v>
                </c:pt>
                <c:pt idx="26">
                  <c:v>15.549348374305492</c:v>
                </c:pt>
                <c:pt idx="27">
                  <c:v>17.165227520194378</c:v>
                </c:pt>
                <c:pt idx="28">
                  <c:v>19.014731083279273</c:v>
                </c:pt>
                <c:pt idx="29">
                  <c:v>20.882968718068526</c:v>
                </c:pt>
                <c:pt idx="30">
                  <c:v>18.578933982638119</c:v>
                </c:pt>
                <c:pt idx="31">
                  <c:v>19.763085151409701</c:v>
                </c:pt>
                <c:pt idx="32">
                  <c:v>18.532040889034477</c:v>
                </c:pt>
                <c:pt idx="33">
                  <c:v>18.95638526664985</c:v>
                </c:pt>
                <c:pt idx="34">
                  <c:v>23.558644332504748</c:v>
                </c:pt>
                <c:pt idx="35">
                  <c:v>25.237930670183271</c:v>
                </c:pt>
                <c:pt idx="36">
                  <c:v>22.981826681567728</c:v>
                </c:pt>
                <c:pt idx="37">
                  <c:v>25.702756495789504</c:v>
                </c:pt>
                <c:pt idx="38">
                  <c:v>24.99020519559874</c:v>
                </c:pt>
                <c:pt idx="39">
                  <c:v>23.535950504121111</c:v>
                </c:pt>
                <c:pt idx="40">
                  <c:v>26.074655680866922</c:v>
                </c:pt>
                <c:pt idx="41">
                  <c:v>28.933039493647595</c:v>
                </c:pt>
                <c:pt idx="42">
                  <c:v>26.291837756782979</c:v>
                </c:pt>
                <c:pt idx="43">
                  <c:v>29.950780646719512</c:v>
                </c:pt>
                <c:pt idx="44">
                  <c:v>22.06318051587408</c:v>
                </c:pt>
                <c:pt idx="45">
                  <c:v>29.340299272515772</c:v>
                </c:pt>
                <c:pt idx="46">
                  <c:v>28.272445510279383</c:v>
                </c:pt>
                <c:pt idx="47">
                  <c:v>27.872698617760406</c:v>
                </c:pt>
                <c:pt idx="48">
                  <c:v>28.993264957530361</c:v>
                </c:pt>
                <c:pt idx="49">
                  <c:v>25.16671775932161</c:v>
                </c:pt>
                <c:pt idx="50">
                  <c:v>28.976383163681156</c:v>
                </c:pt>
                <c:pt idx="51">
                  <c:v>30.387158389047233</c:v>
                </c:pt>
                <c:pt idx="52">
                  <c:v>32.855858237478195</c:v>
                </c:pt>
                <c:pt idx="53">
                  <c:v>29.09146820607398</c:v>
                </c:pt>
                <c:pt idx="54">
                  <c:v>28.701683364408929</c:v>
                </c:pt>
                <c:pt idx="55">
                  <c:v>29.479086386934945</c:v>
                </c:pt>
                <c:pt idx="56">
                  <c:v>32.448136202600303</c:v>
                </c:pt>
                <c:pt idx="57">
                  <c:v>31.407696279573305</c:v>
                </c:pt>
                <c:pt idx="58">
                  <c:v>29.80965211144844</c:v>
                </c:pt>
                <c:pt idx="59">
                  <c:v>31.985351339765021</c:v>
                </c:pt>
                <c:pt idx="60">
                  <c:v>31.243111605601392</c:v>
                </c:pt>
                <c:pt idx="61">
                  <c:v>33.057010447804913</c:v>
                </c:pt>
                <c:pt idx="62">
                  <c:v>29.800867146751937</c:v>
                </c:pt>
                <c:pt idx="63">
                  <c:v>30.614661351355689</c:v>
                </c:pt>
                <c:pt idx="64">
                  <c:v>30.55352632124767</c:v>
                </c:pt>
                <c:pt idx="65">
                  <c:v>28.488581478296588</c:v>
                </c:pt>
                <c:pt idx="66">
                  <c:v>32.067240665702904</c:v>
                </c:pt>
                <c:pt idx="67">
                  <c:v>32.078416937830404</c:v>
                </c:pt>
                <c:pt idx="68">
                  <c:v>31.659512404526204</c:v>
                </c:pt>
                <c:pt idx="69">
                  <c:v>31.285320901736156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A6-412E-B402-54F740215CFB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'E2'!$A$32:$A$101</c:f>
              <c:numCache>
                <c:formatCode>General</c:formatCode>
                <c:ptCount val="70"/>
                <c:pt idx="0">
                  <c:v>6.0606060606060597</c:v>
                </c:pt>
                <c:pt idx="1">
                  <c:v>6.2626262626262603</c:v>
                </c:pt>
                <c:pt idx="2">
                  <c:v>6.4646464646464601</c:v>
                </c:pt>
                <c:pt idx="3">
                  <c:v>6.6666666666666599</c:v>
                </c:pt>
                <c:pt idx="4">
                  <c:v>6.8686868686868596</c:v>
                </c:pt>
                <c:pt idx="5">
                  <c:v>7.0707070707070701</c:v>
                </c:pt>
                <c:pt idx="6">
                  <c:v>7.2727272727272698</c:v>
                </c:pt>
                <c:pt idx="7">
                  <c:v>7.4747474747474696</c:v>
                </c:pt>
                <c:pt idx="8">
                  <c:v>7.6767676767676702</c:v>
                </c:pt>
                <c:pt idx="9">
                  <c:v>7.87878787878787</c:v>
                </c:pt>
                <c:pt idx="10">
                  <c:v>8.0808080808080796</c:v>
                </c:pt>
                <c:pt idx="11">
                  <c:v>8.2828282828282802</c:v>
                </c:pt>
                <c:pt idx="12">
                  <c:v>8.4848484848484809</c:v>
                </c:pt>
                <c:pt idx="13">
                  <c:v>8.6868686868686797</c:v>
                </c:pt>
                <c:pt idx="14">
                  <c:v>8.8888888888888893</c:v>
                </c:pt>
                <c:pt idx="15">
                  <c:v>9.0909090909090899</c:v>
                </c:pt>
                <c:pt idx="16">
                  <c:v>9.2929292929292906</c:v>
                </c:pt>
                <c:pt idx="17">
                  <c:v>9.4949494949494895</c:v>
                </c:pt>
                <c:pt idx="18">
                  <c:v>9.6969696969696901</c:v>
                </c:pt>
                <c:pt idx="19">
                  <c:v>9.8989898989898997</c:v>
                </c:pt>
                <c:pt idx="20">
                  <c:v>10.1010101010101</c:v>
                </c:pt>
                <c:pt idx="21">
                  <c:v>10.303030303030299</c:v>
                </c:pt>
                <c:pt idx="22">
                  <c:v>10.5050505050505</c:v>
                </c:pt>
                <c:pt idx="23">
                  <c:v>10.707070707070701</c:v>
                </c:pt>
                <c:pt idx="24">
                  <c:v>10.909090909090899</c:v>
                </c:pt>
                <c:pt idx="25">
                  <c:v>11.1111111111111</c:v>
                </c:pt>
                <c:pt idx="26">
                  <c:v>11.313131313131301</c:v>
                </c:pt>
                <c:pt idx="27">
                  <c:v>11.5151515151515</c:v>
                </c:pt>
                <c:pt idx="28">
                  <c:v>11.7171717171717</c:v>
                </c:pt>
                <c:pt idx="29">
                  <c:v>11.919191919191899</c:v>
                </c:pt>
                <c:pt idx="30">
                  <c:v>12.1212121212121</c:v>
                </c:pt>
                <c:pt idx="31">
                  <c:v>12.3232323232323</c:v>
                </c:pt>
                <c:pt idx="32">
                  <c:v>12.525252525252499</c:v>
                </c:pt>
                <c:pt idx="33">
                  <c:v>12.7272727272727</c:v>
                </c:pt>
                <c:pt idx="34">
                  <c:v>12.929292929292901</c:v>
                </c:pt>
                <c:pt idx="35">
                  <c:v>13.1313131313131</c:v>
                </c:pt>
                <c:pt idx="36">
                  <c:v>13.3333333333333</c:v>
                </c:pt>
                <c:pt idx="37">
                  <c:v>13.535353535353501</c:v>
                </c:pt>
                <c:pt idx="38">
                  <c:v>13.7373737373737</c:v>
                </c:pt>
                <c:pt idx="39">
                  <c:v>13.9393939393939</c:v>
                </c:pt>
                <c:pt idx="40">
                  <c:v>14.141414141414099</c:v>
                </c:pt>
                <c:pt idx="41">
                  <c:v>14.3434343434343</c:v>
                </c:pt>
                <c:pt idx="42">
                  <c:v>14.545454545454501</c:v>
                </c:pt>
                <c:pt idx="43">
                  <c:v>14.747474747474699</c:v>
                </c:pt>
                <c:pt idx="44">
                  <c:v>14.9494949494949</c:v>
                </c:pt>
                <c:pt idx="45">
                  <c:v>15.151515151515101</c:v>
                </c:pt>
                <c:pt idx="46">
                  <c:v>15.3535353535353</c:v>
                </c:pt>
                <c:pt idx="47">
                  <c:v>15.5555555555555</c:v>
                </c:pt>
                <c:pt idx="48">
                  <c:v>15.757575757575699</c:v>
                </c:pt>
                <c:pt idx="49">
                  <c:v>15.9595959595959</c:v>
                </c:pt>
                <c:pt idx="50">
                  <c:v>16.161616161616099</c:v>
                </c:pt>
                <c:pt idx="51">
                  <c:v>16.363636363636299</c:v>
                </c:pt>
                <c:pt idx="52">
                  <c:v>16.5656565656565</c:v>
                </c:pt>
                <c:pt idx="53">
                  <c:v>16.767676767676701</c:v>
                </c:pt>
                <c:pt idx="54">
                  <c:v>16.969696969696901</c:v>
                </c:pt>
                <c:pt idx="55">
                  <c:v>17.171717171717098</c:v>
                </c:pt>
                <c:pt idx="56">
                  <c:v>17.373737373737299</c:v>
                </c:pt>
                <c:pt idx="57">
                  <c:v>17.5757575757575</c:v>
                </c:pt>
                <c:pt idx="58">
                  <c:v>17.7777777777777</c:v>
                </c:pt>
                <c:pt idx="59">
                  <c:v>17.979797979797901</c:v>
                </c:pt>
                <c:pt idx="60">
                  <c:v>18.181818181818102</c:v>
                </c:pt>
                <c:pt idx="61">
                  <c:v>18.383838383838299</c:v>
                </c:pt>
                <c:pt idx="62">
                  <c:v>18.585858585858499</c:v>
                </c:pt>
                <c:pt idx="63">
                  <c:v>18.7878787878787</c:v>
                </c:pt>
                <c:pt idx="64">
                  <c:v>18.989898989898901</c:v>
                </c:pt>
                <c:pt idx="65">
                  <c:v>19.191919191919101</c:v>
                </c:pt>
                <c:pt idx="66">
                  <c:v>19.393939393939299</c:v>
                </c:pt>
                <c:pt idx="67">
                  <c:v>19.595959595959499</c:v>
                </c:pt>
                <c:pt idx="68">
                  <c:v>19.797979797979799</c:v>
                </c:pt>
                <c:pt idx="69">
                  <c:v>20</c:v>
                </c:pt>
              </c:numCache>
            </c:numRef>
          </c:xVal>
          <c:yVal>
            <c:numRef>
              <c:f>Train_ysd10!$B$25:$B$94</c:f>
              <c:numCache>
                <c:formatCode>General</c:formatCode>
                <c:ptCount val="70"/>
                <c:pt idx="0">
                  <c:v>7.9304621751551903</c:v>
                </c:pt>
                <c:pt idx="1">
                  <c:v>8.3216787039750226</c:v>
                </c:pt>
                <c:pt idx="2">
                  <c:v>8.7128952327948532</c:v>
                </c:pt>
                <c:pt idx="3">
                  <c:v>9.1041117616146838</c:v>
                </c:pt>
                <c:pt idx="4">
                  <c:v>9.4953282904345162</c:v>
                </c:pt>
                <c:pt idx="5">
                  <c:v>9.8865448192543663</c:v>
                </c:pt>
                <c:pt idx="6">
                  <c:v>10.277761348074199</c:v>
                </c:pt>
                <c:pt idx="7">
                  <c:v>10.668977876894029</c:v>
                </c:pt>
                <c:pt idx="8">
                  <c:v>11.060194405713862</c:v>
                </c:pt>
                <c:pt idx="9">
                  <c:v>11.451410934533692</c:v>
                </c:pt>
                <c:pt idx="10">
                  <c:v>11.842627463353542</c:v>
                </c:pt>
                <c:pt idx="11">
                  <c:v>12.233843992173377</c:v>
                </c:pt>
                <c:pt idx="12">
                  <c:v>12.625060520993209</c:v>
                </c:pt>
                <c:pt idx="13">
                  <c:v>13.016277049813038</c:v>
                </c:pt>
                <c:pt idx="14">
                  <c:v>13.407493578632888</c:v>
                </c:pt>
                <c:pt idx="15">
                  <c:v>13.79871010745272</c:v>
                </c:pt>
                <c:pt idx="16">
                  <c:v>14.189926636272553</c:v>
                </c:pt>
                <c:pt idx="17">
                  <c:v>14.581143165092382</c:v>
                </c:pt>
                <c:pt idx="18">
                  <c:v>14.972359693912214</c:v>
                </c:pt>
                <c:pt idx="19">
                  <c:v>15.363576222732064</c:v>
                </c:pt>
                <c:pt idx="20">
                  <c:v>15.754792751551896</c:v>
                </c:pt>
                <c:pt idx="21">
                  <c:v>16.146009280371725</c:v>
                </c:pt>
                <c:pt idx="22">
                  <c:v>16.537225809191558</c:v>
                </c:pt>
                <c:pt idx="23">
                  <c:v>16.92844233801139</c:v>
                </c:pt>
                <c:pt idx="24">
                  <c:v>17.319658866831222</c:v>
                </c:pt>
                <c:pt idx="25">
                  <c:v>17.710875395651055</c:v>
                </c:pt>
                <c:pt idx="26">
                  <c:v>18.102091924470887</c:v>
                </c:pt>
                <c:pt idx="27">
                  <c:v>18.493308453290716</c:v>
                </c:pt>
                <c:pt idx="28">
                  <c:v>18.884524982110548</c:v>
                </c:pt>
                <c:pt idx="29">
                  <c:v>19.275741510930377</c:v>
                </c:pt>
                <c:pt idx="30">
                  <c:v>19.66695803975021</c:v>
                </c:pt>
                <c:pt idx="31">
                  <c:v>20.058174568570042</c:v>
                </c:pt>
                <c:pt idx="32">
                  <c:v>20.449391097389871</c:v>
                </c:pt>
                <c:pt idx="33">
                  <c:v>20.840607626209703</c:v>
                </c:pt>
                <c:pt idx="34">
                  <c:v>21.231824155029539</c:v>
                </c:pt>
                <c:pt idx="35">
                  <c:v>21.623040683849368</c:v>
                </c:pt>
                <c:pt idx="36">
                  <c:v>22.0142572126692</c:v>
                </c:pt>
                <c:pt idx="37">
                  <c:v>22.405473741489033</c:v>
                </c:pt>
                <c:pt idx="38">
                  <c:v>22.796690270308861</c:v>
                </c:pt>
                <c:pt idx="39">
                  <c:v>23.187906799128694</c:v>
                </c:pt>
                <c:pt idx="40">
                  <c:v>23.579123327948523</c:v>
                </c:pt>
                <c:pt idx="41">
                  <c:v>23.970339856768355</c:v>
                </c:pt>
                <c:pt idx="42">
                  <c:v>24.361556385588187</c:v>
                </c:pt>
                <c:pt idx="43">
                  <c:v>24.752772914408016</c:v>
                </c:pt>
                <c:pt idx="44">
                  <c:v>25.143989443227852</c:v>
                </c:pt>
                <c:pt idx="45">
                  <c:v>25.535205972047684</c:v>
                </c:pt>
                <c:pt idx="46">
                  <c:v>25.926422500867513</c:v>
                </c:pt>
                <c:pt idx="47">
                  <c:v>26.317639029687346</c:v>
                </c:pt>
                <c:pt idx="48">
                  <c:v>26.708855558507175</c:v>
                </c:pt>
                <c:pt idx="49">
                  <c:v>27.100072087327007</c:v>
                </c:pt>
                <c:pt idx="50">
                  <c:v>27.491288616146836</c:v>
                </c:pt>
                <c:pt idx="51">
                  <c:v>27.882505144966668</c:v>
                </c:pt>
                <c:pt idx="52">
                  <c:v>28.2737216737865</c:v>
                </c:pt>
                <c:pt idx="53">
                  <c:v>28.664938202606333</c:v>
                </c:pt>
                <c:pt idx="54">
                  <c:v>29.056154731426165</c:v>
                </c:pt>
                <c:pt idx="55">
                  <c:v>29.44737126024599</c:v>
                </c:pt>
                <c:pt idx="56">
                  <c:v>29.838587789065823</c:v>
                </c:pt>
                <c:pt idx="57">
                  <c:v>30.229804317885655</c:v>
                </c:pt>
                <c:pt idx="58">
                  <c:v>30.621020846705488</c:v>
                </c:pt>
                <c:pt idx="59">
                  <c:v>31.012237375525327</c:v>
                </c:pt>
                <c:pt idx="60">
                  <c:v>31.403453904345159</c:v>
                </c:pt>
                <c:pt idx="61">
                  <c:v>31.794670433164985</c:v>
                </c:pt>
                <c:pt idx="62">
                  <c:v>32.185886961984821</c:v>
                </c:pt>
                <c:pt idx="63">
                  <c:v>32.577103490804646</c:v>
                </c:pt>
                <c:pt idx="64">
                  <c:v>32.968320019624485</c:v>
                </c:pt>
                <c:pt idx="65">
                  <c:v>33.359536548444311</c:v>
                </c:pt>
                <c:pt idx="66">
                  <c:v>33.750753077264136</c:v>
                </c:pt>
                <c:pt idx="67">
                  <c:v>34.141969606083975</c:v>
                </c:pt>
                <c:pt idx="68">
                  <c:v>34.533186134904</c:v>
                </c:pt>
                <c:pt idx="69">
                  <c:v>34.924402663723825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A6-412E-B402-54F740215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047471"/>
        <c:axId val="1529048911"/>
      </c:scatterChart>
      <c:valAx>
        <c:axId val="1529047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9048911"/>
        <c:crosses val="autoZero"/>
        <c:crossBetween val="midCat"/>
      </c:valAx>
      <c:valAx>
        <c:axId val="15290489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904747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'E2'!$A$32:$A$101</c:f>
              <c:numCache>
                <c:formatCode>General</c:formatCode>
                <c:ptCount val="70"/>
                <c:pt idx="0">
                  <c:v>6.0606060606060597</c:v>
                </c:pt>
                <c:pt idx="1">
                  <c:v>6.2626262626262603</c:v>
                </c:pt>
                <c:pt idx="2">
                  <c:v>6.4646464646464601</c:v>
                </c:pt>
                <c:pt idx="3">
                  <c:v>6.6666666666666599</c:v>
                </c:pt>
                <c:pt idx="4">
                  <c:v>6.8686868686868596</c:v>
                </c:pt>
                <c:pt idx="5">
                  <c:v>7.0707070707070701</c:v>
                </c:pt>
                <c:pt idx="6">
                  <c:v>7.2727272727272698</c:v>
                </c:pt>
                <c:pt idx="7">
                  <c:v>7.4747474747474696</c:v>
                </c:pt>
                <c:pt idx="8">
                  <c:v>7.6767676767676702</c:v>
                </c:pt>
                <c:pt idx="9">
                  <c:v>7.87878787878787</c:v>
                </c:pt>
                <c:pt idx="10">
                  <c:v>8.0808080808080796</c:v>
                </c:pt>
                <c:pt idx="11">
                  <c:v>8.2828282828282802</c:v>
                </c:pt>
                <c:pt idx="12">
                  <c:v>8.4848484848484809</c:v>
                </c:pt>
                <c:pt idx="13">
                  <c:v>8.6868686868686797</c:v>
                </c:pt>
                <c:pt idx="14">
                  <c:v>8.8888888888888893</c:v>
                </c:pt>
                <c:pt idx="15">
                  <c:v>9.0909090909090899</c:v>
                </c:pt>
                <c:pt idx="16">
                  <c:v>9.2929292929292906</c:v>
                </c:pt>
                <c:pt idx="17">
                  <c:v>9.4949494949494895</c:v>
                </c:pt>
                <c:pt idx="18">
                  <c:v>9.6969696969696901</c:v>
                </c:pt>
                <c:pt idx="19">
                  <c:v>9.8989898989898997</c:v>
                </c:pt>
                <c:pt idx="20">
                  <c:v>10.1010101010101</c:v>
                </c:pt>
                <c:pt idx="21">
                  <c:v>10.303030303030299</c:v>
                </c:pt>
                <c:pt idx="22">
                  <c:v>10.5050505050505</c:v>
                </c:pt>
                <c:pt idx="23">
                  <c:v>10.707070707070701</c:v>
                </c:pt>
                <c:pt idx="24">
                  <c:v>10.909090909090899</c:v>
                </c:pt>
                <c:pt idx="25">
                  <c:v>11.1111111111111</c:v>
                </c:pt>
                <c:pt idx="26">
                  <c:v>11.313131313131301</c:v>
                </c:pt>
                <c:pt idx="27">
                  <c:v>11.5151515151515</c:v>
                </c:pt>
                <c:pt idx="28">
                  <c:v>11.7171717171717</c:v>
                </c:pt>
                <c:pt idx="29">
                  <c:v>11.919191919191899</c:v>
                </c:pt>
                <c:pt idx="30">
                  <c:v>12.1212121212121</c:v>
                </c:pt>
                <c:pt idx="31">
                  <c:v>12.3232323232323</c:v>
                </c:pt>
                <c:pt idx="32">
                  <c:v>12.525252525252499</c:v>
                </c:pt>
                <c:pt idx="33">
                  <c:v>12.7272727272727</c:v>
                </c:pt>
                <c:pt idx="34">
                  <c:v>12.929292929292901</c:v>
                </c:pt>
                <c:pt idx="35">
                  <c:v>13.1313131313131</c:v>
                </c:pt>
                <c:pt idx="36">
                  <c:v>13.3333333333333</c:v>
                </c:pt>
                <c:pt idx="37">
                  <c:v>13.535353535353501</c:v>
                </c:pt>
                <c:pt idx="38">
                  <c:v>13.7373737373737</c:v>
                </c:pt>
                <c:pt idx="39">
                  <c:v>13.9393939393939</c:v>
                </c:pt>
                <c:pt idx="40">
                  <c:v>14.141414141414099</c:v>
                </c:pt>
                <c:pt idx="41">
                  <c:v>14.3434343434343</c:v>
                </c:pt>
                <c:pt idx="42">
                  <c:v>14.545454545454501</c:v>
                </c:pt>
                <c:pt idx="43">
                  <c:v>14.747474747474699</c:v>
                </c:pt>
                <c:pt idx="44">
                  <c:v>14.9494949494949</c:v>
                </c:pt>
                <c:pt idx="45">
                  <c:v>15.151515151515101</c:v>
                </c:pt>
                <c:pt idx="46">
                  <c:v>15.3535353535353</c:v>
                </c:pt>
                <c:pt idx="47">
                  <c:v>15.5555555555555</c:v>
                </c:pt>
                <c:pt idx="48">
                  <c:v>15.757575757575699</c:v>
                </c:pt>
                <c:pt idx="49">
                  <c:v>15.9595959595959</c:v>
                </c:pt>
                <c:pt idx="50">
                  <c:v>16.161616161616099</c:v>
                </c:pt>
                <c:pt idx="51">
                  <c:v>16.363636363636299</c:v>
                </c:pt>
                <c:pt idx="52">
                  <c:v>16.5656565656565</c:v>
                </c:pt>
                <c:pt idx="53">
                  <c:v>16.767676767676701</c:v>
                </c:pt>
                <c:pt idx="54">
                  <c:v>16.969696969696901</c:v>
                </c:pt>
                <c:pt idx="55">
                  <c:v>17.171717171717098</c:v>
                </c:pt>
                <c:pt idx="56">
                  <c:v>17.373737373737299</c:v>
                </c:pt>
                <c:pt idx="57">
                  <c:v>17.5757575757575</c:v>
                </c:pt>
                <c:pt idx="58">
                  <c:v>17.7777777777777</c:v>
                </c:pt>
                <c:pt idx="59">
                  <c:v>17.979797979797901</c:v>
                </c:pt>
                <c:pt idx="60">
                  <c:v>18.181818181818102</c:v>
                </c:pt>
                <c:pt idx="61">
                  <c:v>18.383838383838299</c:v>
                </c:pt>
                <c:pt idx="62">
                  <c:v>18.585858585858499</c:v>
                </c:pt>
                <c:pt idx="63">
                  <c:v>18.7878787878787</c:v>
                </c:pt>
                <c:pt idx="64">
                  <c:v>18.989898989898901</c:v>
                </c:pt>
                <c:pt idx="65">
                  <c:v>19.191919191919101</c:v>
                </c:pt>
                <c:pt idx="66">
                  <c:v>19.393939393939299</c:v>
                </c:pt>
                <c:pt idx="67">
                  <c:v>19.595959595959499</c:v>
                </c:pt>
                <c:pt idx="68">
                  <c:v>19.797979797979799</c:v>
                </c:pt>
                <c:pt idx="69">
                  <c:v>20</c:v>
                </c:pt>
              </c:numCache>
            </c:numRef>
          </c:xVal>
          <c:yVal>
            <c:numRef>
              <c:f>'E2'!$J$32:$J$101</c:f>
              <c:numCache>
                <c:formatCode>General</c:formatCode>
                <c:ptCount val="70"/>
                <c:pt idx="0">
                  <c:v>13.7906354673234</c:v>
                </c:pt>
                <c:pt idx="1">
                  <c:v>21.254517575054599</c:v>
                </c:pt>
                <c:pt idx="2">
                  <c:v>15.7586998992687</c:v>
                </c:pt>
                <c:pt idx="3">
                  <c:v>12.731262028296999</c:v>
                </c:pt>
                <c:pt idx="4">
                  <c:v>18.485003673144998</c:v>
                </c:pt>
                <c:pt idx="5">
                  <c:v>12.479579959630099</c:v>
                </c:pt>
                <c:pt idx="6">
                  <c:v>16.909088523543399</c:v>
                </c:pt>
                <c:pt idx="7">
                  <c:v>10.563236567968501</c:v>
                </c:pt>
                <c:pt idx="8">
                  <c:v>12.6403204947463</c:v>
                </c:pt>
                <c:pt idx="9">
                  <c:v>17.424263407660298</c:v>
                </c:pt>
                <c:pt idx="10">
                  <c:v>19.287069931389599</c:v>
                </c:pt>
                <c:pt idx="11">
                  <c:v>17.855677467197101</c:v>
                </c:pt>
                <c:pt idx="12">
                  <c:v>17.298839335615899</c:v>
                </c:pt>
                <c:pt idx="13">
                  <c:v>17.083041208276502</c:v>
                </c:pt>
                <c:pt idx="14">
                  <c:v>13.929387783404801</c:v>
                </c:pt>
                <c:pt idx="15">
                  <c:v>16.623345004124801</c:v>
                </c:pt>
                <c:pt idx="16">
                  <c:v>17.859095807527002</c:v>
                </c:pt>
                <c:pt idx="17">
                  <c:v>22.911202185580699</c:v>
                </c:pt>
                <c:pt idx="18">
                  <c:v>21.310266139106901</c:v>
                </c:pt>
                <c:pt idx="19">
                  <c:v>15.5702669815512</c:v>
                </c:pt>
                <c:pt idx="20">
                  <c:v>22.451252126925599</c:v>
                </c:pt>
                <c:pt idx="21">
                  <c:v>20.981834852526202</c:v>
                </c:pt>
                <c:pt idx="22">
                  <c:v>20.801305817756099</c:v>
                </c:pt>
                <c:pt idx="23">
                  <c:v>25.397063145523401</c:v>
                </c:pt>
                <c:pt idx="24">
                  <c:v>27.417674806939399</c:v>
                </c:pt>
                <c:pt idx="25">
                  <c:v>27.911212075211001</c:v>
                </c:pt>
                <c:pt idx="26">
                  <c:v>23.419535785771401</c:v>
                </c:pt>
                <c:pt idx="27">
                  <c:v>25.853280182749501</c:v>
                </c:pt>
                <c:pt idx="28">
                  <c:v>28.638896263816498</c:v>
                </c:pt>
                <c:pt idx="29">
                  <c:v>31.452728528104299</c:v>
                </c:pt>
                <c:pt idx="30">
                  <c:v>27.9825236912741</c:v>
                </c:pt>
                <c:pt idx="31">
                  <c:v>29.766024195940599</c:v>
                </c:pt>
                <c:pt idx="32">
                  <c:v>27.911896005964099</c:v>
                </c:pt>
                <c:pt idx="33">
                  <c:v>28.551019144620899</c:v>
                </c:pt>
                <c:pt idx="34">
                  <c:v>35.482677519854498</c:v>
                </c:pt>
                <c:pt idx="35">
                  <c:v>38.011922188705498</c:v>
                </c:pt>
                <c:pt idx="36">
                  <c:v>34.613907890877201</c:v>
                </c:pt>
                <c:pt idx="37">
                  <c:v>38.712016160162499</c:v>
                </c:pt>
                <c:pt idx="38">
                  <c:v>37.638812301562801</c:v>
                </c:pt>
                <c:pt idx="39">
                  <c:v>35.448497378465099</c:v>
                </c:pt>
                <c:pt idx="40">
                  <c:v>39.272149360857398</c:v>
                </c:pt>
                <c:pt idx="41">
                  <c:v>43.577282951118001</c:v>
                </c:pt>
                <c:pt idx="42">
                  <c:v>39.599256534515497</c:v>
                </c:pt>
                <c:pt idx="43">
                  <c:v>45.1101462442452</c:v>
                </c:pt>
                <c:pt idx="44">
                  <c:v>33.230295778393099</c:v>
                </c:pt>
                <c:pt idx="45">
                  <c:v>44.190674248020798</c:v>
                </c:pt>
                <c:pt idx="46">
                  <c:v>42.5823342200881</c:v>
                </c:pt>
                <c:pt idx="47">
                  <c:v>41.980258401266703</c:v>
                </c:pt>
                <c:pt idx="48">
                  <c:v>43.6679910870903</c:v>
                </c:pt>
                <c:pt idx="49">
                  <c:v>37.904665390916499</c:v>
                </c:pt>
                <c:pt idx="50">
                  <c:v>43.64256469843</c:v>
                </c:pt>
                <c:pt idx="51">
                  <c:v>45.767393345959498</c:v>
                </c:pt>
                <c:pt idx="52">
                  <c:v>49.4856073220638</c:v>
                </c:pt>
                <c:pt idx="53">
                  <c:v>43.815899181898097</c:v>
                </c:pt>
                <c:pt idx="54">
                  <c:v>43.228827632121103</c:v>
                </c:pt>
                <c:pt idx="55">
                  <c:v>44.399707431566597</c:v>
                </c:pt>
                <c:pt idx="56">
                  <c:v>48.871519801698703</c:v>
                </c:pt>
                <c:pt idx="57">
                  <c:v>47.304468924470903</c:v>
                </c:pt>
                <c:pt idx="58">
                  <c:v>44.897586547040397</c:v>
                </c:pt>
                <c:pt idx="59">
                  <c:v>48.174499811189399</c:v>
                </c:pt>
                <c:pt idx="60">
                  <c:v>47.056580937843499</c:v>
                </c:pt>
                <c:pt idx="61">
                  <c:v>49.788571232494803</c:v>
                </c:pt>
                <c:pt idx="62">
                  <c:v>44.884355137586198</c:v>
                </c:pt>
                <c:pt idx="63">
                  <c:v>46.110045246148204</c:v>
                </c:pt>
                <c:pt idx="64">
                  <c:v>46.017967173748403</c:v>
                </c:pt>
                <c:pt idx="65">
                  <c:v>42.907865806089198</c:v>
                </c:pt>
                <c:pt idx="66">
                  <c:v>48.297836812400597</c:v>
                </c:pt>
                <c:pt idx="67">
                  <c:v>48.314669871815099</c:v>
                </c:pt>
                <c:pt idx="68">
                  <c:v>47.6837399143417</c:v>
                </c:pt>
                <c:pt idx="69">
                  <c:v>47.120154156317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19-4DFC-A86C-FD7E870B3D50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'E2'!$A$32:$A$101</c:f>
              <c:numCache>
                <c:formatCode>General</c:formatCode>
                <c:ptCount val="70"/>
                <c:pt idx="0">
                  <c:v>6.0606060606060597</c:v>
                </c:pt>
                <c:pt idx="1">
                  <c:v>6.2626262626262603</c:v>
                </c:pt>
                <c:pt idx="2">
                  <c:v>6.4646464646464601</c:v>
                </c:pt>
                <c:pt idx="3">
                  <c:v>6.6666666666666599</c:v>
                </c:pt>
                <c:pt idx="4">
                  <c:v>6.8686868686868596</c:v>
                </c:pt>
                <c:pt idx="5">
                  <c:v>7.0707070707070701</c:v>
                </c:pt>
                <c:pt idx="6">
                  <c:v>7.2727272727272698</c:v>
                </c:pt>
                <c:pt idx="7">
                  <c:v>7.4747474747474696</c:v>
                </c:pt>
                <c:pt idx="8">
                  <c:v>7.6767676767676702</c:v>
                </c:pt>
                <c:pt idx="9">
                  <c:v>7.87878787878787</c:v>
                </c:pt>
                <c:pt idx="10">
                  <c:v>8.0808080808080796</c:v>
                </c:pt>
                <c:pt idx="11">
                  <c:v>8.2828282828282802</c:v>
                </c:pt>
                <c:pt idx="12">
                  <c:v>8.4848484848484809</c:v>
                </c:pt>
                <c:pt idx="13">
                  <c:v>8.6868686868686797</c:v>
                </c:pt>
                <c:pt idx="14">
                  <c:v>8.8888888888888893</c:v>
                </c:pt>
                <c:pt idx="15">
                  <c:v>9.0909090909090899</c:v>
                </c:pt>
                <c:pt idx="16">
                  <c:v>9.2929292929292906</c:v>
                </c:pt>
                <c:pt idx="17">
                  <c:v>9.4949494949494895</c:v>
                </c:pt>
                <c:pt idx="18">
                  <c:v>9.6969696969696901</c:v>
                </c:pt>
                <c:pt idx="19">
                  <c:v>9.8989898989898997</c:v>
                </c:pt>
                <c:pt idx="20">
                  <c:v>10.1010101010101</c:v>
                </c:pt>
                <c:pt idx="21">
                  <c:v>10.303030303030299</c:v>
                </c:pt>
                <c:pt idx="22">
                  <c:v>10.5050505050505</c:v>
                </c:pt>
                <c:pt idx="23">
                  <c:v>10.707070707070701</c:v>
                </c:pt>
                <c:pt idx="24">
                  <c:v>10.909090909090899</c:v>
                </c:pt>
                <c:pt idx="25">
                  <c:v>11.1111111111111</c:v>
                </c:pt>
                <c:pt idx="26">
                  <c:v>11.313131313131301</c:v>
                </c:pt>
                <c:pt idx="27">
                  <c:v>11.5151515151515</c:v>
                </c:pt>
                <c:pt idx="28">
                  <c:v>11.7171717171717</c:v>
                </c:pt>
                <c:pt idx="29">
                  <c:v>11.919191919191899</c:v>
                </c:pt>
                <c:pt idx="30">
                  <c:v>12.1212121212121</c:v>
                </c:pt>
                <c:pt idx="31">
                  <c:v>12.3232323232323</c:v>
                </c:pt>
                <c:pt idx="32">
                  <c:v>12.525252525252499</c:v>
                </c:pt>
                <c:pt idx="33">
                  <c:v>12.7272727272727</c:v>
                </c:pt>
                <c:pt idx="34">
                  <c:v>12.929292929292901</c:v>
                </c:pt>
                <c:pt idx="35">
                  <c:v>13.1313131313131</c:v>
                </c:pt>
                <c:pt idx="36">
                  <c:v>13.3333333333333</c:v>
                </c:pt>
                <c:pt idx="37">
                  <c:v>13.535353535353501</c:v>
                </c:pt>
                <c:pt idx="38">
                  <c:v>13.7373737373737</c:v>
                </c:pt>
                <c:pt idx="39">
                  <c:v>13.9393939393939</c:v>
                </c:pt>
                <c:pt idx="40">
                  <c:v>14.141414141414099</c:v>
                </c:pt>
                <c:pt idx="41">
                  <c:v>14.3434343434343</c:v>
                </c:pt>
                <c:pt idx="42">
                  <c:v>14.545454545454501</c:v>
                </c:pt>
                <c:pt idx="43">
                  <c:v>14.747474747474699</c:v>
                </c:pt>
                <c:pt idx="44">
                  <c:v>14.9494949494949</c:v>
                </c:pt>
                <c:pt idx="45">
                  <c:v>15.151515151515101</c:v>
                </c:pt>
                <c:pt idx="46">
                  <c:v>15.3535353535353</c:v>
                </c:pt>
                <c:pt idx="47">
                  <c:v>15.5555555555555</c:v>
                </c:pt>
                <c:pt idx="48">
                  <c:v>15.757575757575699</c:v>
                </c:pt>
                <c:pt idx="49">
                  <c:v>15.9595959595959</c:v>
                </c:pt>
                <c:pt idx="50">
                  <c:v>16.161616161616099</c:v>
                </c:pt>
                <c:pt idx="51">
                  <c:v>16.363636363636299</c:v>
                </c:pt>
                <c:pt idx="52">
                  <c:v>16.5656565656565</c:v>
                </c:pt>
                <c:pt idx="53">
                  <c:v>16.767676767676701</c:v>
                </c:pt>
                <c:pt idx="54">
                  <c:v>16.969696969696901</c:v>
                </c:pt>
                <c:pt idx="55">
                  <c:v>17.171717171717098</c:v>
                </c:pt>
                <c:pt idx="56">
                  <c:v>17.373737373737299</c:v>
                </c:pt>
                <c:pt idx="57">
                  <c:v>17.5757575757575</c:v>
                </c:pt>
                <c:pt idx="58">
                  <c:v>17.7777777777777</c:v>
                </c:pt>
                <c:pt idx="59">
                  <c:v>17.979797979797901</c:v>
                </c:pt>
                <c:pt idx="60">
                  <c:v>18.181818181818102</c:v>
                </c:pt>
                <c:pt idx="61">
                  <c:v>18.383838383838299</c:v>
                </c:pt>
                <c:pt idx="62">
                  <c:v>18.585858585858499</c:v>
                </c:pt>
                <c:pt idx="63">
                  <c:v>18.7878787878787</c:v>
                </c:pt>
                <c:pt idx="64">
                  <c:v>18.989898989898901</c:v>
                </c:pt>
                <c:pt idx="65">
                  <c:v>19.191919191919101</c:v>
                </c:pt>
                <c:pt idx="66">
                  <c:v>19.393939393939299</c:v>
                </c:pt>
                <c:pt idx="67">
                  <c:v>19.595959595959499</c:v>
                </c:pt>
                <c:pt idx="68">
                  <c:v>19.797979797979799</c:v>
                </c:pt>
                <c:pt idx="69">
                  <c:v>20</c:v>
                </c:pt>
              </c:numCache>
            </c:numRef>
          </c:xVal>
          <c:yVal>
            <c:numRef>
              <c:f>Train_y!$B$25:$B$94</c:f>
              <c:numCache>
                <c:formatCode>General</c:formatCode>
                <c:ptCount val="70"/>
                <c:pt idx="0">
                  <c:v>11.944406816150526</c:v>
                </c:pt>
                <c:pt idx="1">
                  <c:v>12.533634690922518</c:v>
                </c:pt>
                <c:pt idx="2">
                  <c:v>13.122862565694508</c:v>
                </c:pt>
                <c:pt idx="3">
                  <c:v>13.712090440466497</c:v>
                </c:pt>
                <c:pt idx="4">
                  <c:v>14.301318315238483</c:v>
                </c:pt>
                <c:pt idx="5">
                  <c:v>14.890546190010504</c:v>
                </c:pt>
                <c:pt idx="6">
                  <c:v>15.479774064782493</c:v>
                </c:pt>
                <c:pt idx="7">
                  <c:v>16.069001939554479</c:v>
                </c:pt>
                <c:pt idx="8">
                  <c:v>16.658229814326472</c:v>
                </c:pt>
                <c:pt idx="9">
                  <c:v>17.247457689098461</c:v>
                </c:pt>
                <c:pt idx="10">
                  <c:v>17.836685563870478</c:v>
                </c:pt>
                <c:pt idx="11">
                  <c:v>18.425913438642468</c:v>
                </c:pt>
                <c:pt idx="12">
                  <c:v>19.01514131341446</c:v>
                </c:pt>
                <c:pt idx="13">
                  <c:v>19.604369188186446</c:v>
                </c:pt>
                <c:pt idx="14">
                  <c:v>20.193597062958464</c:v>
                </c:pt>
                <c:pt idx="15">
                  <c:v>20.782824937730453</c:v>
                </c:pt>
                <c:pt idx="16">
                  <c:v>21.372052812502446</c:v>
                </c:pt>
                <c:pt idx="17">
                  <c:v>21.961280687274432</c:v>
                </c:pt>
                <c:pt idx="18">
                  <c:v>22.550508562046421</c:v>
                </c:pt>
                <c:pt idx="19">
                  <c:v>23.139736436818438</c:v>
                </c:pt>
                <c:pt idx="20">
                  <c:v>23.728964311590431</c:v>
                </c:pt>
                <c:pt idx="21">
                  <c:v>24.318192186362417</c:v>
                </c:pt>
                <c:pt idx="22">
                  <c:v>24.907420061134406</c:v>
                </c:pt>
                <c:pt idx="23">
                  <c:v>25.496647935906399</c:v>
                </c:pt>
                <c:pt idx="24">
                  <c:v>26.085875810678385</c:v>
                </c:pt>
                <c:pt idx="25">
                  <c:v>26.675103685450374</c:v>
                </c:pt>
                <c:pt idx="26">
                  <c:v>27.264331560222367</c:v>
                </c:pt>
                <c:pt idx="27">
                  <c:v>27.853559434994352</c:v>
                </c:pt>
                <c:pt idx="28">
                  <c:v>28.442787309766345</c:v>
                </c:pt>
                <c:pt idx="29">
                  <c:v>29.032015184538331</c:v>
                </c:pt>
                <c:pt idx="30">
                  <c:v>29.621243059310316</c:v>
                </c:pt>
                <c:pt idx="31">
                  <c:v>30.210470934082309</c:v>
                </c:pt>
                <c:pt idx="32">
                  <c:v>30.799698808854295</c:v>
                </c:pt>
                <c:pt idx="33">
                  <c:v>31.388926683626288</c:v>
                </c:pt>
                <c:pt idx="34">
                  <c:v>31.97815455839828</c:v>
                </c:pt>
                <c:pt idx="35">
                  <c:v>32.567382433170266</c:v>
                </c:pt>
                <c:pt idx="36">
                  <c:v>33.156610307942259</c:v>
                </c:pt>
                <c:pt idx="37">
                  <c:v>33.745838182714245</c:v>
                </c:pt>
                <c:pt idx="38">
                  <c:v>34.33506605748623</c:v>
                </c:pt>
                <c:pt idx="39">
                  <c:v>34.924293932258223</c:v>
                </c:pt>
                <c:pt idx="40">
                  <c:v>35.513521807030209</c:v>
                </c:pt>
                <c:pt idx="41">
                  <c:v>36.102749681802202</c:v>
                </c:pt>
                <c:pt idx="42">
                  <c:v>36.691977556574194</c:v>
                </c:pt>
                <c:pt idx="43">
                  <c:v>37.28120543134618</c:v>
                </c:pt>
                <c:pt idx="44">
                  <c:v>37.870433306118166</c:v>
                </c:pt>
                <c:pt idx="45">
                  <c:v>38.459661180890159</c:v>
                </c:pt>
                <c:pt idx="46">
                  <c:v>39.048889055662144</c:v>
                </c:pt>
                <c:pt idx="47">
                  <c:v>39.638116930434137</c:v>
                </c:pt>
                <c:pt idx="48">
                  <c:v>40.227344805206123</c:v>
                </c:pt>
                <c:pt idx="49">
                  <c:v>40.816572679978115</c:v>
                </c:pt>
                <c:pt idx="50">
                  <c:v>41.405800554750101</c:v>
                </c:pt>
                <c:pt idx="51">
                  <c:v>41.995028429522094</c:v>
                </c:pt>
                <c:pt idx="52">
                  <c:v>42.58425630429408</c:v>
                </c:pt>
                <c:pt idx="53">
                  <c:v>43.173484179066072</c:v>
                </c:pt>
                <c:pt idx="54">
                  <c:v>43.762712053838065</c:v>
                </c:pt>
                <c:pt idx="55">
                  <c:v>44.351939928610044</c:v>
                </c:pt>
                <c:pt idx="56">
                  <c:v>44.941167803382037</c:v>
                </c:pt>
                <c:pt idx="57">
                  <c:v>45.530395678154029</c:v>
                </c:pt>
                <c:pt idx="58">
                  <c:v>46.119623552926015</c:v>
                </c:pt>
                <c:pt idx="59">
                  <c:v>46.708851427698008</c:v>
                </c:pt>
                <c:pt idx="60">
                  <c:v>47.298079302470001</c:v>
                </c:pt>
                <c:pt idx="61">
                  <c:v>47.887307177241979</c:v>
                </c:pt>
                <c:pt idx="62">
                  <c:v>48.476535052013972</c:v>
                </c:pt>
                <c:pt idx="63">
                  <c:v>49.065762926785965</c:v>
                </c:pt>
                <c:pt idx="64">
                  <c:v>49.654990801557958</c:v>
                </c:pt>
                <c:pt idx="65">
                  <c:v>50.244218676329943</c:v>
                </c:pt>
                <c:pt idx="66">
                  <c:v>50.833446551101929</c:v>
                </c:pt>
                <c:pt idx="67">
                  <c:v>51.422674425873915</c:v>
                </c:pt>
                <c:pt idx="68">
                  <c:v>52.011902300646199</c:v>
                </c:pt>
                <c:pt idx="69">
                  <c:v>52.601130175418191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D19-4DFC-A86C-FD7E870B3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047471"/>
        <c:axId val="1529048431"/>
      </c:scatterChart>
      <c:valAx>
        <c:axId val="1529047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9048431"/>
        <c:crosses val="autoZero"/>
        <c:crossBetween val="midCat"/>
      </c:valAx>
      <c:valAx>
        <c:axId val="15290484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904747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'E2'!$A$32:$A$101</c:f>
              <c:numCache>
                <c:formatCode>General</c:formatCode>
                <c:ptCount val="70"/>
                <c:pt idx="0">
                  <c:v>6.0606060606060597</c:v>
                </c:pt>
                <c:pt idx="1">
                  <c:v>6.2626262626262603</c:v>
                </c:pt>
                <c:pt idx="2">
                  <c:v>6.4646464646464601</c:v>
                </c:pt>
                <c:pt idx="3">
                  <c:v>6.6666666666666599</c:v>
                </c:pt>
                <c:pt idx="4">
                  <c:v>6.8686868686868596</c:v>
                </c:pt>
                <c:pt idx="5">
                  <c:v>7.0707070707070701</c:v>
                </c:pt>
                <c:pt idx="6">
                  <c:v>7.2727272727272698</c:v>
                </c:pt>
                <c:pt idx="7">
                  <c:v>7.4747474747474696</c:v>
                </c:pt>
                <c:pt idx="8">
                  <c:v>7.6767676767676702</c:v>
                </c:pt>
                <c:pt idx="9">
                  <c:v>7.87878787878787</c:v>
                </c:pt>
                <c:pt idx="10">
                  <c:v>8.0808080808080796</c:v>
                </c:pt>
                <c:pt idx="11">
                  <c:v>8.2828282828282802</c:v>
                </c:pt>
                <c:pt idx="12">
                  <c:v>8.4848484848484809</c:v>
                </c:pt>
                <c:pt idx="13">
                  <c:v>8.6868686868686797</c:v>
                </c:pt>
                <c:pt idx="14">
                  <c:v>8.8888888888888893</c:v>
                </c:pt>
                <c:pt idx="15">
                  <c:v>9.0909090909090899</c:v>
                </c:pt>
                <c:pt idx="16">
                  <c:v>9.2929292929292906</c:v>
                </c:pt>
                <c:pt idx="17">
                  <c:v>9.4949494949494895</c:v>
                </c:pt>
                <c:pt idx="18">
                  <c:v>9.6969696969696901</c:v>
                </c:pt>
                <c:pt idx="19">
                  <c:v>9.8989898989898997</c:v>
                </c:pt>
                <c:pt idx="20">
                  <c:v>10.1010101010101</c:v>
                </c:pt>
                <c:pt idx="21">
                  <c:v>10.303030303030299</c:v>
                </c:pt>
                <c:pt idx="22">
                  <c:v>10.5050505050505</c:v>
                </c:pt>
                <c:pt idx="23">
                  <c:v>10.707070707070701</c:v>
                </c:pt>
                <c:pt idx="24">
                  <c:v>10.909090909090899</c:v>
                </c:pt>
                <c:pt idx="25">
                  <c:v>11.1111111111111</c:v>
                </c:pt>
                <c:pt idx="26">
                  <c:v>11.313131313131301</c:v>
                </c:pt>
                <c:pt idx="27">
                  <c:v>11.5151515151515</c:v>
                </c:pt>
                <c:pt idx="28">
                  <c:v>11.7171717171717</c:v>
                </c:pt>
                <c:pt idx="29">
                  <c:v>11.919191919191899</c:v>
                </c:pt>
                <c:pt idx="30">
                  <c:v>12.1212121212121</c:v>
                </c:pt>
                <c:pt idx="31">
                  <c:v>12.3232323232323</c:v>
                </c:pt>
                <c:pt idx="32">
                  <c:v>12.525252525252499</c:v>
                </c:pt>
                <c:pt idx="33">
                  <c:v>12.7272727272727</c:v>
                </c:pt>
                <c:pt idx="34">
                  <c:v>12.929292929292901</c:v>
                </c:pt>
                <c:pt idx="35">
                  <c:v>13.1313131313131</c:v>
                </c:pt>
                <c:pt idx="36">
                  <c:v>13.3333333333333</c:v>
                </c:pt>
                <c:pt idx="37">
                  <c:v>13.535353535353501</c:v>
                </c:pt>
                <c:pt idx="38">
                  <c:v>13.7373737373737</c:v>
                </c:pt>
                <c:pt idx="39">
                  <c:v>13.9393939393939</c:v>
                </c:pt>
                <c:pt idx="40">
                  <c:v>14.141414141414099</c:v>
                </c:pt>
                <c:pt idx="41">
                  <c:v>14.3434343434343</c:v>
                </c:pt>
                <c:pt idx="42">
                  <c:v>14.545454545454501</c:v>
                </c:pt>
                <c:pt idx="43">
                  <c:v>14.747474747474699</c:v>
                </c:pt>
                <c:pt idx="44">
                  <c:v>14.9494949494949</c:v>
                </c:pt>
                <c:pt idx="45">
                  <c:v>15.151515151515101</c:v>
                </c:pt>
                <c:pt idx="46">
                  <c:v>15.3535353535353</c:v>
                </c:pt>
                <c:pt idx="47">
                  <c:v>15.5555555555555</c:v>
                </c:pt>
                <c:pt idx="48">
                  <c:v>15.757575757575699</c:v>
                </c:pt>
                <c:pt idx="49">
                  <c:v>15.9595959595959</c:v>
                </c:pt>
                <c:pt idx="50">
                  <c:v>16.161616161616099</c:v>
                </c:pt>
                <c:pt idx="51">
                  <c:v>16.363636363636299</c:v>
                </c:pt>
                <c:pt idx="52">
                  <c:v>16.5656565656565</c:v>
                </c:pt>
                <c:pt idx="53">
                  <c:v>16.767676767676701</c:v>
                </c:pt>
                <c:pt idx="54">
                  <c:v>16.969696969696901</c:v>
                </c:pt>
                <c:pt idx="55">
                  <c:v>17.171717171717098</c:v>
                </c:pt>
                <c:pt idx="56">
                  <c:v>17.373737373737299</c:v>
                </c:pt>
                <c:pt idx="57">
                  <c:v>17.5757575757575</c:v>
                </c:pt>
                <c:pt idx="58">
                  <c:v>17.7777777777777</c:v>
                </c:pt>
                <c:pt idx="59">
                  <c:v>17.979797979797901</c:v>
                </c:pt>
                <c:pt idx="60">
                  <c:v>18.181818181818102</c:v>
                </c:pt>
                <c:pt idx="61">
                  <c:v>18.383838383838299</c:v>
                </c:pt>
                <c:pt idx="62">
                  <c:v>18.585858585858499</c:v>
                </c:pt>
                <c:pt idx="63">
                  <c:v>18.7878787878787</c:v>
                </c:pt>
                <c:pt idx="64">
                  <c:v>18.989898989898901</c:v>
                </c:pt>
                <c:pt idx="65">
                  <c:v>19.191919191919101</c:v>
                </c:pt>
                <c:pt idx="66">
                  <c:v>19.393939393939299</c:v>
                </c:pt>
                <c:pt idx="67">
                  <c:v>19.595959595959499</c:v>
                </c:pt>
                <c:pt idx="68">
                  <c:v>19.797979797979799</c:v>
                </c:pt>
                <c:pt idx="69">
                  <c:v>20</c:v>
                </c:pt>
              </c:numCache>
            </c:numRef>
          </c:xVal>
          <c:yVal>
            <c:numRef>
              <c:f>'E2'!$K$32:$K$101</c:f>
              <c:numCache>
                <c:formatCode>General</c:formatCode>
                <c:ptCount val="70"/>
                <c:pt idx="0">
                  <c:v>12.624480075391041</c:v>
                </c:pt>
                <c:pt idx="1">
                  <c:v>-4.1077996509095271</c:v>
                </c:pt>
                <c:pt idx="2">
                  <c:v>9.2648752609734402</c:v>
                </c:pt>
                <c:pt idx="3">
                  <c:v>11.051954910191744</c:v>
                </c:pt>
                <c:pt idx="4">
                  <c:v>42.217811344681522</c:v>
                </c:pt>
                <c:pt idx="5">
                  <c:v>-2.1784795335628679</c:v>
                </c:pt>
                <c:pt idx="6">
                  <c:v>-6.889270736852005</c:v>
                </c:pt>
                <c:pt idx="7">
                  <c:v>-15.562833793656027</c:v>
                </c:pt>
                <c:pt idx="8">
                  <c:v>24.241703383552359</c:v>
                </c:pt>
                <c:pt idx="9">
                  <c:v>30.775095718502282</c:v>
                </c:pt>
                <c:pt idx="10">
                  <c:v>4.2802671284290597</c:v>
                </c:pt>
                <c:pt idx="11">
                  <c:v>41.201746370562248</c:v>
                </c:pt>
                <c:pt idx="12">
                  <c:v>23.754645006120299</c:v>
                </c:pt>
                <c:pt idx="13">
                  <c:v>21.429812473511845</c:v>
                </c:pt>
                <c:pt idx="14">
                  <c:v>-8.1506533869395881E-2</c:v>
                </c:pt>
                <c:pt idx="15">
                  <c:v>22.80799181466632</c:v>
                </c:pt>
                <c:pt idx="16">
                  <c:v>22.51475848421952</c:v>
                </c:pt>
                <c:pt idx="17">
                  <c:v>34.264298645019949</c:v>
                </c:pt>
                <c:pt idx="18">
                  <c:v>18.742776575761123</c:v>
                </c:pt>
                <c:pt idx="19">
                  <c:v>18.499725749092789</c:v>
                </c:pt>
                <c:pt idx="20">
                  <c:v>33.362387894098468</c:v>
                </c:pt>
                <c:pt idx="21">
                  <c:v>22.524586565494722</c:v>
                </c:pt>
                <c:pt idx="22">
                  <c:v>23.352866516688938</c:v>
                </c:pt>
                <c:pt idx="23">
                  <c:v>28.860850351092868</c:v>
                </c:pt>
                <c:pt idx="24">
                  <c:v>19.56293285732006</c:v>
                </c:pt>
                <c:pt idx="25">
                  <c:v>33.426361912195844</c:v>
                </c:pt>
                <c:pt idx="26">
                  <c:v>-2.2836530631255663</c:v>
                </c:pt>
                <c:pt idx="27">
                  <c:v>27.482649402816087</c:v>
                </c:pt>
                <c:pt idx="28">
                  <c:v>46.89148917348119</c:v>
                </c:pt>
                <c:pt idx="29">
                  <c:v>32.044539961433657</c:v>
                </c:pt>
                <c:pt idx="30">
                  <c:v>23.899631322875269</c:v>
                </c:pt>
                <c:pt idx="31">
                  <c:v>12.986689546307264</c:v>
                </c:pt>
                <c:pt idx="32">
                  <c:v>52.771325863249203</c:v>
                </c:pt>
                <c:pt idx="33">
                  <c:v>40.407390401569927</c:v>
                </c:pt>
                <c:pt idx="34">
                  <c:v>37.836788609479129</c:v>
                </c:pt>
                <c:pt idx="35">
                  <c:v>27.653694547976208</c:v>
                </c:pt>
                <c:pt idx="36">
                  <c:v>18.86258480402234</c:v>
                </c:pt>
                <c:pt idx="37">
                  <c:v>44.091147337717047</c:v>
                </c:pt>
                <c:pt idx="38">
                  <c:v>49.931482667021612</c:v>
                </c:pt>
                <c:pt idx="39">
                  <c:v>31.783351930250738</c:v>
                </c:pt>
                <c:pt idx="40">
                  <c:v>24.829495725317543</c:v>
                </c:pt>
                <c:pt idx="41">
                  <c:v>27.775177672511155</c:v>
                </c:pt>
                <c:pt idx="42">
                  <c:v>49.142092489477363</c:v>
                </c:pt>
                <c:pt idx="43">
                  <c:v>46.794432896846239</c:v>
                </c:pt>
                <c:pt idx="44">
                  <c:v>47.622097734701882</c:v>
                </c:pt>
                <c:pt idx="45">
                  <c:v>61.095473194298236</c:v>
                </c:pt>
                <c:pt idx="46">
                  <c:v>54.310200830414153</c:v>
                </c:pt>
                <c:pt idx="47">
                  <c:v>43.404182791468543</c:v>
                </c:pt>
                <c:pt idx="48">
                  <c:v>29.914354104020887</c:v>
                </c:pt>
                <c:pt idx="49">
                  <c:v>40.77844788270307</c:v>
                </c:pt>
                <c:pt idx="50">
                  <c:v>38.379344390156078</c:v>
                </c:pt>
                <c:pt idx="51">
                  <c:v>51.306496410555134</c:v>
                </c:pt>
                <c:pt idx="52">
                  <c:v>36.50511106851534</c:v>
                </c:pt>
                <c:pt idx="53">
                  <c:v>14.28708758132138</c:v>
                </c:pt>
                <c:pt idx="54">
                  <c:v>26.572700676031449</c:v>
                </c:pt>
                <c:pt idx="55">
                  <c:v>59.807631282868847</c:v>
                </c:pt>
                <c:pt idx="56">
                  <c:v>68.100509127740068</c:v>
                </c:pt>
                <c:pt idx="57">
                  <c:v>58.319747851682514</c:v>
                </c:pt>
                <c:pt idx="58">
                  <c:v>66.632766889539653</c:v>
                </c:pt>
                <c:pt idx="59">
                  <c:v>28.06998805386521</c:v>
                </c:pt>
                <c:pt idx="60">
                  <c:v>54.539360149306681</c:v>
                </c:pt>
                <c:pt idx="61">
                  <c:v>41.55824870883928</c:v>
                </c:pt>
                <c:pt idx="62">
                  <c:v>53.770662897211388</c:v>
                </c:pt>
                <c:pt idx="63">
                  <c:v>35.839602957327294</c:v>
                </c:pt>
                <c:pt idx="64">
                  <c:v>42.752396974884341</c:v>
                </c:pt>
                <c:pt idx="65">
                  <c:v>60.167501859006478</c:v>
                </c:pt>
                <c:pt idx="66">
                  <c:v>19.868539603376458</c:v>
                </c:pt>
                <c:pt idx="67">
                  <c:v>32.513881989619527</c:v>
                </c:pt>
                <c:pt idx="68">
                  <c:v>55.678845703711794</c:v>
                </c:pt>
                <c:pt idx="69">
                  <c:v>33.704771690208311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EC-4915-B01B-5C931A368BD0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'E2'!$A$32:$A$101</c:f>
              <c:numCache>
                <c:formatCode>General</c:formatCode>
                <c:ptCount val="70"/>
                <c:pt idx="0">
                  <c:v>6.0606060606060597</c:v>
                </c:pt>
                <c:pt idx="1">
                  <c:v>6.2626262626262603</c:v>
                </c:pt>
                <c:pt idx="2">
                  <c:v>6.4646464646464601</c:v>
                </c:pt>
                <c:pt idx="3">
                  <c:v>6.6666666666666599</c:v>
                </c:pt>
                <c:pt idx="4">
                  <c:v>6.8686868686868596</c:v>
                </c:pt>
                <c:pt idx="5">
                  <c:v>7.0707070707070701</c:v>
                </c:pt>
                <c:pt idx="6">
                  <c:v>7.2727272727272698</c:v>
                </c:pt>
                <c:pt idx="7">
                  <c:v>7.4747474747474696</c:v>
                </c:pt>
                <c:pt idx="8">
                  <c:v>7.6767676767676702</c:v>
                </c:pt>
                <c:pt idx="9">
                  <c:v>7.87878787878787</c:v>
                </c:pt>
                <c:pt idx="10">
                  <c:v>8.0808080808080796</c:v>
                </c:pt>
                <c:pt idx="11">
                  <c:v>8.2828282828282802</c:v>
                </c:pt>
                <c:pt idx="12">
                  <c:v>8.4848484848484809</c:v>
                </c:pt>
                <c:pt idx="13">
                  <c:v>8.6868686868686797</c:v>
                </c:pt>
                <c:pt idx="14">
                  <c:v>8.8888888888888893</c:v>
                </c:pt>
                <c:pt idx="15">
                  <c:v>9.0909090909090899</c:v>
                </c:pt>
                <c:pt idx="16">
                  <c:v>9.2929292929292906</c:v>
                </c:pt>
                <c:pt idx="17">
                  <c:v>9.4949494949494895</c:v>
                </c:pt>
                <c:pt idx="18">
                  <c:v>9.6969696969696901</c:v>
                </c:pt>
                <c:pt idx="19">
                  <c:v>9.8989898989898997</c:v>
                </c:pt>
                <c:pt idx="20">
                  <c:v>10.1010101010101</c:v>
                </c:pt>
                <c:pt idx="21">
                  <c:v>10.303030303030299</c:v>
                </c:pt>
                <c:pt idx="22">
                  <c:v>10.5050505050505</c:v>
                </c:pt>
                <c:pt idx="23">
                  <c:v>10.707070707070701</c:v>
                </c:pt>
                <c:pt idx="24">
                  <c:v>10.909090909090899</c:v>
                </c:pt>
                <c:pt idx="25">
                  <c:v>11.1111111111111</c:v>
                </c:pt>
                <c:pt idx="26">
                  <c:v>11.313131313131301</c:v>
                </c:pt>
                <c:pt idx="27">
                  <c:v>11.5151515151515</c:v>
                </c:pt>
                <c:pt idx="28">
                  <c:v>11.7171717171717</c:v>
                </c:pt>
                <c:pt idx="29">
                  <c:v>11.919191919191899</c:v>
                </c:pt>
                <c:pt idx="30">
                  <c:v>12.1212121212121</c:v>
                </c:pt>
                <c:pt idx="31">
                  <c:v>12.3232323232323</c:v>
                </c:pt>
                <c:pt idx="32">
                  <c:v>12.525252525252499</c:v>
                </c:pt>
                <c:pt idx="33">
                  <c:v>12.7272727272727</c:v>
                </c:pt>
                <c:pt idx="34">
                  <c:v>12.929292929292901</c:v>
                </c:pt>
                <c:pt idx="35">
                  <c:v>13.1313131313131</c:v>
                </c:pt>
                <c:pt idx="36">
                  <c:v>13.3333333333333</c:v>
                </c:pt>
                <c:pt idx="37">
                  <c:v>13.535353535353501</c:v>
                </c:pt>
                <c:pt idx="38">
                  <c:v>13.7373737373737</c:v>
                </c:pt>
                <c:pt idx="39">
                  <c:v>13.9393939393939</c:v>
                </c:pt>
                <c:pt idx="40">
                  <c:v>14.141414141414099</c:v>
                </c:pt>
                <c:pt idx="41">
                  <c:v>14.3434343434343</c:v>
                </c:pt>
                <c:pt idx="42">
                  <c:v>14.545454545454501</c:v>
                </c:pt>
                <c:pt idx="43">
                  <c:v>14.747474747474699</c:v>
                </c:pt>
                <c:pt idx="44">
                  <c:v>14.9494949494949</c:v>
                </c:pt>
                <c:pt idx="45">
                  <c:v>15.151515151515101</c:v>
                </c:pt>
                <c:pt idx="46">
                  <c:v>15.3535353535353</c:v>
                </c:pt>
                <c:pt idx="47">
                  <c:v>15.5555555555555</c:v>
                </c:pt>
                <c:pt idx="48">
                  <c:v>15.757575757575699</c:v>
                </c:pt>
                <c:pt idx="49">
                  <c:v>15.9595959595959</c:v>
                </c:pt>
                <c:pt idx="50">
                  <c:v>16.161616161616099</c:v>
                </c:pt>
                <c:pt idx="51">
                  <c:v>16.363636363636299</c:v>
                </c:pt>
                <c:pt idx="52">
                  <c:v>16.5656565656565</c:v>
                </c:pt>
                <c:pt idx="53">
                  <c:v>16.767676767676701</c:v>
                </c:pt>
                <c:pt idx="54">
                  <c:v>16.969696969696901</c:v>
                </c:pt>
                <c:pt idx="55">
                  <c:v>17.171717171717098</c:v>
                </c:pt>
                <c:pt idx="56">
                  <c:v>17.373737373737299</c:v>
                </c:pt>
                <c:pt idx="57">
                  <c:v>17.5757575757575</c:v>
                </c:pt>
                <c:pt idx="58">
                  <c:v>17.7777777777777</c:v>
                </c:pt>
                <c:pt idx="59">
                  <c:v>17.979797979797901</c:v>
                </c:pt>
                <c:pt idx="60">
                  <c:v>18.181818181818102</c:v>
                </c:pt>
                <c:pt idx="61">
                  <c:v>18.383838383838299</c:v>
                </c:pt>
                <c:pt idx="62">
                  <c:v>18.585858585858499</c:v>
                </c:pt>
                <c:pt idx="63">
                  <c:v>18.7878787878787</c:v>
                </c:pt>
                <c:pt idx="64">
                  <c:v>18.989898989898901</c:v>
                </c:pt>
                <c:pt idx="65">
                  <c:v>19.191919191919101</c:v>
                </c:pt>
                <c:pt idx="66">
                  <c:v>19.393939393939299</c:v>
                </c:pt>
                <c:pt idx="67">
                  <c:v>19.595959595959499</c:v>
                </c:pt>
                <c:pt idx="68">
                  <c:v>19.797979797979799</c:v>
                </c:pt>
                <c:pt idx="69">
                  <c:v>20</c:v>
                </c:pt>
              </c:numCache>
            </c:numRef>
          </c:xVal>
          <c:yVal>
            <c:numRef>
              <c:f>Train_ysd20!$B$25:$B$94</c:f>
              <c:numCache>
                <c:formatCode>General</c:formatCode>
                <c:ptCount val="70"/>
                <c:pt idx="0">
                  <c:v>6.6995450645793113</c:v>
                </c:pt>
                <c:pt idx="1">
                  <c:v>7.3897593806603439</c:v>
                </c:pt>
                <c:pt idx="2">
                  <c:v>8.0799736967413693</c:v>
                </c:pt>
                <c:pt idx="3">
                  <c:v>8.7701880128223983</c:v>
                </c:pt>
                <c:pt idx="4">
                  <c:v>9.4604023289034274</c:v>
                </c:pt>
                <c:pt idx="5">
                  <c:v>10.150616644984492</c:v>
                </c:pt>
                <c:pt idx="6">
                  <c:v>10.840830961065521</c:v>
                </c:pt>
                <c:pt idx="7">
                  <c:v>11.53104527714655</c:v>
                </c:pt>
                <c:pt idx="8">
                  <c:v>12.221259593227579</c:v>
                </c:pt>
                <c:pt idx="9">
                  <c:v>12.911473909308608</c:v>
                </c:pt>
                <c:pt idx="10">
                  <c:v>13.601688225389669</c:v>
                </c:pt>
                <c:pt idx="11">
                  <c:v>14.291902541470701</c:v>
                </c:pt>
                <c:pt idx="12">
                  <c:v>14.982116857551731</c:v>
                </c:pt>
                <c:pt idx="13">
                  <c:v>15.672331173632756</c:v>
                </c:pt>
                <c:pt idx="14">
                  <c:v>16.362545489713821</c:v>
                </c:pt>
                <c:pt idx="15">
                  <c:v>17.05275980579485</c:v>
                </c:pt>
                <c:pt idx="16">
                  <c:v>17.742974121875882</c:v>
                </c:pt>
                <c:pt idx="17">
                  <c:v>18.433188437956908</c:v>
                </c:pt>
                <c:pt idx="18">
                  <c:v>19.12340275403794</c:v>
                </c:pt>
                <c:pt idx="19">
                  <c:v>19.813617070119001</c:v>
                </c:pt>
                <c:pt idx="20">
                  <c:v>20.503831386200034</c:v>
                </c:pt>
                <c:pt idx="21">
                  <c:v>21.194045702281059</c:v>
                </c:pt>
                <c:pt idx="22">
                  <c:v>21.884260018362085</c:v>
                </c:pt>
                <c:pt idx="23">
                  <c:v>22.574474334443117</c:v>
                </c:pt>
                <c:pt idx="24">
                  <c:v>23.264688650524143</c:v>
                </c:pt>
                <c:pt idx="25">
                  <c:v>23.954902966605175</c:v>
                </c:pt>
                <c:pt idx="26">
                  <c:v>24.645117282686208</c:v>
                </c:pt>
                <c:pt idx="27">
                  <c:v>25.335331598767233</c:v>
                </c:pt>
                <c:pt idx="28">
                  <c:v>26.025545914848266</c:v>
                </c:pt>
                <c:pt idx="29">
                  <c:v>26.715760230929291</c:v>
                </c:pt>
                <c:pt idx="30">
                  <c:v>27.405974547010317</c:v>
                </c:pt>
                <c:pt idx="31">
                  <c:v>28.096188863091349</c:v>
                </c:pt>
                <c:pt idx="32">
                  <c:v>28.786403179172375</c:v>
                </c:pt>
                <c:pt idx="33">
                  <c:v>29.476617495253407</c:v>
                </c:pt>
                <c:pt idx="34">
                  <c:v>30.16683181133444</c:v>
                </c:pt>
                <c:pt idx="35">
                  <c:v>30.857046127415465</c:v>
                </c:pt>
                <c:pt idx="36">
                  <c:v>31.547260443496498</c:v>
                </c:pt>
                <c:pt idx="37">
                  <c:v>32.23747475957753</c:v>
                </c:pt>
                <c:pt idx="38">
                  <c:v>32.927689075658556</c:v>
                </c:pt>
                <c:pt idx="39">
                  <c:v>33.617903391739581</c:v>
                </c:pt>
                <c:pt idx="40">
                  <c:v>34.308117707820607</c:v>
                </c:pt>
                <c:pt idx="41">
                  <c:v>34.998332023901639</c:v>
                </c:pt>
                <c:pt idx="42">
                  <c:v>35.688546339982672</c:v>
                </c:pt>
                <c:pt idx="43">
                  <c:v>36.378760656063697</c:v>
                </c:pt>
                <c:pt idx="44">
                  <c:v>37.06897497214473</c:v>
                </c:pt>
                <c:pt idx="45">
                  <c:v>37.759189288225762</c:v>
                </c:pt>
                <c:pt idx="46">
                  <c:v>38.449403604306788</c:v>
                </c:pt>
                <c:pt idx="47">
                  <c:v>39.139617920387813</c:v>
                </c:pt>
                <c:pt idx="48">
                  <c:v>39.829832236468839</c:v>
                </c:pt>
                <c:pt idx="49">
                  <c:v>40.520046552549871</c:v>
                </c:pt>
                <c:pt idx="50">
                  <c:v>41.210260868630897</c:v>
                </c:pt>
                <c:pt idx="51">
                  <c:v>41.900475184711929</c:v>
                </c:pt>
                <c:pt idx="52">
                  <c:v>42.590689500792962</c:v>
                </c:pt>
                <c:pt idx="53">
                  <c:v>43.280903816873995</c:v>
                </c:pt>
                <c:pt idx="54">
                  <c:v>43.97111813295502</c:v>
                </c:pt>
                <c:pt idx="55">
                  <c:v>44.661332449036045</c:v>
                </c:pt>
                <c:pt idx="56">
                  <c:v>45.351546765117071</c:v>
                </c:pt>
                <c:pt idx="57">
                  <c:v>46.041761081198104</c:v>
                </c:pt>
                <c:pt idx="58">
                  <c:v>46.731975397279136</c:v>
                </c:pt>
                <c:pt idx="59">
                  <c:v>47.422189713360169</c:v>
                </c:pt>
                <c:pt idx="60">
                  <c:v>48.112404029441201</c:v>
                </c:pt>
                <c:pt idx="61">
                  <c:v>48.80261834552222</c:v>
                </c:pt>
                <c:pt idx="62">
                  <c:v>49.492832661603252</c:v>
                </c:pt>
                <c:pt idx="63">
                  <c:v>50.183046977684285</c:v>
                </c:pt>
                <c:pt idx="64">
                  <c:v>50.87326129376531</c:v>
                </c:pt>
                <c:pt idx="65">
                  <c:v>51.56347560984635</c:v>
                </c:pt>
                <c:pt idx="66">
                  <c:v>52.253689925927361</c:v>
                </c:pt>
                <c:pt idx="67">
                  <c:v>52.943904242008401</c:v>
                </c:pt>
                <c:pt idx="68">
                  <c:v>53.634118558089767</c:v>
                </c:pt>
                <c:pt idx="69">
                  <c:v>54.324332874170793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3EC-4915-B01B-5C931A368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052751"/>
        <c:axId val="1529054191"/>
      </c:scatterChart>
      <c:valAx>
        <c:axId val="1529052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9054191"/>
        <c:crosses val="autoZero"/>
        <c:crossBetween val="midCat"/>
      </c:valAx>
      <c:valAx>
        <c:axId val="1529054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905275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'E2'!$A$32:$A$101</c:f>
              <c:numCache>
                <c:formatCode>General</c:formatCode>
                <c:ptCount val="70"/>
                <c:pt idx="0">
                  <c:v>6.0606060606060597</c:v>
                </c:pt>
                <c:pt idx="1">
                  <c:v>6.2626262626262603</c:v>
                </c:pt>
                <c:pt idx="2">
                  <c:v>6.4646464646464601</c:v>
                </c:pt>
                <c:pt idx="3">
                  <c:v>6.6666666666666599</c:v>
                </c:pt>
                <c:pt idx="4">
                  <c:v>6.8686868686868596</c:v>
                </c:pt>
                <c:pt idx="5">
                  <c:v>7.0707070707070701</c:v>
                </c:pt>
                <c:pt idx="6">
                  <c:v>7.2727272727272698</c:v>
                </c:pt>
                <c:pt idx="7">
                  <c:v>7.4747474747474696</c:v>
                </c:pt>
                <c:pt idx="8">
                  <c:v>7.6767676767676702</c:v>
                </c:pt>
                <c:pt idx="9">
                  <c:v>7.87878787878787</c:v>
                </c:pt>
                <c:pt idx="10">
                  <c:v>8.0808080808080796</c:v>
                </c:pt>
                <c:pt idx="11">
                  <c:v>8.2828282828282802</c:v>
                </c:pt>
                <c:pt idx="12">
                  <c:v>8.4848484848484809</c:v>
                </c:pt>
                <c:pt idx="13">
                  <c:v>8.6868686868686797</c:v>
                </c:pt>
                <c:pt idx="14">
                  <c:v>8.8888888888888893</c:v>
                </c:pt>
                <c:pt idx="15">
                  <c:v>9.0909090909090899</c:v>
                </c:pt>
                <c:pt idx="16">
                  <c:v>9.2929292929292906</c:v>
                </c:pt>
                <c:pt idx="17">
                  <c:v>9.4949494949494895</c:v>
                </c:pt>
                <c:pt idx="18">
                  <c:v>9.6969696969696901</c:v>
                </c:pt>
                <c:pt idx="19">
                  <c:v>9.8989898989898997</c:v>
                </c:pt>
                <c:pt idx="20">
                  <c:v>10.1010101010101</c:v>
                </c:pt>
                <c:pt idx="21">
                  <c:v>10.303030303030299</c:v>
                </c:pt>
                <c:pt idx="22">
                  <c:v>10.5050505050505</c:v>
                </c:pt>
                <c:pt idx="23">
                  <c:v>10.707070707070701</c:v>
                </c:pt>
                <c:pt idx="24">
                  <c:v>10.909090909090899</c:v>
                </c:pt>
                <c:pt idx="25">
                  <c:v>11.1111111111111</c:v>
                </c:pt>
                <c:pt idx="26">
                  <c:v>11.313131313131301</c:v>
                </c:pt>
                <c:pt idx="27">
                  <c:v>11.5151515151515</c:v>
                </c:pt>
                <c:pt idx="28">
                  <c:v>11.7171717171717</c:v>
                </c:pt>
                <c:pt idx="29">
                  <c:v>11.919191919191899</c:v>
                </c:pt>
                <c:pt idx="30">
                  <c:v>12.1212121212121</c:v>
                </c:pt>
                <c:pt idx="31">
                  <c:v>12.3232323232323</c:v>
                </c:pt>
                <c:pt idx="32">
                  <c:v>12.525252525252499</c:v>
                </c:pt>
                <c:pt idx="33">
                  <c:v>12.7272727272727</c:v>
                </c:pt>
                <c:pt idx="34">
                  <c:v>12.929292929292901</c:v>
                </c:pt>
                <c:pt idx="35">
                  <c:v>13.1313131313131</c:v>
                </c:pt>
                <c:pt idx="36">
                  <c:v>13.3333333333333</c:v>
                </c:pt>
                <c:pt idx="37">
                  <c:v>13.535353535353501</c:v>
                </c:pt>
                <c:pt idx="38">
                  <c:v>13.7373737373737</c:v>
                </c:pt>
                <c:pt idx="39">
                  <c:v>13.9393939393939</c:v>
                </c:pt>
                <c:pt idx="40">
                  <c:v>14.141414141414099</c:v>
                </c:pt>
                <c:pt idx="41">
                  <c:v>14.3434343434343</c:v>
                </c:pt>
                <c:pt idx="42">
                  <c:v>14.545454545454501</c:v>
                </c:pt>
                <c:pt idx="43">
                  <c:v>14.747474747474699</c:v>
                </c:pt>
                <c:pt idx="44">
                  <c:v>14.9494949494949</c:v>
                </c:pt>
                <c:pt idx="45">
                  <c:v>15.151515151515101</c:v>
                </c:pt>
                <c:pt idx="46">
                  <c:v>15.3535353535353</c:v>
                </c:pt>
                <c:pt idx="47">
                  <c:v>15.5555555555555</c:v>
                </c:pt>
                <c:pt idx="48">
                  <c:v>15.757575757575699</c:v>
                </c:pt>
                <c:pt idx="49">
                  <c:v>15.9595959595959</c:v>
                </c:pt>
                <c:pt idx="50">
                  <c:v>16.161616161616099</c:v>
                </c:pt>
                <c:pt idx="51">
                  <c:v>16.363636363636299</c:v>
                </c:pt>
                <c:pt idx="52">
                  <c:v>16.5656565656565</c:v>
                </c:pt>
                <c:pt idx="53">
                  <c:v>16.767676767676701</c:v>
                </c:pt>
                <c:pt idx="54">
                  <c:v>16.969696969696901</c:v>
                </c:pt>
                <c:pt idx="55">
                  <c:v>17.171717171717098</c:v>
                </c:pt>
                <c:pt idx="56">
                  <c:v>17.373737373737299</c:v>
                </c:pt>
                <c:pt idx="57">
                  <c:v>17.5757575757575</c:v>
                </c:pt>
                <c:pt idx="58">
                  <c:v>17.7777777777777</c:v>
                </c:pt>
                <c:pt idx="59">
                  <c:v>17.979797979797901</c:v>
                </c:pt>
                <c:pt idx="60">
                  <c:v>18.181818181818102</c:v>
                </c:pt>
                <c:pt idx="61">
                  <c:v>18.383838383838299</c:v>
                </c:pt>
                <c:pt idx="62">
                  <c:v>18.585858585858499</c:v>
                </c:pt>
                <c:pt idx="63">
                  <c:v>18.7878787878787</c:v>
                </c:pt>
                <c:pt idx="64">
                  <c:v>18.989898989898901</c:v>
                </c:pt>
                <c:pt idx="65">
                  <c:v>19.191919191919101</c:v>
                </c:pt>
                <c:pt idx="66">
                  <c:v>19.393939393939299</c:v>
                </c:pt>
                <c:pt idx="67">
                  <c:v>19.595959595959499</c:v>
                </c:pt>
                <c:pt idx="68">
                  <c:v>19.797979797979799</c:v>
                </c:pt>
                <c:pt idx="69">
                  <c:v>20</c:v>
                </c:pt>
              </c:numCache>
            </c:numRef>
          </c:xVal>
          <c:yVal>
            <c:numRef>
              <c:f>'E2'!$L$32:$L$101</c:f>
              <c:numCache>
                <c:formatCode>General</c:formatCode>
                <c:ptCount val="70"/>
                <c:pt idx="0">
                  <c:v>25.479776459579199</c:v>
                </c:pt>
                <c:pt idx="1">
                  <c:v>4.2154391020833337</c:v>
                </c:pt>
                <c:pt idx="2">
                  <c:v>9.7407944279710215</c:v>
                </c:pt>
                <c:pt idx="3">
                  <c:v>44.180984318393485</c:v>
                </c:pt>
                <c:pt idx="4">
                  <c:v>23.732888249518581</c:v>
                </c:pt>
                <c:pt idx="5">
                  <c:v>24.150092694383325</c:v>
                </c:pt>
                <c:pt idx="6">
                  <c:v>-8.3750269777696467</c:v>
                </c:pt>
                <c:pt idx="7">
                  <c:v>2.8231909997998628</c:v>
                </c:pt>
                <c:pt idx="8">
                  <c:v>2.0162068575961314</c:v>
                </c:pt>
                <c:pt idx="9">
                  <c:v>-9.5896553420321489</c:v>
                </c:pt>
                <c:pt idx="10">
                  <c:v>20.130166154873546</c:v>
                </c:pt>
                <c:pt idx="11">
                  <c:v>19.125355766916986</c:v>
                </c:pt>
                <c:pt idx="12">
                  <c:v>47.633353379578367</c:v>
                </c:pt>
                <c:pt idx="13">
                  <c:v>-13.080847678567494</c:v>
                </c:pt>
                <c:pt idx="14">
                  <c:v>11.548096234044532</c:v>
                </c:pt>
                <c:pt idx="15">
                  <c:v>-16.266271941891006</c:v>
                </c:pt>
                <c:pt idx="16">
                  <c:v>20.52687394809524</c:v>
                </c:pt>
                <c:pt idx="17">
                  <c:v>17.364746743767391</c:v>
                </c:pt>
                <c:pt idx="18">
                  <c:v>-29.833260635122301</c:v>
                </c:pt>
                <c:pt idx="19">
                  <c:v>34.23793098819386</c:v>
                </c:pt>
                <c:pt idx="20">
                  <c:v>11.295757100498712</c:v>
                </c:pt>
                <c:pt idx="21">
                  <c:v>-6.6384056101571467</c:v>
                </c:pt>
                <c:pt idx="22">
                  <c:v>21.291356551853596</c:v>
                </c:pt>
                <c:pt idx="23">
                  <c:v>11.409098811093667</c:v>
                </c:pt>
                <c:pt idx="24">
                  <c:v>-8.9869827873128578</c:v>
                </c:pt>
                <c:pt idx="25">
                  <c:v>-4.5594262449591163</c:v>
                </c:pt>
                <c:pt idx="26">
                  <c:v>10.548763581401293</c:v>
                </c:pt>
                <c:pt idx="27">
                  <c:v>8.3718505960680076</c:v>
                </c:pt>
                <c:pt idx="28">
                  <c:v>61.051507292039311</c:v>
                </c:pt>
                <c:pt idx="29">
                  <c:v>58.78407042734505</c:v>
                </c:pt>
                <c:pt idx="30">
                  <c:v>49.174998870542787</c:v>
                </c:pt>
                <c:pt idx="31">
                  <c:v>47.330484160003138</c:v>
                </c:pt>
                <c:pt idx="32">
                  <c:v>18.615273532896289</c:v>
                </c:pt>
                <c:pt idx="33">
                  <c:v>19.941022287523701</c:v>
                </c:pt>
                <c:pt idx="34">
                  <c:v>66.357490069843365</c:v>
                </c:pt>
                <c:pt idx="35">
                  <c:v>21.922040744836135</c:v>
                </c:pt>
                <c:pt idx="36">
                  <c:v>23.966525521962279</c:v>
                </c:pt>
                <c:pt idx="37">
                  <c:v>48.448918018537213</c:v>
                </c:pt>
                <c:pt idx="38">
                  <c:v>55.075088333879663</c:v>
                </c:pt>
                <c:pt idx="39">
                  <c:v>26.31829397384826</c:v>
                </c:pt>
                <c:pt idx="40">
                  <c:v>85.030579170504524</c:v>
                </c:pt>
                <c:pt idx="41">
                  <c:v>41.258062765373523</c:v>
                </c:pt>
                <c:pt idx="42">
                  <c:v>33.480741778810476</c:v>
                </c:pt>
                <c:pt idx="43">
                  <c:v>42.800169721429477</c:v>
                </c:pt>
                <c:pt idx="44">
                  <c:v>10.737887810008477</c:v>
                </c:pt>
                <c:pt idx="45">
                  <c:v>42.3573287420352</c:v>
                </c:pt>
                <c:pt idx="46">
                  <c:v>34.992501617613478</c:v>
                </c:pt>
                <c:pt idx="47">
                  <c:v>16.773916193339993</c:v>
                </c:pt>
                <c:pt idx="48">
                  <c:v>48.844417592757608</c:v>
                </c:pt>
                <c:pt idx="49">
                  <c:v>36.363929952858349</c:v>
                </c:pt>
                <c:pt idx="50">
                  <c:v>36.890212281418357</c:v>
                </c:pt>
                <c:pt idx="51">
                  <c:v>50.767149650800576</c:v>
                </c:pt>
                <c:pt idx="52">
                  <c:v>51.351502335155295</c:v>
                </c:pt>
                <c:pt idx="53">
                  <c:v>16.414323952845237</c:v>
                </c:pt>
                <c:pt idx="54">
                  <c:v>94.122029126390686</c:v>
                </c:pt>
                <c:pt idx="55">
                  <c:v>43.032818502854525</c:v>
                </c:pt>
                <c:pt idx="56">
                  <c:v>27.567564251212804</c:v>
                </c:pt>
                <c:pt idx="57">
                  <c:v>89.862403078703352</c:v>
                </c:pt>
                <c:pt idx="58">
                  <c:v>48.288609961147387</c:v>
                </c:pt>
                <c:pt idx="59">
                  <c:v>30.452720710412294</c:v>
                </c:pt>
                <c:pt idx="60">
                  <c:v>44.063794512118228</c:v>
                </c:pt>
                <c:pt idx="61">
                  <c:v>27.829505319975034</c:v>
                </c:pt>
                <c:pt idx="62">
                  <c:v>61.990003108628208</c:v>
                </c:pt>
                <c:pt idx="63">
                  <c:v>53.866275810921664</c:v>
                </c:pt>
                <c:pt idx="64">
                  <c:v>30.243294790721869</c:v>
                </c:pt>
                <c:pt idx="65">
                  <c:v>15.082718915389904</c:v>
                </c:pt>
                <c:pt idx="66">
                  <c:v>68.291062999563636</c:v>
                </c:pt>
                <c:pt idx="67">
                  <c:v>62.847319949682792</c:v>
                </c:pt>
                <c:pt idx="68">
                  <c:v>35.820323943530418</c:v>
                </c:pt>
                <c:pt idx="69">
                  <c:v>33.990851532830703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2D-44D3-848C-816EE315A95A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'E2'!$A$32:$A$101</c:f>
              <c:numCache>
                <c:formatCode>General</c:formatCode>
                <c:ptCount val="70"/>
                <c:pt idx="0">
                  <c:v>6.0606060606060597</c:v>
                </c:pt>
                <c:pt idx="1">
                  <c:v>6.2626262626262603</c:v>
                </c:pt>
                <c:pt idx="2">
                  <c:v>6.4646464646464601</c:v>
                </c:pt>
                <c:pt idx="3">
                  <c:v>6.6666666666666599</c:v>
                </c:pt>
                <c:pt idx="4">
                  <c:v>6.8686868686868596</c:v>
                </c:pt>
                <c:pt idx="5">
                  <c:v>7.0707070707070701</c:v>
                </c:pt>
                <c:pt idx="6">
                  <c:v>7.2727272727272698</c:v>
                </c:pt>
                <c:pt idx="7">
                  <c:v>7.4747474747474696</c:v>
                </c:pt>
                <c:pt idx="8">
                  <c:v>7.6767676767676702</c:v>
                </c:pt>
                <c:pt idx="9">
                  <c:v>7.87878787878787</c:v>
                </c:pt>
                <c:pt idx="10">
                  <c:v>8.0808080808080796</c:v>
                </c:pt>
                <c:pt idx="11">
                  <c:v>8.2828282828282802</c:v>
                </c:pt>
                <c:pt idx="12">
                  <c:v>8.4848484848484809</c:v>
                </c:pt>
                <c:pt idx="13">
                  <c:v>8.6868686868686797</c:v>
                </c:pt>
                <c:pt idx="14">
                  <c:v>8.8888888888888893</c:v>
                </c:pt>
                <c:pt idx="15">
                  <c:v>9.0909090909090899</c:v>
                </c:pt>
                <c:pt idx="16">
                  <c:v>9.2929292929292906</c:v>
                </c:pt>
                <c:pt idx="17">
                  <c:v>9.4949494949494895</c:v>
                </c:pt>
                <c:pt idx="18">
                  <c:v>9.6969696969696901</c:v>
                </c:pt>
                <c:pt idx="19">
                  <c:v>9.8989898989898997</c:v>
                </c:pt>
                <c:pt idx="20">
                  <c:v>10.1010101010101</c:v>
                </c:pt>
                <c:pt idx="21">
                  <c:v>10.303030303030299</c:v>
                </c:pt>
                <c:pt idx="22">
                  <c:v>10.5050505050505</c:v>
                </c:pt>
                <c:pt idx="23">
                  <c:v>10.707070707070701</c:v>
                </c:pt>
                <c:pt idx="24">
                  <c:v>10.909090909090899</c:v>
                </c:pt>
                <c:pt idx="25">
                  <c:v>11.1111111111111</c:v>
                </c:pt>
                <c:pt idx="26">
                  <c:v>11.313131313131301</c:v>
                </c:pt>
                <c:pt idx="27">
                  <c:v>11.5151515151515</c:v>
                </c:pt>
                <c:pt idx="28">
                  <c:v>11.7171717171717</c:v>
                </c:pt>
                <c:pt idx="29">
                  <c:v>11.919191919191899</c:v>
                </c:pt>
                <c:pt idx="30">
                  <c:v>12.1212121212121</c:v>
                </c:pt>
                <c:pt idx="31">
                  <c:v>12.3232323232323</c:v>
                </c:pt>
                <c:pt idx="32">
                  <c:v>12.525252525252499</c:v>
                </c:pt>
                <c:pt idx="33">
                  <c:v>12.7272727272727</c:v>
                </c:pt>
                <c:pt idx="34">
                  <c:v>12.929292929292901</c:v>
                </c:pt>
                <c:pt idx="35">
                  <c:v>13.1313131313131</c:v>
                </c:pt>
                <c:pt idx="36">
                  <c:v>13.3333333333333</c:v>
                </c:pt>
                <c:pt idx="37">
                  <c:v>13.535353535353501</c:v>
                </c:pt>
                <c:pt idx="38">
                  <c:v>13.7373737373737</c:v>
                </c:pt>
                <c:pt idx="39">
                  <c:v>13.9393939393939</c:v>
                </c:pt>
                <c:pt idx="40">
                  <c:v>14.141414141414099</c:v>
                </c:pt>
                <c:pt idx="41">
                  <c:v>14.3434343434343</c:v>
                </c:pt>
                <c:pt idx="42">
                  <c:v>14.545454545454501</c:v>
                </c:pt>
                <c:pt idx="43">
                  <c:v>14.747474747474699</c:v>
                </c:pt>
                <c:pt idx="44">
                  <c:v>14.9494949494949</c:v>
                </c:pt>
                <c:pt idx="45">
                  <c:v>15.151515151515101</c:v>
                </c:pt>
                <c:pt idx="46">
                  <c:v>15.3535353535353</c:v>
                </c:pt>
                <c:pt idx="47">
                  <c:v>15.5555555555555</c:v>
                </c:pt>
                <c:pt idx="48">
                  <c:v>15.757575757575699</c:v>
                </c:pt>
                <c:pt idx="49">
                  <c:v>15.9595959595959</c:v>
                </c:pt>
                <c:pt idx="50">
                  <c:v>16.161616161616099</c:v>
                </c:pt>
                <c:pt idx="51">
                  <c:v>16.363636363636299</c:v>
                </c:pt>
                <c:pt idx="52">
                  <c:v>16.5656565656565</c:v>
                </c:pt>
                <c:pt idx="53">
                  <c:v>16.767676767676701</c:v>
                </c:pt>
                <c:pt idx="54">
                  <c:v>16.969696969696901</c:v>
                </c:pt>
                <c:pt idx="55">
                  <c:v>17.171717171717098</c:v>
                </c:pt>
                <c:pt idx="56">
                  <c:v>17.373737373737299</c:v>
                </c:pt>
                <c:pt idx="57">
                  <c:v>17.5757575757575</c:v>
                </c:pt>
                <c:pt idx="58">
                  <c:v>17.7777777777777</c:v>
                </c:pt>
                <c:pt idx="59">
                  <c:v>17.979797979797901</c:v>
                </c:pt>
                <c:pt idx="60">
                  <c:v>18.181818181818102</c:v>
                </c:pt>
                <c:pt idx="61">
                  <c:v>18.383838383838299</c:v>
                </c:pt>
                <c:pt idx="62">
                  <c:v>18.585858585858499</c:v>
                </c:pt>
                <c:pt idx="63">
                  <c:v>18.7878787878787</c:v>
                </c:pt>
                <c:pt idx="64">
                  <c:v>18.989898989898901</c:v>
                </c:pt>
                <c:pt idx="65">
                  <c:v>19.191919191919101</c:v>
                </c:pt>
                <c:pt idx="66">
                  <c:v>19.393939393939299</c:v>
                </c:pt>
                <c:pt idx="67">
                  <c:v>19.595959595959499</c:v>
                </c:pt>
                <c:pt idx="68">
                  <c:v>19.797979797979799</c:v>
                </c:pt>
                <c:pt idx="69">
                  <c:v>20</c:v>
                </c:pt>
              </c:numCache>
            </c:numRef>
          </c:xVal>
          <c:yVal>
            <c:numRef>
              <c:f>Train_ysd25!$B$25:$B$94</c:f>
              <c:numCache>
                <c:formatCode>General</c:formatCode>
                <c:ptCount val="70"/>
                <c:pt idx="0">
                  <c:v>14.975979095803362</c:v>
                </c:pt>
                <c:pt idx="1">
                  <c:v>15.458251811783096</c:v>
                </c:pt>
                <c:pt idx="2">
                  <c:v>15.940524527762827</c:v>
                </c:pt>
                <c:pt idx="3">
                  <c:v>16.422797243742558</c:v>
                </c:pt>
                <c:pt idx="4">
                  <c:v>16.90506995972229</c:v>
                </c:pt>
                <c:pt idx="5">
                  <c:v>17.387342675702044</c:v>
                </c:pt>
                <c:pt idx="6">
                  <c:v>17.869615391681776</c:v>
                </c:pt>
                <c:pt idx="7">
                  <c:v>18.351888107661509</c:v>
                </c:pt>
                <c:pt idx="8">
                  <c:v>18.834160823641241</c:v>
                </c:pt>
                <c:pt idx="9">
                  <c:v>19.31643353962097</c:v>
                </c:pt>
                <c:pt idx="10">
                  <c:v>19.798706255600727</c:v>
                </c:pt>
                <c:pt idx="11">
                  <c:v>20.28097897158046</c:v>
                </c:pt>
                <c:pt idx="12">
                  <c:v>20.763251687560192</c:v>
                </c:pt>
                <c:pt idx="13">
                  <c:v>21.245524403539921</c:v>
                </c:pt>
                <c:pt idx="14">
                  <c:v>21.727797119519675</c:v>
                </c:pt>
                <c:pt idx="15">
                  <c:v>22.210069835499407</c:v>
                </c:pt>
                <c:pt idx="16">
                  <c:v>22.692342551479143</c:v>
                </c:pt>
                <c:pt idx="17">
                  <c:v>23.174615267458872</c:v>
                </c:pt>
                <c:pt idx="18">
                  <c:v>23.656887983438605</c:v>
                </c:pt>
                <c:pt idx="19">
                  <c:v>24.139160699418358</c:v>
                </c:pt>
                <c:pt idx="20">
                  <c:v>24.621433415398091</c:v>
                </c:pt>
                <c:pt idx="21">
                  <c:v>25.10370613137782</c:v>
                </c:pt>
                <c:pt idx="22">
                  <c:v>25.585978847357552</c:v>
                </c:pt>
                <c:pt idx="23">
                  <c:v>26.068251563337284</c:v>
                </c:pt>
                <c:pt idx="24">
                  <c:v>26.550524279317013</c:v>
                </c:pt>
                <c:pt idx="25">
                  <c:v>27.032796995296749</c:v>
                </c:pt>
                <c:pt idx="26">
                  <c:v>27.515069711276482</c:v>
                </c:pt>
                <c:pt idx="27">
                  <c:v>27.997342427256211</c:v>
                </c:pt>
                <c:pt idx="28">
                  <c:v>28.479615143235943</c:v>
                </c:pt>
                <c:pt idx="29">
                  <c:v>28.961887859215672</c:v>
                </c:pt>
                <c:pt idx="30">
                  <c:v>29.444160575195404</c:v>
                </c:pt>
                <c:pt idx="31">
                  <c:v>29.926433291175137</c:v>
                </c:pt>
                <c:pt idx="32">
                  <c:v>30.408706007154866</c:v>
                </c:pt>
                <c:pt idx="33">
                  <c:v>30.890978723134602</c:v>
                </c:pt>
                <c:pt idx="34">
                  <c:v>31.373251439114334</c:v>
                </c:pt>
                <c:pt idx="35">
                  <c:v>31.855524155094063</c:v>
                </c:pt>
                <c:pt idx="36">
                  <c:v>32.337796871073792</c:v>
                </c:pt>
                <c:pt idx="37">
                  <c:v>32.820069587053531</c:v>
                </c:pt>
                <c:pt idx="38">
                  <c:v>33.302342303033257</c:v>
                </c:pt>
                <c:pt idx="39">
                  <c:v>33.784615019012989</c:v>
                </c:pt>
                <c:pt idx="40">
                  <c:v>34.266887734992721</c:v>
                </c:pt>
                <c:pt idx="41">
                  <c:v>34.749160450972454</c:v>
                </c:pt>
                <c:pt idx="42">
                  <c:v>35.231433166952186</c:v>
                </c:pt>
                <c:pt idx="43">
                  <c:v>35.713705882931912</c:v>
                </c:pt>
                <c:pt idx="44">
                  <c:v>36.195978598911651</c:v>
                </c:pt>
                <c:pt idx="45">
                  <c:v>36.678251314891384</c:v>
                </c:pt>
                <c:pt idx="46">
                  <c:v>37.160524030871109</c:v>
                </c:pt>
                <c:pt idx="47">
                  <c:v>37.642796746850841</c:v>
                </c:pt>
                <c:pt idx="48">
                  <c:v>38.125069462830574</c:v>
                </c:pt>
                <c:pt idx="49">
                  <c:v>38.607342178810306</c:v>
                </c:pt>
                <c:pt idx="50">
                  <c:v>39.089614894790031</c:v>
                </c:pt>
                <c:pt idx="51">
                  <c:v>39.571887610769764</c:v>
                </c:pt>
                <c:pt idx="52">
                  <c:v>40.054160326749503</c:v>
                </c:pt>
                <c:pt idx="53">
                  <c:v>40.536433042729236</c:v>
                </c:pt>
                <c:pt idx="54">
                  <c:v>41.018705758708968</c:v>
                </c:pt>
                <c:pt idx="55">
                  <c:v>41.500978474688694</c:v>
                </c:pt>
                <c:pt idx="56">
                  <c:v>41.983251190668426</c:v>
                </c:pt>
                <c:pt idx="57">
                  <c:v>42.465523906648158</c:v>
                </c:pt>
                <c:pt idx="58">
                  <c:v>42.947796622627891</c:v>
                </c:pt>
                <c:pt idx="59">
                  <c:v>43.430069338607623</c:v>
                </c:pt>
                <c:pt idx="60">
                  <c:v>43.912342054587356</c:v>
                </c:pt>
                <c:pt idx="61">
                  <c:v>44.394614770567081</c:v>
                </c:pt>
                <c:pt idx="62">
                  <c:v>44.876887486546813</c:v>
                </c:pt>
                <c:pt idx="63">
                  <c:v>45.359160202526546</c:v>
                </c:pt>
                <c:pt idx="64">
                  <c:v>45.841432918506278</c:v>
                </c:pt>
                <c:pt idx="65">
                  <c:v>46.323705634486011</c:v>
                </c:pt>
                <c:pt idx="66">
                  <c:v>46.805978350465736</c:v>
                </c:pt>
                <c:pt idx="67">
                  <c:v>47.288251066445468</c:v>
                </c:pt>
                <c:pt idx="68">
                  <c:v>47.770523782425443</c:v>
                </c:pt>
                <c:pt idx="69">
                  <c:v>48.252796498405175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2D-44D3-848C-816EE315A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054671"/>
        <c:axId val="1529055151"/>
      </c:scatterChart>
      <c:valAx>
        <c:axId val="15290546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9055151"/>
        <c:crosses val="autoZero"/>
        <c:crossBetween val="midCat"/>
      </c:valAx>
      <c:valAx>
        <c:axId val="15290551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905467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'E2'!$B$1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'E2'!$A$2:$A$101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0.20202020202020199</c:v>
                </c:pt>
                <c:pt idx="2">
                  <c:v>0.40404040404040398</c:v>
                </c:pt>
                <c:pt idx="3">
                  <c:v>0.60606060606060597</c:v>
                </c:pt>
                <c:pt idx="4">
                  <c:v>0.80808080808080796</c:v>
                </c:pt>
                <c:pt idx="5">
                  <c:v>1.0101010101010099</c:v>
                </c:pt>
                <c:pt idx="6">
                  <c:v>1.2121212121212099</c:v>
                </c:pt>
                <c:pt idx="7">
                  <c:v>1.4141414141414099</c:v>
                </c:pt>
                <c:pt idx="8">
                  <c:v>1.6161616161616099</c:v>
                </c:pt>
                <c:pt idx="9">
                  <c:v>1.8181818181818099</c:v>
                </c:pt>
                <c:pt idx="10">
                  <c:v>2.0202020202020199</c:v>
                </c:pt>
                <c:pt idx="11">
                  <c:v>2.2222222222222201</c:v>
                </c:pt>
                <c:pt idx="12">
                  <c:v>2.4242424242424199</c:v>
                </c:pt>
                <c:pt idx="13">
                  <c:v>2.6262626262626201</c:v>
                </c:pt>
                <c:pt idx="14">
                  <c:v>2.8282828282828198</c:v>
                </c:pt>
                <c:pt idx="15">
                  <c:v>3.0303030303030298</c:v>
                </c:pt>
                <c:pt idx="16">
                  <c:v>3.23232323232323</c:v>
                </c:pt>
                <c:pt idx="17">
                  <c:v>3.4343434343434298</c:v>
                </c:pt>
                <c:pt idx="18">
                  <c:v>3.63636363636363</c:v>
                </c:pt>
                <c:pt idx="19">
                  <c:v>3.8383838383838298</c:v>
                </c:pt>
                <c:pt idx="20">
                  <c:v>4.0404040404040398</c:v>
                </c:pt>
                <c:pt idx="21">
                  <c:v>4.2424242424242404</c:v>
                </c:pt>
                <c:pt idx="22">
                  <c:v>4.4444444444444402</c:v>
                </c:pt>
                <c:pt idx="23">
                  <c:v>4.64646464646464</c:v>
                </c:pt>
                <c:pt idx="24">
                  <c:v>4.8484848484848397</c:v>
                </c:pt>
                <c:pt idx="25">
                  <c:v>5.0505050505050502</c:v>
                </c:pt>
                <c:pt idx="26">
                  <c:v>5.2525252525252499</c:v>
                </c:pt>
                <c:pt idx="27">
                  <c:v>5.4545454545454497</c:v>
                </c:pt>
                <c:pt idx="28">
                  <c:v>5.6565656565656504</c:v>
                </c:pt>
                <c:pt idx="29">
                  <c:v>5.8585858585858501</c:v>
                </c:pt>
                <c:pt idx="30">
                  <c:v>6.0606060606060597</c:v>
                </c:pt>
                <c:pt idx="31">
                  <c:v>6.2626262626262603</c:v>
                </c:pt>
                <c:pt idx="32">
                  <c:v>6.4646464646464601</c:v>
                </c:pt>
                <c:pt idx="33">
                  <c:v>6.6666666666666599</c:v>
                </c:pt>
                <c:pt idx="34">
                  <c:v>6.8686868686868596</c:v>
                </c:pt>
                <c:pt idx="35">
                  <c:v>7.0707070707070701</c:v>
                </c:pt>
                <c:pt idx="36">
                  <c:v>7.2727272727272698</c:v>
                </c:pt>
                <c:pt idx="37">
                  <c:v>7.4747474747474696</c:v>
                </c:pt>
                <c:pt idx="38">
                  <c:v>7.6767676767676702</c:v>
                </c:pt>
                <c:pt idx="39">
                  <c:v>7.87878787878787</c:v>
                </c:pt>
                <c:pt idx="40">
                  <c:v>8.0808080808080796</c:v>
                </c:pt>
                <c:pt idx="41">
                  <c:v>8.2828282828282802</c:v>
                </c:pt>
                <c:pt idx="42">
                  <c:v>8.4848484848484809</c:v>
                </c:pt>
                <c:pt idx="43">
                  <c:v>8.6868686868686797</c:v>
                </c:pt>
                <c:pt idx="44">
                  <c:v>8.8888888888888893</c:v>
                </c:pt>
                <c:pt idx="45">
                  <c:v>9.0909090909090899</c:v>
                </c:pt>
                <c:pt idx="46">
                  <c:v>9.2929292929292906</c:v>
                </c:pt>
                <c:pt idx="47">
                  <c:v>9.4949494949494895</c:v>
                </c:pt>
                <c:pt idx="48">
                  <c:v>9.6969696969696901</c:v>
                </c:pt>
                <c:pt idx="49">
                  <c:v>9.8989898989898997</c:v>
                </c:pt>
                <c:pt idx="50">
                  <c:v>10.1010101010101</c:v>
                </c:pt>
                <c:pt idx="51">
                  <c:v>10.303030303030299</c:v>
                </c:pt>
                <c:pt idx="52">
                  <c:v>10.5050505050505</c:v>
                </c:pt>
                <c:pt idx="53">
                  <c:v>10.707070707070701</c:v>
                </c:pt>
                <c:pt idx="54">
                  <c:v>10.909090909090899</c:v>
                </c:pt>
                <c:pt idx="55">
                  <c:v>11.1111111111111</c:v>
                </c:pt>
                <c:pt idx="56">
                  <c:v>11.313131313131301</c:v>
                </c:pt>
                <c:pt idx="57">
                  <c:v>11.5151515151515</c:v>
                </c:pt>
                <c:pt idx="58">
                  <c:v>11.7171717171717</c:v>
                </c:pt>
                <c:pt idx="59">
                  <c:v>11.919191919191899</c:v>
                </c:pt>
                <c:pt idx="60">
                  <c:v>12.1212121212121</c:v>
                </c:pt>
                <c:pt idx="61">
                  <c:v>12.3232323232323</c:v>
                </c:pt>
                <c:pt idx="62">
                  <c:v>12.525252525252499</c:v>
                </c:pt>
                <c:pt idx="63">
                  <c:v>12.7272727272727</c:v>
                </c:pt>
                <c:pt idx="64">
                  <c:v>12.929292929292901</c:v>
                </c:pt>
                <c:pt idx="65">
                  <c:v>13.1313131313131</c:v>
                </c:pt>
                <c:pt idx="66">
                  <c:v>13.3333333333333</c:v>
                </c:pt>
                <c:pt idx="67">
                  <c:v>13.535353535353501</c:v>
                </c:pt>
                <c:pt idx="68">
                  <c:v>13.7373737373737</c:v>
                </c:pt>
                <c:pt idx="69">
                  <c:v>13.9393939393939</c:v>
                </c:pt>
                <c:pt idx="70">
                  <c:v>14.141414141414099</c:v>
                </c:pt>
                <c:pt idx="71">
                  <c:v>14.3434343434343</c:v>
                </c:pt>
                <c:pt idx="72">
                  <c:v>14.545454545454501</c:v>
                </c:pt>
                <c:pt idx="73">
                  <c:v>14.747474747474699</c:v>
                </c:pt>
                <c:pt idx="74">
                  <c:v>14.9494949494949</c:v>
                </c:pt>
                <c:pt idx="75">
                  <c:v>15.151515151515101</c:v>
                </c:pt>
                <c:pt idx="76">
                  <c:v>15.3535353535353</c:v>
                </c:pt>
                <c:pt idx="77">
                  <c:v>15.5555555555555</c:v>
                </c:pt>
                <c:pt idx="78">
                  <c:v>15.757575757575699</c:v>
                </c:pt>
                <c:pt idx="79">
                  <c:v>15.9595959595959</c:v>
                </c:pt>
                <c:pt idx="80">
                  <c:v>16.161616161616099</c:v>
                </c:pt>
                <c:pt idx="81">
                  <c:v>16.363636363636299</c:v>
                </c:pt>
                <c:pt idx="82">
                  <c:v>16.5656565656565</c:v>
                </c:pt>
                <c:pt idx="83">
                  <c:v>16.767676767676701</c:v>
                </c:pt>
                <c:pt idx="84">
                  <c:v>16.969696969696901</c:v>
                </c:pt>
                <c:pt idx="85">
                  <c:v>17.171717171717098</c:v>
                </c:pt>
                <c:pt idx="86">
                  <c:v>17.373737373737299</c:v>
                </c:pt>
                <c:pt idx="87">
                  <c:v>17.5757575757575</c:v>
                </c:pt>
                <c:pt idx="88">
                  <c:v>17.7777777777777</c:v>
                </c:pt>
                <c:pt idx="89">
                  <c:v>17.979797979797901</c:v>
                </c:pt>
                <c:pt idx="90">
                  <c:v>18.181818181818102</c:v>
                </c:pt>
                <c:pt idx="91">
                  <c:v>18.383838383838299</c:v>
                </c:pt>
                <c:pt idx="92">
                  <c:v>18.585858585858499</c:v>
                </c:pt>
                <c:pt idx="93">
                  <c:v>18.7878787878787</c:v>
                </c:pt>
                <c:pt idx="94">
                  <c:v>18.989898989898901</c:v>
                </c:pt>
                <c:pt idx="95">
                  <c:v>19.191919191919101</c:v>
                </c:pt>
                <c:pt idx="96">
                  <c:v>19.393939393939299</c:v>
                </c:pt>
                <c:pt idx="97">
                  <c:v>19.595959595959499</c:v>
                </c:pt>
                <c:pt idx="98">
                  <c:v>19.797979797979799</c:v>
                </c:pt>
                <c:pt idx="99">
                  <c:v>20</c:v>
                </c:pt>
              </c:numCache>
            </c:numRef>
          </c:xVal>
          <c:yVal>
            <c:numRef>
              <c:f>'E2'!$B$2:$B$101</c:f>
              <c:numCache>
                <c:formatCode>General</c:formatCode>
                <c:ptCount val="100"/>
                <c:pt idx="0">
                  <c:v>1.49014245903369</c:v>
                </c:pt>
                <c:pt idx="1">
                  <c:v>0.49361128256936898</c:v>
                </c:pt>
                <c:pt idx="2">
                  <c:v>3.7557620504938201</c:v>
                </c:pt>
                <c:pt idx="3">
                  <c:v>7.27789630216615</c:v>
                </c:pt>
                <c:pt idx="4">
                  <c:v>2.89028834462533</c:v>
                </c:pt>
                <c:pt idx="5">
                  <c:v>3.7582482161567201</c:v>
                </c:pt>
                <c:pt idx="6">
                  <c:v>10.046477904461</c:v>
                </c:pt>
                <c:pt idx="7">
                  <c:v>8.4360957768350797</c:v>
                </c:pt>
                <c:pt idx="8">
                  <c:v>5.5238311285170196</c:v>
                </c:pt>
                <c:pt idx="9">
                  <c:v>9.3289165275894597</c:v>
                </c:pt>
                <c:pt idx="10">
                  <c:v>7.0477942264795903</c:v>
                </c:pt>
                <c:pt idx="11">
                  <c:v>7.7431350989646104</c:v>
                </c:pt>
                <c:pt idx="12">
                  <c:v>10.531943775721301</c:v>
                </c:pt>
                <c:pt idx="13">
                  <c:v>4.6937663225203696</c:v>
                </c:pt>
                <c:pt idx="14">
                  <c:v>5.8469723426083</c:v>
                </c:pt>
                <c:pt idx="15">
                  <c:v>9.8827038956362099</c:v>
                </c:pt>
                <c:pt idx="16">
                  <c:v>9.0381994066982294</c:v>
                </c:pt>
                <c:pt idx="17">
                  <c:v>13.4858255297017</c:v>
                </c:pt>
                <c:pt idx="18">
                  <c:v>10.245060661074699</c:v>
                </c:pt>
                <c:pt idx="19">
                  <c:v>9.1187350976742394</c:v>
                </c:pt>
                <c:pt idx="20">
                  <c:v>18.1007781925865</c:v>
                </c:pt>
                <c:pt idx="21">
                  <c:v>13.3379601763596</c:v>
                </c:pt>
                <c:pt idx="22">
                  <c:v>14.494575953267001</c:v>
                </c:pt>
                <c:pt idx="23">
                  <c:v>10.262021977427001</c:v>
                </c:pt>
                <c:pt idx="24">
                  <c:v>13.117624934367599</c:v>
                </c:pt>
                <c:pt idx="25">
                  <c:v>15.2712407358185</c:v>
                </c:pt>
                <c:pt idx="26">
                  <c:v>11.6496205694019</c:v>
                </c:pt>
                <c:pt idx="27">
                  <c:v>16.3737276540786</c:v>
                </c:pt>
                <c:pt idx="28">
                  <c:v>13.572334141618001</c:v>
                </c:pt>
                <c:pt idx="29">
                  <c:v>14.614217589393499</c:v>
                </c:pt>
                <c:pt idx="30">
                  <c:v>13.7906354673234</c:v>
                </c:pt>
                <c:pt idx="31">
                  <c:v>21.254517575054599</c:v>
                </c:pt>
                <c:pt idx="32">
                  <c:v>15.7586998992687</c:v>
                </c:pt>
                <c:pt idx="33">
                  <c:v>12.731262028296999</c:v>
                </c:pt>
                <c:pt idx="34">
                  <c:v>18.485003673144998</c:v>
                </c:pt>
                <c:pt idx="35">
                  <c:v>12.479579959630099</c:v>
                </c:pt>
                <c:pt idx="36">
                  <c:v>16.909088523543399</c:v>
                </c:pt>
                <c:pt idx="37">
                  <c:v>10.563236567968501</c:v>
                </c:pt>
                <c:pt idx="38">
                  <c:v>12.6403204947463</c:v>
                </c:pt>
                <c:pt idx="39">
                  <c:v>17.424263407660298</c:v>
                </c:pt>
                <c:pt idx="40">
                  <c:v>19.287069931389599</c:v>
                </c:pt>
                <c:pt idx="41">
                  <c:v>17.855677467197101</c:v>
                </c:pt>
                <c:pt idx="42">
                  <c:v>17.298839335615899</c:v>
                </c:pt>
                <c:pt idx="43">
                  <c:v>17.083041208276502</c:v>
                </c:pt>
                <c:pt idx="44">
                  <c:v>13.929387783404801</c:v>
                </c:pt>
                <c:pt idx="45">
                  <c:v>16.623345004124801</c:v>
                </c:pt>
                <c:pt idx="46">
                  <c:v>17.859095807527002</c:v>
                </c:pt>
                <c:pt idx="47">
                  <c:v>22.911202185580699</c:v>
                </c:pt>
                <c:pt idx="48">
                  <c:v>21.310266139106901</c:v>
                </c:pt>
                <c:pt idx="49">
                  <c:v>15.5702669815512</c:v>
                </c:pt>
                <c:pt idx="50">
                  <c:v>22.451252126925599</c:v>
                </c:pt>
                <c:pt idx="51">
                  <c:v>20.981834852526202</c:v>
                </c:pt>
                <c:pt idx="52">
                  <c:v>20.801305817756099</c:v>
                </c:pt>
                <c:pt idx="53">
                  <c:v>25.397063145523401</c:v>
                </c:pt>
                <c:pt idx="54">
                  <c:v>27.417674806939399</c:v>
                </c:pt>
                <c:pt idx="55">
                  <c:v>27.911212075211001</c:v>
                </c:pt>
                <c:pt idx="56">
                  <c:v>23.419535785771401</c:v>
                </c:pt>
                <c:pt idx="57">
                  <c:v>25.853280182749501</c:v>
                </c:pt>
                <c:pt idx="58">
                  <c:v>28.638896263816498</c:v>
                </c:pt>
                <c:pt idx="59">
                  <c:v>31.452728528104299</c:v>
                </c:pt>
                <c:pt idx="60">
                  <c:v>27.9825236912741</c:v>
                </c:pt>
                <c:pt idx="61">
                  <c:v>29.766024195940599</c:v>
                </c:pt>
                <c:pt idx="62">
                  <c:v>27.911896005964099</c:v>
                </c:pt>
                <c:pt idx="63">
                  <c:v>28.551019144620899</c:v>
                </c:pt>
                <c:pt idx="64">
                  <c:v>35.482677519854498</c:v>
                </c:pt>
                <c:pt idx="65">
                  <c:v>38.011922188705498</c:v>
                </c:pt>
                <c:pt idx="66">
                  <c:v>34.613907890877201</c:v>
                </c:pt>
                <c:pt idx="67">
                  <c:v>38.712016160162499</c:v>
                </c:pt>
                <c:pt idx="68">
                  <c:v>37.638812301562801</c:v>
                </c:pt>
                <c:pt idx="69">
                  <c:v>35.448497378465099</c:v>
                </c:pt>
                <c:pt idx="70">
                  <c:v>39.272149360857398</c:v>
                </c:pt>
                <c:pt idx="71">
                  <c:v>43.577282951118001</c:v>
                </c:pt>
                <c:pt idx="72">
                  <c:v>39.599256534515497</c:v>
                </c:pt>
                <c:pt idx="73">
                  <c:v>45.1101462442452</c:v>
                </c:pt>
                <c:pt idx="74">
                  <c:v>33.230295778393099</c:v>
                </c:pt>
                <c:pt idx="75">
                  <c:v>44.190674248020798</c:v>
                </c:pt>
                <c:pt idx="76">
                  <c:v>42.5823342200881</c:v>
                </c:pt>
                <c:pt idx="77">
                  <c:v>41.980258401266703</c:v>
                </c:pt>
                <c:pt idx="78">
                  <c:v>43.6679910870903</c:v>
                </c:pt>
                <c:pt idx="79">
                  <c:v>37.904665390916499</c:v>
                </c:pt>
                <c:pt idx="80">
                  <c:v>43.64256469843</c:v>
                </c:pt>
                <c:pt idx="81">
                  <c:v>45.767393345959498</c:v>
                </c:pt>
                <c:pt idx="82">
                  <c:v>49.4856073220638</c:v>
                </c:pt>
                <c:pt idx="83">
                  <c:v>43.815899181898097</c:v>
                </c:pt>
                <c:pt idx="84">
                  <c:v>43.228827632121103</c:v>
                </c:pt>
                <c:pt idx="85">
                  <c:v>44.399707431566597</c:v>
                </c:pt>
                <c:pt idx="86">
                  <c:v>48.871519801698703</c:v>
                </c:pt>
                <c:pt idx="87">
                  <c:v>47.304468924470903</c:v>
                </c:pt>
                <c:pt idx="88">
                  <c:v>44.897586547040397</c:v>
                </c:pt>
                <c:pt idx="89">
                  <c:v>48.174499811189399</c:v>
                </c:pt>
                <c:pt idx="90">
                  <c:v>47.056580937843499</c:v>
                </c:pt>
                <c:pt idx="91">
                  <c:v>49.788571232494803</c:v>
                </c:pt>
                <c:pt idx="92">
                  <c:v>44.884355137586198</c:v>
                </c:pt>
                <c:pt idx="93">
                  <c:v>46.110045246148204</c:v>
                </c:pt>
                <c:pt idx="94">
                  <c:v>46.017967173748403</c:v>
                </c:pt>
                <c:pt idx="95">
                  <c:v>42.907865806089198</c:v>
                </c:pt>
                <c:pt idx="96">
                  <c:v>48.297836812400597</c:v>
                </c:pt>
                <c:pt idx="97">
                  <c:v>48.314669871815099</c:v>
                </c:pt>
                <c:pt idx="98">
                  <c:v>47.6837399143417</c:v>
                </c:pt>
                <c:pt idx="99">
                  <c:v>47.120154156317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3C-4C4B-A165-FF906E2E0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154639"/>
        <c:axId val="1143153199"/>
      </c:scatterChart>
      <c:valAx>
        <c:axId val="114315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153199"/>
        <c:crosses val="autoZero"/>
        <c:crossBetween val="midCat"/>
      </c:valAx>
      <c:valAx>
        <c:axId val="114315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154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R^2 vs std_dev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'E2'!$Q$28:$U$28</c:f>
              <c:numCache>
                <c:formatCode>General</c:formatCode>
                <c:ptCount val="5"/>
                <c:pt idx="0">
                  <c:v>2</c:v>
                </c:pt>
                <c:pt idx="1">
                  <c:v>10</c:v>
                </c:pt>
                <c:pt idx="2">
                  <c:v>15.06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'E2'!$Q$30:$U$30</c:f>
              <c:numCache>
                <c:formatCode>General</c:formatCode>
                <c:ptCount val="5"/>
                <c:pt idx="0">
                  <c:v>-1.5570088548585517</c:v>
                </c:pt>
                <c:pt idx="1">
                  <c:v>0.70893921600464249</c:v>
                </c:pt>
                <c:pt idx="2">
                  <c:v>-1.5570088548585446</c:v>
                </c:pt>
                <c:pt idx="3">
                  <c:v>-0.49418343907675699</c:v>
                </c:pt>
                <c:pt idx="4">
                  <c:v>-0.19969404873383167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8B-498F-AAC7-4FA897DE8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90320"/>
        <c:axId val="56491280"/>
      </c:scatterChart>
      <c:valAx>
        <c:axId val="5649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91280"/>
        <c:crosses val="autoZero"/>
        <c:crossBetween val="midCat"/>
      </c:valAx>
      <c:valAx>
        <c:axId val="5649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9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p-val(intercept)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'E2'!$Q$28:$U$28</c:f>
              <c:numCache>
                <c:formatCode>General</c:formatCode>
                <c:ptCount val="5"/>
                <c:pt idx="0">
                  <c:v>2</c:v>
                </c:pt>
                <c:pt idx="1">
                  <c:v>10</c:v>
                </c:pt>
                <c:pt idx="2">
                  <c:v>15.06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'E2'!$Q$31:$U$31</c:f>
              <c:numCache>
                <c:formatCode>General</c:formatCode>
                <c:ptCount val="5"/>
                <c:pt idx="0">
                  <c:v>2.5088298669339427E-4</c:v>
                </c:pt>
                <c:pt idx="1">
                  <c:v>2.5088298669339427E-4</c:v>
                </c:pt>
                <c:pt idx="2">
                  <c:v>2.508829866934005E-4</c:v>
                </c:pt>
                <c:pt idx="3">
                  <c:v>1.8568824158681354E-2</c:v>
                </c:pt>
                <c:pt idx="4">
                  <c:v>0.95271444026055196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58-45F1-BED2-CB5DBF555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413696"/>
        <c:axId val="196641321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p_val(x)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multiLvlStrRef>
                    <c:extLst>
                      <c:ext uri="{02D57815-91ED-43cb-92C2-25804820EDAC}">
                        <c15:formulaRef>
                          <c15:sqref>'E2'!$Q$28:$U$29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ysd5</c:v>
                        </c:pt>
                        <c:pt idx="1">
                          <c:v>ysd10</c:v>
                        </c:pt>
                        <c:pt idx="2">
                          <c:v>y</c:v>
                        </c:pt>
                        <c:pt idx="3">
                          <c:v>ysd20</c:v>
                        </c:pt>
                        <c:pt idx="4">
                          <c:v>ysd25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10</c:v>
                        </c:pt>
                        <c:pt idx="2">
                          <c:v>15.06</c:v>
                        </c:pt>
                        <c:pt idx="3">
                          <c:v>20</c:v>
                        </c:pt>
                        <c:pt idx="4">
                          <c:v>25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uri="{02D57815-91ED-43cb-92C2-25804820EDAC}">
                        <c15:formulaRef>
                          <c15:sqref>'E2'!$Q$32:$U$32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6.4307042425333842E-38</c:v>
                      </c:pt>
                      <c:pt idx="1">
                        <c:v>6.4307042425333842E-38</c:v>
                      </c:pt>
                      <c:pt idx="2">
                        <c:v>6.4307042425333842E-38</c:v>
                      </c:pt>
                      <c:pt idx="3">
                        <c:v>1.9042015843695496E-11</c:v>
                      </c:pt>
                      <c:pt idx="4">
                        <c:v>2.9083913902405354E-4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EB58-45F1-BED2-CB5DBF555697}"/>
                  </c:ext>
                </c:extLst>
              </c15:ser>
            </c15:filteredScatterSeries>
          </c:ext>
        </c:extLst>
      </c:scatterChart>
      <c:valAx>
        <c:axId val="196641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413216"/>
        <c:crosses val="autoZero"/>
        <c:crossBetween val="midCat"/>
      </c:valAx>
      <c:valAx>
        <c:axId val="196641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41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p_val(x)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'E2'!$Q$28:$U$28</c:f>
              <c:numCache>
                <c:formatCode>General</c:formatCode>
                <c:ptCount val="5"/>
                <c:pt idx="0">
                  <c:v>2</c:v>
                </c:pt>
                <c:pt idx="1">
                  <c:v>10</c:v>
                </c:pt>
                <c:pt idx="2">
                  <c:v>15.06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'E2'!$Q$32:$U$32</c:f>
              <c:numCache>
                <c:formatCode>General</c:formatCode>
                <c:ptCount val="5"/>
                <c:pt idx="0">
                  <c:v>6.4307042425333842E-38</c:v>
                </c:pt>
                <c:pt idx="1">
                  <c:v>6.4307042425333842E-38</c:v>
                </c:pt>
                <c:pt idx="2">
                  <c:v>6.4307042425333842E-38</c:v>
                </c:pt>
                <c:pt idx="3">
                  <c:v>1.9042015843695496E-11</c:v>
                </c:pt>
                <c:pt idx="4">
                  <c:v>2.9083913902405354E-4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B2-49FF-861D-581CB1E0E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176240"/>
        <c:axId val="2060564528"/>
      </c:scatterChart>
      <c:valAx>
        <c:axId val="212517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564528"/>
        <c:crosses val="autoZero"/>
        <c:crossBetween val="midCat"/>
      </c:valAx>
      <c:valAx>
        <c:axId val="206056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17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20</xdr:col>
      <xdr:colOff>102973</xdr:colOff>
      <xdr:row>17</xdr:row>
      <xdr:rowOff>133865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B97FC5-D9BD-DBA8-1B7B-F40F5897F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18</xdr:col>
      <xdr:colOff>220980</xdr:colOff>
      <xdr:row>19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367E0C-AEDB-B851-2FD8-4A1CB963D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18</xdr:col>
      <xdr:colOff>99060</xdr:colOff>
      <xdr:row>16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AD522D-A025-1C81-3EB6-FE99ACC67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18</xdr:col>
      <xdr:colOff>53340</xdr:colOff>
      <xdr:row>16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1512A2-B903-6CD3-53AB-505D64EFF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18</xdr:col>
      <xdr:colOff>388620</xdr:colOff>
      <xdr:row>17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17629D-EC87-DE04-9E44-CAE8F8F5E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246147</xdr:colOff>
      <xdr:row>8</xdr:row>
      <xdr:rowOff>78827</xdr:rowOff>
    </xdr:from>
    <xdr:to>
      <xdr:col>20</xdr:col>
      <xdr:colOff>545691</xdr:colOff>
      <xdr:row>23</xdr:row>
      <xdr:rowOff>78827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C0A6D7-4B8D-B360-E37D-4780CEC68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45720</xdr:colOff>
      <xdr:row>35</xdr:row>
      <xdr:rowOff>41910</xdr:rowOff>
    </xdr:from>
    <xdr:to>
      <xdr:col>21</xdr:col>
      <xdr:colOff>243840</xdr:colOff>
      <xdr:row>50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A04B5C-67DD-EA97-7BE7-93DF7A9D2A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17319</xdr:colOff>
      <xdr:row>34</xdr:row>
      <xdr:rowOff>111991</xdr:rowOff>
    </xdr:from>
    <xdr:to>
      <xdr:col>29</xdr:col>
      <xdr:colOff>305955</xdr:colOff>
      <xdr:row>49</xdr:row>
      <xdr:rowOff>84282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3A2189-86A8-3189-E661-6C258706E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5773</xdr:colOff>
      <xdr:row>51</xdr:row>
      <xdr:rowOff>54264</xdr:rowOff>
    </xdr:from>
    <xdr:to>
      <xdr:col>21</xdr:col>
      <xdr:colOff>190500</xdr:colOff>
      <xdr:row>66</xdr:row>
      <xdr:rowOff>26555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664794-811E-8920-CF28-D14C28B03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559954</xdr:colOff>
      <xdr:row>51</xdr:row>
      <xdr:rowOff>54263</xdr:rowOff>
    </xdr:from>
    <xdr:to>
      <xdr:col>29</xdr:col>
      <xdr:colOff>236681</xdr:colOff>
      <xdr:row>66</xdr:row>
      <xdr:rowOff>26554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F9E83CF-647F-BF75-6A03-AE46C6AF4C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575388</xdr:colOff>
      <xdr:row>66</xdr:row>
      <xdr:rowOff>175727</xdr:rowOff>
    </xdr:from>
    <xdr:to>
      <xdr:col>21</xdr:col>
      <xdr:colOff>186613</xdr:colOff>
      <xdr:row>81</xdr:row>
      <xdr:rowOff>119743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49D1216-6C85-6C8A-3BA7-AD62DE7D9B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6C7A05-9415-4584-91E3-AA7994B82AD9}" name="Table1" displayName="Table1" ref="P29:U34" totalsRowShown="0">
  <autoFilter ref="P29:U34" xr:uid="{746C7A05-9415-4584-91E3-AA7994B82AD9}"/>
  <tableColumns count="6">
    <tableColumn id="1" xr3:uid="{B14F3548-4D8D-4EDA-8578-941C459FEACB}" name="Column1"/>
    <tableColumn id="2" xr3:uid="{D9F4C909-9CEB-40C9-A3FB-33FC575E142C}" name="ysd5"/>
    <tableColumn id="3" xr3:uid="{8C8715BB-3E91-4468-B192-6346D1E40846}" name="ysd10"/>
    <tableColumn id="4" xr3:uid="{D461FE3A-B428-42ED-8187-461382CBBD3D}" name="y"/>
    <tableColumn id="5" xr3:uid="{4519F15D-7A01-469B-95CE-35B50743B087}" name="ysd20"/>
    <tableColumn id="6" xr3:uid="{3E365629-2B1D-4FDF-84C0-AB9AC345E4DA}" name="ysd25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E3BE8-8C37-45E4-B083-0F10A9A29333}">
  <dimension ref="A1:I94"/>
  <sheetViews>
    <sheetView topLeftCell="B6" zoomScale="95" workbookViewId="0">
      <selection activeCell="I24" sqref="I24"/>
    </sheetView>
  </sheetViews>
  <sheetFormatPr defaultRowHeight="14.4" x14ac:dyDescent="0.3"/>
  <sheetData>
    <row r="1" spans="1:9" x14ac:dyDescent="0.3">
      <c r="A1" t="s">
        <v>18</v>
      </c>
    </row>
    <row r="2" spans="1:9" ht="15" thickBot="1" x14ac:dyDescent="0.35"/>
    <row r="3" spans="1:9" x14ac:dyDescent="0.3">
      <c r="A3" s="3" t="s">
        <v>19</v>
      </c>
      <c r="B3" s="3"/>
    </row>
    <row r="4" spans="1:9" x14ac:dyDescent="0.3">
      <c r="A4" t="s">
        <v>20</v>
      </c>
      <c r="B4">
        <v>0.9559351749159759</v>
      </c>
    </row>
    <row r="5" spans="1:9" x14ac:dyDescent="0.3">
      <c r="A5" t="s">
        <v>21</v>
      </c>
      <c r="B5">
        <v>0.91381205864163739</v>
      </c>
    </row>
    <row r="6" spans="1:9" x14ac:dyDescent="0.3">
      <c r="A6" t="s">
        <v>22</v>
      </c>
      <c r="B6">
        <v>0.91254458891577916</v>
      </c>
    </row>
    <row r="7" spans="1:9" x14ac:dyDescent="0.3">
      <c r="A7" t="s">
        <v>23</v>
      </c>
      <c r="B7">
        <v>1.2315149021302787</v>
      </c>
    </row>
    <row r="8" spans="1:9" ht="15" thickBot="1" x14ac:dyDescent="0.35">
      <c r="A8" s="1" t="s">
        <v>24</v>
      </c>
      <c r="B8" s="1">
        <v>70</v>
      </c>
    </row>
    <row r="10" spans="1:9" ht="15" thickBot="1" x14ac:dyDescent="0.35">
      <c r="A10" t="s">
        <v>25</v>
      </c>
    </row>
    <row r="11" spans="1:9" x14ac:dyDescent="0.3">
      <c r="A11" s="2"/>
      <c r="B11" s="2" t="s">
        <v>30</v>
      </c>
      <c r="C11" s="2" t="s">
        <v>31</v>
      </c>
      <c r="D11" s="2" t="s">
        <v>32</v>
      </c>
      <c r="E11" s="2" t="s">
        <v>33</v>
      </c>
      <c r="F11" s="2" t="s">
        <v>34</v>
      </c>
    </row>
    <row r="12" spans="1:9" x14ac:dyDescent="0.3">
      <c r="A12" t="s">
        <v>26</v>
      </c>
      <c r="B12">
        <v>1</v>
      </c>
      <c r="C12">
        <v>1093.4492544712757</v>
      </c>
      <c r="D12">
        <v>1093.4492544712757</v>
      </c>
      <c r="E12">
        <v>720.97347968042777</v>
      </c>
      <c r="F12">
        <v>6.4307042425333842E-38</v>
      </c>
    </row>
    <row r="13" spans="1:9" x14ac:dyDescent="0.3">
      <c r="A13" t="s">
        <v>27</v>
      </c>
      <c r="B13">
        <v>68</v>
      </c>
      <c r="C13">
        <v>103.13076888348859</v>
      </c>
      <c r="D13">
        <v>1.5166289541689497</v>
      </c>
    </row>
    <row r="14" spans="1:9" ht="15" thickBot="1" x14ac:dyDescent="0.35">
      <c r="A14" s="1" t="s">
        <v>28</v>
      </c>
      <c r="B14" s="1">
        <v>69</v>
      </c>
      <c r="C14" s="1">
        <v>1196.5800233547643</v>
      </c>
      <c r="D14" s="1"/>
      <c r="E14" s="1"/>
      <c r="F14" s="1"/>
    </row>
    <row r="15" spans="1:9" ht="15" thickBot="1" x14ac:dyDescent="0.35"/>
    <row r="16" spans="1:9" x14ac:dyDescent="0.3">
      <c r="A16" s="2"/>
      <c r="B16" s="2" t="s">
        <v>35</v>
      </c>
      <c r="C16" s="2" t="s">
        <v>23</v>
      </c>
      <c r="D16" s="2" t="s">
        <v>36</v>
      </c>
      <c r="E16" s="2" t="s">
        <v>37</v>
      </c>
      <c r="F16" s="2" t="s">
        <v>38</v>
      </c>
      <c r="G16" s="2" t="s">
        <v>39</v>
      </c>
      <c r="H16" s="2" t="s">
        <v>40</v>
      </c>
      <c r="I16" s="2" t="s">
        <v>41</v>
      </c>
    </row>
    <row r="17" spans="1:9" x14ac:dyDescent="0.3">
      <c r="A17" t="s">
        <v>29</v>
      </c>
      <c r="B17">
        <v>-1.903016844719934</v>
      </c>
      <c r="C17">
        <v>0.49239583344821469</v>
      </c>
      <c r="D17">
        <v>-3.8648110228578414</v>
      </c>
      <c r="E17">
        <v>2.5088298669339427E-4</v>
      </c>
      <c r="F17">
        <v>-2.8855774323313499</v>
      </c>
      <c r="G17">
        <v>-0.92045625710851842</v>
      </c>
      <c r="H17">
        <v>-2.8855774323313499</v>
      </c>
      <c r="I17">
        <v>-0.92045625710851842</v>
      </c>
    </row>
    <row r="18" spans="1:9" ht="15" thickBot="1" x14ac:dyDescent="0.35">
      <c r="A18" s="1" t="s">
        <v>42</v>
      </c>
      <c r="B18" s="1">
        <v>0.96826090882909244</v>
      </c>
      <c r="C18" s="1">
        <v>3.6060583821132988E-2</v>
      </c>
      <c r="D18" s="1">
        <v>26.850949325497378</v>
      </c>
      <c r="E18" s="1">
        <v>6.4307042425333842E-38</v>
      </c>
      <c r="F18" s="1">
        <v>0.8963031341647999</v>
      </c>
      <c r="G18" s="1">
        <v>1.0402186834933849</v>
      </c>
      <c r="H18" s="1">
        <v>0.8963031341647999</v>
      </c>
      <c r="I18" s="1">
        <v>1.0402186834933849</v>
      </c>
    </row>
    <row r="22" spans="1:9" x14ac:dyDescent="0.3">
      <c r="A22" t="s">
        <v>43</v>
      </c>
    </row>
    <row r="23" spans="1:9" ht="15" thickBot="1" x14ac:dyDescent="0.35"/>
    <row r="24" spans="1:9" x14ac:dyDescent="0.3">
      <c r="A24" s="2" t="s">
        <v>44</v>
      </c>
      <c r="B24" s="2" t="s">
        <v>45</v>
      </c>
      <c r="C24" s="2" t="s">
        <v>46</v>
      </c>
    </row>
    <row r="25" spans="1:9" x14ac:dyDescent="0.3">
      <c r="A25">
        <v>1</v>
      </c>
      <c r="B25">
        <v>3.9652310875775951</v>
      </c>
      <c r="C25">
        <v>0.6128996906324824</v>
      </c>
    </row>
    <row r="26" spans="1:9" x14ac:dyDescent="0.3">
      <c r="A26">
        <v>2</v>
      </c>
      <c r="B26">
        <v>4.1608393519875113</v>
      </c>
      <c r="C26">
        <v>2.8951053372132698</v>
      </c>
    </row>
    <row r="27" spans="1:9" x14ac:dyDescent="0.3">
      <c r="A27">
        <v>3</v>
      </c>
      <c r="B27">
        <v>4.3564476163974266</v>
      </c>
      <c r="C27">
        <v>0.87502914943870636</v>
      </c>
    </row>
    <row r="28" spans="1:9" x14ac:dyDescent="0.3">
      <c r="A28">
        <v>4</v>
      </c>
      <c r="B28">
        <v>4.5520558808073419</v>
      </c>
      <c r="C28">
        <v>-0.32560941463037363</v>
      </c>
    </row>
    <row r="29" spans="1:9" x14ac:dyDescent="0.3">
      <c r="A29">
        <v>5</v>
      </c>
      <c r="B29">
        <v>4.7476641452172581</v>
      </c>
      <c r="C29">
        <v>1.3888742653492931</v>
      </c>
    </row>
    <row r="30" spans="1:9" x14ac:dyDescent="0.3">
      <c r="A30">
        <v>6</v>
      </c>
      <c r="B30">
        <v>4.9432724096271832</v>
      </c>
      <c r="C30">
        <v>-0.80037781657583729</v>
      </c>
    </row>
    <row r="31" spans="1:9" x14ac:dyDescent="0.3">
      <c r="A31">
        <v>7</v>
      </c>
      <c r="B31">
        <v>5.1388806740370994</v>
      </c>
      <c r="C31">
        <v>0.4744950681133524</v>
      </c>
    </row>
    <row r="32" spans="1:9" x14ac:dyDescent="0.3">
      <c r="A32">
        <v>8</v>
      </c>
      <c r="B32">
        <v>5.3344889384470147</v>
      </c>
      <c r="C32">
        <v>-1.8277702985468869</v>
      </c>
    </row>
    <row r="33" spans="1:3" x14ac:dyDescent="0.3">
      <c r="A33">
        <v>9</v>
      </c>
      <c r="B33">
        <v>5.5300972028569308</v>
      </c>
      <c r="C33">
        <v>-1.3338409505212745</v>
      </c>
    </row>
    <row r="34" spans="1:3" x14ac:dyDescent="0.3">
      <c r="A34">
        <v>10</v>
      </c>
      <c r="B34">
        <v>5.7257054672668461</v>
      </c>
      <c r="C34">
        <v>5.8694880582515374E-2</v>
      </c>
    </row>
    <row r="35" spans="1:3" x14ac:dyDescent="0.3">
      <c r="A35">
        <v>11</v>
      </c>
      <c r="B35">
        <v>5.9213137316767712</v>
      </c>
      <c r="C35">
        <v>0.48148972749715124</v>
      </c>
    </row>
    <row r="36" spans="1:3" x14ac:dyDescent="0.3">
      <c r="A36">
        <v>12</v>
      </c>
      <c r="B36">
        <v>6.1169219960866883</v>
      </c>
      <c r="C36">
        <v>-0.18930344855407988</v>
      </c>
    </row>
    <row r="37" spans="1:3" x14ac:dyDescent="0.3">
      <c r="A37">
        <v>13</v>
      </c>
      <c r="B37">
        <v>6.3125302604966045</v>
      </c>
      <c r="C37">
        <v>-0.56976742862070751</v>
      </c>
    </row>
    <row r="38" spans="1:3" x14ac:dyDescent="0.3">
      <c r="A38">
        <v>14</v>
      </c>
      <c r="B38">
        <v>6.5081385249065189</v>
      </c>
      <c r="C38">
        <v>-0.83701503488644313</v>
      </c>
    </row>
    <row r="39" spans="1:3" x14ac:dyDescent="0.3">
      <c r="A39">
        <v>15</v>
      </c>
      <c r="B39">
        <v>6.703746789316444</v>
      </c>
      <c r="C39">
        <v>-2.0795538662323798</v>
      </c>
    </row>
    <row r="40" spans="1:3" x14ac:dyDescent="0.3">
      <c r="A40">
        <v>16</v>
      </c>
      <c r="B40">
        <v>6.8993550537263602</v>
      </c>
      <c r="C40">
        <v>-1.3808386967017094</v>
      </c>
    </row>
    <row r="41" spans="1:3" x14ac:dyDescent="0.3">
      <c r="A41">
        <v>17</v>
      </c>
      <c r="B41">
        <v>7.0949633181362763</v>
      </c>
      <c r="C41">
        <v>-1.166209970897607</v>
      </c>
    </row>
    <row r="42" spans="1:3" x14ac:dyDescent="0.3">
      <c r="A42">
        <v>18</v>
      </c>
      <c r="B42">
        <v>7.2905715825461908</v>
      </c>
      <c r="C42">
        <v>0.31534912648397828</v>
      </c>
    </row>
    <row r="43" spans="1:3" x14ac:dyDescent="0.3">
      <c r="A43">
        <v>19</v>
      </c>
      <c r="B43">
        <v>7.4861798469561069</v>
      </c>
      <c r="C43">
        <v>-0.4117280905840115</v>
      </c>
    </row>
    <row r="44" spans="1:3" x14ac:dyDescent="0.3">
      <c r="A44">
        <v>20</v>
      </c>
      <c r="B44">
        <v>7.681788111366032</v>
      </c>
      <c r="C44">
        <v>-2.5128661525418385</v>
      </c>
    </row>
    <row r="45" spans="1:3" x14ac:dyDescent="0.3">
      <c r="A45">
        <v>21</v>
      </c>
      <c r="B45">
        <v>7.8773963757759482</v>
      </c>
      <c r="C45">
        <v>-0.42416707280591925</v>
      </c>
    </row>
    <row r="46" spans="1:3" x14ac:dyDescent="0.3">
      <c r="A46">
        <v>22</v>
      </c>
      <c r="B46">
        <v>8.0730046401858626</v>
      </c>
      <c r="C46">
        <v>-1.1075834926776578</v>
      </c>
    </row>
    <row r="47" spans="1:3" x14ac:dyDescent="0.3">
      <c r="A47">
        <v>23</v>
      </c>
      <c r="B47">
        <v>8.2686129045957788</v>
      </c>
      <c r="C47">
        <v>-1.363122681402114</v>
      </c>
    </row>
    <row r="48" spans="1:3" x14ac:dyDescent="0.3">
      <c r="A48">
        <v>24</v>
      </c>
      <c r="B48">
        <v>8.464221169005695</v>
      </c>
      <c r="C48">
        <v>-3.3059549356824647E-2</v>
      </c>
    </row>
    <row r="49" spans="1:3" x14ac:dyDescent="0.3">
      <c r="A49">
        <v>25</v>
      </c>
      <c r="B49">
        <v>8.6598294334156112</v>
      </c>
      <c r="C49">
        <v>0.44212248156503975</v>
      </c>
    </row>
    <row r="50" spans="1:3" x14ac:dyDescent="0.3">
      <c r="A50">
        <v>26</v>
      </c>
      <c r="B50">
        <v>8.8554376978255274</v>
      </c>
      <c r="C50">
        <v>0.41035569954523687</v>
      </c>
    </row>
    <row r="51" spans="1:3" x14ac:dyDescent="0.3">
      <c r="A51">
        <v>27</v>
      </c>
      <c r="B51">
        <v>9.0510459622354436</v>
      </c>
      <c r="C51">
        <v>-1.2763717750826977</v>
      </c>
    </row>
    <row r="52" spans="1:3" x14ac:dyDescent="0.3">
      <c r="A52">
        <v>28</v>
      </c>
      <c r="B52">
        <v>9.246654226645358</v>
      </c>
      <c r="C52">
        <v>-0.66404046654816895</v>
      </c>
    </row>
    <row r="53" spans="1:3" x14ac:dyDescent="0.3">
      <c r="A53">
        <v>29</v>
      </c>
      <c r="B53">
        <v>9.4422624910552742</v>
      </c>
      <c r="C53">
        <v>6.5103050584362165E-2</v>
      </c>
    </row>
    <row r="54" spans="1:3" x14ac:dyDescent="0.3">
      <c r="A54">
        <v>30</v>
      </c>
      <c r="B54">
        <v>9.6378707554651886</v>
      </c>
      <c r="C54">
        <v>0.80361360356907419</v>
      </c>
    </row>
    <row r="55" spans="1:3" x14ac:dyDescent="0.3">
      <c r="A55">
        <v>31</v>
      </c>
      <c r="B55">
        <v>9.8334790198751048</v>
      </c>
      <c r="C55">
        <v>-0.54401202855604502</v>
      </c>
    </row>
    <row r="56" spans="1:3" x14ac:dyDescent="0.3">
      <c r="A56">
        <v>32</v>
      </c>
      <c r="B56">
        <v>10.029087284285021</v>
      </c>
      <c r="C56">
        <v>-0.14754470858017044</v>
      </c>
    </row>
    <row r="57" spans="1:3" x14ac:dyDescent="0.3">
      <c r="A57">
        <v>33</v>
      </c>
      <c r="B57">
        <v>10.224695548694935</v>
      </c>
      <c r="C57">
        <v>-0.95867510417769708</v>
      </c>
    </row>
    <row r="58" spans="1:3" x14ac:dyDescent="0.3">
      <c r="A58">
        <v>34</v>
      </c>
      <c r="B58">
        <v>10.420303813104852</v>
      </c>
      <c r="C58">
        <v>-0.94211117977992664</v>
      </c>
    </row>
    <row r="59" spans="1:3" x14ac:dyDescent="0.3">
      <c r="A59">
        <v>35</v>
      </c>
      <c r="B59">
        <v>10.61591207751477</v>
      </c>
      <c r="C59">
        <v>1.1634100887376047</v>
      </c>
    </row>
    <row r="60" spans="1:3" x14ac:dyDescent="0.3">
      <c r="A60">
        <v>36</v>
      </c>
      <c r="B60">
        <v>10.811520341924684</v>
      </c>
      <c r="C60">
        <v>1.8074449931669516</v>
      </c>
    </row>
    <row r="61" spans="1:3" x14ac:dyDescent="0.3">
      <c r="A61">
        <v>37</v>
      </c>
      <c r="B61">
        <v>11.0071286063346</v>
      </c>
      <c r="C61">
        <v>0.48378473444926406</v>
      </c>
    </row>
    <row r="62" spans="1:3" x14ac:dyDescent="0.3">
      <c r="A62">
        <v>38</v>
      </c>
      <c r="B62">
        <v>11.202736870744516</v>
      </c>
      <c r="C62">
        <v>1.648641377150236</v>
      </c>
    </row>
    <row r="63" spans="1:3" x14ac:dyDescent="0.3">
      <c r="A63">
        <v>39</v>
      </c>
      <c r="B63">
        <v>11.398345135154431</v>
      </c>
      <c r="C63">
        <v>1.0967574626449395</v>
      </c>
    </row>
    <row r="64" spans="1:3" x14ac:dyDescent="0.3">
      <c r="A64">
        <v>40</v>
      </c>
      <c r="B64">
        <v>11.593953399564347</v>
      </c>
      <c r="C64">
        <v>0.1740218524962085</v>
      </c>
    </row>
    <row r="65" spans="1:3" x14ac:dyDescent="0.3">
      <c r="A65">
        <v>41</v>
      </c>
      <c r="B65">
        <v>11.789561663974261</v>
      </c>
      <c r="C65">
        <v>1.2477661764591996</v>
      </c>
    </row>
    <row r="66" spans="1:3" x14ac:dyDescent="0.3">
      <c r="A66">
        <v>42</v>
      </c>
      <c r="B66">
        <v>11.985169928384177</v>
      </c>
      <c r="C66">
        <v>2.4813498184396199</v>
      </c>
    </row>
    <row r="67" spans="1:3" x14ac:dyDescent="0.3">
      <c r="A67">
        <v>43</v>
      </c>
      <c r="B67">
        <v>12.180778192794094</v>
      </c>
      <c r="C67">
        <v>0.96514068559739563</v>
      </c>
    </row>
    <row r="68" spans="1:3" x14ac:dyDescent="0.3">
      <c r="A68">
        <v>44</v>
      </c>
      <c r="B68">
        <v>12.376386457204008</v>
      </c>
      <c r="C68">
        <v>2.5990038661557477</v>
      </c>
    </row>
    <row r="69" spans="1:3" x14ac:dyDescent="0.3">
      <c r="A69">
        <v>45</v>
      </c>
      <c r="B69">
        <v>12.571994721613926</v>
      </c>
      <c r="C69">
        <v>-1.5404044636768859</v>
      </c>
    </row>
    <row r="70" spans="1:3" x14ac:dyDescent="0.3">
      <c r="A70">
        <v>46</v>
      </c>
      <c r="B70">
        <v>12.767602986023842</v>
      </c>
      <c r="C70">
        <v>1.9025466502340436</v>
      </c>
    </row>
    <row r="71" spans="1:3" x14ac:dyDescent="0.3">
      <c r="A71">
        <v>47</v>
      </c>
      <c r="B71">
        <v>12.963211250433757</v>
      </c>
      <c r="C71">
        <v>1.1730115047059346</v>
      </c>
    </row>
    <row r="72" spans="1:3" x14ac:dyDescent="0.3">
      <c r="A72">
        <v>48</v>
      </c>
      <c r="B72">
        <v>13.158819514843673</v>
      </c>
      <c r="C72">
        <v>0.77752979403653022</v>
      </c>
    </row>
    <row r="73" spans="1:3" x14ac:dyDescent="0.3">
      <c r="A73">
        <v>49</v>
      </c>
      <c r="B73">
        <v>13.354427779253587</v>
      </c>
      <c r="C73">
        <v>1.1422046995115931</v>
      </c>
    </row>
    <row r="74" spans="1:3" x14ac:dyDescent="0.3">
      <c r="A74">
        <v>50</v>
      </c>
      <c r="B74">
        <v>13.550036043663503</v>
      </c>
      <c r="C74">
        <v>-0.96667716400269832</v>
      </c>
    </row>
    <row r="75" spans="1:3" x14ac:dyDescent="0.3">
      <c r="A75">
        <v>51</v>
      </c>
      <c r="B75">
        <v>13.745644308073418</v>
      </c>
      <c r="C75">
        <v>0.74254727376716012</v>
      </c>
    </row>
    <row r="76" spans="1:3" x14ac:dyDescent="0.3">
      <c r="A76">
        <v>52</v>
      </c>
      <c r="B76">
        <v>13.941252572483334</v>
      </c>
      <c r="C76">
        <v>1.2523266220402824</v>
      </c>
    </row>
    <row r="77" spans="1:3" x14ac:dyDescent="0.3">
      <c r="A77">
        <v>53</v>
      </c>
      <c r="B77">
        <v>14.13686083689325</v>
      </c>
      <c r="C77">
        <v>2.2910682818458472</v>
      </c>
    </row>
    <row r="78" spans="1:3" x14ac:dyDescent="0.3">
      <c r="A78">
        <v>54</v>
      </c>
      <c r="B78">
        <v>14.332469101303166</v>
      </c>
      <c r="C78">
        <v>0.21326500173382357</v>
      </c>
    </row>
    <row r="79" spans="1:3" x14ac:dyDescent="0.3">
      <c r="A79">
        <v>55</v>
      </c>
      <c r="B79">
        <v>14.528077365713083</v>
      </c>
      <c r="C79">
        <v>-0.17723568350861818</v>
      </c>
    </row>
    <row r="80" spans="1:3" x14ac:dyDescent="0.3">
      <c r="A80">
        <v>56</v>
      </c>
      <c r="B80">
        <v>14.723685630122995</v>
      </c>
      <c r="C80">
        <v>1.5857563344477299E-2</v>
      </c>
    </row>
    <row r="81" spans="1:3" x14ac:dyDescent="0.3">
      <c r="A81">
        <v>57</v>
      </c>
      <c r="B81">
        <v>14.919293894532911</v>
      </c>
      <c r="C81">
        <v>1.3047742067672399</v>
      </c>
    </row>
    <row r="82" spans="1:3" x14ac:dyDescent="0.3">
      <c r="A82">
        <v>58</v>
      </c>
      <c r="B82">
        <v>15.114902158942828</v>
      </c>
      <c r="C82">
        <v>0.58894598084382466</v>
      </c>
    </row>
    <row r="83" spans="1:3" x14ac:dyDescent="0.3">
      <c r="A83">
        <v>59</v>
      </c>
      <c r="B83">
        <v>15.310510423352744</v>
      </c>
      <c r="C83">
        <v>-0.405684367628524</v>
      </c>
    </row>
    <row r="84" spans="1:3" x14ac:dyDescent="0.3">
      <c r="A84">
        <v>60</v>
      </c>
      <c r="B84">
        <v>15.506118687762664</v>
      </c>
      <c r="C84">
        <v>0.48655698211984699</v>
      </c>
    </row>
    <row r="85" spans="1:3" x14ac:dyDescent="0.3">
      <c r="A85">
        <v>61</v>
      </c>
      <c r="B85">
        <v>15.70172695217258</v>
      </c>
      <c r="C85">
        <v>-8.0171149371883743E-2</v>
      </c>
    </row>
    <row r="86" spans="1:3" x14ac:dyDescent="0.3">
      <c r="A86">
        <v>62</v>
      </c>
      <c r="B86">
        <v>15.897335216582492</v>
      </c>
      <c r="C86">
        <v>0.6311700073199642</v>
      </c>
    </row>
    <row r="87" spans="1:3" x14ac:dyDescent="0.3">
      <c r="A87">
        <v>63</v>
      </c>
      <c r="B87">
        <v>16.09294348099241</v>
      </c>
      <c r="C87">
        <v>-1.1925099076164418</v>
      </c>
    </row>
    <row r="88" spans="1:3" x14ac:dyDescent="0.3">
      <c r="A88">
        <v>64</v>
      </c>
      <c r="B88">
        <v>16.288551745402323</v>
      </c>
      <c r="C88">
        <v>-0.98122106972447831</v>
      </c>
    </row>
    <row r="89" spans="1:3" x14ac:dyDescent="0.3">
      <c r="A89">
        <v>65</v>
      </c>
      <c r="B89">
        <v>16.484160009812243</v>
      </c>
      <c r="C89">
        <v>-1.2073968491884077</v>
      </c>
    </row>
    <row r="90" spans="1:3" x14ac:dyDescent="0.3">
      <c r="A90">
        <v>66</v>
      </c>
      <c r="B90">
        <v>16.679768274222155</v>
      </c>
      <c r="C90">
        <v>-2.4354775350738613</v>
      </c>
    </row>
    <row r="91" spans="1:3" x14ac:dyDescent="0.3">
      <c r="A91">
        <v>67</v>
      </c>
      <c r="B91">
        <v>16.875376538632068</v>
      </c>
      <c r="C91">
        <v>-0.84175620578061583</v>
      </c>
    </row>
    <row r="92" spans="1:3" x14ac:dyDescent="0.3">
      <c r="A92">
        <v>68</v>
      </c>
      <c r="B92">
        <v>17.070984803041988</v>
      </c>
      <c r="C92">
        <v>-1.0317763341267856</v>
      </c>
    </row>
    <row r="93" spans="1:3" x14ac:dyDescent="0.3">
      <c r="A93">
        <v>69</v>
      </c>
      <c r="B93">
        <v>17.266593067452</v>
      </c>
      <c r="C93">
        <v>-1.4368368651888979</v>
      </c>
    </row>
    <row r="94" spans="1:3" ht="15" thickBot="1" x14ac:dyDescent="0.35">
      <c r="A94" s="1">
        <v>70</v>
      </c>
      <c r="B94" s="1">
        <v>17.462201331861912</v>
      </c>
      <c r="C94" s="1">
        <v>-1.8195408809938343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1A71A-A153-4AEE-A048-1DE5B8BCF301}">
  <dimension ref="A1:I33"/>
  <sheetViews>
    <sheetView workbookViewId="0">
      <selection activeCell="I10" sqref="I10"/>
    </sheetView>
  </sheetViews>
  <sheetFormatPr defaultRowHeight="14.4" x14ac:dyDescent="0.3"/>
  <sheetData>
    <row r="1" spans="1:9" x14ac:dyDescent="0.3">
      <c r="A1" t="s">
        <v>0</v>
      </c>
      <c r="B1" t="s">
        <v>47</v>
      </c>
      <c r="C1" t="s">
        <v>48</v>
      </c>
      <c r="D1" t="s">
        <v>49</v>
      </c>
      <c r="E1" t="s">
        <v>50</v>
      </c>
    </row>
    <row r="2" spans="1:9" x14ac:dyDescent="0.3">
      <c r="A2">
        <v>0</v>
      </c>
      <c r="B2">
        <v>12.474541863940887</v>
      </c>
      <c r="C2">
        <f>($I$7*A2)+$I$6</f>
        <v>-14.006884417851765</v>
      </c>
      <c r="D2">
        <f>B2-C2</f>
        <v>26.48142628179265</v>
      </c>
      <c r="E2">
        <f>D2^2</f>
        <v>701.26593791801849</v>
      </c>
      <c r="F2">
        <f>(B2-$I$8)^2</f>
        <v>42.748840712885126</v>
      </c>
    </row>
    <row r="3" spans="1:9" x14ac:dyDescent="0.3">
      <c r="A3">
        <v>0.20202020202020199</v>
      </c>
      <c r="B3">
        <v>2.4898737016039427</v>
      </c>
      <c r="C3">
        <f t="shared" ref="C3:C31" si="0">($I$7*A3)+$I$6</f>
        <v>-13.316670101770729</v>
      </c>
      <c r="D3">
        <f t="shared" ref="D3:D31" si="1">B3-C3</f>
        <v>15.806543803374671</v>
      </c>
      <c r="E3">
        <f t="shared" ref="E3:E31" si="2">D3^2</f>
        <v>249.84682700800221</v>
      </c>
      <c r="F3">
        <f t="shared" ref="F3:F31" si="3">(B3-$I$8)^2</f>
        <v>11.877730863232511</v>
      </c>
    </row>
    <row r="4" spans="1:9" x14ac:dyDescent="0.3">
      <c r="A4">
        <v>0.40404040404040398</v>
      </c>
      <c r="B4">
        <v>2.4568775099284901</v>
      </c>
      <c r="C4">
        <f t="shared" si="0"/>
        <v>-12.626455785689693</v>
      </c>
      <c r="D4">
        <f t="shared" si="1"/>
        <v>15.083333295618182</v>
      </c>
      <c r="E4">
        <f t="shared" si="2"/>
        <v>227.50694330670404</v>
      </c>
      <c r="F4">
        <f t="shared" si="3"/>
        <v>12.106256316249043</v>
      </c>
    </row>
    <row r="5" spans="1:9" x14ac:dyDescent="0.3">
      <c r="A5">
        <v>0.60606060606060597</v>
      </c>
      <c r="B5">
        <v>15.362703987870013</v>
      </c>
      <c r="C5">
        <f t="shared" si="0"/>
        <v>-11.936241469608657</v>
      </c>
      <c r="D5">
        <f t="shared" si="1"/>
        <v>27.29894545747867</v>
      </c>
      <c r="E5">
        <f t="shared" si="2"/>
        <v>745.23242309039529</v>
      </c>
      <c r="F5">
        <f t="shared" si="3"/>
        <v>88.857429567914721</v>
      </c>
    </row>
    <row r="6" spans="1:9" x14ac:dyDescent="0.3">
      <c r="A6">
        <v>0.80808080808080796</v>
      </c>
      <c r="B6">
        <v>9.0188784445087666</v>
      </c>
      <c r="C6">
        <f t="shared" si="0"/>
        <v>-11.246027153527621</v>
      </c>
      <c r="D6">
        <f t="shared" si="1"/>
        <v>20.264905598036385</v>
      </c>
      <c r="E6">
        <f t="shared" si="2"/>
        <v>410.66639889732642</v>
      </c>
      <c r="F6">
        <f t="shared" si="3"/>
        <v>9.5024002100326985</v>
      </c>
      <c r="H6" t="s">
        <v>29</v>
      </c>
      <c r="I6">
        <v>-14.006884417851765</v>
      </c>
    </row>
    <row r="7" spans="1:9" ht="15" thickBot="1" x14ac:dyDescent="0.35">
      <c r="A7">
        <v>1.0101010101010099</v>
      </c>
      <c r="B7">
        <v>-8.224796431707194</v>
      </c>
      <c r="C7">
        <f t="shared" si="0"/>
        <v>-10.555812837446586</v>
      </c>
      <c r="D7">
        <f t="shared" si="1"/>
        <v>2.3310164057393923</v>
      </c>
      <c r="E7">
        <f t="shared" si="2"/>
        <v>5.4336374838261952</v>
      </c>
      <c r="F7">
        <f t="shared" si="3"/>
        <v>200.53614524157004</v>
      </c>
      <c r="H7" s="1" t="s">
        <v>42</v>
      </c>
      <c r="I7" s="1">
        <v>3.4165608646011281</v>
      </c>
    </row>
    <row r="8" spans="1:9" x14ac:dyDescent="0.3">
      <c r="A8">
        <v>1.2121212121212099</v>
      </c>
      <c r="B8">
        <v>2.2667829721257462</v>
      </c>
      <c r="C8">
        <f t="shared" si="0"/>
        <v>-9.8655985213655555</v>
      </c>
      <c r="D8">
        <f t="shared" si="1"/>
        <v>12.132381493491302</v>
      </c>
      <c r="E8">
        <f t="shared" si="2"/>
        <v>147.19468070361023</v>
      </c>
      <c r="F8">
        <f t="shared" si="3"/>
        <v>13.465223865118942</v>
      </c>
      <c r="H8" t="s">
        <v>51</v>
      </c>
      <c r="I8">
        <f>AVERAGE(B2:B31)</f>
        <v>5.9362821021323118</v>
      </c>
    </row>
    <row r="9" spans="1:9" x14ac:dyDescent="0.3">
      <c r="A9">
        <v>1.4141414141414099</v>
      </c>
      <c r="B9">
        <v>-14.140957931617633</v>
      </c>
      <c r="C9">
        <f t="shared" si="0"/>
        <v>-9.1753842052845265</v>
      </c>
      <c r="D9">
        <f t="shared" si="1"/>
        <v>-4.9655737263331066</v>
      </c>
      <c r="E9">
        <f t="shared" si="2"/>
        <v>24.656922431649654</v>
      </c>
      <c r="F9">
        <f t="shared" si="3"/>
        <v>403.0955673728115</v>
      </c>
      <c r="H9" t="s">
        <v>52</v>
      </c>
      <c r="I9">
        <f>SQRT(AVERAGE(E2:E31))</f>
        <v>18.532075221768086</v>
      </c>
    </row>
    <row r="10" spans="1:9" x14ac:dyDescent="0.3">
      <c r="A10">
        <v>1.6161616161616099</v>
      </c>
      <c r="B10">
        <v>-2.3801138023538293</v>
      </c>
      <c r="C10">
        <f t="shared" si="0"/>
        <v>-8.4851698892034975</v>
      </c>
      <c r="D10">
        <f t="shared" si="1"/>
        <v>6.1050560868496682</v>
      </c>
      <c r="E10">
        <f t="shared" si="2"/>
        <v>37.271709823580181</v>
      </c>
      <c r="F10">
        <f t="shared" si="3"/>
        <v>69.162440840153863</v>
      </c>
      <c r="H10" t="s">
        <v>53</v>
      </c>
      <c r="I10">
        <f>1-(E33/F33)</f>
        <v>-0.49418343907675699</v>
      </c>
    </row>
    <row r="11" spans="1:9" x14ac:dyDescent="0.3">
      <c r="A11">
        <v>1.8181818181818099</v>
      </c>
      <c r="B11">
        <v>-10.413289210669809</v>
      </c>
      <c r="C11">
        <f t="shared" si="0"/>
        <v>-7.7949555731224693</v>
      </c>
      <c r="D11">
        <f t="shared" si="1"/>
        <v>-2.6183336375473401</v>
      </c>
      <c r="E11">
        <f t="shared" si="2"/>
        <v>6.8556710375118852</v>
      </c>
      <c r="F11">
        <f t="shared" si="3"/>
        <v>267.30848211240203</v>
      </c>
    </row>
    <row r="12" spans="1:9" x14ac:dyDescent="0.3">
      <c r="A12">
        <v>2.0202020202020199</v>
      </c>
      <c r="B12">
        <v>26.248749943882565</v>
      </c>
      <c r="C12">
        <f t="shared" si="0"/>
        <v>-7.1047412570414066</v>
      </c>
      <c r="D12">
        <f t="shared" si="1"/>
        <v>33.353491200923969</v>
      </c>
      <c r="E12">
        <f t="shared" si="2"/>
        <v>1112.4553752901127</v>
      </c>
      <c r="F12">
        <f t="shared" si="3"/>
        <v>412.59634982213828</v>
      </c>
    </row>
    <row r="13" spans="1:9" x14ac:dyDescent="0.3">
      <c r="A13">
        <v>2.2222222222222201</v>
      </c>
      <c r="B13">
        <v>3.1348940617932808</v>
      </c>
      <c r="C13">
        <f t="shared" si="0"/>
        <v>-6.4145269409603767</v>
      </c>
      <c r="D13">
        <f t="shared" si="1"/>
        <v>9.5494210027536575</v>
      </c>
      <c r="E13">
        <f t="shared" si="2"/>
        <v>91.191441487832662</v>
      </c>
      <c r="F13">
        <f t="shared" si="3"/>
        <v>7.8477749525545564</v>
      </c>
    </row>
    <row r="14" spans="1:9" x14ac:dyDescent="0.3">
      <c r="A14">
        <v>2.4242424242424199</v>
      </c>
      <c r="B14">
        <v>48.375004704707159</v>
      </c>
      <c r="C14">
        <f t="shared" si="0"/>
        <v>-5.7243126248793477</v>
      </c>
      <c r="D14">
        <f t="shared" si="1"/>
        <v>54.099317329586505</v>
      </c>
      <c r="E14">
        <f t="shared" si="2"/>
        <v>2926.7361355272988</v>
      </c>
      <c r="F14">
        <f t="shared" si="3"/>
        <v>1801.0451761382974</v>
      </c>
    </row>
    <row r="15" spans="1:9" x14ac:dyDescent="0.3">
      <c r="A15">
        <v>2.6262626262626201</v>
      </c>
      <c r="B15">
        <v>-16.061815678955341</v>
      </c>
      <c r="C15">
        <f t="shared" si="0"/>
        <v>-5.0340983087983187</v>
      </c>
      <c r="D15">
        <f t="shared" si="1"/>
        <v>-11.027717370157022</v>
      </c>
      <c r="E15">
        <f t="shared" si="2"/>
        <v>121.61055039606292</v>
      </c>
      <c r="F15">
        <f t="shared" si="3"/>
        <v>483.91630598629342</v>
      </c>
    </row>
    <row r="16" spans="1:9" x14ac:dyDescent="0.3">
      <c r="A16">
        <v>2.8282828282828198</v>
      </c>
      <c r="B16">
        <v>4.1253684979582399</v>
      </c>
      <c r="C16">
        <f t="shared" si="0"/>
        <v>-4.3438839927172896</v>
      </c>
      <c r="D16">
        <f t="shared" si="1"/>
        <v>8.4692524906755295</v>
      </c>
      <c r="E16">
        <f t="shared" si="2"/>
        <v>71.728237750813662</v>
      </c>
      <c r="F16">
        <f t="shared" si="3"/>
        <v>3.2794080817827269</v>
      </c>
    </row>
    <row r="17" spans="1:6" x14ac:dyDescent="0.3">
      <c r="A17">
        <v>3.0303030303030298</v>
      </c>
      <c r="B17">
        <v>-1.7836037514088474</v>
      </c>
      <c r="C17">
        <f t="shared" si="0"/>
        <v>-3.6536696766362269</v>
      </c>
      <c r="D17">
        <f t="shared" si="1"/>
        <v>1.8700659252273795</v>
      </c>
      <c r="E17">
        <f t="shared" si="2"/>
        <v>3.4971465646965347</v>
      </c>
      <c r="F17">
        <f t="shared" si="3"/>
        <v>59.596637591704912</v>
      </c>
    </row>
    <row r="18" spans="1:6" x14ac:dyDescent="0.3">
      <c r="A18">
        <v>3.23232323232323</v>
      </c>
      <c r="B18">
        <v>15.311582239920359</v>
      </c>
      <c r="C18">
        <f t="shared" si="0"/>
        <v>-2.9634553605551979</v>
      </c>
      <c r="D18">
        <f t="shared" si="1"/>
        <v>18.275037600475557</v>
      </c>
      <c r="E18">
        <f t="shared" si="2"/>
        <v>333.97699929879536</v>
      </c>
      <c r="F18">
        <f t="shared" si="3"/>
        <v>87.896252673608572</v>
      </c>
    </row>
    <row r="19" spans="1:6" x14ac:dyDescent="0.3">
      <c r="A19">
        <v>3.4343434343434298</v>
      </c>
      <c r="B19">
        <v>9.1610394272115876</v>
      </c>
      <c r="C19">
        <f t="shared" si="0"/>
        <v>-2.2732410444741689</v>
      </c>
      <c r="D19">
        <f t="shared" si="1"/>
        <v>11.434280471685756</v>
      </c>
      <c r="E19">
        <f t="shared" si="2"/>
        <v>130.74276990517424</v>
      </c>
      <c r="F19">
        <f t="shared" si="3"/>
        <v>10.399059805652445</v>
      </c>
    </row>
    <row r="20" spans="1:6" x14ac:dyDescent="0.3">
      <c r="A20">
        <v>3.63636363636363</v>
      </c>
      <c r="B20">
        <v>9.3791717660038199</v>
      </c>
      <c r="C20">
        <f t="shared" si="0"/>
        <v>-1.5830267283931398</v>
      </c>
      <c r="D20">
        <f t="shared" si="1"/>
        <v>10.96219849439696</v>
      </c>
      <c r="E20">
        <f t="shared" si="2"/>
        <v>120.16979583055897</v>
      </c>
      <c r="F20">
        <f t="shared" si="3"/>
        <v>11.853489237593266</v>
      </c>
    </row>
    <row r="21" spans="1:6" x14ac:dyDescent="0.3">
      <c r="A21">
        <v>3.8383838383838298</v>
      </c>
      <c r="B21">
        <v>-12.953687092553771</v>
      </c>
      <c r="C21">
        <f t="shared" si="0"/>
        <v>-0.89281241231211084</v>
      </c>
      <c r="D21">
        <f t="shared" si="1"/>
        <v>-12.06087468024166</v>
      </c>
      <c r="E21">
        <f t="shared" si="2"/>
        <v>145.46469805249438</v>
      </c>
      <c r="F21">
        <f t="shared" si="3"/>
        <v>356.83093617618914</v>
      </c>
    </row>
    <row r="22" spans="1:6" x14ac:dyDescent="0.3">
      <c r="A22">
        <v>4.0404040404040398</v>
      </c>
      <c r="B22">
        <v>4.217925836607618</v>
      </c>
      <c r="C22">
        <f t="shared" si="0"/>
        <v>-0.20259809623104807</v>
      </c>
      <c r="D22">
        <f t="shared" si="1"/>
        <v>4.4205239328386661</v>
      </c>
      <c r="E22">
        <f t="shared" si="2"/>
        <v>19.541031840799427</v>
      </c>
      <c r="F22">
        <f t="shared" si="3"/>
        <v>2.9527482552679718</v>
      </c>
    </row>
    <row r="23" spans="1:6" x14ac:dyDescent="0.3">
      <c r="A23">
        <v>4.2424242424242404</v>
      </c>
      <c r="B23">
        <v>14.933702584161207</v>
      </c>
      <c r="C23">
        <f t="shared" si="0"/>
        <v>0.48761621984998271</v>
      </c>
      <c r="D23">
        <f t="shared" si="1"/>
        <v>14.446086364311224</v>
      </c>
      <c r="E23">
        <f t="shared" si="2"/>
        <v>208.68941124513867</v>
      </c>
      <c r="F23">
        <f t="shared" si="3"/>
        <v>80.953575330433068</v>
      </c>
    </row>
    <row r="24" spans="1:6" x14ac:dyDescent="0.3">
      <c r="A24">
        <v>4.4444444444444402</v>
      </c>
      <c r="B24">
        <v>22.038547029708802</v>
      </c>
      <c r="C24">
        <f t="shared" si="0"/>
        <v>1.1778305359310117</v>
      </c>
      <c r="D24">
        <f t="shared" si="1"/>
        <v>20.86071649377779</v>
      </c>
      <c r="E24">
        <f t="shared" si="2"/>
        <v>435.16949263377273</v>
      </c>
      <c r="F24">
        <f t="shared" si="3"/>
        <v>259.28293579785998</v>
      </c>
    </row>
    <row r="25" spans="1:6" x14ac:dyDescent="0.3">
      <c r="A25">
        <v>4.64646464646464</v>
      </c>
      <c r="B25">
        <v>-8.1924659886464468</v>
      </c>
      <c r="C25">
        <f t="shared" si="0"/>
        <v>1.8680448520120407</v>
      </c>
      <c r="D25">
        <f t="shared" si="1"/>
        <v>-10.060510840658488</v>
      </c>
      <c r="E25">
        <f t="shared" si="2"/>
        <v>101.21387837500694</v>
      </c>
      <c r="F25">
        <f t="shared" si="3"/>
        <v>199.62152261268443</v>
      </c>
    </row>
    <row r="26" spans="1:6" x14ac:dyDescent="0.3">
      <c r="A26">
        <v>4.8484848484848397</v>
      </c>
      <c r="B26">
        <v>-0.48306292681809104</v>
      </c>
      <c r="C26">
        <f t="shared" si="0"/>
        <v>2.5582591680930697</v>
      </c>
      <c r="D26">
        <f t="shared" si="1"/>
        <v>-3.0413220949111608</v>
      </c>
      <c r="E26">
        <f t="shared" si="2"/>
        <v>9.2496400849948124</v>
      </c>
      <c r="F26">
        <f t="shared" si="3"/>
        <v>41.207990600710247</v>
      </c>
    </row>
    <row r="27" spans="1:6" x14ac:dyDescent="0.3">
      <c r="A27">
        <v>5.0505050505050502</v>
      </c>
      <c r="B27">
        <v>-9.9810799778605652</v>
      </c>
      <c r="C27">
        <f t="shared" si="0"/>
        <v>3.2484734841741343</v>
      </c>
      <c r="D27">
        <f t="shared" si="1"/>
        <v>-13.2295534620347</v>
      </c>
      <c r="E27">
        <f t="shared" si="2"/>
        <v>175.02108480483432</v>
      </c>
      <c r="F27">
        <f t="shared" si="3"/>
        <v>253.36241558559516</v>
      </c>
    </row>
    <row r="28" spans="1:6" x14ac:dyDescent="0.3">
      <c r="A28">
        <v>5.2525252525252499</v>
      </c>
      <c r="B28">
        <v>-1.9965638755731447</v>
      </c>
      <c r="C28">
        <f t="shared" si="0"/>
        <v>3.9386878002551597</v>
      </c>
      <c r="D28">
        <f t="shared" si="1"/>
        <v>-5.9352516758283045</v>
      </c>
      <c r="E28">
        <f t="shared" si="2"/>
        <v>35.227212455422695</v>
      </c>
      <c r="F28">
        <f t="shared" si="3"/>
        <v>62.930045305997638</v>
      </c>
    </row>
    <row r="29" spans="1:6" x14ac:dyDescent="0.3">
      <c r="A29">
        <v>5.4545454545454497</v>
      </c>
      <c r="B29">
        <v>35.68851470893528</v>
      </c>
      <c r="C29">
        <f t="shared" si="0"/>
        <v>4.6289021163361888</v>
      </c>
      <c r="D29">
        <f t="shared" si="1"/>
        <v>31.059612592599091</v>
      </c>
      <c r="E29">
        <f t="shared" si="2"/>
        <v>964.69953440234008</v>
      </c>
      <c r="F29">
        <f t="shared" si="3"/>
        <v>885.19534508930985</v>
      </c>
    </row>
    <row r="30" spans="1:6" x14ac:dyDescent="0.3">
      <c r="A30">
        <v>5.6565656565656504</v>
      </c>
      <c r="B30">
        <v>-3.6806203215561162</v>
      </c>
      <c r="C30">
        <f t="shared" si="0"/>
        <v>5.3191164324172213</v>
      </c>
      <c r="D30">
        <f t="shared" si="1"/>
        <v>-8.9997367539733375</v>
      </c>
      <c r="E30">
        <f t="shared" si="2"/>
        <v>80.995261640818541</v>
      </c>
      <c r="F30">
        <f t="shared" si="3"/>
        <v>92.484812226744353</v>
      </c>
    </row>
    <row r="31" spans="1:6" x14ac:dyDescent="0.3">
      <c r="A31">
        <v>5.8585858585858501</v>
      </c>
      <c r="B31">
        <v>31.696360772822388</v>
      </c>
      <c r="C31">
        <f t="shared" si="0"/>
        <v>6.0093307484982503</v>
      </c>
      <c r="D31">
        <f t="shared" si="1"/>
        <v>25.687030024324137</v>
      </c>
      <c r="E31">
        <f t="shared" si="2"/>
        <v>659.82351147052964</v>
      </c>
      <c r="F31">
        <f t="shared" si="3"/>
        <v>663.58165312014194</v>
      </c>
    </row>
    <row r="33" spans="5:6" x14ac:dyDescent="0.3">
      <c r="E33">
        <f>SUM(E2:E31)</f>
        <v>10303.13436075812</v>
      </c>
      <c r="F33">
        <f>SUM(F2:F31)</f>
        <v>6895.4949514929285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EB534-A92B-4D19-8357-4CB810A7E5DB}">
  <dimension ref="A1:I33"/>
  <sheetViews>
    <sheetView workbookViewId="0">
      <selection activeCell="O25" sqref="O25"/>
    </sheetView>
  </sheetViews>
  <sheetFormatPr defaultRowHeight="14.4" x14ac:dyDescent="0.3"/>
  <sheetData>
    <row r="1" spans="1:9" x14ac:dyDescent="0.3">
      <c r="A1" t="s">
        <v>0</v>
      </c>
      <c r="B1" t="s">
        <v>47</v>
      </c>
      <c r="C1" t="s">
        <v>48</v>
      </c>
      <c r="D1" t="s">
        <v>49</v>
      </c>
      <c r="E1" t="s">
        <v>50</v>
      </c>
    </row>
    <row r="2" spans="1:9" x14ac:dyDescent="0.3">
      <c r="A2">
        <v>0</v>
      </c>
      <c r="B2">
        <v>21.686315275176192</v>
      </c>
      <c r="C2">
        <f>($I$7*A2)+$I$6</f>
        <v>0.50779761641127408</v>
      </c>
      <c r="D2">
        <f>B2-C2</f>
        <v>21.178517658764918</v>
      </c>
      <c r="E2">
        <f>D2^2</f>
        <v>448.52961022261746</v>
      </c>
      <c r="F2">
        <f>(B2-$I$8)^2</f>
        <v>63.4511601646145</v>
      </c>
    </row>
    <row r="3" spans="1:9" x14ac:dyDescent="0.3">
      <c r="A3">
        <v>0.20202020202020199</v>
      </c>
      <c r="B3">
        <v>-14.564348244918632</v>
      </c>
      <c r="C3">
        <f t="shared" ref="C3:C31" si="0">($I$7*A3)+$I$6</f>
        <v>0.99007033239101039</v>
      </c>
      <c r="D3">
        <f t="shared" ref="D3:D31" si="1">B3-C3</f>
        <v>-15.554418577309642</v>
      </c>
      <c r="E3">
        <f t="shared" ref="E3:E31" si="2">D3^2</f>
        <v>241.9399372781553</v>
      </c>
      <c r="F3">
        <f t="shared" ref="F3:F31" si="3">(B3-$I$8)^2</f>
        <v>800.04348034215411</v>
      </c>
    </row>
    <row r="4" spans="1:9" x14ac:dyDescent="0.3">
      <c r="A4">
        <v>0.40404040404040398</v>
      </c>
      <c r="B4">
        <v>11.059899432024656</v>
      </c>
      <c r="C4">
        <f t="shared" si="0"/>
        <v>1.4723430483707467</v>
      </c>
      <c r="D4">
        <f t="shared" si="1"/>
        <v>9.5875563836539097</v>
      </c>
      <c r="E4">
        <f t="shared" si="2"/>
        <v>91.92123740974283</v>
      </c>
      <c r="F4">
        <f t="shared" si="3"/>
        <v>7.0798150847225791</v>
      </c>
    </row>
    <row r="5" spans="1:9" x14ac:dyDescent="0.3">
      <c r="A5">
        <v>0.60606060606060597</v>
      </c>
      <c r="B5">
        <v>18.579433441899535</v>
      </c>
      <c r="C5">
        <f t="shared" si="0"/>
        <v>1.9546157643504829</v>
      </c>
      <c r="D5">
        <f t="shared" si="1"/>
        <v>16.624817677549053</v>
      </c>
      <c r="E5">
        <f t="shared" si="2"/>
        <v>276.38456281174751</v>
      </c>
      <c r="F5">
        <f t="shared" si="3"/>
        <v>23.607372060591789</v>
      </c>
    </row>
    <row r="6" spans="1:9" x14ac:dyDescent="0.3">
      <c r="A6">
        <v>0.80808080808080796</v>
      </c>
      <c r="B6">
        <v>8.0355087368949327</v>
      </c>
      <c r="C6">
        <f t="shared" si="0"/>
        <v>2.4368884803302193</v>
      </c>
      <c r="D6">
        <f t="shared" si="1"/>
        <v>5.598620256564713</v>
      </c>
      <c r="E6">
        <f t="shared" si="2"/>
        <v>31.344548777216733</v>
      </c>
      <c r="F6">
        <f t="shared" si="3"/>
        <v>32.321304450955857</v>
      </c>
      <c r="H6" t="s">
        <v>29</v>
      </c>
      <c r="I6">
        <v>0.50779761641127408</v>
      </c>
    </row>
    <row r="7" spans="1:9" ht="15" thickBot="1" x14ac:dyDescent="0.35">
      <c r="A7">
        <v>1.0101010101010099</v>
      </c>
      <c r="B7">
        <v>49.115421144267685</v>
      </c>
      <c r="C7">
        <f t="shared" si="0"/>
        <v>2.9191611963099557</v>
      </c>
      <c r="D7">
        <f t="shared" si="1"/>
        <v>46.196259947957728</v>
      </c>
      <c r="E7">
        <f t="shared" si="2"/>
        <v>2134.0944331792834</v>
      </c>
      <c r="F7">
        <f t="shared" si="3"/>
        <v>1252.7868778681714</v>
      </c>
      <c r="H7" s="1" t="s">
        <v>42</v>
      </c>
      <c r="I7" s="1">
        <v>2.387249944099695</v>
      </c>
    </row>
    <row r="8" spans="1:9" x14ac:dyDescent="0.3">
      <c r="A8">
        <v>1.2121212121212099</v>
      </c>
      <c r="B8">
        <v>1.6301737926275504</v>
      </c>
      <c r="C8">
        <f t="shared" si="0"/>
        <v>3.4014339122896873</v>
      </c>
      <c r="D8">
        <f t="shared" si="1"/>
        <v>-1.7712601196621369</v>
      </c>
      <c r="E8">
        <f t="shared" si="2"/>
        <v>3.1373624115055274</v>
      </c>
      <c r="F8">
        <f t="shared" si="3"/>
        <v>146.18062141185786</v>
      </c>
      <c r="H8" t="s">
        <v>51</v>
      </c>
      <c r="I8">
        <f>AVERAGE(B2:B31)</f>
        <v>13.720691623219334</v>
      </c>
    </row>
    <row r="9" spans="1:9" x14ac:dyDescent="0.3">
      <c r="A9">
        <v>1.4141414141414099</v>
      </c>
      <c r="B9">
        <v>39.019288821891635</v>
      </c>
      <c r="C9">
        <f t="shared" si="0"/>
        <v>3.8837066282694188</v>
      </c>
      <c r="D9">
        <f t="shared" si="1"/>
        <v>35.135582193622213</v>
      </c>
      <c r="E9">
        <f t="shared" si="2"/>
        <v>1234.5091360847823</v>
      </c>
      <c r="F9">
        <f t="shared" si="3"/>
        <v>640.01902022066997</v>
      </c>
      <c r="H9" t="s">
        <v>52</v>
      </c>
      <c r="I9">
        <f>SQRT(AVERAGE(E2:E31))</f>
        <v>17.722890801481999</v>
      </c>
    </row>
    <row r="10" spans="1:9" x14ac:dyDescent="0.3">
      <c r="A10">
        <v>1.6161616161616099</v>
      </c>
      <c r="B10">
        <v>15.968206132681612</v>
      </c>
      <c r="C10">
        <f t="shared" si="0"/>
        <v>4.3659793442491504</v>
      </c>
      <c r="D10">
        <f t="shared" si="1"/>
        <v>11.602226788432461</v>
      </c>
      <c r="E10">
        <f t="shared" si="2"/>
        <v>134.61166645021981</v>
      </c>
      <c r="F10">
        <f t="shared" si="3"/>
        <v>5.0513214702434617</v>
      </c>
      <c r="H10" t="s">
        <v>53</v>
      </c>
      <c r="I10">
        <f>1-(E33/F33)</f>
        <v>-0.19969404873383167</v>
      </c>
    </row>
    <row r="11" spans="1:9" x14ac:dyDescent="0.3">
      <c r="A11">
        <v>1.8181818181818099</v>
      </c>
      <c r="B11">
        <v>19.090893818570304</v>
      </c>
      <c r="C11">
        <f t="shared" si="0"/>
        <v>4.8482520602288819</v>
      </c>
      <c r="D11">
        <f t="shared" si="1"/>
        <v>14.242641758341422</v>
      </c>
      <c r="E11">
        <f t="shared" si="2"/>
        <v>202.85284425645085</v>
      </c>
      <c r="F11">
        <f t="shared" si="3"/>
        <v>28.839071618952378</v>
      </c>
    </row>
    <row r="12" spans="1:9" x14ac:dyDescent="0.3">
      <c r="A12">
        <v>2.0202020202020199</v>
      </c>
      <c r="B12">
        <v>22.093838990548669</v>
      </c>
      <c r="C12">
        <f t="shared" si="0"/>
        <v>5.3305247762086374</v>
      </c>
      <c r="D12">
        <f t="shared" si="1"/>
        <v>16.763314214340031</v>
      </c>
      <c r="E12">
        <f t="shared" si="2"/>
        <v>281.00870344869452</v>
      </c>
      <c r="F12">
        <f t="shared" si="3"/>
        <v>70.109596835014159</v>
      </c>
    </row>
    <row r="13" spans="1:9" x14ac:dyDescent="0.3">
      <c r="A13">
        <v>2.2222222222222201</v>
      </c>
      <c r="B13">
        <v>9.2005680173099709</v>
      </c>
      <c r="C13">
        <f t="shared" si="0"/>
        <v>5.8127974921883689</v>
      </c>
      <c r="D13">
        <f t="shared" si="1"/>
        <v>3.3877705251216019</v>
      </c>
      <c r="E13">
        <f t="shared" si="2"/>
        <v>11.476989130882695</v>
      </c>
      <c r="F13">
        <f t="shared" si="3"/>
        <v>20.431517412699066</v>
      </c>
    </row>
    <row r="14" spans="1:9" x14ac:dyDescent="0.3">
      <c r="A14">
        <v>2.4242424242424199</v>
      </c>
      <c r="B14">
        <v>19.387700948200035</v>
      </c>
      <c r="C14">
        <f t="shared" si="0"/>
        <v>6.2950702081681005</v>
      </c>
      <c r="D14">
        <f t="shared" si="1"/>
        <v>13.092630740031934</v>
      </c>
      <c r="E14">
        <f t="shared" si="2"/>
        <v>171.41697969482917</v>
      </c>
      <c r="F14">
        <f t="shared" si="3"/>
        <v>32.114994689418211</v>
      </c>
    </row>
    <row r="15" spans="1:9" x14ac:dyDescent="0.3">
      <c r="A15">
        <v>2.6262626262626201</v>
      </c>
      <c r="B15">
        <v>13.94512421747997</v>
      </c>
      <c r="C15">
        <f t="shared" si="0"/>
        <v>6.777342924147832</v>
      </c>
      <c r="D15">
        <f t="shared" si="1"/>
        <v>7.1677812933321379</v>
      </c>
      <c r="E15">
        <f t="shared" si="2"/>
        <v>51.377088669042138</v>
      </c>
      <c r="F15">
        <f t="shared" si="3"/>
        <v>5.0369989366559065E-2</v>
      </c>
    </row>
    <row r="16" spans="1:9" x14ac:dyDescent="0.3">
      <c r="A16">
        <v>2.8282828282828198</v>
      </c>
      <c r="B16">
        <v>1.0365351283147577</v>
      </c>
      <c r="C16">
        <f t="shared" si="0"/>
        <v>7.2596156401275636</v>
      </c>
      <c r="D16">
        <f t="shared" si="1"/>
        <v>-6.2230805118128059</v>
      </c>
      <c r="E16">
        <f t="shared" si="2"/>
        <v>38.726731056504335</v>
      </c>
      <c r="F16">
        <f t="shared" si="3"/>
        <v>160.88782598722997</v>
      </c>
    </row>
    <row r="17" spans="1:6" x14ac:dyDescent="0.3">
      <c r="A17">
        <v>3.0303030303030298</v>
      </c>
      <c r="B17">
        <v>11.68580020537075</v>
      </c>
      <c r="C17">
        <f t="shared" si="0"/>
        <v>7.7418883561073182</v>
      </c>
      <c r="D17">
        <f t="shared" si="1"/>
        <v>3.943911849263432</v>
      </c>
      <c r="E17">
        <f t="shared" si="2"/>
        <v>15.554440674760503</v>
      </c>
      <c r="F17">
        <f t="shared" si="3"/>
        <v>4.1407830824338214</v>
      </c>
    </row>
    <row r="18" spans="1:6" x14ac:dyDescent="0.3">
      <c r="A18">
        <v>3.23232323232323</v>
      </c>
      <c r="B18">
        <v>-9.9107326616752118</v>
      </c>
      <c r="C18">
        <f t="shared" si="0"/>
        <v>8.2241610720870497</v>
      </c>
      <c r="D18">
        <f t="shared" si="1"/>
        <v>-18.134893733762262</v>
      </c>
      <c r="E18">
        <f t="shared" si="2"/>
        <v>328.87437073484972</v>
      </c>
      <c r="F18">
        <f t="shared" si="3"/>
        <v>558.4442137327037</v>
      </c>
    </row>
    <row r="19" spans="1:6" x14ac:dyDescent="0.3">
      <c r="A19">
        <v>3.4343434343434298</v>
      </c>
      <c r="B19">
        <v>8.3591172125335405</v>
      </c>
      <c r="C19">
        <f t="shared" si="0"/>
        <v>8.7064337880667821</v>
      </c>
      <c r="D19">
        <f t="shared" si="1"/>
        <v>-0.34731657553324169</v>
      </c>
      <c r="E19">
        <f t="shared" si="2"/>
        <v>0.12062880364013798</v>
      </c>
      <c r="F19">
        <f t="shared" si="3"/>
        <v>28.746480161320719</v>
      </c>
    </row>
    <row r="20" spans="1:6" x14ac:dyDescent="0.3">
      <c r="A20">
        <v>3.63636363636363</v>
      </c>
      <c r="B20">
        <v>-6.2086443454724964</v>
      </c>
      <c r="C20">
        <f t="shared" si="0"/>
        <v>9.1887065040465128</v>
      </c>
      <c r="D20">
        <f t="shared" si="1"/>
        <v>-15.397350849519009</v>
      </c>
      <c r="E20">
        <f t="shared" si="2"/>
        <v>237.07841318318376</v>
      </c>
      <c r="F20">
        <f t="shared" si="3"/>
        <v>397.17843215299393</v>
      </c>
    </row>
    <row r="21" spans="1:6" x14ac:dyDescent="0.3">
      <c r="A21">
        <v>3.8383838383838298</v>
      </c>
      <c r="B21">
        <v>-4.4748348652174474</v>
      </c>
      <c r="C21">
        <f t="shared" si="0"/>
        <v>9.6709792200262452</v>
      </c>
      <c r="D21">
        <f t="shared" si="1"/>
        <v>-14.145814085243693</v>
      </c>
      <c r="E21">
        <f t="shared" si="2"/>
        <v>200.10405613427886</v>
      </c>
      <c r="F21">
        <f t="shared" si="3"/>
        <v>331.07718419140463</v>
      </c>
    </row>
    <row r="22" spans="1:6" x14ac:dyDescent="0.3">
      <c r="A22">
        <v>4.0404040404040398</v>
      </c>
      <c r="B22">
        <v>18.83829459942525</v>
      </c>
      <c r="C22">
        <f t="shared" si="0"/>
        <v>10.153251936006001</v>
      </c>
      <c r="D22">
        <f t="shared" si="1"/>
        <v>8.6850426634192495</v>
      </c>
      <c r="E22">
        <f t="shared" si="2"/>
        <v>75.429966065412529</v>
      </c>
      <c r="F22">
        <f t="shared" si="3"/>
        <v>26.189860222071648</v>
      </c>
    </row>
    <row r="23" spans="1:6" x14ac:dyDescent="0.3">
      <c r="A23">
        <v>4.2424242424242404</v>
      </c>
      <c r="B23">
        <v>22.334550915223804</v>
      </c>
      <c r="C23">
        <f t="shared" si="0"/>
        <v>10.635524651985733</v>
      </c>
      <c r="D23">
        <f t="shared" si="1"/>
        <v>11.699026263238071</v>
      </c>
      <c r="E23">
        <f t="shared" si="2"/>
        <v>136.86721550793416</v>
      </c>
      <c r="F23">
        <f t="shared" si="3"/>
        <v>74.198571902451746</v>
      </c>
    </row>
    <row r="24" spans="1:6" x14ac:dyDescent="0.3">
      <c r="A24">
        <v>4.4444444444444402</v>
      </c>
      <c r="B24">
        <v>3.3877119927934132</v>
      </c>
      <c r="C24">
        <f t="shared" si="0"/>
        <v>11.117797367965464</v>
      </c>
      <c r="D24">
        <f t="shared" si="1"/>
        <v>-7.7300853751720506</v>
      </c>
      <c r="E24">
        <f t="shared" si="2"/>
        <v>59.754219907448821</v>
      </c>
      <c r="F24">
        <f t="shared" si="3"/>
        <v>106.77046804279701</v>
      </c>
    </row>
    <row r="25" spans="1:6" x14ac:dyDescent="0.3">
      <c r="A25">
        <v>4.64646464646464</v>
      </c>
      <c r="B25">
        <v>27.110368704611997</v>
      </c>
      <c r="C25">
        <f t="shared" si="0"/>
        <v>11.600070083945194</v>
      </c>
      <c r="D25">
        <f t="shared" si="1"/>
        <v>15.510298620666802</v>
      </c>
      <c r="E25">
        <f t="shared" si="2"/>
        <v>240.56936330225849</v>
      </c>
      <c r="F25">
        <f t="shared" si="3"/>
        <v>179.28345234397193</v>
      </c>
    </row>
    <row r="26" spans="1:6" x14ac:dyDescent="0.3">
      <c r="A26">
        <v>4.8484848484848397</v>
      </c>
      <c r="B26">
        <v>7.5297810066907163</v>
      </c>
      <c r="C26">
        <f t="shared" si="0"/>
        <v>12.082342799924927</v>
      </c>
      <c r="D26">
        <f t="shared" si="1"/>
        <v>-4.5525617932342106</v>
      </c>
      <c r="E26">
        <f t="shared" si="2"/>
        <v>20.72581888121589</v>
      </c>
      <c r="F26">
        <f t="shared" si="3"/>
        <v>38.327374261846757</v>
      </c>
    </row>
    <row r="27" spans="1:6" x14ac:dyDescent="0.3">
      <c r="A27">
        <v>5.0505050505050502</v>
      </c>
      <c r="B27">
        <v>-19.565087146301529</v>
      </c>
      <c r="C27">
        <f t="shared" si="0"/>
        <v>12.564615515904682</v>
      </c>
      <c r="D27">
        <f t="shared" si="1"/>
        <v>-32.129702662206213</v>
      </c>
      <c r="E27">
        <f t="shared" si="2"/>
        <v>1032.3177931617811</v>
      </c>
      <c r="F27">
        <f t="shared" si="3"/>
        <v>1107.9430682934856</v>
      </c>
    </row>
    <row r="28" spans="1:6" x14ac:dyDescent="0.3">
      <c r="A28">
        <v>5.2525252525252499</v>
      </c>
      <c r="B28">
        <v>37.971889653288379</v>
      </c>
      <c r="C28">
        <f t="shared" si="0"/>
        <v>13.046888231884413</v>
      </c>
      <c r="D28">
        <f t="shared" si="1"/>
        <v>24.925001421403966</v>
      </c>
      <c r="E28">
        <f t="shared" si="2"/>
        <v>621.25569585698975</v>
      </c>
      <c r="F28">
        <f t="shared" si="3"/>
        <v>588.12060589362466</v>
      </c>
    </row>
    <row r="29" spans="1:6" x14ac:dyDescent="0.3">
      <c r="A29">
        <v>5.4545454545454497</v>
      </c>
      <c r="B29">
        <v>11.890231183761978</v>
      </c>
      <c r="C29">
        <f t="shared" si="0"/>
        <v>13.529160947864144</v>
      </c>
      <c r="D29">
        <f t="shared" si="1"/>
        <v>-1.6389297641021656</v>
      </c>
      <c r="E29">
        <f t="shared" si="2"/>
        <v>2.6860907716599804</v>
      </c>
      <c r="F29">
        <f t="shared" si="3"/>
        <v>3.350585420418418</v>
      </c>
    </row>
    <row r="30" spans="1:6" x14ac:dyDescent="0.3">
      <c r="A30">
        <v>5.6565656565656504</v>
      </c>
      <c r="B30">
        <v>46.537601321513577</v>
      </c>
      <c r="C30">
        <f t="shared" si="0"/>
        <v>14.011433663843878</v>
      </c>
      <c r="D30">
        <f t="shared" si="1"/>
        <v>32.526167657669703</v>
      </c>
      <c r="E30">
        <f t="shared" si="2"/>
        <v>1057.9515824948387</v>
      </c>
      <c r="F30">
        <f t="shared" si="3"/>
        <v>1076.9495621459985</v>
      </c>
    </row>
    <row r="31" spans="1:6" x14ac:dyDescent="0.3">
      <c r="A31">
        <v>5.8585858585858501</v>
      </c>
      <c r="B31">
        <v>20.850141267064544</v>
      </c>
      <c r="C31">
        <f t="shared" si="0"/>
        <v>14.493706379823609</v>
      </c>
      <c r="D31">
        <f t="shared" si="1"/>
        <v>6.3564348872409351</v>
      </c>
      <c r="E31">
        <f t="shared" si="2"/>
        <v>40.404264475733676</v>
      </c>
      <c r="F31">
        <f t="shared" si="3"/>
        <v>50.829052224124581</v>
      </c>
    </row>
    <row r="33" spans="5:6" x14ac:dyDescent="0.3">
      <c r="E33">
        <f>SUM(E2:E31)</f>
        <v>9423.0257508376581</v>
      </c>
      <c r="F33">
        <f>SUM(F2:F31)</f>
        <v>7854.5240436783088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B7EB9-3698-4F2C-AC3C-DC8C8D8F21F0}">
  <dimension ref="A1:I94"/>
  <sheetViews>
    <sheetView workbookViewId="0">
      <selection activeCell="F16" sqref="F16:G18"/>
    </sheetView>
  </sheetViews>
  <sheetFormatPr defaultRowHeight="14.4" x14ac:dyDescent="0.3"/>
  <sheetData>
    <row r="1" spans="1:9" x14ac:dyDescent="0.3">
      <c r="A1" t="s">
        <v>18</v>
      </c>
    </row>
    <row r="2" spans="1:9" ht="15" thickBot="1" x14ac:dyDescent="0.35"/>
    <row r="3" spans="1:9" x14ac:dyDescent="0.3">
      <c r="A3" s="3" t="s">
        <v>19</v>
      </c>
      <c r="B3" s="3"/>
    </row>
    <row r="4" spans="1:9" x14ac:dyDescent="0.3">
      <c r="A4" t="s">
        <v>20</v>
      </c>
      <c r="B4">
        <v>0.9559351749159759</v>
      </c>
    </row>
    <row r="5" spans="1:9" x14ac:dyDescent="0.3">
      <c r="A5" t="s">
        <v>21</v>
      </c>
      <c r="B5">
        <v>0.91381205864163739</v>
      </c>
    </row>
    <row r="6" spans="1:9" x14ac:dyDescent="0.3">
      <c r="A6" t="s">
        <v>22</v>
      </c>
      <c r="B6">
        <v>0.91254458891577916</v>
      </c>
    </row>
    <row r="7" spans="1:9" x14ac:dyDescent="0.3">
      <c r="A7" t="s">
        <v>23</v>
      </c>
      <c r="B7">
        <v>2.4630298042605574</v>
      </c>
    </row>
    <row r="8" spans="1:9" ht="15" thickBot="1" x14ac:dyDescent="0.35">
      <c r="A8" s="1" t="s">
        <v>24</v>
      </c>
      <c r="B8" s="1">
        <v>70</v>
      </c>
    </row>
    <row r="10" spans="1:9" ht="15" thickBot="1" x14ac:dyDescent="0.35">
      <c r="A10" t="s">
        <v>25</v>
      </c>
    </row>
    <row r="11" spans="1:9" x14ac:dyDescent="0.3">
      <c r="A11" s="2"/>
      <c r="B11" s="2" t="s">
        <v>30</v>
      </c>
      <c r="C11" s="2" t="s">
        <v>31</v>
      </c>
      <c r="D11" s="2" t="s">
        <v>32</v>
      </c>
      <c r="E11" s="2" t="s">
        <v>33</v>
      </c>
      <c r="F11" s="2" t="s">
        <v>34</v>
      </c>
    </row>
    <row r="12" spans="1:9" x14ac:dyDescent="0.3">
      <c r="A12" t="s">
        <v>26</v>
      </c>
      <c r="B12">
        <v>1</v>
      </c>
      <c r="C12">
        <v>4373.7970178851028</v>
      </c>
      <c r="D12">
        <v>4373.7970178851028</v>
      </c>
      <c r="E12">
        <v>720.97347968042777</v>
      </c>
      <c r="F12">
        <v>6.4307042425333842E-38</v>
      </c>
    </row>
    <row r="13" spans="1:9" x14ac:dyDescent="0.3">
      <c r="A13" t="s">
        <v>27</v>
      </c>
      <c r="B13">
        <v>68</v>
      </c>
      <c r="C13">
        <v>412.52307553395434</v>
      </c>
      <c r="D13">
        <v>6.0665158166757989</v>
      </c>
    </row>
    <row r="14" spans="1:9" ht="15" thickBot="1" x14ac:dyDescent="0.35">
      <c r="A14" s="1" t="s">
        <v>28</v>
      </c>
      <c r="B14" s="1">
        <v>69</v>
      </c>
      <c r="C14" s="1">
        <v>4786.3200934190572</v>
      </c>
      <c r="D14" s="1"/>
      <c r="E14" s="1"/>
      <c r="F14" s="1"/>
    </row>
    <row r="15" spans="1:9" ht="15" thickBot="1" x14ac:dyDescent="0.35"/>
    <row r="16" spans="1:9" x14ac:dyDescent="0.3">
      <c r="A16" s="2"/>
      <c r="B16" s="2" t="s">
        <v>35</v>
      </c>
      <c r="C16" s="2" t="s">
        <v>23</v>
      </c>
      <c r="D16" s="2" t="s">
        <v>36</v>
      </c>
      <c r="E16" s="2" t="s">
        <v>37</v>
      </c>
      <c r="F16" s="2" t="s">
        <v>38</v>
      </c>
      <c r="G16" s="2" t="s">
        <v>39</v>
      </c>
      <c r="H16" s="2" t="s">
        <v>40</v>
      </c>
      <c r="I16" s="2" t="s">
        <v>41</v>
      </c>
    </row>
    <row r="17" spans="1:9" x14ac:dyDescent="0.3">
      <c r="A17" t="s">
        <v>29</v>
      </c>
      <c r="B17">
        <v>-3.8060336894398681</v>
      </c>
      <c r="C17">
        <v>0.98479166689642939</v>
      </c>
      <c r="D17">
        <v>-3.8648110228578414</v>
      </c>
      <c r="E17">
        <v>2.5088298669339427E-4</v>
      </c>
      <c r="F17">
        <v>-5.7711548646626998</v>
      </c>
      <c r="G17">
        <v>-1.8409125142170368</v>
      </c>
      <c r="H17">
        <v>-5.7711548646626998</v>
      </c>
      <c r="I17">
        <v>-1.8409125142170368</v>
      </c>
    </row>
    <row r="18" spans="1:9" ht="15" thickBot="1" x14ac:dyDescent="0.35">
      <c r="A18" s="1" t="s">
        <v>42</v>
      </c>
      <c r="B18" s="1">
        <v>1.9365218176581849</v>
      </c>
      <c r="C18" s="1">
        <v>7.2121167642265976E-2</v>
      </c>
      <c r="D18" s="1">
        <v>26.850949325497378</v>
      </c>
      <c r="E18" s="1">
        <v>6.4307042425333842E-38</v>
      </c>
      <c r="F18" s="1">
        <v>1.7926062683295998</v>
      </c>
      <c r="G18" s="1">
        <v>2.0804373669867697</v>
      </c>
      <c r="H18" s="1">
        <v>1.7926062683295998</v>
      </c>
      <c r="I18" s="1">
        <v>2.0804373669867697</v>
      </c>
    </row>
    <row r="22" spans="1:9" x14ac:dyDescent="0.3">
      <c r="A22" t="s">
        <v>43</v>
      </c>
    </row>
    <row r="23" spans="1:9" ht="15" thickBot="1" x14ac:dyDescent="0.35"/>
    <row r="24" spans="1:9" x14ac:dyDescent="0.3">
      <c r="A24" s="2" t="s">
        <v>44</v>
      </c>
      <c r="B24" s="2" t="s">
        <v>45</v>
      </c>
      <c r="C24" s="2" t="s">
        <v>46</v>
      </c>
    </row>
    <row r="25" spans="1:9" x14ac:dyDescent="0.3">
      <c r="A25">
        <v>1</v>
      </c>
      <c r="B25">
        <v>7.9304621751551903</v>
      </c>
      <c r="C25">
        <v>1.2257993812649648</v>
      </c>
    </row>
    <row r="26" spans="1:9" x14ac:dyDescent="0.3">
      <c r="A26">
        <v>2</v>
      </c>
      <c r="B26">
        <v>8.3216787039750226</v>
      </c>
      <c r="C26">
        <v>5.7902106744265396</v>
      </c>
    </row>
    <row r="27" spans="1:9" x14ac:dyDescent="0.3">
      <c r="A27">
        <v>3</v>
      </c>
      <c r="B27">
        <v>8.7128952327948532</v>
      </c>
      <c r="C27">
        <v>1.7500582988774127</v>
      </c>
    </row>
    <row r="28" spans="1:9" x14ac:dyDescent="0.3">
      <c r="A28">
        <v>4</v>
      </c>
      <c r="B28">
        <v>9.1041117616146838</v>
      </c>
      <c r="C28">
        <v>-0.65121882926074726</v>
      </c>
    </row>
    <row r="29" spans="1:9" x14ac:dyDescent="0.3">
      <c r="A29">
        <v>5</v>
      </c>
      <c r="B29">
        <v>9.4953282904345162</v>
      </c>
      <c r="C29">
        <v>2.7777485306985863</v>
      </c>
    </row>
    <row r="30" spans="1:9" x14ac:dyDescent="0.3">
      <c r="A30">
        <v>6</v>
      </c>
      <c r="B30">
        <v>9.8865448192543663</v>
      </c>
      <c r="C30">
        <v>-1.6007556331516746</v>
      </c>
    </row>
    <row r="31" spans="1:9" x14ac:dyDescent="0.3">
      <c r="A31">
        <v>7</v>
      </c>
      <c r="B31">
        <v>10.277761348074199</v>
      </c>
      <c r="C31">
        <v>0.94899013622670481</v>
      </c>
    </row>
    <row r="32" spans="1:9" x14ac:dyDescent="0.3">
      <c r="A32">
        <v>8</v>
      </c>
      <c r="B32">
        <v>10.668977876894029</v>
      </c>
      <c r="C32">
        <v>-3.6555405970937738</v>
      </c>
    </row>
    <row r="33" spans="1:3" x14ac:dyDescent="0.3">
      <c r="A33">
        <v>9</v>
      </c>
      <c r="B33">
        <v>11.060194405713862</v>
      </c>
      <c r="C33">
        <v>-2.667681901042549</v>
      </c>
    </row>
    <row r="34" spans="1:3" x14ac:dyDescent="0.3">
      <c r="A34">
        <v>10</v>
      </c>
      <c r="B34">
        <v>11.451410934533692</v>
      </c>
      <c r="C34">
        <v>0.11738976116503075</v>
      </c>
    </row>
    <row r="35" spans="1:3" x14ac:dyDescent="0.3">
      <c r="A35">
        <v>11</v>
      </c>
      <c r="B35">
        <v>11.842627463353542</v>
      </c>
      <c r="C35">
        <v>0.96297945499430249</v>
      </c>
    </row>
    <row r="36" spans="1:3" x14ac:dyDescent="0.3">
      <c r="A36">
        <v>12</v>
      </c>
      <c r="B36">
        <v>12.233843992173377</v>
      </c>
      <c r="C36">
        <v>-0.37860689710815976</v>
      </c>
    </row>
    <row r="37" spans="1:3" x14ac:dyDescent="0.3">
      <c r="A37">
        <v>13</v>
      </c>
      <c r="B37">
        <v>12.625060520993209</v>
      </c>
      <c r="C37">
        <v>-1.139534857241415</v>
      </c>
    </row>
    <row r="38" spans="1:3" x14ac:dyDescent="0.3">
      <c r="A38">
        <v>14</v>
      </c>
      <c r="B38">
        <v>13.016277049813038</v>
      </c>
      <c r="C38">
        <v>-1.6740300697728863</v>
      </c>
    </row>
    <row r="39" spans="1:3" x14ac:dyDescent="0.3">
      <c r="A39">
        <v>15</v>
      </c>
      <c r="B39">
        <v>13.407493578632888</v>
      </c>
      <c r="C39">
        <v>-4.1591077324647596</v>
      </c>
    </row>
    <row r="40" spans="1:3" x14ac:dyDescent="0.3">
      <c r="A40">
        <v>16</v>
      </c>
      <c r="B40">
        <v>13.79871010745272</v>
      </c>
      <c r="C40">
        <v>-2.7616773934034189</v>
      </c>
    </row>
    <row r="41" spans="1:3" x14ac:dyDescent="0.3">
      <c r="A41">
        <v>17</v>
      </c>
      <c r="B41">
        <v>14.189926636272553</v>
      </c>
      <c r="C41">
        <v>-2.3324199417952141</v>
      </c>
    </row>
    <row r="42" spans="1:3" x14ac:dyDescent="0.3">
      <c r="A42">
        <v>18</v>
      </c>
      <c r="B42">
        <v>14.581143165092382</v>
      </c>
      <c r="C42">
        <v>0.63069825296795656</v>
      </c>
    </row>
    <row r="43" spans="1:3" x14ac:dyDescent="0.3">
      <c r="A43">
        <v>19</v>
      </c>
      <c r="B43">
        <v>14.972359693912214</v>
      </c>
      <c r="C43">
        <v>-0.82345618116802299</v>
      </c>
    </row>
    <row r="44" spans="1:3" x14ac:dyDescent="0.3">
      <c r="A44">
        <v>20</v>
      </c>
      <c r="B44">
        <v>15.363576222732064</v>
      </c>
      <c r="C44">
        <v>-5.0257323050836771</v>
      </c>
    </row>
    <row r="45" spans="1:3" x14ac:dyDescent="0.3">
      <c r="A45">
        <v>21</v>
      </c>
      <c r="B45">
        <v>15.754792751551896</v>
      </c>
      <c r="C45">
        <v>-0.84833414561183851</v>
      </c>
    </row>
    <row r="46" spans="1:3" x14ac:dyDescent="0.3">
      <c r="A46">
        <v>22</v>
      </c>
      <c r="B46">
        <v>16.146009280371725</v>
      </c>
      <c r="C46">
        <v>-2.2151669853553155</v>
      </c>
    </row>
    <row r="47" spans="1:3" x14ac:dyDescent="0.3">
      <c r="A47">
        <v>23</v>
      </c>
      <c r="B47">
        <v>16.537225809191558</v>
      </c>
      <c r="C47">
        <v>-2.726245362804228</v>
      </c>
    </row>
    <row r="48" spans="1:3" x14ac:dyDescent="0.3">
      <c r="A48">
        <v>24</v>
      </c>
      <c r="B48">
        <v>16.92844233801139</v>
      </c>
      <c r="C48">
        <v>-6.6119098713649294E-2</v>
      </c>
    </row>
    <row r="49" spans="1:3" x14ac:dyDescent="0.3">
      <c r="A49">
        <v>25</v>
      </c>
      <c r="B49">
        <v>17.319658866831222</v>
      </c>
      <c r="C49">
        <v>0.8842449631300795</v>
      </c>
    </row>
    <row r="50" spans="1:3" x14ac:dyDescent="0.3">
      <c r="A50">
        <v>26</v>
      </c>
      <c r="B50">
        <v>17.710875395651055</v>
      </c>
      <c r="C50">
        <v>0.82071139909047375</v>
      </c>
    </row>
    <row r="51" spans="1:3" x14ac:dyDescent="0.3">
      <c r="A51">
        <v>27</v>
      </c>
      <c r="B51">
        <v>18.102091924470887</v>
      </c>
      <c r="C51">
        <v>-2.5527435501653954</v>
      </c>
    </row>
    <row r="52" spans="1:3" x14ac:dyDescent="0.3">
      <c r="A52">
        <v>28</v>
      </c>
      <c r="B52">
        <v>18.493308453290716</v>
      </c>
      <c r="C52">
        <v>-1.3280809330963379</v>
      </c>
    </row>
    <row r="53" spans="1:3" x14ac:dyDescent="0.3">
      <c r="A53">
        <v>29</v>
      </c>
      <c r="B53">
        <v>18.884524982110548</v>
      </c>
      <c r="C53">
        <v>0.13020610116872433</v>
      </c>
    </row>
    <row r="54" spans="1:3" x14ac:dyDescent="0.3">
      <c r="A54">
        <v>30</v>
      </c>
      <c r="B54">
        <v>19.275741510930377</v>
      </c>
      <c r="C54">
        <v>1.6072272071381484</v>
      </c>
    </row>
    <row r="55" spans="1:3" x14ac:dyDescent="0.3">
      <c r="A55">
        <v>31</v>
      </c>
      <c r="B55">
        <v>19.66695803975021</v>
      </c>
      <c r="C55">
        <v>-1.08802405711209</v>
      </c>
    </row>
    <row r="56" spans="1:3" x14ac:dyDescent="0.3">
      <c r="A56">
        <v>32</v>
      </c>
      <c r="B56">
        <v>20.058174568570042</v>
      </c>
      <c r="C56">
        <v>-0.29508941716034087</v>
      </c>
    </row>
    <row r="57" spans="1:3" x14ac:dyDescent="0.3">
      <c r="A57">
        <v>33</v>
      </c>
      <c r="B57">
        <v>20.449391097389871</v>
      </c>
      <c r="C57">
        <v>-1.9173502083553942</v>
      </c>
    </row>
    <row r="58" spans="1:3" x14ac:dyDescent="0.3">
      <c r="A58">
        <v>34</v>
      </c>
      <c r="B58">
        <v>20.840607626209703</v>
      </c>
      <c r="C58">
        <v>-1.8842223595598533</v>
      </c>
    </row>
    <row r="59" spans="1:3" x14ac:dyDescent="0.3">
      <c r="A59">
        <v>35</v>
      </c>
      <c r="B59">
        <v>21.231824155029539</v>
      </c>
      <c r="C59">
        <v>2.3268201774752093</v>
      </c>
    </row>
    <row r="60" spans="1:3" x14ac:dyDescent="0.3">
      <c r="A60">
        <v>36</v>
      </c>
      <c r="B60">
        <v>21.623040683849368</v>
      </c>
      <c r="C60">
        <v>3.6148899863339032</v>
      </c>
    </row>
    <row r="61" spans="1:3" x14ac:dyDescent="0.3">
      <c r="A61">
        <v>37</v>
      </c>
      <c r="B61">
        <v>22.0142572126692</v>
      </c>
      <c r="C61">
        <v>0.96756946889852813</v>
      </c>
    </row>
    <row r="62" spans="1:3" x14ac:dyDescent="0.3">
      <c r="A62">
        <v>38</v>
      </c>
      <c r="B62">
        <v>22.405473741489033</v>
      </c>
      <c r="C62">
        <v>3.2972827543004719</v>
      </c>
    </row>
    <row r="63" spans="1:3" x14ac:dyDescent="0.3">
      <c r="A63">
        <v>39</v>
      </c>
      <c r="B63">
        <v>22.796690270308861</v>
      </c>
      <c r="C63">
        <v>2.1935149252898789</v>
      </c>
    </row>
    <row r="64" spans="1:3" x14ac:dyDescent="0.3">
      <c r="A64">
        <v>40</v>
      </c>
      <c r="B64">
        <v>23.187906799128694</v>
      </c>
      <c r="C64">
        <v>0.34804370499241699</v>
      </c>
    </row>
    <row r="65" spans="1:3" x14ac:dyDescent="0.3">
      <c r="A65">
        <v>41</v>
      </c>
      <c r="B65">
        <v>23.579123327948523</v>
      </c>
      <c r="C65">
        <v>2.4955323529183993</v>
      </c>
    </row>
    <row r="66" spans="1:3" x14ac:dyDescent="0.3">
      <c r="A66">
        <v>42</v>
      </c>
      <c r="B66">
        <v>23.970339856768355</v>
      </c>
      <c r="C66">
        <v>4.9626996368792398</v>
      </c>
    </row>
    <row r="67" spans="1:3" x14ac:dyDescent="0.3">
      <c r="A67">
        <v>43</v>
      </c>
      <c r="B67">
        <v>24.361556385588187</v>
      </c>
      <c r="C67">
        <v>1.9302813711947913</v>
      </c>
    </row>
    <row r="68" spans="1:3" x14ac:dyDescent="0.3">
      <c r="A68">
        <v>44</v>
      </c>
      <c r="B68">
        <v>24.752772914408016</v>
      </c>
      <c r="C68">
        <v>5.1980077323114955</v>
      </c>
    </row>
    <row r="69" spans="1:3" x14ac:dyDescent="0.3">
      <c r="A69">
        <v>45</v>
      </c>
      <c r="B69">
        <v>25.143989443227852</v>
      </c>
      <c r="C69">
        <v>-3.0808089273537718</v>
      </c>
    </row>
    <row r="70" spans="1:3" x14ac:dyDescent="0.3">
      <c r="A70">
        <v>46</v>
      </c>
      <c r="B70">
        <v>25.535205972047684</v>
      </c>
      <c r="C70">
        <v>3.8050933004680871</v>
      </c>
    </row>
    <row r="71" spans="1:3" x14ac:dyDescent="0.3">
      <c r="A71">
        <v>47</v>
      </c>
      <c r="B71">
        <v>25.926422500867513</v>
      </c>
      <c r="C71">
        <v>2.3460230094118693</v>
      </c>
    </row>
    <row r="72" spans="1:3" x14ac:dyDescent="0.3">
      <c r="A72">
        <v>48</v>
      </c>
      <c r="B72">
        <v>26.317639029687346</v>
      </c>
      <c r="C72">
        <v>1.5550595880730604</v>
      </c>
    </row>
    <row r="73" spans="1:3" x14ac:dyDescent="0.3">
      <c r="A73">
        <v>49</v>
      </c>
      <c r="B73">
        <v>26.708855558507175</v>
      </c>
      <c r="C73">
        <v>2.2844093990231862</v>
      </c>
    </row>
    <row r="74" spans="1:3" x14ac:dyDescent="0.3">
      <c r="A74">
        <v>50</v>
      </c>
      <c r="B74">
        <v>27.100072087327007</v>
      </c>
      <c r="C74">
        <v>-1.9333543280053966</v>
      </c>
    </row>
    <row r="75" spans="1:3" x14ac:dyDescent="0.3">
      <c r="A75">
        <v>51</v>
      </c>
      <c r="B75">
        <v>27.491288616146836</v>
      </c>
      <c r="C75">
        <v>1.4850945475343202</v>
      </c>
    </row>
    <row r="76" spans="1:3" x14ac:dyDescent="0.3">
      <c r="A76">
        <v>52</v>
      </c>
      <c r="B76">
        <v>27.882505144966668</v>
      </c>
      <c r="C76">
        <v>2.5046532440805649</v>
      </c>
    </row>
    <row r="77" spans="1:3" x14ac:dyDescent="0.3">
      <c r="A77">
        <v>53</v>
      </c>
      <c r="B77">
        <v>28.2737216737865</v>
      </c>
      <c r="C77">
        <v>4.5821365636916944</v>
      </c>
    </row>
    <row r="78" spans="1:3" x14ac:dyDescent="0.3">
      <c r="A78">
        <v>54</v>
      </c>
      <c r="B78">
        <v>28.664938202606333</v>
      </c>
      <c r="C78">
        <v>0.42653000346764713</v>
      </c>
    </row>
    <row r="79" spans="1:3" x14ac:dyDescent="0.3">
      <c r="A79">
        <v>55</v>
      </c>
      <c r="B79">
        <v>29.056154731426165</v>
      </c>
      <c r="C79">
        <v>-0.35447136701723636</v>
      </c>
    </row>
    <row r="80" spans="1:3" x14ac:dyDescent="0.3">
      <c r="A80">
        <v>56</v>
      </c>
      <c r="B80">
        <v>29.44737126024599</v>
      </c>
      <c r="C80">
        <v>3.1715126688954598E-2</v>
      </c>
    </row>
    <row r="81" spans="1:3" x14ac:dyDescent="0.3">
      <c r="A81">
        <v>57</v>
      </c>
      <c r="B81">
        <v>29.838587789065823</v>
      </c>
      <c r="C81">
        <v>2.6095484135344797</v>
      </c>
    </row>
    <row r="82" spans="1:3" x14ac:dyDescent="0.3">
      <c r="A82">
        <v>58</v>
      </c>
      <c r="B82">
        <v>30.229804317885655</v>
      </c>
      <c r="C82">
        <v>1.1778919616876493</v>
      </c>
    </row>
    <row r="83" spans="1:3" x14ac:dyDescent="0.3">
      <c r="A83">
        <v>59</v>
      </c>
      <c r="B83">
        <v>30.621020846705488</v>
      </c>
      <c r="C83">
        <v>-0.811368735257048</v>
      </c>
    </row>
    <row r="84" spans="1:3" x14ac:dyDescent="0.3">
      <c r="A84">
        <v>60</v>
      </c>
      <c r="B84">
        <v>31.012237375525327</v>
      </c>
      <c r="C84">
        <v>0.97311396423969398</v>
      </c>
    </row>
    <row r="85" spans="1:3" x14ac:dyDescent="0.3">
      <c r="A85">
        <v>61</v>
      </c>
      <c r="B85">
        <v>31.403453904345159</v>
      </c>
      <c r="C85">
        <v>-0.16034229874376749</v>
      </c>
    </row>
    <row r="86" spans="1:3" x14ac:dyDescent="0.3">
      <c r="A86">
        <v>62</v>
      </c>
      <c r="B86">
        <v>31.794670433164985</v>
      </c>
      <c r="C86">
        <v>1.2623400146399284</v>
      </c>
    </row>
    <row r="87" spans="1:3" x14ac:dyDescent="0.3">
      <c r="A87">
        <v>63</v>
      </c>
      <c r="B87">
        <v>32.185886961984821</v>
      </c>
      <c r="C87">
        <v>-2.3850198152328836</v>
      </c>
    </row>
    <row r="88" spans="1:3" x14ac:dyDescent="0.3">
      <c r="A88">
        <v>64</v>
      </c>
      <c r="B88">
        <v>32.577103490804646</v>
      </c>
      <c r="C88">
        <v>-1.9624421394489566</v>
      </c>
    </row>
    <row r="89" spans="1:3" x14ac:dyDescent="0.3">
      <c r="A89">
        <v>65</v>
      </c>
      <c r="B89">
        <v>32.968320019624485</v>
      </c>
      <c r="C89">
        <v>-2.4147936983768155</v>
      </c>
    </row>
    <row r="90" spans="1:3" x14ac:dyDescent="0.3">
      <c r="A90">
        <v>66</v>
      </c>
      <c r="B90">
        <v>33.359536548444311</v>
      </c>
      <c r="C90">
        <v>-4.8709550701477227</v>
      </c>
    </row>
    <row r="91" spans="1:3" x14ac:dyDescent="0.3">
      <c r="A91">
        <v>67</v>
      </c>
      <c r="B91">
        <v>33.750753077264136</v>
      </c>
      <c r="C91">
        <v>-1.6835124115612317</v>
      </c>
    </row>
    <row r="92" spans="1:3" x14ac:dyDescent="0.3">
      <c r="A92">
        <v>68</v>
      </c>
      <c r="B92">
        <v>34.141969606083975</v>
      </c>
      <c r="C92">
        <v>-2.0635526682535712</v>
      </c>
    </row>
    <row r="93" spans="1:3" x14ac:dyDescent="0.3">
      <c r="A93">
        <v>69</v>
      </c>
      <c r="B93">
        <v>34.533186134904</v>
      </c>
      <c r="C93">
        <v>-2.8736737303777957</v>
      </c>
    </row>
    <row r="94" spans="1:3" ht="15" thickBot="1" x14ac:dyDescent="0.35">
      <c r="A94" s="1">
        <v>70</v>
      </c>
      <c r="B94" s="1">
        <v>34.924402663723825</v>
      </c>
      <c r="C94" s="1">
        <v>-3.6390817619876685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6CACB-7C90-429E-BD74-EC764559DF5A}">
  <dimension ref="A1:I94"/>
  <sheetViews>
    <sheetView workbookViewId="0">
      <selection activeCell="F16" sqref="F16:G18"/>
    </sheetView>
  </sheetViews>
  <sheetFormatPr defaultRowHeight="14.4" x14ac:dyDescent="0.3"/>
  <sheetData>
    <row r="1" spans="1:9" x14ac:dyDescent="0.3">
      <c r="A1" t="s">
        <v>18</v>
      </c>
    </row>
    <row r="2" spans="1:9" ht="15" thickBot="1" x14ac:dyDescent="0.35"/>
    <row r="3" spans="1:9" x14ac:dyDescent="0.3">
      <c r="A3" s="3" t="s">
        <v>19</v>
      </c>
      <c r="B3" s="3"/>
    </row>
    <row r="4" spans="1:9" x14ac:dyDescent="0.3">
      <c r="A4" t="s">
        <v>20</v>
      </c>
      <c r="B4">
        <v>0.9559351749159759</v>
      </c>
    </row>
    <row r="5" spans="1:9" x14ac:dyDescent="0.3">
      <c r="A5" t="s">
        <v>21</v>
      </c>
      <c r="B5">
        <v>0.91381205864163739</v>
      </c>
    </row>
    <row r="6" spans="1:9" x14ac:dyDescent="0.3">
      <c r="A6" t="s">
        <v>22</v>
      </c>
      <c r="B6">
        <v>0.91254458891577916</v>
      </c>
    </row>
    <row r="7" spans="1:9" x14ac:dyDescent="0.3">
      <c r="A7" t="s">
        <v>23</v>
      </c>
      <c r="B7">
        <v>3.7096740811093993</v>
      </c>
    </row>
    <row r="8" spans="1:9" ht="15" thickBot="1" x14ac:dyDescent="0.35">
      <c r="A8" s="1" t="s">
        <v>24</v>
      </c>
      <c r="B8" s="1">
        <v>70</v>
      </c>
    </row>
    <row r="10" spans="1:9" ht="15" thickBot="1" x14ac:dyDescent="0.35">
      <c r="A10" t="s">
        <v>25</v>
      </c>
    </row>
    <row r="11" spans="1:9" x14ac:dyDescent="0.3">
      <c r="A11" s="2"/>
      <c r="B11" s="2" t="s">
        <v>30</v>
      </c>
      <c r="C11" s="2" t="s">
        <v>31</v>
      </c>
      <c r="D11" s="2" t="s">
        <v>32</v>
      </c>
      <c r="E11" s="2" t="s">
        <v>33</v>
      </c>
      <c r="F11" s="2" t="s">
        <v>34</v>
      </c>
    </row>
    <row r="12" spans="1:9" x14ac:dyDescent="0.3">
      <c r="A12" t="s">
        <v>26</v>
      </c>
      <c r="B12">
        <v>1</v>
      </c>
      <c r="C12">
        <v>9921.8076049886822</v>
      </c>
      <c r="D12">
        <v>9921.8076049886822</v>
      </c>
      <c r="E12">
        <v>720.97347968042743</v>
      </c>
      <c r="F12">
        <v>6.4307042425334751E-38</v>
      </c>
    </row>
    <row r="13" spans="1:9" x14ac:dyDescent="0.3">
      <c r="A13" t="s">
        <v>27</v>
      </c>
      <c r="B13">
        <v>68</v>
      </c>
      <c r="C13">
        <v>935.7943615877308</v>
      </c>
      <c r="D13">
        <v>13.761681788054865</v>
      </c>
    </row>
    <row r="14" spans="1:9" ht="15" thickBot="1" x14ac:dyDescent="0.35">
      <c r="A14" s="1" t="s">
        <v>28</v>
      </c>
      <c r="B14" s="1">
        <v>69</v>
      </c>
      <c r="C14" s="1">
        <v>10857.601966576412</v>
      </c>
      <c r="D14" s="1"/>
      <c r="E14" s="1"/>
      <c r="F14" s="1"/>
    </row>
    <row r="15" spans="1:9" ht="15" thickBot="1" x14ac:dyDescent="0.35"/>
    <row r="16" spans="1:9" x14ac:dyDescent="0.3">
      <c r="A16" s="2"/>
      <c r="B16" s="2" t="s">
        <v>35</v>
      </c>
      <c r="C16" s="2" t="s">
        <v>23</v>
      </c>
      <c r="D16" s="2" t="s">
        <v>36</v>
      </c>
      <c r="E16" s="2" t="s">
        <v>37</v>
      </c>
      <c r="F16" s="2" t="s">
        <v>38</v>
      </c>
      <c r="G16" s="2" t="s">
        <v>39</v>
      </c>
      <c r="H16" s="2" t="s">
        <v>40</v>
      </c>
      <c r="I16" s="2" t="s">
        <v>41</v>
      </c>
    </row>
    <row r="17" spans="1:9" x14ac:dyDescent="0.3">
      <c r="A17" t="s">
        <v>29</v>
      </c>
      <c r="B17">
        <v>-5.7324294270093219</v>
      </c>
      <c r="C17">
        <v>1.4832366687803737</v>
      </c>
      <c r="D17">
        <v>-3.8648110228578334</v>
      </c>
      <c r="E17">
        <v>2.508829866934005E-4</v>
      </c>
      <c r="F17">
        <v>-8.6921821175180529</v>
      </c>
      <c r="G17">
        <v>-2.7726767365005904</v>
      </c>
      <c r="H17">
        <v>-8.6921821175180529</v>
      </c>
      <c r="I17">
        <v>-2.7726767365005904</v>
      </c>
    </row>
    <row r="18" spans="1:9" ht="15" thickBot="1" x14ac:dyDescent="0.35">
      <c r="A18" s="1" t="s">
        <v>42</v>
      </c>
      <c r="B18" s="1">
        <v>2.9166779801213756</v>
      </c>
      <c r="C18" s="1">
        <v>0.10862476200615109</v>
      </c>
      <c r="D18" s="1">
        <v>26.850949325497375</v>
      </c>
      <c r="E18" s="1">
        <v>6.4307042425333842E-38</v>
      </c>
      <c r="F18" s="1">
        <v>2.6999206423541402</v>
      </c>
      <c r="G18" s="1">
        <v>3.133435317888611</v>
      </c>
      <c r="H18" s="1">
        <v>2.6999206423541402</v>
      </c>
      <c r="I18" s="1">
        <v>3.133435317888611</v>
      </c>
    </row>
    <row r="22" spans="1:9" x14ac:dyDescent="0.3">
      <c r="A22" t="s">
        <v>43</v>
      </c>
    </row>
    <row r="23" spans="1:9" ht="15" thickBot="1" x14ac:dyDescent="0.35"/>
    <row r="24" spans="1:9" x14ac:dyDescent="0.3">
      <c r="A24" s="2" t="s">
        <v>44</v>
      </c>
      <c r="B24" s="2" t="s">
        <v>45</v>
      </c>
      <c r="C24" s="2" t="s">
        <v>46</v>
      </c>
    </row>
    <row r="25" spans="1:9" x14ac:dyDescent="0.3">
      <c r="A25">
        <v>1</v>
      </c>
      <c r="B25">
        <v>11.944406816150526</v>
      </c>
      <c r="C25">
        <v>1.8462286511728738</v>
      </c>
    </row>
    <row r="26" spans="1:9" x14ac:dyDescent="0.3">
      <c r="A26">
        <v>2</v>
      </c>
      <c r="B26">
        <v>12.533634690922518</v>
      </c>
      <c r="C26">
        <v>8.7208828841320809</v>
      </c>
    </row>
    <row r="27" spans="1:9" x14ac:dyDescent="0.3">
      <c r="A27">
        <v>3</v>
      </c>
      <c r="B27">
        <v>13.122862565694508</v>
      </c>
      <c r="C27">
        <v>2.6358373335741927</v>
      </c>
    </row>
    <row r="28" spans="1:9" x14ac:dyDescent="0.3">
      <c r="A28">
        <v>4</v>
      </c>
      <c r="B28">
        <v>13.712090440466497</v>
      </c>
      <c r="C28">
        <v>-0.98082841216949745</v>
      </c>
    </row>
    <row r="29" spans="1:9" x14ac:dyDescent="0.3">
      <c r="A29">
        <v>5</v>
      </c>
      <c r="B29">
        <v>14.301318315238483</v>
      </c>
      <c r="C29">
        <v>4.1836853579065156</v>
      </c>
    </row>
    <row r="30" spans="1:9" x14ac:dyDescent="0.3">
      <c r="A30">
        <v>6</v>
      </c>
      <c r="B30">
        <v>14.890546190010504</v>
      </c>
      <c r="C30">
        <v>-2.4109662303804047</v>
      </c>
    </row>
    <row r="31" spans="1:9" x14ac:dyDescent="0.3">
      <c r="A31">
        <v>7</v>
      </c>
      <c r="B31">
        <v>15.479774064782493</v>
      </c>
      <c r="C31">
        <v>1.4293144587609063</v>
      </c>
    </row>
    <row r="32" spans="1:9" x14ac:dyDescent="0.3">
      <c r="A32">
        <v>8</v>
      </c>
      <c r="B32">
        <v>16.069001939554479</v>
      </c>
      <c r="C32">
        <v>-5.5057653715859782</v>
      </c>
    </row>
    <row r="33" spans="1:3" x14ac:dyDescent="0.3">
      <c r="A33">
        <v>9</v>
      </c>
      <c r="B33">
        <v>16.658229814326472</v>
      </c>
      <c r="C33">
        <v>-4.0179093195801716</v>
      </c>
    </row>
    <row r="34" spans="1:3" x14ac:dyDescent="0.3">
      <c r="A34">
        <v>10</v>
      </c>
      <c r="B34">
        <v>17.247457689098461</v>
      </c>
      <c r="C34">
        <v>0.17680571856183747</v>
      </c>
    </row>
    <row r="35" spans="1:3" x14ac:dyDescent="0.3">
      <c r="A35">
        <v>11</v>
      </c>
      <c r="B35">
        <v>17.836685563870478</v>
      </c>
      <c r="C35">
        <v>1.4503843675191206</v>
      </c>
    </row>
    <row r="36" spans="1:3" x14ac:dyDescent="0.3">
      <c r="A36">
        <v>12</v>
      </c>
      <c r="B36">
        <v>18.425913438642468</v>
      </c>
      <c r="C36">
        <v>-0.57023597144536708</v>
      </c>
    </row>
    <row r="37" spans="1:3" x14ac:dyDescent="0.3">
      <c r="A37">
        <v>13</v>
      </c>
      <c r="B37">
        <v>19.01514131341446</v>
      </c>
      <c r="C37">
        <v>-1.7163019777985618</v>
      </c>
    </row>
    <row r="38" spans="1:3" x14ac:dyDescent="0.3">
      <c r="A38">
        <v>14</v>
      </c>
      <c r="B38">
        <v>19.604369188186446</v>
      </c>
      <c r="C38">
        <v>-2.5213279799099446</v>
      </c>
    </row>
    <row r="39" spans="1:3" x14ac:dyDescent="0.3">
      <c r="A39">
        <v>15</v>
      </c>
      <c r="B39">
        <v>20.193597062958464</v>
      </c>
      <c r="C39">
        <v>-6.264209279553663</v>
      </c>
    </row>
    <row r="40" spans="1:3" x14ac:dyDescent="0.3">
      <c r="A40">
        <v>16</v>
      </c>
      <c r="B40">
        <v>20.782824937730453</v>
      </c>
      <c r="C40">
        <v>-4.1594799336056525</v>
      </c>
    </row>
    <row r="41" spans="1:3" x14ac:dyDescent="0.3">
      <c r="A41">
        <v>17</v>
      </c>
      <c r="B41">
        <v>21.372052812502446</v>
      </c>
      <c r="C41">
        <v>-3.5129570049754442</v>
      </c>
    </row>
    <row r="42" spans="1:3" x14ac:dyDescent="0.3">
      <c r="A42">
        <v>18</v>
      </c>
      <c r="B42">
        <v>21.961280687274432</v>
      </c>
      <c r="C42">
        <v>0.94992149830626715</v>
      </c>
    </row>
    <row r="43" spans="1:3" x14ac:dyDescent="0.3">
      <c r="A43">
        <v>19</v>
      </c>
      <c r="B43">
        <v>22.550508562046421</v>
      </c>
      <c r="C43">
        <v>-1.2402424229395201</v>
      </c>
    </row>
    <row r="44" spans="1:3" x14ac:dyDescent="0.3">
      <c r="A44">
        <v>20</v>
      </c>
      <c r="B44">
        <v>23.139736436818438</v>
      </c>
      <c r="C44">
        <v>-7.5694694552672388</v>
      </c>
    </row>
    <row r="45" spans="1:3" x14ac:dyDescent="0.3">
      <c r="A45">
        <v>21</v>
      </c>
      <c r="B45">
        <v>23.728964311590431</v>
      </c>
      <c r="C45">
        <v>-1.2777121846648321</v>
      </c>
    </row>
    <row r="46" spans="1:3" x14ac:dyDescent="0.3">
      <c r="A46">
        <v>22</v>
      </c>
      <c r="B46">
        <v>24.318192186362417</v>
      </c>
      <c r="C46">
        <v>-3.3363573338362151</v>
      </c>
    </row>
    <row r="47" spans="1:3" x14ac:dyDescent="0.3">
      <c r="A47">
        <v>23</v>
      </c>
      <c r="B47">
        <v>24.907420061134406</v>
      </c>
      <c r="C47">
        <v>-4.1061142433783075</v>
      </c>
    </row>
    <row r="48" spans="1:3" x14ac:dyDescent="0.3">
      <c r="A48">
        <v>24</v>
      </c>
      <c r="B48">
        <v>25.496647935906399</v>
      </c>
      <c r="C48">
        <v>-9.9584790382998278E-2</v>
      </c>
    </row>
    <row r="49" spans="1:3" x14ac:dyDescent="0.3">
      <c r="A49">
        <v>25</v>
      </c>
      <c r="B49">
        <v>26.085875810678385</v>
      </c>
      <c r="C49">
        <v>1.3317989962610142</v>
      </c>
    </row>
    <row r="50" spans="1:3" x14ac:dyDescent="0.3">
      <c r="A50">
        <v>26</v>
      </c>
      <c r="B50">
        <v>26.675103685450374</v>
      </c>
      <c r="C50">
        <v>1.2361083897606271</v>
      </c>
    </row>
    <row r="51" spans="1:3" x14ac:dyDescent="0.3">
      <c r="A51">
        <v>27</v>
      </c>
      <c r="B51">
        <v>27.264331560222367</v>
      </c>
      <c r="C51">
        <v>-3.8447957744509651</v>
      </c>
    </row>
    <row r="52" spans="1:3" x14ac:dyDescent="0.3">
      <c r="A52">
        <v>28</v>
      </c>
      <c r="B52">
        <v>27.853559434994352</v>
      </c>
      <c r="C52">
        <v>-2.0002792522448516</v>
      </c>
    </row>
    <row r="53" spans="1:3" x14ac:dyDescent="0.3">
      <c r="A53">
        <v>29</v>
      </c>
      <c r="B53">
        <v>28.442787309766345</v>
      </c>
      <c r="C53">
        <v>0.19610895405015327</v>
      </c>
    </row>
    <row r="54" spans="1:3" x14ac:dyDescent="0.3">
      <c r="A54">
        <v>30</v>
      </c>
      <c r="B54">
        <v>29.032015184538331</v>
      </c>
      <c r="C54">
        <v>2.4207133435659678</v>
      </c>
    </row>
    <row r="55" spans="1:3" x14ac:dyDescent="0.3">
      <c r="A55">
        <v>31</v>
      </c>
      <c r="B55">
        <v>29.621243059310316</v>
      </c>
      <c r="C55">
        <v>-1.6387193680362167</v>
      </c>
    </row>
    <row r="56" spans="1:3" x14ac:dyDescent="0.3">
      <c r="A56">
        <v>32</v>
      </c>
      <c r="B56">
        <v>30.210470934082309</v>
      </c>
      <c r="C56">
        <v>-0.44444673814171054</v>
      </c>
    </row>
    <row r="57" spans="1:3" x14ac:dyDescent="0.3">
      <c r="A57">
        <v>33</v>
      </c>
      <c r="B57">
        <v>30.799698808854295</v>
      </c>
      <c r="C57">
        <v>-2.8878028028901959</v>
      </c>
    </row>
    <row r="58" spans="1:3" x14ac:dyDescent="0.3">
      <c r="A58">
        <v>34</v>
      </c>
      <c r="B58">
        <v>31.388926683626288</v>
      </c>
      <c r="C58">
        <v>-2.8379075390053892</v>
      </c>
    </row>
    <row r="59" spans="1:3" x14ac:dyDescent="0.3">
      <c r="A59">
        <v>35</v>
      </c>
      <c r="B59">
        <v>31.97815455839828</v>
      </c>
      <c r="C59">
        <v>3.5045229614562174</v>
      </c>
    </row>
    <row r="60" spans="1:3" x14ac:dyDescent="0.3">
      <c r="A60">
        <v>36</v>
      </c>
      <c r="B60">
        <v>32.567382433170266</v>
      </c>
      <c r="C60">
        <v>5.4445397555352315</v>
      </c>
    </row>
    <row r="61" spans="1:3" x14ac:dyDescent="0.3">
      <c r="A61">
        <v>37</v>
      </c>
      <c r="B61">
        <v>33.156610307942259</v>
      </c>
      <c r="C61">
        <v>1.4572975829349417</v>
      </c>
    </row>
    <row r="62" spans="1:3" x14ac:dyDescent="0.3">
      <c r="A62">
        <v>38</v>
      </c>
      <c r="B62">
        <v>33.745838182714245</v>
      </c>
      <c r="C62">
        <v>4.966177977448254</v>
      </c>
    </row>
    <row r="63" spans="1:3" x14ac:dyDescent="0.3">
      <c r="A63">
        <v>39</v>
      </c>
      <c r="B63">
        <v>34.33506605748623</v>
      </c>
      <c r="C63">
        <v>3.3037462440765708</v>
      </c>
    </row>
    <row r="64" spans="1:3" x14ac:dyDescent="0.3">
      <c r="A64">
        <v>40</v>
      </c>
      <c r="B64">
        <v>34.924293932258223</v>
      </c>
      <c r="C64">
        <v>0.52420344620687587</v>
      </c>
    </row>
    <row r="65" spans="1:3" x14ac:dyDescent="0.3">
      <c r="A65">
        <v>41</v>
      </c>
      <c r="B65">
        <v>35.513521807030209</v>
      </c>
      <c r="C65">
        <v>3.7586275538271892</v>
      </c>
    </row>
    <row r="66" spans="1:3" x14ac:dyDescent="0.3">
      <c r="A66">
        <v>42</v>
      </c>
      <c r="B66">
        <v>36.102749681802202</v>
      </c>
      <c r="C66">
        <v>7.4745332693157991</v>
      </c>
    </row>
    <row r="67" spans="1:3" x14ac:dyDescent="0.3">
      <c r="A67">
        <v>43</v>
      </c>
      <c r="B67">
        <v>36.691977556574194</v>
      </c>
      <c r="C67">
        <v>2.9072789779413029</v>
      </c>
    </row>
    <row r="68" spans="1:3" x14ac:dyDescent="0.3">
      <c r="A68">
        <v>44</v>
      </c>
      <c r="B68">
        <v>37.28120543134618</v>
      </c>
      <c r="C68">
        <v>7.8289408128990203</v>
      </c>
    </row>
    <row r="69" spans="1:3" x14ac:dyDescent="0.3">
      <c r="A69">
        <v>45</v>
      </c>
      <c r="B69">
        <v>37.870433306118166</v>
      </c>
      <c r="C69">
        <v>-4.6401375277250665</v>
      </c>
    </row>
    <row r="70" spans="1:3" x14ac:dyDescent="0.3">
      <c r="A70">
        <v>46</v>
      </c>
      <c r="B70">
        <v>38.459661180890159</v>
      </c>
      <c r="C70">
        <v>5.7310130671306396</v>
      </c>
    </row>
    <row r="71" spans="1:3" x14ac:dyDescent="0.3">
      <c r="A71">
        <v>47</v>
      </c>
      <c r="B71">
        <v>39.048889055662144</v>
      </c>
      <c r="C71">
        <v>3.5334451644259559</v>
      </c>
    </row>
    <row r="72" spans="1:3" x14ac:dyDescent="0.3">
      <c r="A72">
        <v>48</v>
      </c>
      <c r="B72">
        <v>39.638116930434137</v>
      </c>
      <c r="C72">
        <v>2.3421414708325656</v>
      </c>
    </row>
    <row r="73" spans="1:3" x14ac:dyDescent="0.3">
      <c r="A73">
        <v>49</v>
      </c>
      <c r="B73">
        <v>40.227344805206123</v>
      </c>
      <c r="C73">
        <v>3.4406462818841774</v>
      </c>
    </row>
    <row r="74" spans="1:3" x14ac:dyDescent="0.3">
      <c r="A74">
        <v>50</v>
      </c>
      <c r="B74">
        <v>40.816572679978115</v>
      </c>
      <c r="C74">
        <v>-2.9119072890616167</v>
      </c>
    </row>
    <row r="75" spans="1:3" x14ac:dyDescent="0.3">
      <c r="A75">
        <v>51</v>
      </c>
      <c r="B75">
        <v>41.405800554750101</v>
      </c>
      <c r="C75">
        <v>2.2367641436798991</v>
      </c>
    </row>
    <row r="76" spans="1:3" x14ac:dyDescent="0.3">
      <c r="A76">
        <v>52</v>
      </c>
      <c r="B76">
        <v>41.995028429522094</v>
      </c>
      <c r="C76">
        <v>3.7723649164374038</v>
      </c>
    </row>
    <row r="77" spans="1:3" x14ac:dyDescent="0.3">
      <c r="A77">
        <v>53</v>
      </c>
      <c r="B77">
        <v>42.58425630429408</v>
      </c>
      <c r="C77">
        <v>6.9013510177697199</v>
      </c>
    </row>
    <row r="78" spans="1:3" x14ac:dyDescent="0.3">
      <c r="A78">
        <v>54</v>
      </c>
      <c r="B78">
        <v>43.173484179066072</v>
      </c>
      <c r="C78">
        <v>0.64241500283202413</v>
      </c>
    </row>
    <row r="79" spans="1:3" x14ac:dyDescent="0.3">
      <c r="A79">
        <v>55</v>
      </c>
      <c r="B79">
        <v>43.762712053838065</v>
      </c>
      <c r="C79">
        <v>-0.53388442171696227</v>
      </c>
    </row>
    <row r="80" spans="1:3" x14ac:dyDescent="0.3">
      <c r="A80">
        <v>56</v>
      </c>
      <c r="B80">
        <v>44.351939928610044</v>
      </c>
      <c r="C80">
        <v>4.7767502956553187E-2</v>
      </c>
    </row>
    <row r="81" spans="1:3" x14ac:dyDescent="0.3">
      <c r="A81">
        <v>57</v>
      </c>
      <c r="B81">
        <v>44.941167803382037</v>
      </c>
      <c r="C81">
        <v>3.9303519983166666</v>
      </c>
    </row>
    <row r="82" spans="1:3" x14ac:dyDescent="0.3">
      <c r="A82">
        <v>58</v>
      </c>
      <c r="B82">
        <v>45.530395678154029</v>
      </c>
      <c r="C82">
        <v>1.774073246316874</v>
      </c>
    </row>
    <row r="83" spans="1:3" x14ac:dyDescent="0.3">
      <c r="A83">
        <v>59</v>
      </c>
      <c r="B83">
        <v>46.119623552926015</v>
      </c>
      <c r="C83">
        <v>-1.2220370058856176</v>
      </c>
    </row>
    <row r="84" spans="1:3" x14ac:dyDescent="0.3">
      <c r="A84">
        <v>60</v>
      </c>
      <c r="B84">
        <v>46.708851427698008</v>
      </c>
      <c r="C84">
        <v>1.4656483834913914</v>
      </c>
    </row>
    <row r="85" spans="1:3" x14ac:dyDescent="0.3">
      <c r="A85">
        <v>61</v>
      </c>
      <c r="B85">
        <v>47.298079302470001</v>
      </c>
      <c r="C85">
        <v>-0.24149836462650143</v>
      </c>
    </row>
    <row r="86" spans="1:3" x14ac:dyDescent="0.3">
      <c r="A86">
        <v>62</v>
      </c>
      <c r="B86">
        <v>47.887307177241979</v>
      </c>
      <c r="C86">
        <v>1.9012640552528239</v>
      </c>
    </row>
    <row r="87" spans="1:3" x14ac:dyDescent="0.3">
      <c r="A87">
        <v>63</v>
      </c>
      <c r="B87">
        <v>48.476535052013972</v>
      </c>
      <c r="C87">
        <v>-3.5921799144277742</v>
      </c>
    </row>
    <row r="88" spans="1:3" x14ac:dyDescent="0.3">
      <c r="A88">
        <v>64</v>
      </c>
      <c r="B88">
        <v>49.065762926785965</v>
      </c>
      <c r="C88">
        <v>-2.9557176806377612</v>
      </c>
    </row>
    <row r="89" spans="1:3" x14ac:dyDescent="0.3">
      <c r="A89">
        <v>65</v>
      </c>
      <c r="B89">
        <v>49.654990801557958</v>
      </c>
      <c r="C89">
        <v>-3.6370236278095547</v>
      </c>
    </row>
    <row r="90" spans="1:3" x14ac:dyDescent="0.3">
      <c r="A90">
        <v>66</v>
      </c>
      <c r="B90">
        <v>50.244218676329943</v>
      </c>
      <c r="C90">
        <v>-7.336352870240745</v>
      </c>
    </row>
    <row r="91" spans="1:3" x14ac:dyDescent="0.3">
      <c r="A91">
        <v>67</v>
      </c>
      <c r="B91">
        <v>50.833446551101929</v>
      </c>
      <c r="C91">
        <v>-2.5356097387013321</v>
      </c>
    </row>
    <row r="92" spans="1:3" x14ac:dyDescent="0.3">
      <c r="A92">
        <v>68</v>
      </c>
      <c r="B92">
        <v>51.422674425873915</v>
      </c>
      <c r="C92">
        <v>-3.1080045540588159</v>
      </c>
    </row>
    <row r="93" spans="1:3" x14ac:dyDescent="0.3">
      <c r="A93">
        <v>69</v>
      </c>
      <c r="B93">
        <v>52.011902300646199</v>
      </c>
      <c r="C93">
        <v>-4.3281623863044985</v>
      </c>
    </row>
    <row r="94" spans="1:3" ht="15" thickBot="1" x14ac:dyDescent="0.35">
      <c r="A94" s="1">
        <v>70</v>
      </c>
      <c r="B94" s="1">
        <v>52.601130175418191</v>
      </c>
      <c r="C94" s="1">
        <v>-5.4809760191011918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D48F3-AD2C-472A-B943-A603B6A9AE43}">
  <dimension ref="A1:I94"/>
  <sheetViews>
    <sheetView workbookViewId="0">
      <selection activeCell="K24" sqref="K24"/>
    </sheetView>
  </sheetViews>
  <sheetFormatPr defaultRowHeight="14.4" x14ac:dyDescent="0.3"/>
  <sheetData>
    <row r="1" spans="1:9" x14ac:dyDescent="0.3">
      <c r="A1" t="s">
        <v>18</v>
      </c>
    </row>
    <row r="2" spans="1:9" ht="15" thickBot="1" x14ac:dyDescent="0.35"/>
    <row r="3" spans="1:9" x14ac:dyDescent="0.3">
      <c r="A3" s="3" t="s">
        <v>19</v>
      </c>
      <c r="B3" s="3"/>
    </row>
    <row r="4" spans="1:9" x14ac:dyDescent="0.3">
      <c r="A4" t="s">
        <v>20</v>
      </c>
      <c r="B4">
        <v>0.69781187632549113</v>
      </c>
    </row>
    <row r="5" spans="1:9" x14ac:dyDescent="0.3">
      <c r="A5" t="s">
        <v>21</v>
      </c>
      <c r="B5">
        <v>0.48694141474090247</v>
      </c>
    </row>
    <row r="6" spans="1:9" x14ac:dyDescent="0.3">
      <c r="A6" t="s">
        <v>22</v>
      </c>
      <c r="B6">
        <v>0.47939643554591577</v>
      </c>
    </row>
    <row r="7" spans="1:9" x14ac:dyDescent="0.3">
      <c r="A7" t="s">
        <v>23</v>
      </c>
      <c r="B7">
        <v>14.524016926119087</v>
      </c>
    </row>
    <row r="8" spans="1:9" ht="15" thickBot="1" x14ac:dyDescent="0.35">
      <c r="A8" s="1" t="s">
        <v>24</v>
      </c>
      <c r="B8" s="1">
        <v>70</v>
      </c>
    </row>
    <row r="10" spans="1:9" ht="15" thickBot="1" x14ac:dyDescent="0.35">
      <c r="A10" t="s">
        <v>25</v>
      </c>
    </row>
    <row r="11" spans="1:9" x14ac:dyDescent="0.3">
      <c r="A11" s="2"/>
      <c r="B11" s="2" t="s">
        <v>30</v>
      </c>
      <c r="C11" s="2" t="s">
        <v>31</v>
      </c>
      <c r="D11" s="2" t="s">
        <v>32</v>
      </c>
      <c r="E11" s="2" t="s">
        <v>33</v>
      </c>
      <c r="F11" s="2" t="s">
        <v>34</v>
      </c>
    </row>
    <row r="12" spans="1:9" x14ac:dyDescent="0.3">
      <c r="A12" t="s">
        <v>26</v>
      </c>
      <c r="B12">
        <v>1</v>
      </c>
      <c r="C12">
        <v>13614.201035175909</v>
      </c>
      <c r="D12">
        <v>13614.201035175909</v>
      </c>
      <c r="E12">
        <v>64.538470174238697</v>
      </c>
      <c r="F12">
        <v>1.9042015843695638E-11</v>
      </c>
    </row>
    <row r="13" spans="1:9" x14ac:dyDescent="0.3">
      <c r="A13" t="s">
        <v>27</v>
      </c>
      <c r="B13">
        <v>68</v>
      </c>
      <c r="C13">
        <v>14344.400601573172</v>
      </c>
      <c r="D13">
        <v>210.94706767019372</v>
      </c>
    </row>
    <row r="14" spans="1:9" ht="15" thickBot="1" x14ac:dyDescent="0.35">
      <c r="A14" s="1" t="s">
        <v>28</v>
      </c>
      <c r="B14" s="1">
        <v>69</v>
      </c>
      <c r="C14" s="1">
        <v>27958.601636749081</v>
      </c>
      <c r="D14" s="1"/>
      <c r="E14" s="1"/>
      <c r="F14" s="1"/>
    </row>
    <row r="15" spans="1:9" ht="15" thickBot="1" x14ac:dyDescent="0.35"/>
    <row r="16" spans="1:9" x14ac:dyDescent="0.3">
      <c r="A16" s="2"/>
      <c r="B16" s="2" t="s">
        <v>35</v>
      </c>
      <c r="C16" s="2" t="s">
        <v>23</v>
      </c>
      <c r="D16" s="2" t="s">
        <v>36</v>
      </c>
      <c r="E16" s="2" t="s">
        <v>37</v>
      </c>
      <c r="F16" s="2" t="s">
        <v>38</v>
      </c>
      <c r="G16" s="2" t="s">
        <v>39</v>
      </c>
      <c r="H16" s="2" t="s">
        <v>40</v>
      </c>
      <c r="I16" s="2" t="s">
        <v>41</v>
      </c>
    </row>
    <row r="17" spans="1:9" x14ac:dyDescent="0.3">
      <c r="A17" t="s">
        <v>29</v>
      </c>
      <c r="B17">
        <v>-14.006884417851765</v>
      </c>
      <c r="C17">
        <v>5.8071286080108191</v>
      </c>
      <c r="D17">
        <v>-2.4120155352732406</v>
      </c>
      <c r="E17">
        <v>1.8568824158681354E-2</v>
      </c>
      <c r="F17">
        <v>-25.594829135954782</v>
      </c>
      <c r="G17">
        <v>-2.4189396997487478</v>
      </c>
      <c r="H17">
        <v>-25.594829135954782</v>
      </c>
      <c r="I17">
        <v>-2.4189396997487478</v>
      </c>
    </row>
    <row r="18" spans="1:9" ht="15" thickBot="1" x14ac:dyDescent="0.35">
      <c r="A18" s="1" t="s">
        <v>42</v>
      </c>
      <c r="B18" s="1">
        <v>3.4165608646011281</v>
      </c>
      <c r="C18" s="1">
        <v>0.42528476827839967</v>
      </c>
      <c r="D18" s="1">
        <v>8.0335838935209196</v>
      </c>
      <c r="E18" s="1">
        <v>1.9042015843695496E-11</v>
      </c>
      <c r="F18" s="1">
        <v>2.5679183224912419</v>
      </c>
      <c r="G18" s="1">
        <v>4.2652034067110147</v>
      </c>
      <c r="H18" s="1">
        <v>2.5679183224912419</v>
      </c>
      <c r="I18" s="1">
        <v>4.2652034067110147</v>
      </c>
    </row>
    <row r="22" spans="1:9" x14ac:dyDescent="0.3">
      <c r="A22" t="s">
        <v>43</v>
      </c>
    </row>
    <row r="23" spans="1:9" ht="15" thickBot="1" x14ac:dyDescent="0.35"/>
    <row r="24" spans="1:9" x14ac:dyDescent="0.3">
      <c r="A24" s="2" t="s">
        <v>44</v>
      </c>
      <c r="B24" s="2" t="s">
        <v>45</v>
      </c>
      <c r="C24" s="2" t="s">
        <v>46</v>
      </c>
    </row>
    <row r="25" spans="1:9" x14ac:dyDescent="0.3">
      <c r="A25">
        <v>1</v>
      </c>
      <c r="B25">
        <v>6.6995450645793113</v>
      </c>
      <c r="C25">
        <v>-1.4695068506567655</v>
      </c>
    </row>
    <row r="26" spans="1:9" x14ac:dyDescent="0.3">
      <c r="A26">
        <v>2</v>
      </c>
      <c r="B26">
        <v>7.3897593806603439</v>
      </c>
      <c r="C26">
        <v>14.602506769734223</v>
      </c>
    </row>
    <row r="27" spans="1:9" x14ac:dyDescent="0.3">
      <c r="A27">
        <v>3</v>
      </c>
      <c r="B27">
        <v>8.0799736967413693</v>
      </c>
      <c r="C27">
        <v>-16.757091466599256</v>
      </c>
    </row>
    <row r="28" spans="1:9" x14ac:dyDescent="0.3">
      <c r="A28">
        <v>4</v>
      </c>
      <c r="B28">
        <v>8.7701880128223983</v>
      </c>
      <c r="C28">
        <v>-5.3816597535938584</v>
      </c>
    </row>
    <row r="29" spans="1:9" x14ac:dyDescent="0.3">
      <c r="A29">
        <v>5</v>
      </c>
      <c r="B29">
        <v>9.4604023289034274</v>
      </c>
      <c r="C29">
        <v>3.0900651077604575</v>
      </c>
    </row>
    <row r="30" spans="1:9" x14ac:dyDescent="0.3">
      <c r="A30">
        <v>6</v>
      </c>
      <c r="B30">
        <v>10.150616644984492</v>
      </c>
      <c r="C30">
        <v>-14.865378677964236</v>
      </c>
    </row>
    <row r="31" spans="1:9" x14ac:dyDescent="0.3">
      <c r="A31">
        <v>7</v>
      </c>
      <c r="B31">
        <v>10.840830961065521</v>
      </c>
      <c r="C31">
        <v>16.069046588991498</v>
      </c>
    </row>
    <row r="32" spans="1:9" x14ac:dyDescent="0.3">
      <c r="A32">
        <v>8</v>
      </c>
      <c r="B32">
        <v>11.53104527714655</v>
      </c>
      <c r="C32">
        <v>2.194378506530656</v>
      </c>
    </row>
    <row r="33" spans="1:3" x14ac:dyDescent="0.3">
      <c r="A33">
        <v>9</v>
      </c>
      <c r="B33">
        <v>12.221259593227579</v>
      </c>
      <c r="C33">
        <v>-4.4318895486846763</v>
      </c>
    </row>
    <row r="34" spans="1:3" x14ac:dyDescent="0.3">
      <c r="A34">
        <v>10</v>
      </c>
      <c r="B34">
        <v>12.911473909308608</v>
      </c>
      <c r="C34">
        <v>-0.96040458204999624</v>
      </c>
    </row>
    <row r="35" spans="1:3" x14ac:dyDescent="0.3">
      <c r="A35">
        <v>11</v>
      </c>
      <c r="B35">
        <v>13.601688225389669</v>
      </c>
      <c r="C35">
        <v>7.5789066429866523</v>
      </c>
    </row>
    <row r="36" spans="1:3" x14ac:dyDescent="0.3">
      <c r="A36">
        <v>12</v>
      </c>
      <c r="B36">
        <v>14.291902541470701</v>
      </c>
      <c r="C36">
        <v>3.4704156091412486</v>
      </c>
    </row>
    <row r="37" spans="1:3" x14ac:dyDescent="0.3">
      <c r="A37">
        <v>13</v>
      </c>
      <c r="B37">
        <v>14.982116857551731</v>
      </c>
      <c r="C37">
        <v>-2.5475704884666452</v>
      </c>
    </row>
    <row r="38" spans="1:3" x14ac:dyDescent="0.3">
      <c r="A38">
        <v>14</v>
      </c>
      <c r="B38">
        <v>15.672331173632756</v>
      </c>
      <c r="C38">
        <v>-9.4393063434123903E-2</v>
      </c>
    </row>
    <row r="39" spans="1:3" x14ac:dyDescent="0.3">
      <c r="A39">
        <v>15</v>
      </c>
      <c r="B39">
        <v>16.362545489713821</v>
      </c>
      <c r="C39">
        <v>3.6961134892672369</v>
      </c>
    </row>
    <row r="40" spans="1:3" x14ac:dyDescent="0.3">
      <c r="A40">
        <v>16</v>
      </c>
      <c r="B40">
        <v>17.05275980579485</v>
      </c>
      <c r="C40">
        <v>13.723924103979101</v>
      </c>
    </row>
    <row r="41" spans="1:3" x14ac:dyDescent="0.3">
      <c r="A41">
        <v>17</v>
      </c>
      <c r="B41">
        <v>17.742974121875882</v>
      </c>
      <c r="C41">
        <v>4.0917281333947102</v>
      </c>
    </row>
    <row r="42" spans="1:3" x14ac:dyDescent="0.3">
      <c r="A42">
        <v>18</v>
      </c>
      <c r="B42">
        <v>18.433188437956908</v>
      </c>
      <c r="C42">
        <v>7.805283144307765</v>
      </c>
    </row>
    <row r="43" spans="1:3" x14ac:dyDescent="0.3">
      <c r="A43">
        <v>19</v>
      </c>
      <c r="B43">
        <v>19.12340275403794</v>
      </c>
      <c r="C43">
        <v>20.256070035773263</v>
      </c>
    </row>
    <row r="44" spans="1:3" x14ac:dyDescent="0.3">
      <c r="A44">
        <v>20</v>
      </c>
      <c r="B44">
        <v>19.813617070119001</v>
      </c>
      <c r="C44">
        <v>-28.9257016818474</v>
      </c>
    </row>
    <row r="45" spans="1:3" x14ac:dyDescent="0.3">
      <c r="A45">
        <v>21</v>
      </c>
      <c r="B45">
        <v>20.503831386200034</v>
      </c>
      <c r="C45">
        <v>-25.887983950047275</v>
      </c>
    </row>
    <row r="46" spans="1:3" x14ac:dyDescent="0.3">
      <c r="A46">
        <v>22</v>
      </c>
      <c r="B46">
        <v>21.194045702281059</v>
      </c>
      <c r="C46">
        <v>-19.749020756272813</v>
      </c>
    </row>
    <row r="47" spans="1:3" x14ac:dyDescent="0.3">
      <c r="A47">
        <v>23</v>
      </c>
      <c r="B47">
        <v>21.884260018362085</v>
      </c>
      <c r="C47">
        <v>2.638615562256021</v>
      </c>
    </row>
    <row r="48" spans="1:3" x14ac:dyDescent="0.3">
      <c r="A48">
        <v>24</v>
      </c>
      <c r="B48">
        <v>22.574474334443117</v>
      </c>
      <c r="C48">
        <v>12.611980176741028</v>
      </c>
    </row>
    <row r="49" spans="1:3" x14ac:dyDescent="0.3">
      <c r="A49">
        <v>25</v>
      </c>
      <c r="B49">
        <v>23.264688650524143</v>
      </c>
      <c r="C49">
        <v>15.253400501212418</v>
      </c>
    </row>
    <row r="50" spans="1:3" x14ac:dyDescent="0.3">
      <c r="A50">
        <v>26</v>
      </c>
      <c r="B50">
        <v>23.954902966605175</v>
      </c>
      <c r="C50">
        <v>21.93869958708553</v>
      </c>
    </row>
    <row r="51" spans="1:3" x14ac:dyDescent="0.3">
      <c r="A51">
        <v>27</v>
      </c>
      <c r="B51">
        <v>24.645117282686208</v>
      </c>
      <c r="C51">
        <v>-15.935592664072574</v>
      </c>
    </row>
    <row r="52" spans="1:3" x14ac:dyDescent="0.3">
      <c r="A52">
        <v>28</v>
      </c>
      <c r="B52">
        <v>25.335331598767233</v>
      </c>
      <c r="C52">
        <v>-7.812723224052327</v>
      </c>
    </row>
    <row r="53" spans="1:3" x14ac:dyDescent="0.3">
      <c r="A53">
        <v>29</v>
      </c>
      <c r="B53">
        <v>26.025545914848266</v>
      </c>
      <c r="C53">
        <v>-17.197839976986721</v>
      </c>
    </row>
    <row r="54" spans="1:3" x14ac:dyDescent="0.3">
      <c r="A54">
        <v>30</v>
      </c>
      <c r="B54">
        <v>26.715760230929291</v>
      </c>
      <c r="C54">
        <v>14.075535167870896</v>
      </c>
    </row>
    <row r="55" spans="1:3" x14ac:dyDescent="0.3">
      <c r="A55">
        <v>31</v>
      </c>
      <c r="B55">
        <v>27.405974547010317</v>
      </c>
      <c r="C55">
        <v>-12.320687065997504</v>
      </c>
    </row>
    <row r="56" spans="1:3" x14ac:dyDescent="0.3">
      <c r="A56">
        <v>32</v>
      </c>
      <c r="B56">
        <v>28.096188863091349</v>
      </c>
      <c r="C56">
        <v>-3.9084378460743245</v>
      </c>
    </row>
    <row r="57" spans="1:3" x14ac:dyDescent="0.3">
      <c r="A57">
        <v>33</v>
      </c>
      <c r="B57">
        <v>28.786403179172375</v>
      </c>
      <c r="C57">
        <v>-7.2129819352592932</v>
      </c>
    </row>
    <row r="58" spans="1:3" x14ac:dyDescent="0.3">
      <c r="A58">
        <v>34</v>
      </c>
      <c r="B58">
        <v>29.476617495253407</v>
      </c>
      <c r="C58">
        <v>13.338996372121947</v>
      </c>
    </row>
    <row r="59" spans="1:3" x14ac:dyDescent="0.3">
      <c r="A59">
        <v>35</v>
      </c>
      <c r="B59">
        <v>30.16683181133444</v>
      </c>
      <c r="C59">
        <v>21.920717993853792</v>
      </c>
    </row>
    <row r="60" spans="1:3" x14ac:dyDescent="0.3">
      <c r="A60">
        <v>36</v>
      </c>
      <c r="B60">
        <v>30.857046127415465</v>
      </c>
      <c r="C60">
        <v>-2.7143871934470241</v>
      </c>
    </row>
    <row r="61" spans="1:3" x14ac:dyDescent="0.3">
      <c r="A61">
        <v>37</v>
      </c>
      <c r="B61">
        <v>31.547260443496498</v>
      </c>
      <c r="C61">
        <v>-12.668858479357667</v>
      </c>
    </row>
    <row r="62" spans="1:3" x14ac:dyDescent="0.3">
      <c r="A62">
        <v>38</v>
      </c>
      <c r="B62">
        <v>32.23747475957753</v>
      </c>
      <c r="C62">
        <v>21.100550602498664</v>
      </c>
    </row>
    <row r="63" spans="1:3" x14ac:dyDescent="0.3">
      <c r="A63">
        <v>39</v>
      </c>
      <c r="B63">
        <v>32.927689075658556</v>
      </c>
      <c r="C63">
        <v>-12.463952596611982</v>
      </c>
    </row>
    <row r="64" spans="1:3" x14ac:dyDescent="0.3">
      <c r="A64">
        <v>40</v>
      </c>
      <c r="B64">
        <v>33.617903391739581</v>
      </c>
      <c r="C64">
        <v>5.6241423848422016</v>
      </c>
    </row>
    <row r="65" spans="1:3" x14ac:dyDescent="0.3">
      <c r="A65">
        <v>41</v>
      </c>
      <c r="B65">
        <v>34.308117707820607</v>
      </c>
      <c r="C65">
        <v>-2.5793735503564577</v>
      </c>
    </row>
    <row r="66" spans="1:3" x14ac:dyDescent="0.3">
      <c r="A66">
        <v>42</v>
      </c>
      <c r="B66">
        <v>34.998332023901639</v>
      </c>
      <c r="C66">
        <v>10.626367363836557</v>
      </c>
    </row>
    <row r="67" spans="1:3" x14ac:dyDescent="0.3">
      <c r="A67">
        <v>43</v>
      </c>
      <c r="B67">
        <v>35.688546339982672</v>
      </c>
      <c r="C67">
        <v>8.3200334655772821</v>
      </c>
    </row>
    <row r="68" spans="1:3" x14ac:dyDescent="0.3">
      <c r="A68">
        <v>44</v>
      </c>
      <c r="B68">
        <v>36.378760656063697</v>
      </c>
      <c r="C68">
        <v>24.024109165310996</v>
      </c>
    </row>
    <row r="69" spans="1:3" x14ac:dyDescent="0.3">
      <c r="A69">
        <v>45</v>
      </c>
      <c r="B69">
        <v>37.06897497214473</v>
      </c>
      <c r="C69">
        <v>-10.334108650211828</v>
      </c>
    </row>
    <row r="70" spans="1:3" x14ac:dyDescent="0.3">
      <c r="A70">
        <v>46</v>
      </c>
      <c r="B70">
        <v>37.759189288225762</v>
      </c>
      <c r="C70">
        <v>-15.395024170460871</v>
      </c>
    </row>
    <row r="71" spans="1:3" x14ac:dyDescent="0.3">
      <c r="A71">
        <v>47</v>
      </c>
      <c r="B71">
        <v>38.449403604306788</v>
      </c>
      <c r="C71">
        <v>9.0958178365230111</v>
      </c>
    </row>
    <row r="72" spans="1:3" x14ac:dyDescent="0.3">
      <c r="A72">
        <v>48</v>
      </c>
      <c r="B72">
        <v>39.139617920387813</v>
      </c>
      <c r="C72">
        <v>2.4304383624088501</v>
      </c>
    </row>
    <row r="73" spans="1:3" x14ac:dyDescent="0.3">
      <c r="A73">
        <v>49</v>
      </c>
      <c r="B73">
        <v>39.829832236468839</v>
      </c>
      <c r="C73">
        <v>-11.244631881332431</v>
      </c>
    </row>
    <row r="74" spans="1:3" x14ac:dyDescent="0.3">
      <c r="A74">
        <v>50</v>
      </c>
      <c r="B74">
        <v>40.520046552549871</v>
      </c>
      <c r="C74">
        <v>-9.7579968999416842</v>
      </c>
    </row>
    <row r="75" spans="1:3" x14ac:dyDescent="0.3">
      <c r="A75">
        <v>51</v>
      </c>
      <c r="B75">
        <v>41.210260868630897</v>
      </c>
      <c r="C75">
        <v>19.732369207321987</v>
      </c>
    </row>
    <row r="76" spans="1:3" x14ac:dyDescent="0.3">
      <c r="A76">
        <v>52</v>
      </c>
      <c r="B76">
        <v>41.900475184711929</v>
      </c>
      <c r="C76">
        <v>5.4368266093138544</v>
      </c>
    </row>
    <row r="77" spans="1:3" x14ac:dyDescent="0.3">
      <c r="A77">
        <v>53</v>
      </c>
      <c r="B77">
        <v>42.590689500792962</v>
      </c>
      <c r="C77">
        <v>11.116647188081323</v>
      </c>
    </row>
    <row r="78" spans="1:3" x14ac:dyDescent="0.3">
      <c r="A78">
        <v>54</v>
      </c>
      <c r="B78">
        <v>43.280903816873995</v>
      </c>
      <c r="C78">
        <v>-15.625013487071005</v>
      </c>
    </row>
    <row r="79" spans="1:3" x14ac:dyDescent="0.3">
      <c r="A79">
        <v>55</v>
      </c>
      <c r="B79">
        <v>43.97111813295502</v>
      </c>
      <c r="C79">
        <v>-8.9214800193054273</v>
      </c>
    </row>
    <row r="80" spans="1:3" x14ac:dyDescent="0.3">
      <c r="A80">
        <v>56</v>
      </c>
      <c r="B80">
        <v>44.661332449036045</v>
      </c>
      <c r="C80">
        <v>-11.118004543582934</v>
      </c>
    </row>
    <row r="81" spans="1:3" x14ac:dyDescent="0.3">
      <c r="A81">
        <v>57</v>
      </c>
      <c r="B81">
        <v>45.351546765117071</v>
      </c>
      <c r="C81">
        <v>-9.0484549279280273</v>
      </c>
    </row>
    <row r="82" spans="1:3" x14ac:dyDescent="0.3">
      <c r="A82">
        <v>58</v>
      </c>
      <c r="B82">
        <v>46.041761081198104</v>
      </c>
      <c r="C82">
        <v>15.334020003968803</v>
      </c>
    </row>
    <row r="83" spans="1:3" x14ac:dyDescent="0.3">
      <c r="A83">
        <v>59</v>
      </c>
      <c r="B83">
        <v>46.731975397279136</v>
      </c>
      <c r="C83">
        <v>6.8879611228641622</v>
      </c>
    </row>
    <row r="84" spans="1:3" x14ac:dyDescent="0.3">
      <c r="A84">
        <v>60</v>
      </c>
      <c r="B84">
        <v>47.422189713360169</v>
      </c>
      <c r="C84">
        <v>7.2921937482207468</v>
      </c>
    </row>
    <row r="85" spans="1:3" x14ac:dyDescent="0.3">
      <c r="A85">
        <v>61</v>
      </c>
      <c r="B85">
        <v>48.112404029441201</v>
      </c>
      <c r="C85">
        <v>-0.32863117861621305</v>
      </c>
    </row>
    <row r="86" spans="1:3" x14ac:dyDescent="0.3">
      <c r="A86">
        <v>62</v>
      </c>
      <c r="B86">
        <v>48.80261834552222</v>
      </c>
      <c r="C86">
        <v>-11.486066349330635</v>
      </c>
    </row>
    <row r="87" spans="1:3" x14ac:dyDescent="0.3">
      <c r="A87">
        <v>63</v>
      </c>
      <c r="B87">
        <v>49.492832661603252</v>
      </c>
      <c r="C87">
        <v>4.7143101333275226</v>
      </c>
    </row>
    <row r="88" spans="1:3" x14ac:dyDescent="0.3">
      <c r="A88">
        <v>64</v>
      </c>
      <c r="B88">
        <v>50.183046977684285</v>
      </c>
      <c r="C88">
        <v>-3.4707759324604979</v>
      </c>
    </row>
    <row r="89" spans="1:3" x14ac:dyDescent="0.3">
      <c r="A89">
        <v>65</v>
      </c>
      <c r="B89">
        <v>50.87326129376531</v>
      </c>
      <c r="C89">
        <v>-3.1706684813732622</v>
      </c>
    </row>
    <row r="90" spans="1:3" x14ac:dyDescent="0.3">
      <c r="A90">
        <v>66</v>
      </c>
      <c r="B90">
        <v>51.56347560984635</v>
      </c>
      <c r="C90">
        <v>-5.4358638530815568</v>
      </c>
    </row>
    <row r="91" spans="1:3" x14ac:dyDescent="0.3">
      <c r="A91">
        <v>67</v>
      </c>
      <c r="B91">
        <v>52.253689925927361</v>
      </c>
      <c r="C91">
        <v>-19.504346251298131</v>
      </c>
    </row>
    <row r="92" spans="1:3" x14ac:dyDescent="0.3">
      <c r="A92">
        <v>68</v>
      </c>
      <c r="B92">
        <v>52.943904242008401</v>
      </c>
      <c r="C92">
        <v>-53.172920987634008</v>
      </c>
    </row>
    <row r="93" spans="1:3" x14ac:dyDescent="0.3">
      <c r="A93">
        <v>69</v>
      </c>
      <c r="B93">
        <v>53.634118558089767</v>
      </c>
      <c r="C93">
        <v>-18.3500255897738</v>
      </c>
    </row>
    <row r="94" spans="1:3" ht="15" thickBot="1" x14ac:dyDescent="0.35">
      <c r="A94" s="1">
        <v>70</v>
      </c>
      <c r="B94" s="1">
        <v>54.324332874170793</v>
      </c>
      <c r="C94" s="1">
        <v>-12.974199406621103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67DC7-3E88-4761-91F5-63741959BDF7}">
  <dimension ref="A1:I94"/>
  <sheetViews>
    <sheetView workbookViewId="0">
      <selection activeCell="F16" sqref="F16:G18"/>
    </sheetView>
  </sheetViews>
  <sheetFormatPr defaultRowHeight="14.4" x14ac:dyDescent="0.3"/>
  <sheetData>
    <row r="1" spans="1:9" x14ac:dyDescent="0.3">
      <c r="A1" t="s">
        <v>18</v>
      </c>
    </row>
    <row r="2" spans="1:9" ht="15" thickBot="1" x14ac:dyDescent="0.35"/>
    <row r="3" spans="1:9" x14ac:dyDescent="0.3">
      <c r="A3" s="3" t="s">
        <v>19</v>
      </c>
      <c r="B3" s="3"/>
    </row>
    <row r="4" spans="1:9" x14ac:dyDescent="0.3">
      <c r="A4" t="s">
        <v>20</v>
      </c>
      <c r="B4">
        <v>0.42038916166370305</v>
      </c>
    </row>
    <row r="5" spans="1:9" x14ac:dyDescent="0.3">
      <c r="A5" t="s">
        <v>21</v>
      </c>
      <c r="B5">
        <v>0.17672704724431107</v>
      </c>
    </row>
    <row r="6" spans="1:9" x14ac:dyDescent="0.3">
      <c r="A6" t="s">
        <v>22</v>
      </c>
      <c r="B6">
        <v>0.16462009205672742</v>
      </c>
    </row>
    <row r="7" spans="1:9" x14ac:dyDescent="0.3">
      <c r="A7" t="s">
        <v>23</v>
      </c>
      <c r="B7">
        <v>21.338838003228016</v>
      </c>
    </row>
    <row r="8" spans="1:9" ht="15" thickBot="1" x14ac:dyDescent="0.35">
      <c r="A8" s="1" t="s">
        <v>24</v>
      </c>
      <c r="B8" s="1">
        <v>70</v>
      </c>
    </row>
    <row r="10" spans="1:9" ht="15" thickBot="1" x14ac:dyDescent="0.35">
      <c r="A10" t="s">
        <v>25</v>
      </c>
    </row>
    <row r="11" spans="1:9" x14ac:dyDescent="0.3">
      <c r="A11" s="2"/>
      <c r="B11" s="2" t="s">
        <v>30</v>
      </c>
      <c r="C11" s="2" t="s">
        <v>31</v>
      </c>
      <c r="D11" s="2" t="s">
        <v>32</v>
      </c>
      <c r="E11" s="2" t="s">
        <v>33</v>
      </c>
      <c r="F11" s="2" t="s">
        <v>34</v>
      </c>
    </row>
    <row r="12" spans="1:9" x14ac:dyDescent="0.3">
      <c r="A12" t="s">
        <v>26</v>
      </c>
      <c r="B12">
        <v>1</v>
      </c>
      <c r="C12">
        <v>6646.7542088611735</v>
      </c>
      <c r="D12">
        <v>6646.7542088611735</v>
      </c>
      <c r="E12">
        <v>14.59715052266438</v>
      </c>
      <c r="F12">
        <v>2.9083913902405489E-4</v>
      </c>
    </row>
    <row r="13" spans="1:9" x14ac:dyDescent="0.3">
      <c r="A13" t="s">
        <v>27</v>
      </c>
      <c r="B13">
        <v>68</v>
      </c>
      <c r="C13">
        <v>30963.528498304557</v>
      </c>
      <c r="D13">
        <v>455.34600732800817</v>
      </c>
    </row>
    <row r="14" spans="1:9" ht="15" thickBot="1" x14ac:dyDescent="0.35">
      <c r="A14" s="1" t="s">
        <v>28</v>
      </c>
      <c r="B14" s="1">
        <v>69</v>
      </c>
      <c r="C14" s="1">
        <v>37610.28270716573</v>
      </c>
      <c r="D14" s="1"/>
      <c r="E14" s="1"/>
      <c r="F14" s="1"/>
    </row>
    <row r="15" spans="1:9" ht="15" thickBot="1" x14ac:dyDescent="0.35"/>
    <row r="16" spans="1:9" x14ac:dyDescent="0.3">
      <c r="A16" s="2"/>
      <c r="B16" s="2" t="s">
        <v>35</v>
      </c>
      <c r="C16" s="2" t="s">
        <v>23</v>
      </c>
      <c r="D16" s="2" t="s">
        <v>36</v>
      </c>
      <c r="E16" s="2" t="s">
        <v>37</v>
      </c>
      <c r="F16" s="2" t="s">
        <v>38</v>
      </c>
      <c r="G16" s="2" t="s">
        <v>39</v>
      </c>
      <c r="H16" s="2" t="s">
        <v>40</v>
      </c>
      <c r="I16" s="2" t="s">
        <v>41</v>
      </c>
    </row>
    <row r="17" spans="1:9" x14ac:dyDescent="0.3">
      <c r="A17" t="s">
        <v>29</v>
      </c>
      <c r="B17">
        <v>0.50779761641127408</v>
      </c>
      <c r="C17">
        <v>8.5318942590467923</v>
      </c>
      <c r="D17">
        <v>5.9517570306597621E-2</v>
      </c>
      <c r="E17">
        <v>0.95271444026055196</v>
      </c>
      <c r="F17">
        <v>-16.517332303761236</v>
      </c>
      <c r="G17">
        <v>17.532927536583784</v>
      </c>
      <c r="H17">
        <v>-16.517332303761236</v>
      </c>
      <c r="I17">
        <v>17.532927536583784</v>
      </c>
    </row>
    <row r="18" spans="1:9" ht="15" thickBot="1" x14ac:dyDescent="0.35">
      <c r="A18" s="1" t="s">
        <v>42</v>
      </c>
      <c r="B18" s="1">
        <v>2.387249944099695</v>
      </c>
      <c r="C18" s="1">
        <v>0.62483284216042689</v>
      </c>
      <c r="D18" s="1">
        <v>3.820621745562415</v>
      </c>
      <c r="E18" s="1">
        <v>2.9083913902405354E-4</v>
      </c>
      <c r="F18" s="1">
        <v>1.1404154202315566</v>
      </c>
      <c r="G18" s="1">
        <v>3.6340844679678335</v>
      </c>
      <c r="H18" s="1">
        <v>1.1404154202315566</v>
      </c>
      <c r="I18" s="1">
        <v>3.6340844679678335</v>
      </c>
    </row>
    <row r="22" spans="1:9" x14ac:dyDescent="0.3">
      <c r="A22" t="s">
        <v>43</v>
      </c>
    </row>
    <row r="23" spans="1:9" ht="15" thickBot="1" x14ac:dyDescent="0.35"/>
    <row r="24" spans="1:9" x14ac:dyDescent="0.3">
      <c r="A24" s="2" t="s">
        <v>44</v>
      </c>
      <c r="B24" s="2" t="s">
        <v>45</v>
      </c>
      <c r="C24" s="2" t="s">
        <v>46</v>
      </c>
    </row>
    <row r="25" spans="1:9" x14ac:dyDescent="0.3">
      <c r="A25">
        <v>1</v>
      </c>
      <c r="B25">
        <v>14.975979095803362</v>
      </c>
      <c r="C25">
        <v>-39.914739750665596</v>
      </c>
    </row>
    <row r="26" spans="1:9" x14ac:dyDescent="0.3">
      <c r="A26">
        <v>2</v>
      </c>
      <c r="B26">
        <v>15.458251811783096</v>
      </c>
      <c r="C26">
        <v>-27.250307777215991</v>
      </c>
    </row>
    <row r="27" spans="1:9" x14ac:dyDescent="0.3">
      <c r="A27">
        <v>3</v>
      </c>
      <c r="B27">
        <v>15.940524527762827</v>
      </c>
      <c r="C27">
        <v>46.654933445969682</v>
      </c>
    </row>
    <row r="28" spans="1:9" x14ac:dyDescent="0.3">
      <c r="A28">
        <v>4</v>
      </c>
      <c r="B28">
        <v>16.422797243742558</v>
      </c>
      <c r="C28">
        <v>5.5484914157753806</v>
      </c>
    </row>
    <row r="29" spans="1:9" x14ac:dyDescent="0.3">
      <c r="A29">
        <v>5</v>
      </c>
      <c r="B29">
        <v>16.90506995972229</v>
      </c>
      <c r="C29">
        <v>10.381804438864616</v>
      </c>
    </row>
    <row r="30" spans="1:9" x14ac:dyDescent="0.3">
      <c r="A30">
        <v>6</v>
      </c>
      <c r="B30">
        <v>17.387342675702044</v>
      </c>
      <c r="C30">
        <v>-13.436162995237376</v>
      </c>
    </row>
    <row r="31" spans="1:9" x14ac:dyDescent="0.3">
      <c r="A31">
        <v>7</v>
      </c>
      <c r="B31">
        <v>17.869615391681776</v>
      </c>
      <c r="C31">
        <v>35.561477912026817</v>
      </c>
    </row>
    <row r="32" spans="1:9" x14ac:dyDescent="0.3">
      <c r="A32">
        <v>8</v>
      </c>
      <c r="B32">
        <v>18.351888107661509</v>
      </c>
      <c r="C32">
        <v>-19.185819550909862</v>
      </c>
    </row>
    <row r="33" spans="1:3" x14ac:dyDescent="0.3">
      <c r="A33">
        <v>9</v>
      </c>
      <c r="B33">
        <v>18.834160823641241</v>
      </c>
      <c r="C33">
        <v>-0.35623026784811174</v>
      </c>
    </row>
    <row r="34" spans="1:3" x14ac:dyDescent="0.3">
      <c r="A34">
        <v>10</v>
      </c>
      <c r="B34">
        <v>19.31643353962097</v>
      </c>
      <c r="C34">
        <v>53.054137327961342</v>
      </c>
    </row>
    <row r="35" spans="1:3" x14ac:dyDescent="0.3">
      <c r="A35">
        <v>11</v>
      </c>
      <c r="B35">
        <v>19.798706255600727</v>
      </c>
      <c r="C35">
        <v>56.681049698626687</v>
      </c>
    </row>
    <row r="36" spans="1:3" x14ac:dyDescent="0.3">
      <c r="A36">
        <v>12</v>
      </c>
      <c r="B36">
        <v>20.28097897158046</v>
      </c>
      <c r="C36">
        <v>-1.3910290817779192</v>
      </c>
    </row>
    <row r="37" spans="1:3" x14ac:dyDescent="0.3">
      <c r="A37">
        <v>13</v>
      </c>
      <c r="B37">
        <v>20.763251687560192</v>
      </c>
      <c r="C37">
        <v>-11.616889947288598</v>
      </c>
    </row>
    <row r="38" spans="1:3" x14ac:dyDescent="0.3">
      <c r="A38">
        <v>14</v>
      </c>
      <c r="B38">
        <v>21.245524403539921</v>
      </c>
      <c r="C38">
        <v>-6.7293996258392657</v>
      </c>
    </row>
    <row r="39" spans="1:3" x14ac:dyDescent="0.3">
      <c r="A39">
        <v>15</v>
      </c>
      <c r="B39">
        <v>21.727797119519675</v>
      </c>
      <c r="C39">
        <v>0.96827375435105623</v>
      </c>
    </row>
    <row r="40" spans="1:3" x14ac:dyDescent="0.3">
      <c r="A40">
        <v>16</v>
      </c>
      <c r="B40">
        <v>22.210069835499407</v>
      </c>
      <c r="C40">
        <v>-4.463992815973544</v>
      </c>
    </row>
    <row r="41" spans="1:3" x14ac:dyDescent="0.3">
      <c r="A41">
        <v>17</v>
      </c>
      <c r="B41">
        <v>22.692342551479143</v>
      </c>
      <c r="C41">
        <v>-31.499148029690041</v>
      </c>
    </row>
    <row r="42" spans="1:3" x14ac:dyDescent="0.3">
      <c r="A42">
        <v>18</v>
      </c>
      <c r="B42">
        <v>23.174615267458872</v>
      </c>
      <c r="C42">
        <v>-54.164180694535716</v>
      </c>
    </row>
    <row r="43" spans="1:3" x14ac:dyDescent="0.3">
      <c r="A43">
        <v>19</v>
      </c>
      <c r="B43">
        <v>23.656887983438605</v>
      </c>
      <c r="C43">
        <v>-9.6783979029752309</v>
      </c>
    </row>
    <row r="44" spans="1:3" x14ac:dyDescent="0.3">
      <c r="A44">
        <v>20</v>
      </c>
      <c r="B44">
        <v>24.139160699418358</v>
      </c>
      <c r="C44">
        <v>-15.588278704658224</v>
      </c>
    </row>
    <row r="45" spans="1:3" x14ac:dyDescent="0.3">
      <c r="A45">
        <v>21</v>
      </c>
      <c r="B45">
        <v>24.621433415398091</v>
      </c>
      <c r="C45">
        <v>30.228781681357571</v>
      </c>
    </row>
    <row r="46" spans="1:3" x14ac:dyDescent="0.3">
      <c r="A46">
        <v>22</v>
      </c>
      <c r="B46">
        <v>25.10370613137782</v>
      </c>
      <c r="C46">
        <v>8.1930102977343608</v>
      </c>
    </row>
    <row r="47" spans="1:3" x14ac:dyDescent="0.3">
      <c r="A47">
        <v>23</v>
      </c>
      <c r="B47">
        <v>25.585978847357552</v>
      </c>
      <c r="C47">
        <v>10.394758301751374</v>
      </c>
    </row>
    <row r="48" spans="1:3" x14ac:dyDescent="0.3">
      <c r="A48">
        <v>24</v>
      </c>
      <c r="B48">
        <v>26.068251563337284</v>
      </c>
      <c r="C48">
        <v>-15.046410092913804</v>
      </c>
    </row>
    <row r="49" spans="1:3" x14ac:dyDescent="0.3">
      <c r="A49">
        <v>25</v>
      </c>
      <c r="B49">
        <v>26.550524279317013</v>
      </c>
      <c r="C49">
        <v>-16.734830726346509</v>
      </c>
    </row>
    <row r="50" spans="1:3" x14ac:dyDescent="0.3">
      <c r="A50">
        <v>26</v>
      </c>
      <c r="B50">
        <v>27.032796995296749</v>
      </c>
      <c r="C50">
        <v>8.7397756910269209</v>
      </c>
    </row>
    <row r="51" spans="1:3" x14ac:dyDescent="0.3">
      <c r="A51">
        <v>27</v>
      </c>
      <c r="B51">
        <v>27.515069711276482</v>
      </c>
      <c r="C51">
        <v>-61.496150826198324</v>
      </c>
    </row>
    <row r="52" spans="1:3" x14ac:dyDescent="0.3">
      <c r="A52">
        <v>28</v>
      </c>
      <c r="B52">
        <v>27.997342427256211</v>
      </c>
      <c r="C52">
        <v>-6.1758871957040711</v>
      </c>
    </row>
    <row r="53" spans="1:3" x14ac:dyDescent="0.3">
      <c r="A53">
        <v>29</v>
      </c>
      <c r="B53">
        <v>28.479615143235943</v>
      </c>
      <c r="C53">
        <v>-50.409499828008293</v>
      </c>
    </row>
    <row r="54" spans="1:3" x14ac:dyDescent="0.3">
      <c r="A54">
        <v>30</v>
      </c>
      <c r="B54">
        <v>28.961887859215672</v>
      </c>
      <c r="C54">
        <v>23.892049878829845</v>
      </c>
    </row>
    <row r="55" spans="1:3" x14ac:dyDescent="0.3">
      <c r="A55">
        <v>31</v>
      </c>
      <c r="B55">
        <v>29.444160575195404</v>
      </c>
      <c r="C55">
        <v>3.0132238454951548</v>
      </c>
    </row>
    <row r="56" spans="1:3" x14ac:dyDescent="0.3">
      <c r="A56">
        <v>32</v>
      </c>
      <c r="B56">
        <v>29.926433291175137</v>
      </c>
      <c r="C56">
        <v>3.8109835869437347</v>
      </c>
    </row>
    <row r="57" spans="1:3" x14ac:dyDescent="0.3">
      <c r="A57">
        <v>33</v>
      </c>
      <c r="B57">
        <v>30.408706007154866</v>
      </c>
      <c r="C57">
        <v>47.730226465257317</v>
      </c>
    </row>
    <row r="58" spans="1:3" x14ac:dyDescent="0.3">
      <c r="A58">
        <v>34</v>
      </c>
      <c r="B58">
        <v>30.890978723134602</v>
      </c>
      <c r="C58">
        <v>-3.8531474203082432</v>
      </c>
    </row>
    <row r="59" spans="1:3" x14ac:dyDescent="0.3">
      <c r="A59">
        <v>35</v>
      </c>
      <c r="B59">
        <v>31.373251439114334</v>
      </c>
      <c r="C59">
        <v>5.2382242996370536</v>
      </c>
    </row>
    <row r="60" spans="1:3" x14ac:dyDescent="0.3">
      <c r="A60">
        <v>36</v>
      </c>
      <c r="B60">
        <v>31.855524155094063</v>
      </c>
      <c r="C60">
        <v>1.7400627521944081</v>
      </c>
    </row>
    <row r="61" spans="1:3" x14ac:dyDescent="0.3">
      <c r="A61">
        <v>37</v>
      </c>
      <c r="B61">
        <v>32.337796871073792</v>
      </c>
      <c r="C61">
        <v>-5.0984862747333679</v>
      </c>
    </row>
    <row r="62" spans="1:3" x14ac:dyDescent="0.3">
      <c r="A62">
        <v>38</v>
      </c>
      <c r="B62">
        <v>32.820069587053531</v>
      </c>
      <c r="C62">
        <v>15.199236181801233</v>
      </c>
    </row>
    <row r="63" spans="1:3" x14ac:dyDescent="0.3">
      <c r="A63">
        <v>39</v>
      </c>
      <c r="B63">
        <v>33.302342303033257</v>
      </c>
      <c r="C63">
        <v>6.027283892686647</v>
      </c>
    </row>
    <row r="64" spans="1:3" x14ac:dyDescent="0.3">
      <c r="A64">
        <v>40</v>
      </c>
      <c r="B64">
        <v>33.784615019012989</v>
      </c>
      <c r="C64">
        <v>20.177430624694097</v>
      </c>
    </row>
    <row r="65" spans="1:3" x14ac:dyDescent="0.3">
      <c r="A65">
        <v>41</v>
      </c>
      <c r="B65">
        <v>34.266887734992721</v>
      </c>
      <c r="C65">
        <v>15.90788446491031</v>
      </c>
    </row>
    <row r="66" spans="1:3" x14ac:dyDescent="0.3">
      <c r="A66">
        <v>42</v>
      </c>
      <c r="B66">
        <v>34.749160450972454</v>
      </c>
      <c r="C66">
        <v>31.489685059386204</v>
      </c>
    </row>
    <row r="67" spans="1:3" x14ac:dyDescent="0.3">
      <c r="A67">
        <v>43</v>
      </c>
      <c r="B67">
        <v>35.231433166952186</v>
      </c>
      <c r="C67">
        <v>28.970087133030333</v>
      </c>
    </row>
    <row r="68" spans="1:3" x14ac:dyDescent="0.3">
      <c r="A68">
        <v>44</v>
      </c>
      <c r="B68">
        <v>35.713705882931912</v>
      </c>
      <c r="C68">
        <v>18.634283656964293</v>
      </c>
    </row>
    <row r="69" spans="1:3" x14ac:dyDescent="0.3">
      <c r="A69">
        <v>45</v>
      </c>
      <c r="B69">
        <v>36.195978598911651</v>
      </c>
      <c r="C69">
        <v>52.688417366794354</v>
      </c>
    </row>
    <row r="70" spans="1:3" x14ac:dyDescent="0.3">
      <c r="A70">
        <v>46</v>
      </c>
      <c r="B70">
        <v>36.678251314891384</v>
      </c>
      <c r="C70">
        <v>-6.83279219588362</v>
      </c>
    </row>
    <row r="71" spans="1:3" x14ac:dyDescent="0.3">
      <c r="A71">
        <v>47</v>
      </c>
      <c r="B71">
        <v>37.160524030871109</v>
      </c>
      <c r="C71">
        <v>21.121548060592765</v>
      </c>
    </row>
    <row r="72" spans="1:3" x14ac:dyDescent="0.3">
      <c r="A72">
        <v>48</v>
      </c>
      <c r="B72">
        <v>37.642796746850841</v>
      </c>
      <c r="C72">
        <v>36.23203803130945</v>
      </c>
    </row>
    <row r="73" spans="1:3" x14ac:dyDescent="0.3">
      <c r="A73">
        <v>49</v>
      </c>
      <c r="B73">
        <v>38.125069462830574</v>
      </c>
      <c r="C73">
        <v>-9.9861383894729485</v>
      </c>
    </row>
    <row r="74" spans="1:3" x14ac:dyDescent="0.3">
      <c r="A74">
        <v>50</v>
      </c>
      <c r="B74">
        <v>38.607342178810306</v>
      </c>
      <c r="C74">
        <v>14.82222256788797</v>
      </c>
    </row>
    <row r="75" spans="1:3" x14ac:dyDescent="0.3">
      <c r="A75">
        <v>51</v>
      </c>
      <c r="B75">
        <v>39.089614894790031</v>
      </c>
      <c r="C75">
        <v>16.211906322188611</v>
      </c>
    </row>
    <row r="76" spans="1:3" x14ac:dyDescent="0.3">
      <c r="A76">
        <v>52</v>
      </c>
      <c r="B76">
        <v>39.571887610769764</v>
      </c>
      <c r="C76">
        <v>33.85547123107078</v>
      </c>
    </row>
    <row r="77" spans="1:3" x14ac:dyDescent="0.3">
      <c r="A77">
        <v>53</v>
      </c>
      <c r="B77">
        <v>40.054160326749503</v>
      </c>
      <c r="C77">
        <v>7.9729806316400129</v>
      </c>
    </row>
    <row r="78" spans="1:3" x14ac:dyDescent="0.3">
      <c r="A78">
        <v>54</v>
      </c>
      <c r="B78">
        <v>40.536433042729236</v>
      </c>
      <c r="C78">
        <v>28.133149642860097</v>
      </c>
    </row>
    <row r="79" spans="1:3" x14ac:dyDescent="0.3">
      <c r="A79">
        <v>55</v>
      </c>
      <c r="B79">
        <v>41.018705758708968</v>
      </c>
      <c r="C79">
        <v>-14.410313252017211</v>
      </c>
    </row>
    <row r="80" spans="1:3" x14ac:dyDescent="0.3">
      <c r="A80">
        <v>56</v>
      </c>
      <c r="B80">
        <v>41.500978474688694</v>
      </c>
      <c r="C80">
        <v>13.562033202387703</v>
      </c>
    </row>
    <row r="81" spans="1:3" x14ac:dyDescent="0.3">
      <c r="A81">
        <v>57</v>
      </c>
      <c r="B81">
        <v>41.983251190668426</v>
      </c>
      <c r="C81">
        <v>5.485914192793139</v>
      </c>
    </row>
    <row r="82" spans="1:3" x14ac:dyDescent="0.3">
      <c r="A82">
        <v>58</v>
      </c>
      <c r="B82">
        <v>42.465523906648158</v>
      </c>
      <c r="C82">
        <v>8.5127353752952075</v>
      </c>
    </row>
    <row r="83" spans="1:3" x14ac:dyDescent="0.3">
      <c r="A83">
        <v>59</v>
      </c>
      <c r="B83">
        <v>42.947796622627891</v>
      </c>
      <c r="C83">
        <v>30.323307119533723</v>
      </c>
    </row>
    <row r="84" spans="1:3" x14ac:dyDescent="0.3">
      <c r="A84">
        <v>60</v>
      </c>
      <c r="B84">
        <v>43.430069338607623</v>
      </c>
      <c r="C84">
        <v>-30.02791665650782</v>
      </c>
    </row>
    <row r="85" spans="1:3" x14ac:dyDescent="0.3">
      <c r="A85">
        <v>61</v>
      </c>
      <c r="B85">
        <v>43.912342054587356</v>
      </c>
      <c r="C85">
        <v>-19.806591556518786</v>
      </c>
    </row>
    <row r="86" spans="1:3" x14ac:dyDescent="0.3">
      <c r="A86">
        <v>62</v>
      </c>
      <c r="B86">
        <v>44.394614770567081</v>
      </c>
      <c r="C86">
        <v>24.061381159334395</v>
      </c>
    </row>
    <row r="87" spans="1:3" x14ac:dyDescent="0.3">
      <c r="A87">
        <v>63</v>
      </c>
      <c r="B87">
        <v>44.876887486546813</v>
      </c>
      <c r="C87">
        <v>-25.831433291239918</v>
      </c>
    </row>
    <row r="88" spans="1:3" x14ac:dyDescent="0.3">
      <c r="A88">
        <v>64</v>
      </c>
      <c r="B88">
        <v>45.359160202526546</v>
      </c>
      <c r="C88">
        <v>31.473343594038276</v>
      </c>
    </row>
    <row r="89" spans="1:3" x14ac:dyDescent="0.3">
      <c r="A89">
        <v>65</v>
      </c>
      <c r="B89">
        <v>45.841432918506278</v>
      </c>
      <c r="C89">
        <v>-19.507903488854499</v>
      </c>
    </row>
    <row r="90" spans="1:3" x14ac:dyDescent="0.3">
      <c r="A90">
        <v>66</v>
      </c>
      <c r="B90">
        <v>46.323705634486011</v>
      </c>
      <c r="C90">
        <v>3.6575921670306357</v>
      </c>
    </row>
    <row r="91" spans="1:3" x14ac:dyDescent="0.3">
      <c r="A91">
        <v>67</v>
      </c>
      <c r="B91">
        <v>46.805978350465736</v>
      </c>
      <c r="C91">
        <v>32.797159692862451</v>
      </c>
    </row>
    <row r="92" spans="1:3" x14ac:dyDescent="0.3">
      <c r="A92">
        <v>68</v>
      </c>
      <c r="B92">
        <v>47.288251066445468</v>
      </c>
      <c r="C92">
        <v>31.66391199879682</v>
      </c>
    </row>
    <row r="93" spans="1:3" x14ac:dyDescent="0.3">
      <c r="A93">
        <v>69</v>
      </c>
      <c r="B93">
        <v>47.770523782425443</v>
      </c>
      <c r="C93">
        <v>20.36773776692597</v>
      </c>
    </row>
    <row r="94" spans="1:3" ht="15" thickBot="1" x14ac:dyDescent="0.35">
      <c r="A94" s="1">
        <v>70</v>
      </c>
      <c r="B94" s="1">
        <v>48.252796498405175</v>
      </c>
      <c r="C94" s="1">
        <v>-3.1503204170881389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8185A-9E3E-49C5-A52A-86CE1FCD6124}">
  <dimension ref="A1:U102"/>
  <sheetViews>
    <sheetView tabSelected="1" zoomScale="80" workbookViewId="0">
      <selection activeCell="N26" sqref="N26"/>
    </sheetView>
  </sheetViews>
  <sheetFormatPr defaultRowHeight="14.4" x14ac:dyDescent="0.3"/>
  <cols>
    <col min="1" max="1" width="9" bestFit="1" customWidth="1"/>
    <col min="2" max="6" width="9.109375" bestFit="1" customWidth="1"/>
    <col min="7" max="7" width="12.88671875" bestFit="1" customWidth="1"/>
    <col min="8" max="12" width="9.109375" bestFit="1" customWidth="1"/>
    <col min="16" max="16" width="10.44140625" customWidth="1"/>
    <col min="17" max="20" width="11.6640625" bestFit="1" customWidth="1"/>
    <col min="21" max="21" width="9" bestFit="1" customWidth="1"/>
  </cols>
  <sheetData>
    <row r="1" spans="1:20" x14ac:dyDescent="0.3">
      <c r="A1" t="s">
        <v>0</v>
      </c>
      <c r="B1" t="s">
        <v>1</v>
      </c>
      <c r="C1" t="s">
        <v>4</v>
      </c>
      <c r="D1" t="s">
        <v>5</v>
      </c>
      <c r="E1" t="s">
        <v>8</v>
      </c>
      <c r="F1" t="s">
        <v>7</v>
      </c>
      <c r="G1" t="s">
        <v>6</v>
      </c>
      <c r="H1" t="s">
        <v>11</v>
      </c>
      <c r="I1" t="s">
        <v>12</v>
      </c>
      <c r="J1" t="s">
        <v>13</v>
      </c>
      <c r="K1" t="s">
        <v>14</v>
      </c>
      <c r="L1" t="s">
        <v>17</v>
      </c>
      <c r="S1" t="s">
        <v>2</v>
      </c>
      <c r="T1">
        <f>AVERAGE(A2:A101)</f>
        <v>9.9999999999999751</v>
      </c>
    </row>
    <row r="2" spans="1:20" x14ac:dyDescent="0.3">
      <c r="A2">
        <v>0</v>
      </c>
      <c r="B2">
        <v>1.49014245903369</v>
      </c>
      <c r="C2">
        <f>A2 - $T$1</f>
        <v>-9.9999999999999751</v>
      </c>
      <c r="D2">
        <f>B2 - $T$2</f>
        <v>-23.915090570753733</v>
      </c>
      <c r="E2">
        <f xml:space="preserve"> C2 * D2</f>
        <v>239.15090570753674</v>
      </c>
      <c r="F2">
        <f xml:space="preserve"> C2^2</f>
        <v>99.999999999999503</v>
      </c>
      <c r="G2">
        <f xml:space="preserve"> D2^2</f>
        <v>571.93155700735417</v>
      </c>
      <c r="H2">
        <f>B2 * (5 / $T$4)</f>
        <v>0.4946883754403138</v>
      </c>
      <c r="I2">
        <f>B2 * (10 / $T$4)</f>
        <v>0.9893767508806276</v>
      </c>
      <c r="J2">
        <f>B2</f>
        <v>1.49014245903369</v>
      </c>
      <c r="K2">
        <f ca="1">B2 + _xlfn.NORM.INV(RAND(), 0, $T$5)</f>
        <v>-13.136208792757142</v>
      </c>
      <c r="L2">
        <f ca="1">B2 + _xlfn.NORM.INV(RAND(), 0, $T$6)</f>
        <v>15.84368464433498</v>
      </c>
      <c r="S2" t="s">
        <v>3</v>
      </c>
      <c r="T2">
        <f>AVERAGE(B2:B101)</f>
        <v>25.405233029787425</v>
      </c>
    </row>
    <row r="3" spans="1:20" x14ac:dyDescent="0.3">
      <c r="A3">
        <v>0.20202020202020199</v>
      </c>
      <c r="B3">
        <v>0.49361128256936898</v>
      </c>
      <c r="C3">
        <f t="shared" ref="C3:C66" si="0">A3 - $T$1</f>
        <v>-9.7979797979797727</v>
      </c>
      <c r="D3">
        <f t="shared" ref="D3:D66" si="1">B3 - $T$2</f>
        <v>-24.911621747218057</v>
      </c>
      <c r="E3">
        <f t="shared" ref="E3:E66" si="2" xml:space="preserve"> C3 * D3</f>
        <v>244.0835666141561</v>
      </c>
      <c r="F3">
        <f t="shared" ref="F3:F66" si="3" xml:space="preserve"> C3^2</f>
        <v>96.000408121619742</v>
      </c>
      <c r="G3">
        <f t="shared" ref="G3:G66" si="4" xml:space="preserve"> D3^2</f>
        <v>620.58889807646767</v>
      </c>
      <c r="H3">
        <f t="shared" ref="H3:H66" si="5">B3 * (5 / $T$4)</f>
        <v>0.16386605320379652</v>
      </c>
      <c r="I3">
        <f t="shared" ref="I3:I66" si="6">B3 * (10 / $T$4)</f>
        <v>0.32773210640759304</v>
      </c>
      <c r="J3">
        <f t="shared" ref="J3:J66" si="7">B3</f>
        <v>0.49361128256936898</v>
      </c>
      <c r="K3">
        <f t="shared" ref="K3:K66" ca="1" si="8">B3 + _xlfn.NORM.INV(RAND(), 0, $T$5)</f>
        <v>4.9065219617720413</v>
      </c>
      <c r="L3">
        <f t="shared" ref="L3:L66" ca="1" si="9">B3 + _xlfn.NORM.INV(RAND(), 0, $T$6)</f>
        <v>-7.0325252115564565</v>
      </c>
      <c r="S3" t="s">
        <v>9</v>
      </c>
      <c r="T3">
        <f>E102 / SQRT(F102 * G102)</f>
        <v>0.96741964126534497</v>
      </c>
    </row>
    <row r="4" spans="1:20" x14ac:dyDescent="0.3">
      <c r="A4">
        <v>0.40404040404040398</v>
      </c>
      <c r="B4">
        <v>3.7557620504938201</v>
      </c>
      <c r="C4">
        <f t="shared" si="0"/>
        <v>-9.5959595959595703</v>
      </c>
      <c r="D4">
        <f t="shared" si="1"/>
        <v>-21.649470979293604</v>
      </c>
      <c r="E4">
        <f t="shared" si="2"/>
        <v>207.7474487912007</v>
      </c>
      <c r="F4">
        <f t="shared" si="3"/>
        <v>92.082440567288558</v>
      </c>
      <c r="G4">
        <f t="shared" si="4"/>
        <v>468.69959368327596</v>
      </c>
      <c r="H4">
        <f t="shared" si="5"/>
        <v>1.2468149041964616</v>
      </c>
      <c r="I4">
        <f t="shared" si="6"/>
        <v>2.4936298083929231</v>
      </c>
      <c r="J4">
        <f t="shared" si="7"/>
        <v>3.7557620504938201</v>
      </c>
      <c r="K4">
        <f t="shared" ca="1" si="8"/>
        <v>-6.8850051897073872</v>
      </c>
      <c r="L4">
        <f t="shared" ca="1" si="9"/>
        <v>-56.882242841204878</v>
      </c>
      <c r="S4" t="s">
        <v>10</v>
      </c>
      <c r="T4">
        <f>SQRT(SUM(G2:G101)/(COUNT(G2:G101)-1))</f>
        <v>15.061425869440932</v>
      </c>
    </row>
    <row r="5" spans="1:20" x14ac:dyDescent="0.3">
      <c r="A5">
        <v>0.60606060606060597</v>
      </c>
      <c r="B5">
        <v>7.27789630216615</v>
      </c>
      <c r="C5">
        <f t="shared" si="0"/>
        <v>-9.3939393939393696</v>
      </c>
      <c r="D5">
        <f t="shared" si="1"/>
        <v>-18.127336727621277</v>
      </c>
      <c r="E5">
        <f t="shared" si="2"/>
        <v>170.2871025928055</v>
      </c>
      <c r="F5">
        <f t="shared" si="3"/>
        <v>88.246097337005978</v>
      </c>
      <c r="G5">
        <f t="shared" si="4"/>
        <v>328.60033683656724</v>
      </c>
      <c r="H5">
        <f t="shared" si="5"/>
        <v>2.4160714812973749</v>
      </c>
      <c r="I5">
        <f t="shared" si="6"/>
        <v>4.8321429625947498</v>
      </c>
      <c r="J5">
        <f t="shared" si="7"/>
        <v>7.27789630216615</v>
      </c>
      <c r="K5">
        <f t="shared" ca="1" si="8"/>
        <v>21.180516863961714</v>
      </c>
      <c r="L5">
        <f t="shared" ca="1" si="9"/>
        <v>33.491181356845793</v>
      </c>
      <c r="S5" t="s">
        <v>16</v>
      </c>
      <c r="T5">
        <f>SQRT(20^2 - $T$4^2)</f>
        <v>13.158778468358507</v>
      </c>
    </row>
    <row r="6" spans="1:20" x14ac:dyDescent="0.3">
      <c r="A6">
        <v>0.80808080808080796</v>
      </c>
      <c r="B6">
        <v>2.89028834462533</v>
      </c>
      <c r="C6">
        <f t="shared" si="0"/>
        <v>-9.1919191919191672</v>
      </c>
      <c r="D6">
        <f t="shared" si="1"/>
        <v>-22.514944685162096</v>
      </c>
      <c r="E6">
        <f t="shared" si="2"/>
        <v>206.95555215653991</v>
      </c>
      <c r="F6">
        <f t="shared" si="3"/>
        <v>84.491378430771917</v>
      </c>
      <c r="G6">
        <f t="shared" si="4"/>
        <v>506.92273417590889</v>
      </c>
      <c r="H6">
        <f t="shared" si="5"/>
        <v>0.95950023911401938</v>
      </c>
      <c r="I6">
        <f t="shared" si="6"/>
        <v>1.9190004782280388</v>
      </c>
      <c r="J6">
        <f t="shared" si="7"/>
        <v>2.89028834462533</v>
      </c>
      <c r="K6">
        <f t="shared" ca="1" si="8"/>
        <v>-20.332329578322664</v>
      </c>
      <c r="L6">
        <f t="shared" ca="1" si="9"/>
        <v>-2.2236425579641557</v>
      </c>
      <c r="S6" t="s">
        <v>15</v>
      </c>
      <c r="T6">
        <f>SQRT(25^2 - $T$4^2)</f>
        <v>19.953782868903215</v>
      </c>
    </row>
    <row r="7" spans="1:20" x14ac:dyDescent="0.3">
      <c r="A7">
        <v>1.0101010101010099</v>
      </c>
      <c r="B7">
        <v>3.7582482161567201</v>
      </c>
      <c r="C7">
        <f t="shared" si="0"/>
        <v>-8.9898989898989647</v>
      </c>
      <c r="D7">
        <f t="shared" si="1"/>
        <v>-21.646984813630706</v>
      </c>
      <c r="E7">
        <f t="shared" si="2"/>
        <v>194.60420691041691</v>
      </c>
      <c r="F7">
        <f t="shared" si="3"/>
        <v>80.818283848586432</v>
      </c>
      <c r="G7">
        <f t="shared" si="4"/>
        <v>468.59195152155837</v>
      </c>
      <c r="H7">
        <f t="shared" si="5"/>
        <v>1.2476402462605034</v>
      </c>
      <c r="I7">
        <f t="shared" si="6"/>
        <v>2.4952804925210068</v>
      </c>
      <c r="J7">
        <f t="shared" si="7"/>
        <v>3.7582482161567201</v>
      </c>
      <c r="K7">
        <f t="shared" ca="1" si="8"/>
        <v>-31.266587649146903</v>
      </c>
      <c r="L7">
        <f t="shared" ca="1" si="9"/>
        <v>-20.193809283026841</v>
      </c>
    </row>
    <row r="8" spans="1:20" x14ac:dyDescent="0.3">
      <c r="A8">
        <v>1.2121212121212099</v>
      </c>
      <c r="B8">
        <v>10.046477904461</v>
      </c>
      <c r="C8">
        <f t="shared" si="0"/>
        <v>-8.7878787878787659</v>
      </c>
      <c r="D8">
        <f t="shared" si="1"/>
        <v>-15.358755125326425</v>
      </c>
      <c r="E8">
        <f t="shared" si="2"/>
        <v>134.97087837408037</v>
      </c>
      <c r="F8">
        <f t="shared" si="3"/>
        <v>77.226813590449567</v>
      </c>
      <c r="G8">
        <f t="shared" si="4"/>
        <v>235.89135899974073</v>
      </c>
      <c r="H8">
        <f t="shared" si="5"/>
        <v>3.3351682608101956</v>
      </c>
      <c r="I8">
        <f t="shared" si="6"/>
        <v>6.6703365216203911</v>
      </c>
      <c r="J8">
        <f t="shared" si="7"/>
        <v>10.046477904461</v>
      </c>
      <c r="K8">
        <f t="shared" ca="1" si="8"/>
        <v>26.927246140366627</v>
      </c>
      <c r="L8">
        <f t="shared" ca="1" si="9"/>
        <v>16.763159166939147</v>
      </c>
    </row>
    <row r="9" spans="1:20" x14ac:dyDescent="0.3">
      <c r="A9">
        <v>1.4141414141414099</v>
      </c>
      <c r="B9">
        <v>8.4360957768350797</v>
      </c>
      <c r="C9">
        <f t="shared" si="0"/>
        <v>-8.5858585858585652</v>
      </c>
      <c r="D9">
        <f t="shared" si="1"/>
        <v>-16.969137252952343</v>
      </c>
      <c r="E9">
        <f t="shared" si="2"/>
        <v>145.69461277787332</v>
      </c>
      <c r="F9">
        <f t="shared" si="3"/>
        <v>73.716967656361234</v>
      </c>
      <c r="G9">
        <f t="shared" si="4"/>
        <v>287.95161910953499</v>
      </c>
      <c r="H9">
        <f t="shared" si="5"/>
        <v>2.8005634559313544</v>
      </c>
      <c r="I9">
        <f t="shared" si="6"/>
        <v>5.6011269118627087</v>
      </c>
      <c r="J9">
        <f t="shared" si="7"/>
        <v>8.4360957768350797</v>
      </c>
      <c r="K9">
        <f t="shared" ca="1" si="8"/>
        <v>14.242103665893611</v>
      </c>
      <c r="L9">
        <f t="shared" ca="1" si="9"/>
        <v>18.401134858116862</v>
      </c>
    </row>
    <row r="10" spans="1:20" x14ac:dyDescent="0.3">
      <c r="A10">
        <v>1.6161616161616099</v>
      </c>
      <c r="B10">
        <v>5.5238311285170196</v>
      </c>
      <c r="C10">
        <f t="shared" si="0"/>
        <v>-8.3838383838383645</v>
      </c>
      <c r="D10">
        <f t="shared" si="1"/>
        <v>-19.881401901270404</v>
      </c>
      <c r="E10">
        <f t="shared" si="2"/>
        <v>166.68246038438787</v>
      </c>
      <c r="F10">
        <f t="shared" si="3"/>
        <v>70.288746046321478</v>
      </c>
      <c r="G10">
        <f t="shared" si="4"/>
        <v>395.27014155983846</v>
      </c>
      <c r="H10">
        <f t="shared" si="5"/>
        <v>1.8337676579893629</v>
      </c>
      <c r="I10">
        <f t="shared" si="6"/>
        <v>3.6675353159787258</v>
      </c>
      <c r="J10">
        <f t="shared" si="7"/>
        <v>5.5238311285170196</v>
      </c>
      <c r="K10">
        <f t="shared" ca="1" si="8"/>
        <v>-2.5182117254269274</v>
      </c>
      <c r="L10">
        <f t="shared" ca="1" si="9"/>
        <v>14.619065580101314</v>
      </c>
    </row>
    <row r="11" spans="1:20" x14ac:dyDescent="0.3">
      <c r="A11">
        <v>1.8181818181818099</v>
      </c>
      <c r="B11">
        <v>9.3289165275894597</v>
      </c>
      <c r="C11">
        <f t="shared" si="0"/>
        <v>-8.1818181818181657</v>
      </c>
      <c r="D11">
        <f t="shared" si="1"/>
        <v>-16.076316502197965</v>
      </c>
      <c r="E11">
        <f t="shared" si="2"/>
        <v>131.53349865434672</v>
      </c>
      <c r="F11">
        <f t="shared" si="3"/>
        <v>66.942148760330312</v>
      </c>
      <c r="G11">
        <f t="shared" si="4"/>
        <v>258.44795227884259</v>
      </c>
      <c r="H11">
        <f t="shared" si="5"/>
        <v>3.0969566256397685</v>
      </c>
      <c r="I11">
        <f t="shared" si="6"/>
        <v>6.193913251279537</v>
      </c>
      <c r="J11">
        <f t="shared" si="7"/>
        <v>9.3289165275894597</v>
      </c>
      <c r="K11">
        <f t="shared" ca="1" si="8"/>
        <v>10.637907089813627</v>
      </c>
      <c r="L11">
        <f t="shared" ca="1" si="9"/>
        <v>39.13346777414678</v>
      </c>
    </row>
    <row r="12" spans="1:20" x14ac:dyDescent="0.3">
      <c r="A12">
        <v>2.0202020202020199</v>
      </c>
      <c r="B12">
        <v>7.0477942264795903</v>
      </c>
      <c r="C12">
        <f t="shared" si="0"/>
        <v>-7.9797979797979552</v>
      </c>
      <c r="D12">
        <f t="shared" si="1"/>
        <v>-18.357438803307836</v>
      </c>
      <c r="E12">
        <f t="shared" si="2"/>
        <v>146.48865307690048</v>
      </c>
      <c r="F12">
        <f t="shared" si="3"/>
        <v>63.67717579838753</v>
      </c>
      <c r="G12">
        <f t="shared" si="4"/>
        <v>336.99555941719223</v>
      </c>
      <c r="H12">
        <f t="shared" si="5"/>
        <v>2.3396836021944312</v>
      </c>
      <c r="I12">
        <f t="shared" si="6"/>
        <v>4.6793672043888623</v>
      </c>
      <c r="J12">
        <f t="shared" si="7"/>
        <v>7.0477942264795903</v>
      </c>
      <c r="K12">
        <f t="shared" ca="1" si="8"/>
        <v>-9.4460459431499526</v>
      </c>
      <c r="L12">
        <f t="shared" ca="1" si="9"/>
        <v>15.233866743949431</v>
      </c>
    </row>
    <row r="13" spans="1:20" x14ac:dyDescent="0.3">
      <c r="A13">
        <v>2.2222222222222201</v>
      </c>
      <c r="B13">
        <v>7.7431350989646104</v>
      </c>
      <c r="C13">
        <f t="shared" si="0"/>
        <v>-7.7777777777777555</v>
      </c>
      <c r="D13">
        <f t="shared" si="1"/>
        <v>-17.662097930822814</v>
      </c>
      <c r="E13">
        <f t="shared" si="2"/>
        <v>137.37187279528817</v>
      </c>
      <c r="F13">
        <f t="shared" si="3"/>
        <v>60.493827160493481</v>
      </c>
      <c r="G13">
        <f t="shared" si="4"/>
        <v>311.94970331797549</v>
      </c>
      <c r="H13">
        <f t="shared" si="5"/>
        <v>2.5705186102848141</v>
      </c>
      <c r="I13">
        <f t="shared" si="6"/>
        <v>5.1410372205696282</v>
      </c>
      <c r="J13">
        <f t="shared" si="7"/>
        <v>7.7431350989646104</v>
      </c>
      <c r="K13">
        <f t="shared" ca="1" si="8"/>
        <v>24.11901439538374</v>
      </c>
      <c r="L13">
        <f t="shared" ca="1" si="9"/>
        <v>15.917977440541655</v>
      </c>
    </row>
    <row r="14" spans="1:20" x14ac:dyDescent="0.3">
      <c r="A14">
        <v>2.4242424242424199</v>
      </c>
      <c r="B14">
        <v>10.531943775721301</v>
      </c>
      <c r="C14">
        <f t="shared" si="0"/>
        <v>-7.5757575757575548</v>
      </c>
      <c r="D14">
        <f t="shared" si="1"/>
        <v>-14.873289254066124</v>
      </c>
      <c r="E14">
        <f t="shared" si="2"/>
        <v>112.67643374292487</v>
      </c>
      <c r="F14">
        <f t="shared" si="3"/>
        <v>57.392102846647987</v>
      </c>
      <c r="G14">
        <f t="shared" si="4"/>
        <v>221.21473323511884</v>
      </c>
      <c r="H14">
        <f t="shared" si="5"/>
        <v>3.4963302502089859</v>
      </c>
      <c r="I14">
        <f t="shared" si="6"/>
        <v>6.9926605004179718</v>
      </c>
      <c r="J14">
        <f t="shared" si="7"/>
        <v>10.531943775721301</v>
      </c>
      <c r="K14">
        <f t="shared" ca="1" si="8"/>
        <v>9.8796663157697306</v>
      </c>
      <c r="L14">
        <f t="shared" ca="1" si="9"/>
        <v>-11.362926674512805</v>
      </c>
    </row>
    <row r="15" spans="1:20" x14ac:dyDescent="0.3">
      <c r="A15">
        <v>2.6262626262626201</v>
      </c>
      <c r="B15">
        <v>4.6937663225203696</v>
      </c>
      <c r="C15">
        <f t="shared" si="0"/>
        <v>-7.373737373737355</v>
      </c>
      <c r="D15">
        <f t="shared" si="1"/>
        <v>-20.711466707267057</v>
      </c>
      <c r="E15">
        <f t="shared" si="2"/>
        <v>152.72091612429205</v>
      </c>
      <c r="F15">
        <f t="shared" si="3"/>
        <v>54.372002856851068</v>
      </c>
      <c r="G15">
        <f t="shared" si="4"/>
        <v>428.96485316623171</v>
      </c>
      <c r="H15">
        <f t="shared" si="5"/>
        <v>1.5582078228210272</v>
      </c>
      <c r="I15">
        <f t="shared" si="6"/>
        <v>3.1164156456420544</v>
      </c>
      <c r="J15">
        <f t="shared" si="7"/>
        <v>4.6937663225203696</v>
      </c>
      <c r="K15">
        <f t="shared" ca="1" si="8"/>
        <v>-0.2471142243522122</v>
      </c>
      <c r="L15">
        <f t="shared" ca="1" si="9"/>
        <v>5.8909396120607127</v>
      </c>
    </row>
    <row r="16" spans="1:20" x14ac:dyDescent="0.3">
      <c r="A16">
        <v>2.8282828282828198</v>
      </c>
      <c r="B16">
        <v>5.8469723426083</v>
      </c>
      <c r="C16">
        <f t="shared" si="0"/>
        <v>-7.1717171717171553</v>
      </c>
      <c r="D16">
        <f t="shared" si="1"/>
        <v>-19.558260687179125</v>
      </c>
      <c r="E16">
        <f t="shared" si="2"/>
        <v>140.2663140191631</v>
      </c>
      <c r="F16">
        <f t="shared" si="3"/>
        <v>51.433527191102712</v>
      </c>
      <c r="G16">
        <f t="shared" si="4"/>
        <v>382.52556110765647</v>
      </c>
      <c r="H16">
        <f t="shared" si="5"/>
        <v>1.941042100957914</v>
      </c>
      <c r="I16">
        <f t="shared" si="6"/>
        <v>3.8820842019158279</v>
      </c>
      <c r="J16">
        <f t="shared" si="7"/>
        <v>5.8469723426083</v>
      </c>
      <c r="K16">
        <f t="shared" ca="1" si="8"/>
        <v>19.47284057125929</v>
      </c>
      <c r="L16">
        <f t="shared" ca="1" si="9"/>
        <v>11.789212162531655</v>
      </c>
    </row>
    <row r="17" spans="1:21" x14ac:dyDescent="0.3">
      <c r="A17">
        <v>3.0303030303030298</v>
      </c>
      <c r="B17">
        <v>9.8827038956362099</v>
      </c>
      <c r="C17">
        <f t="shared" si="0"/>
        <v>-6.9696969696969457</v>
      </c>
      <c r="D17">
        <f t="shared" si="1"/>
        <v>-15.522529134151215</v>
      </c>
      <c r="E17">
        <f t="shared" si="2"/>
        <v>108.18732426832628</v>
      </c>
      <c r="F17">
        <f t="shared" si="3"/>
        <v>48.57667584940279</v>
      </c>
      <c r="G17">
        <f t="shared" si="4"/>
        <v>240.94891072057328</v>
      </c>
      <c r="H17">
        <f t="shared" si="5"/>
        <v>3.2807995674857873</v>
      </c>
      <c r="I17">
        <f t="shared" si="6"/>
        <v>6.5615991349715745</v>
      </c>
      <c r="J17">
        <f t="shared" si="7"/>
        <v>9.8827038956362099</v>
      </c>
      <c r="K17">
        <f t="shared" ca="1" si="8"/>
        <v>14.899353150791354</v>
      </c>
      <c r="L17">
        <f t="shared" ca="1" si="9"/>
        <v>26.73225144830031</v>
      </c>
    </row>
    <row r="18" spans="1:21" x14ac:dyDescent="0.3">
      <c r="A18">
        <v>3.23232323232323</v>
      </c>
      <c r="B18">
        <v>9.0381994066982294</v>
      </c>
      <c r="C18">
        <f t="shared" si="0"/>
        <v>-6.7676767676767451</v>
      </c>
      <c r="D18">
        <f t="shared" si="1"/>
        <v>-16.367033623089196</v>
      </c>
      <c r="E18">
        <f t="shared" si="2"/>
        <v>110.76679320676489</v>
      </c>
      <c r="F18">
        <f t="shared" si="3"/>
        <v>45.801448831751557</v>
      </c>
      <c r="G18">
        <f t="shared" si="4"/>
        <v>267.87978961933226</v>
      </c>
      <c r="H18">
        <f t="shared" si="5"/>
        <v>3.0004461347303106</v>
      </c>
      <c r="I18">
        <f t="shared" si="6"/>
        <v>6.0008922694606213</v>
      </c>
      <c r="J18">
        <f t="shared" si="7"/>
        <v>9.0381994066982294</v>
      </c>
      <c r="K18">
        <f t="shared" ca="1" si="8"/>
        <v>21.069464832655633</v>
      </c>
      <c r="L18">
        <f t="shared" ca="1" si="9"/>
        <v>-6.2112960347764652</v>
      </c>
    </row>
    <row r="19" spans="1:21" x14ac:dyDescent="0.3">
      <c r="A19">
        <v>3.4343434343434298</v>
      </c>
      <c r="B19">
        <v>13.4858255297017</v>
      </c>
      <c r="C19">
        <f t="shared" si="0"/>
        <v>-6.5656565656565453</v>
      </c>
      <c r="D19">
        <f t="shared" si="1"/>
        <v>-11.919407500085725</v>
      </c>
      <c r="E19">
        <f t="shared" si="2"/>
        <v>78.258736111673713</v>
      </c>
      <c r="F19">
        <f t="shared" si="3"/>
        <v>43.107846138148901</v>
      </c>
      <c r="G19">
        <f t="shared" si="4"/>
        <v>142.07227515309984</v>
      </c>
      <c r="H19">
        <f t="shared" si="5"/>
        <v>4.4769418402357024</v>
      </c>
      <c r="I19">
        <f t="shared" si="6"/>
        <v>8.9538836804714048</v>
      </c>
      <c r="J19">
        <f t="shared" si="7"/>
        <v>13.4858255297017</v>
      </c>
      <c r="K19">
        <f t="shared" ca="1" si="8"/>
        <v>-9.8964581675825087</v>
      </c>
      <c r="L19">
        <f t="shared" ca="1" si="9"/>
        <v>2.3864892556678168</v>
      </c>
    </row>
    <row r="20" spans="1:21" x14ac:dyDescent="0.3">
      <c r="A20">
        <v>3.63636363636363</v>
      </c>
      <c r="B20">
        <v>10.245060661074699</v>
      </c>
      <c r="C20">
        <f t="shared" si="0"/>
        <v>-6.3636363636363455</v>
      </c>
      <c r="D20">
        <f t="shared" si="1"/>
        <v>-15.160172368712725</v>
      </c>
      <c r="E20">
        <f t="shared" si="2"/>
        <v>96.473824164535245</v>
      </c>
      <c r="F20">
        <f t="shared" si="3"/>
        <v>40.495867768594813</v>
      </c>
      <c r="G20">
        <f t="shared" si="4"/>
        <v>229.83082624908081</v>
      </c>
      <c r="H20">
        <f t="shared" si="5"/>
        <v>3.401092549232521</v>
      </c>
      <c r="I20">
        <f t="shared" si="6"/>
        <v>6.802185098465042</v>
      </c>
      <c r="J20">
        <f t="shared" si="7"/>
        <v>10.245060661074699</v>
      </c>
      <c r="K20">
        <f t="shared" ca="1" si="8"/>
        <v>14.300554728959874</v>
      </c>
      <c r="L20">
        <f t="shared" ca="1" si="9"/>
        <v>-12.265053083676118</v>
      </c>
    </row>
    <row r="21" spans="1:21" x14ac:dyDescent="0.3">
      <c r="A21">
        <v>3.8383838383838298</v>
      </c>
      <c r="B21">
        <v>9.1187350976742394</v>
      </c>
      <c r="C21">
        <f t="shared" si="0"/>
        <v>-6.1616161616161449</v>
      </c>
      <c r="D21">
        <f t="shared" si="1"/>
        <v>-16.286497932113186</v>
      </c>
      <c r="E21">
        <f t="shared" si="2"/>
        <v>100.35114887463652</v>
      </c>
      <c r="F21">
        <f t="shared" si="3"/>
        <v>37.965513723089273</v>
      </c>
      <c r="G21">
        <f t="shared" si="4"/>
        <v>265.25001489272705</v>
      </c>
      <c r="H21">
        <f t="shared" si="5"/>
        <v>3.0271818806265256</v>
      </c>
      <c r="I21">
        <f t="shared" si="6"/>
        <v>6.0543637612530512</v>
      </c>
      <c r="J21">
        <f t="shared" si="7"/>
        <v>9.1187350976742394</v>
      </c>
      <c r="K21">
        <f t="shared" ca="1" si="8"/>
        <v>9.8851332885726837</v>
      </c>
      <c r="L21">
        <f t="shared" ca="1" si="9"/>
        <v>41.477410748943363</v>
      </c>
    </row>
    <row r="22" spans="1:21" x14ac:dyDescent="0.3">
      <c r="A22">
        <v>4.0404040404040398</v>
      </c>
      <c r="B22">
        <v>18.1007781925865</v>
      </c>
      <c r="C22">
        <f t="shared" si="0"/>
        <v>-5.9595959595959354</v>
      </c>
      <c r="D22">
        <f t="shared" si="1"/>
        <v>-7.3044548372009253</v>
      </c>
      <c r="E22">
        <f t="shared" si="2"/>
        <v>43.531599534833617</v>
      </c>
      <c r="F22">
        <f t="shared" si="3"/>
        <v>35.516784001632196</v>
      </c>
      <c r="G22">
        <f t="shared" si="4"/>
        <v>53.355060468707997</v>
      </c>
      <c r="H22">
        <f t="shared" si="5"/>
        <v>6.0089855865878876</v>
      </c>
      <c r="I22">
        <f t="shared" si="6"/>
        <v>12.017971173175775</v>
      </c>
      <c r="J22">
        <f t="shared" si="7"/>
        <v>18.1007781925865</v>
      </c>
      <c r="K22">
        <f t="shared" ca="1" si="8"/>
        <v>43.557114306314297</v>
      </c>
      <c r="L22">
        <f t="shared" ca="1" si="9"/>
        <v>28.996518755317101</v>
      </c>
    </row>
    <row r="23" spans="1:21" x14ac:dyDescent="0.3">
      <c r="A23">
        <v>4.2424242424242404</v>
      </c>
      <c r="B23">
        <v>13.3379601763596</v>
      </c>
      <c r="C23">
        <f t="shared" si="0"/>
        <v>-5.7575757575757347</v>
      </c>
      <c r="D23">
        <f t="shared" si="1"/>
        <v>-12.067272853427825</v>
      </c>
      <c r="E23">
        <f t="shared" si="2"/>
        <v>69.47823764094781</v>
      </c>
      <c r="F23">
        <f t="shared" si="3"/>
        <v>33.149678604223794</v>
      </c>
      <c r="G23">
        <f t="shared" si="4"/>
        <v>145.61907411907612</v>
      </c>
      <c r="H23">
        <f t="shared" si="5"/>
        <v>4.4278544050141431</v>
      </c>
      <c r="I23">
        <f t="shared" si="6"/>
        <v>8.8557088100282861</v>
      </c>
      <c r="J23">
        <f t="shared" si="7"/>
        <v>13.3379601763596</v>
      </c>
      <c r="K23">
        <f t="shared" ca="1" si="8"/>
        <v>13.823693071130405</v>
      </c>
      <c r="L23">
        <f t="shared" ca="1" si="9"/>
        <v>-0.28185631935181377</v>
      </c>
    </row>
    <row r="24" spans="1:21" x14ac:dyDescent="0.3">
      <c r="A24">
        <v>4.4444444444444402</v>
      </c>
      <c r="B24">
        <v>14.494575953267001</v>
      </c>
      <c r="C24">
        <f t="shared" si="0"/>
        <v>-5.5555555555555349</v>
      </c>
      <c r="D24">
        <f t="shared" si="1"/>
        <v>-10.910657076520424</v>
      </c>
      <c r="E24">
        <f t="shared" si="2"/>
        <v>60.614761536224357</v>
      </c>
      <c r="F24">
        <f t="shared" si="3"/>
        <v>30.864197530863969</v>
      </c>
      <c r="G24">
        <f t="shared" si="4"/>
        <v>119.04243784142521</v>
      </c>
      <c r="H24">
        <f t="shared" si="5"/>
        <v>4.8118206333558211</v>
      </c>
      <c r="I24">
        <f t="shared" si="6"/>
        <v>9.6236412667116422</v>
      </c>
      <c r="J24">
        <f t="shared" si="7"/>
        <v>14.494575953267001</v>
      </c>
      <c r="K24">
        <f t="shared" ca="1" si="8"/>
        <v>1.8100675995532409</v>
      </c>
      <c r="L24">
        <f t="shared" ca="1" si="9"/>
        <v>13.11418813503942</v>
      </c>
    </row>
    <row r="25" spans="1:21" x14ac:dyDescent="0.3">
      <c r="A25">
        <v>4.64646464646464</v>
      </c>
      <c r="B25">
        <v>10.262021977427001</v>
      </c>
      <c r="C25">
        <f t="shared" si="0"/>
        <v>-5.3535353535353352</v>
      </c>
      <c r="D25">
        <f t="shared" si="1"/>
        <v>-15.143211052360424</v>
      </c>
      <c r="E25">
        <f t="shared" si="2"/>
        <v>81.069715734858562</v>
      </c>
      <c r="F25">
        <f t="shared" si="3"/>
        <v>28.660340781552705</v>
      </c>
      <c r="G25">
        <f t="shared" si="4"/>
        <v>229.31684097633092</v>
      </c>
      <c r="H25">
        <f t="shared" si="5"/>
        <v>3.4067232632496829</v>
      </c>
      <c r="I25">
        <f t="shared" si="6"/>
        <v>6.8134465264993658</v>
      </c>
      <c r="J25">
        <f t="shared" si="7"/>
        <v>10.262021977427001</v>
      </c>
      <c r="K25">
        <f t="shared" ca="1" si="8"/>
        <v>23.38692643663547</v>
      </c>
      <c r="L25">
        <f t="shared" ca="1" si="9"/>
        <v>-16.250104007015615</v>
      </c>
    </row>
    <row r="26" spans="1:21" x14ac:dyDescent="0.3">
      <c r="A26">
        <v>4.8484848484848397</v>
      </c>
      <c r="B26">
        <v>13.117624934367599</v>
      </c>
      <c r="C26">
        <f t="shared" si="0"/>
        <v>-5.1515151515151354</v>
      </c>
      <c r="D26">
        <f t="shared" si="1"/>
        <v>-12.287608095419825</v>
      </c>
      <c r="E26">
        <f t="shared" si="2"/>
        <v>63.29979927943527</v>
      </c>
      <c r="F26">
        <f t="shared" si="3"/>
        <v>26.538108356290007</v>
      </c>
      <c r="G26">
        <f t="shared" si="4"/>
        <v>150.98531270662684</v>
      </c>
      <c r="H26">
        <f t="shared" si="5"/>
        <v>4.3547088595983361</v>
      </c>
      <c r="I26">
        <f t="shared" si="6"/>
        <v>8.7094177191966722</v>
      </c>
      <c r="J26">
        <f t="shared" si="7"/>
        <v>13.117624934367599</v>
      </c>
      <c r="K26">
        <f t="shared" ca="1" si="8"/>
        <v>9.2408479546098512</v>
      </c>
      <c r="L26">
        <f t="shared" ca="1" si="9"/>
        <v>-7.8611855041786409</v>
      </c>
    </row>
    <row r="27" spans="1:21" x14ac:dyDescent="0.3">
      <c r="A27">
        <v>5.0505050505050502</v>
      </c>
      <c r="B27">
        <v>15.2712407358185</v>
      </c>
      <c r="C27">
        <f t="shared" si="0"/>
        <v>-4.949494949494925</v>
      </c>
      <c r="D27">
        <f t="shared" si="1"/>
        <v>-10.133992293968925</v>
      </c>
      <c r="E27">
        <f t="shared" si="2"/>
        <v>50.158143677219684</v>
      </c>
      <c r="F27">
        <f t="shared" si="3"/>
        <v>24.497500255075771</v>
      </c>
      <c r="G27">
        <f t="shared" si="4"/>
        <v>102.69779981422155</v>
      </c>
      <c r="H27">
        <f t="shared" si="5"/>
        <v>5.0696530554929984</v>
      </c>
      <c r="I27">
        <f t="shared" si="6"/>
        <v>10.139306110985997</v>
      </c>
      <c r="J27">
        <f t="shared" si="7"/>
        <v>15.2712407358185</v>
      </c>
      <c r="K27">
        <f t="shared" ca="1" si="8"/>
        <v>18.997212097481352</v>
      </c>
      <c r="L27">
        <f t="shared" ca="1" si="9"/>
        <v>6.3294011436994229</v>
      </c>
    </row>
    <row r="28" spans="1:21" x14ac:dyDescent="0.3">
      <c r="A28">
        <v>5.2525252525252499</v>
      </c>
      <c r="B28">
        <v>11.6496205694019</v>
      </c>
      <c r="C28">
        <f t="shared" si="0"/>
        <v>-4.7474747474747252</v>
      </c>
      <c r="D28">
        <f t="shared" si="1"/>
        <v>-13.755612460385525</v>
      </c>
      <c r="E28">
        <f t="shared" si="2"/>
        <v>65.304422791728953</v>
      </c>
      <c r="F28">
        <f t="shared" si="3"/>
        <v>22.538516477910207</v>
      </c>
      <c r="G28">
        <f t="shared" si="4"/>
        <v>189.21687416031349</v>
      </c>
      <c r="H28">
        <f t="shared" si="5"/>
        <v>3.8673697531647866</v>
      </c>
      <c r="I28">
        <f t="shared" si="6"/>
        <v>7.7347395063295732</v>
      </c>
      <c r="J28">
        <f t="shared" si="7"/>
        <v>11.6496205694019</v>
      </c>
      <c r="K28">
        <f t="shared" ca="1" si="8"/>
        <v>20.991696511083973</v>
      </c>
      <c r="L28">
        <f t="shared" ca="1" si="9"/>
        <v>15.600591645900913</v>
      </c>
      <c r="P28" t="s">
        <v>62</v>
      </c>
      <c r="Q28">
        <v>2</v>
      </c>
      <c r="R28">
        <v>10</v>
      </c>
      <c r="S28">
        <v>15.06</v>
      </c>
      <c r="T28">
        <v>20</v>
      </c>
      <c r="U28">
        <v>25</v>
      </c>
    </row>
    <row r="29" spans="1:21" x14ac:dyDescent="0.3">
      <c r="A29">
        <v>5.4545454545454497</v>
      </c>
      <c r="B29">
        <v>16.3737276540786</v>
      </c>
      <c r="C29">
        <f t="shared" si="0"/>
        <v>-4.5454545454545254</v>
      </c>
      <c r="D29">
        <f t="shared" si="1"/>
        <v>-9.0315053757088251</v>
      </c>
      <c r="E29">
        <f t="shared" si="2"/>
        <v>41.052297162312662</v>
      </c>
      <c r="F29">
        <f t="shared" si="3"/>
        <v>20.661157024793205</v>
      </c>
      <c r="G29">
        <f t="shared" si="4"/>
        <v>81.568089351457402</v>
      </c>
      <c r="H29">
        <f t="shared" si="5"/>
        <v>5.4356499165528147</v>
      </c>
      <c r="I29">
        <f t="shared" si="6"/>
        <v>10.871299833105629</v>
      </c>
      <c r="J29">
        <f t="shared" si="7"/>
        <v>16.3737276540786</v>
      </c>
      <c r="K29">
        <f t="shared" ca="1" si="8"/>
        <v>20.827411314491911</v>
      </c>
      <c r="L29">
        <f t="shared" ca="1" si="9"/>
        <v>32.833052140393292</v>
      </c>
      <c r="P29" t="s">
        <v>61</v>
      </c>
      <c r="Q29" t="s">
        <v>57</v>
      </c>
      <c r="R29" t="s">
        <v>58</v>
      </c>
      <c r="S29" t="s">
        <v>1</v>
      </c>
      <c r="T29" t="s">
        <v>59</v>
      </c>
      <c r="U29" t="s">
        <v>60</v>
      </c>
    </row>
    <row r="30" spans="1:21" x14ac:dyDescent="0.3">
      <c r="A30">
        <v>5.6565656565656504</v>
      </c>
      <c r="B30">
        <v>13.572334141618001</v>
      </c>
      <c r="C30">
        <f t="shared" si="0"/>
        <v>-4.3434343434343248</v>
      </c>
      <c r="D30">
        <f t="shared" si="1"/>
        <v>-11.832898888169424</v>
      </c>
      <c r="E30">
        <f t="shared" si="2"/>
        <v>51.395419413260917</v>
      </c>
      <c r="F30">
        <f t="shared" si="3"/>
        <v>18.865421895724765</v>
      </c>
      <c r="G30">
        <f t="shared" si="4"/>
        <v>140.01749609764119</v>
      </c>
      <c r="H30">
        <f t="shared" si="5"/>
        <v>4.5056604398776612</v>
      </c>
      <c r="I30">
        <f t="shared" si="6"/>
        <v>9.0113208797553224</v>
      </c>
      <c r="J30">
        <f t="shared" si="7"/>
        <v>13.572334141618001</v>
      </c>
      <c r="K30">
        <f t="shared" ca="1" si="8"/>
        <v>-6.4870155136073571</v>
      </c>
      <c r="L30">
        <f t="shared" ca="1" si="9"/>
        <v>-17.730128801858502</v>
      </c>
      <c r="P30" t="s">
        <v>53</v>
      </c>
      <c r="Q30">
        <v>-1.5570088548585517</v>
      </c>
      <c r="R30">
        <v>0.70893921600464249</v>
      </c>
      <c r="S30">
        <v>-1.5570088548585446</v>
      </c>
      <c r="T30">
        <v>-0.49418343907675699</v>
      </c>
      <c r="U30">
        <v>-0.19969404873383167</v>
      </c>
    </row>
    <row r="31" spans="1:21" x14ac:dyDescent="0.3">
      <c r="A31">
        <v>5.8585858585858501</v>
      </c>
      <c r="B31">
        <v>14.614217589393499</v>
      </c>
      <c r="C31">
        <f t="shared" si="0"/>
        <v>-4.141414141414125</v>
      </c>
      <c r="D31">
        <f t="shared" si="1"/>
        <v>-10.791015440393926</v>
      </c>
      <c r="E31">
        <f t="shared" si="2"/>
        <v>44.690063945065575</v>
      </c>
      <c r="F31">
        <f t="shared" si="3"/>
        <v>17.151311090704894</v>
      </c>
      <c r="G31">
        <f t="shared" si="4"/>
        <v>116.44601423482011</v>
      </c>
      <c r="H31">
        <f t="shared" si="5"/>
        <v>4.8515385316357067</v>
      </c>
      <c r="I31">
        <f t="shared" si="6"/>
        <v>9.7030770632714134</v>
      </c>
      <c r="J31">
        <f t="shared" si="7"/>
        <v>14.614217589393499</v>
      </c>
      <c r="K31">
        <f t="shared" ca="1" si="8"/>
        <v>31.102045218389186</v>
      </c>
      <c r="L31">
        <f t="shared" ca="1" si="9"/>
        <v>18.686379301220033</v>
      </c>
      <c r="P31" t="s">
        <v>56</v>
      </c>
      <c r="Q31">
        <v>2.5088298669339427E-4</v>
      </c>
      <c r="R31">
        <v>2.5088298669339427E-4</v>
      </c>
      <c r="S31">
        <v>2.508829866934005E-4</v>
      </c>
      <c r="T31">
        <v>1.8568824158681354E-2</v>
      </c>
      <c r="U31">
        <v>0.95271444026055196</v>
      </c>
    </row>
    <row r="32" spans="1:21" x14ac:dyDescent="0.3">
      <c r="A32">
        <v>6.0606060606060597</v>
      </c>
      <c r="B32">
        <v>13.7906354673234</v>
      </c>
      <c r="C32">
        <f t="shared" si="0"/>
        <v>-3.9393939393939155</v>
      </c>
      <c r="D32">
        <f t="shared" si="1"/>
        <v>-11.614597562464025</v>
      </c>
      <c r="E32">
        <f t="shared" si="2"/>
        <v>45.754475246070122</v>
      </c>
      <c r="F32">
        <f t="shared" si="3"/>
        <v>15.518824609733512</v>
      </c>
      <c r="G32">
        <f t="shared" si="4"/>
        <v>134.89887653799528</v>
      </c>
      <c r="H32">
        <f t="shared" si="5"/>
        <v>4.5781307782100775</v>
      </c>
      <c r="I32">
        <f t="shared" si="6"/>
        <v>9.156261556420155</v>
      </c>
      <c r="J32">
        <f t="shared" si="7"/>
        <v>13.7906354673234</v>
      </c>
      <c r="K32">
        <f t="shared" ca="1" si="8"/>
        <v>12.624480075391041</v>
      </c>
      <c r="L32">
        <f t="shared" ca="1" si="9"/>
        <v>25.479776459579199</v>
      </c>
      <c r="P32" t="s">
        <v>55</v>
      </c>
      <c r="Q32">
        <v>6.4307042425333842E-38</v>
      </c>
      <c r="R32">
        <v>6.4307042425333842E-38</v>
      </c>
      <c r="S32">
        <v>6.4307042425333842E-38</v>
      </c>
      <c r="T32">
        <v>1.9042015843695496E-11</v>
      </c>
      <c r="U32">
        <v>2.9083913902405354E-4</v>
      </c>
    </row>
    <row r="33" spans="1:21" x14ac:dyDescent="0.3">
      <c r="A33">
        <v>6.2626262626262603</v>
      </c>
      <c r="B33">
        <v>21.254517575054599</v>
      </c>
      <c r="C33">
        <f t="shared" si="0"/>
        <v>-3.7373737373737148</v>
      </c>
      <c r="D33">
        <f t="shared" si="1"/>
        <v>-4.1507154547328255</v>
      </c>
      <c r="E33">
        <f t="shared" si="2"/>
        <v>15.512774931829659</v>
      </c>
      <c r="F33">
        <f t="shared" si="3"/>
        <v>13.967962452810768</v>
      </c>
      <c r="G33">
        <f t="shared" si="4"/>
        <v>17.228438786157927</v>
      </c>
      <c r="H33">
        <f t="shared" si="5"/>
        <v>7.0559446892007811</v>
      </c>
      <c r="I33">
        <f t="shared" si="6"/>
        <v>14.111889378401562</v>
      </c>
      <c r="J33">
        <f t="shared" si="7"/>
        <v>21.254517575054599</v>
      </c>
      <c r="K33">
        <f t="shared" ca="1" si="8"/>
        <v>-4.1077996509095271</v>
      </c>
      <c r="L33">
        <f t="shared" ca="1" si="9"/>
        <v>4.2154391020833337</v>
      </c>
      <c r="P33" t="s">
        <v>54</v>
      </c>
      <c r="Q33">
        <v>720.97347968042777</v>
      </c>
      <c r="R33">
        <v>720.97347968042777</v>
      </c>
      <c r="S33">
        <v>720.97347968042743</v>
      </c>
      <c r="T33">
        <v>64.538470174238697</v>
      </c>
      <c r="U33">
        <v>14.59715052266438</v>
      </c>
    </row>
    <row r="34" spans="1:21" x14ac:dyDescent="0.3">
      <c r="A34">
        <v>6.4646464646464601</v>
      </c>
      <c r="B34">
        <v>15.7586998992687</v>
      </c>
      <c r="C34">
        <f t="shared" si="0"/>
        <v>-3.535353535353515</v>
      </c>
      <c r="D34">
        <f t="shared" si="1"/>
        <v>-9.6465331305187245</v>
      </c>
      <c r="E34">
        <f t="shared" si="2"/>
        <v>34.103905006884183</v>
      </c>
      <c r="F34">
        <f t="shared" si="3"/>
        <v>12.498724619936597</v>
      </c>
      <c r="G34">
        <f t="shared" si="4"/>
        <v>93.055601438195382</v>
      </c>
      <c r="H34">
        <f t="shared" si="5"/>
        <v>5.231476765836133</v>
      </c>
      <c r="I34">
        <f t="shared" si="6"/>
        <v>10.462953531672266</v>
      </c>
      <c r="J34">
        <f t="shared" si="7"/>
        <v>15.7586998992687</v>
      </c>
      <c r="K34">
        <f t="shared" ca="1" si="8"/>
        <v>9.2648752609734402</v>
      </c>
      <c r="L34">
        <f t="shared" ca="1" si="9"/>
        <v>9.7407944279710215</v>
      </c>
      <c r="P34" t="s">
        <v>52</v>
      </c>
      <c r="Q34">
        <v>2.3650968661338143</v>
      </c>
      <c r="R34">
        <v>1.5958962701244708</v>
      </c>
      <c r="S34">
        <v>1.5958962701244708</v>
      </c>
      <c r="T34">
        <v>18.532075221768086</v>
      </c>
      <c r="U34">
        <v>17.722890801481999</v>
      </c>
    </row>
    <row r="35" spans="1:21" x14ac:dyDescent="0.3">
      <c r="A35">
        <v>6.6666666666666599</v>
      </c>
      <c r="B35">
        <v>12.731262028296999</v>
      </c>
      <c r="C35">
        <f t="shared" si="0"/>
        <v>-3.3333333333333153</v>
      </c>
      <c r="D35">
        <f t="shared" si="1"/>
        <v>-12.673971001490425</v>
      </c>
      <c r="E35">
        <f t="shared" si="2"/>
        <v>42.246570004967857</v>
      </c>
      <c r="F35">
        <f t="shared" si="3"/>
        <v>11.11111111111099</v>
      </c>
      <c r="G35">
        <f t="shared" si="4"/>
        <v>160.62954094662021</v>
      </c>
      <c r="H35">
        <f t="shared" si="5"/>
        <v>4.2264464661769683</v>
      </c>
      <c r="I35">
        <f t="shared" si="6"/>
        <v>8.4528929323539366</v>
      </c>
      <c r="J35">
        <f t="shared" si="7"/>
        <v>12.731262028296999</v>
      </c>
      <c r="K35">
        <f t="shared" ca="1" si="8"/>
        <v>11.051954910191744</v>
      </c>
      <c r="L35">
        <f t="shared" ca="1" si="9"/>
        <v>44.180984318393485</v>
      </c>
    </row>
    <row r="36" spans="1:21" x14ac:dyDescent="0.3">
      <c r="A36">
        <v>6.8686868686868596</v>
      </c>
      <c r="B36">
        <v>18.485003673144998</v>
      </c>
      <c r="C36">
        <f t="shared" si="0"/>
        <v>-3.1313131313131155</v>
      </c>
      <c r="D36">
        <f t="shared" si="1"/>
        <v>-6.9202293566424267</v>
      </c>
      <c r="E36">
        <f t="shared" si="2"/>
        <v>21.669405056152943</v>
      </c>
      <c r="F36">
        <f t="shared" si="3"/>
        <v>9.805121926333948</v>
      </c>
      <c r="G36">
        <f t="shared" si="4"/>
        <v>47.889574348535653</v>
      </c>
      <c r="H36">
        <f t="shared" si="5"/>
        <v>6.1365384105665512</v>
      </c>
      <c r="I36">
        <f t="shared" si="6"/>
        <v>12.273076821133102</v>
      </c>
      <c r="J36">
        <f t="shared" si="7"/>
        <v>18.485003673144998</v>
      </c>
      <c r="K36">
        <f t="shared" ca="1" si="8"/>
        <v>42.217811344681522</v>
      </c>
      <c r="L36">
        <f t="shared" ca="1" si="9"/>
        <v>23.732888249518581</v>
      </c>
    </row>
    <row r="37" spans="1:21" x14ac:dyDescent="0.3">
      <c r="A37">
        <v>7.0707070707070701</v>
      </c>
      <c r="B37">
        <v>12.479579959630099</v>
      </c>
      <c r="C37">
        <f t="shared" si="0"/>
        <v>-2.9292929292929051</v>
      </c>
      <c r="D37">
        <f t="shared" si="1"/>
        <v>-12.925653070157326</v>
      </c>
      <c r="E37">
        <f t="shared" si="2"/>
        <v>37.863024144904983</v>
      </c>
      <c r="F37">
        <f t="shared" si="3"/>
        <v>8.5807570656054093</v>
      </c>
      <c r="G37">
        <f t="shared" si="4"/>
        <v>167.07250729006751</v>
      </c>
      <c r="H37">
        <f t="shared" si="5"/>
        <v>4.1428945930513459</v>
      </c>
      <c r="I37">
        <f t="shared" si="6"/>
        <v>8.2857891861026918</v>
      </c>
      <c r="J37">
        <f t="shared" si="7"/>
        <v>12.479579959630099</v>
      </c>
      <c r="K37">
        <f t="shared" ca="1" si="8"/>
        <v>-2.1784795335628679</v>
      </c>
      <c r="L37">
        <f t="shared" ca="1" si="9"/>
        <v>24.150092694383325</v>
      </c>
    </row>
    <row r="38" spans="1:21" x14ac:dyDescent="0.3">
      <c r="A38">
        <v>7.2727272727272698</v>
      </c>
      <c r="B38">
        <v>16.909088523543399</v>
      </c>
      <c r="C38">
        <f t="shared" si="0"/>
        <v>-2.7272727272727053</v>
      </c>
      <c r="D38">
        <f t="shared" si="1"/>
        <v>-8.4961445062440255</v>
      </c>
      <c r="E38">
        <f t="shared" si="2"/>
        <v>23.171303198847156</v>
      </c>
      <c r="F38">
        <f t="shared" si="3"/>
        <v>7.4380165289255</v>
      </c>
      <c r="G38">
        <f t="shared" si="4"/>
        <v>72.18447147098054</v>
      </c>
      <c r="H38">
        <f t="shared" si="5"/>
        <v>5.6133757421504518</v>
      </c>
      <c r="I38">
        <f t="shared" si="6"/>
        <v>11.226751484300904</v>
      </c>
      <c r="J38">
        <f t="shared" si="7"/>
        <v>16.909088523543399</v>
      </c>
      <c r="K38">
        <f t="shared" ca="1" si="8"/>
        <v>-6.889270736852005</v>
      </c>
      <c r="L38">
        <f t="shared" ca="1" si="9"/>
        <v>-8.3750269777696467</v>
      </c>
    </row>
    <row r="39" spans="1:21" x14ac:dyDescent="0.3">
      <c r="A39">
        <v>7.4747474747474696</v>
      </c>
      <c r="B39">
        <v>10.563236567968501</v>
      </c>
      <c r="C39">
        <f t="shared" si="0"/>
        <v>-2.5252525252525055</v>
      </c>
      <c r="D39">
        <f t="shared" si="1"/>
        <v>-14.841996461818924</v>
      </c>
      <c r="E39">
        <f t="shared" si="2"/>
        <v>37.479789044996991</v>
      </c>
      <c r="F39">
        <f t="shared" si="3"/>
        <v>6.3769003162941562</v>
      </c>
      <c r="G39">
        <f t="shared" si="4"/>
        <v>220.28485897264548</v>
      </c>
      <c r="H39">
        <f t="shared" si="5"/>
        <v>3.5067186399001278</v>
      </c>
      <c r="I39">
        <f t="shared" si="6"/>
        <v>7.0134372798002556</v>
      </c>
      <c r="J39">
        <f t="shared" si="7"/>
        <v>10.563236567968501</v>
      </c>
      <c r="K39">
        <f t="shared" ca="1" si="8"/>
        <v>-15.562833793656027</v>
      </c>
      <c r="L39">
        <f t="shared" ca="1" si="9"/>
        <v>2.8231909997998628</v>
      </c>
    </row>
    <row r="40" spans="1:21" x14ac:dyDescent="0.3">
      <c r="A40">
        <v>7.6767676767676702</v>
      </c>
      <c r="B40">
        <v>12.6403204947463</v>
      </c>
      <c r="C40">
        <f t="shared" si="0"/>
        <v>-2.3232323232323049</v>
      </c>
      <c r="D40">
        <f t="shared" si="1"/>
        <v>-12.764912535041125</v>
      </c>
      <c r="E40">
        <f t="shared" si="2"/>
        <v>29.655857404640763</v>
      </c>
      <c r="F40">
        <f t="shared" si="3"/>
        <v>5.3974084277113725</v>
      </c>
      <c r="G40">
        <f t="shared" si="4"/>
        <v>162.94299202725003</v>
      </c>
      <c r="H40">
        <f t="shared" si="5"/>
        <v>4.1962562523356564</v>
      </c>
      <c r="I40">
        <f t="shared" si="6"/>
        <v>8.3925125046713127</v>
      </c>
      <c r="J40">
        <f t="shared" si="7"/>
        <v>12.6403204947463</v>
      </c>
      <c r="K40">
        <f t="shared" ca="1" si="8"/>
        <v>24.241703383552359</v>
      </c>
      <c r="L40">
        <f t="shared" ca="1" si="9"/>
        <v>2.0162068575961314</v>
      </c>
    </row>
    <row r="41" spans="1:21" x14ac:dyDescent="0.3">
      <c r="A41">
        <v>7.87878787878787</v>
      </c>
      <c r="B41">
        <v>17.424263407660298</v>
      </c>
      <c r="C41">
        <f t="shared" si="0"/>
        <v>-2.1212121212121051</v>
      </c>
      <c r="D41">
        <f t="shared" si="1"/>
        <v>-7.9809696221271267</v>
      </c>
      <c r="E41">
        <f t="shared" si="2"/>
        <v>16.929329501481657</v>
      </c>
      <c r="F41">
        <f t="shared" si="3"/>
        <v>4.4995408631771587</v>
      </c>
      <c r="G41">
        <f t="shared" si="4"/>
        <v>63.695876109316011</v>
      </c>
      <c r="H41">
        <f t="shared" si="5"/>
        <v>5.7844003478493615</v>
      </c>
      <c r="I41">
        <f t="shared" si="6"/>
        <v>11.568800695698723</v>
      </c>
      <c r="J41">
        <f t="shared" si="7"/>
        <v>17.424263407660298</v>
      </c>
      <c r="K41">
        <f t="shared" ca="1" si="8"/>
        <v>30.775095718502282</v>
      </c>
      <c r="L41">
        <f t="shared" ca="1" si="9"/>
        <v>-9.5896553420321489</v>
      </c>
    </row>
    <row r="42" spans="1:21" x14ac:dyDescent="0.3">
      <c r="A42">
        <v>8.0808080808080796</v>
      </c>
      <c r="B42">
        <v>19.287069931389599</v>
      </c>
      <c r="C42">
        <f t="shared" si="0"/>
        <v>-1.9191919191918956</v>
      </c>
      <c r="D42">
        <f t="shared" si="1"/>
        <v>-6.1181630983978259</v>
      </c>
      <c r="E42">
        <f t="shared" si="2"/>
        <v>11.741929178743158</v>
      </c>
      <c r="F42">
        <f t="shared" si="3"/>
        <v>3.6832976226914713</v>
      </c>
      <c r="G42">
        <f t="shared" si="4"/>
        <v>37.431919698596886</v>
      </c>
      <c r="H42">
        <f t="shared" si="5"/>
        <v>6.4028034591739225</v>
      </c>
      <c r="I42">
        <f t="shared" si="6"/>
        <v>12.805606918347845</v>
      </c>
      <c r="J42">
        <f t="shared" si="7"/>
        <v>19.287069931389599</v>
      </c>
      <c r="K42">
        <f t="shared" ca="1" si="8"/>
        <v>4.2802671284290597</v>
      </c>
      <c r="L42">
        <f t="shared" ca="1" si="9"/>
        <v>20.130166154873546</v>
      </c>
    </row>
    <row r="43" spans="1:21" x14ac:dyDescent="0.3">
      <c r="A43">
        <v>8.2828282828282802</v>
      </c>
      <c r="B43">
        <v>17.855677467197101</v>
      </c>
      <c r="C43">
        <f t="shared" si="0"/>
        <v>-1.7171717171716949</v>
      </c>
      <c r="D43">
        <f t="shared" si="1"/>
        <v>-7.5495555625903243</v>
      </c>
      <c r="E43">
        <f t="shared" si="2"/>
        <v>12.963883289296348</v>
      </c>
      <c r="F43">
        <f t="shared" si="3"/>
        <v>2.9486787062543875</v>
      </c>
      <c r="G43">
        <f t="shared" si="4"/>
        <v>56.995789192638512</v>
      </c>
      <c r="H43">
        <f t="shared" si="5"/>
        <v>5.9276185475326084</v>
      </c>
      <c r="I43">
        <f t="shared" si="6"/>
        <v>11.855237095065217</v>
      </c>
      <c r="J43">
        <f t="shared" si="7"/>
        <v>17.855677467197101</v>
      </c>
      <c r="K43">
        <f t="shared" ca="1" si="8"/>
        <v>41.201746370562248</v>
      </c>
      <c r="L43">
        <f t="shared" ca="1" si="9"/>
        <v>19.125355766916986</v>
      </c>
    </row>
    <row r="44" spans="1:21" x14ac:dyDescent="0.3">
      <c r="A44">
        <v>8.4848484848484809</v>
      </c>
      <c r="B44">
        <v>17.298839335615899</v>
      </c>
      <c r="C44">
        <f t="shared" si="0"/>
        <v>-1.5151515151514943</v>
      </c>
      <c r="D44">
        <f t="shared" si="1"/>
        <v>-8.1063936941715262</v>
      </c>
      <c r="E44">
        <f t="shared" si="2"/>
        <v>12.282414688138507</v>
      </c>
      <c r="F44">
        <f t="shared" si="3"/>
        <v>2.2956841138658688</v>
      </c>
      <c r="G44">
        <f t="shared" si="4"/>
        <v>65.713618724903881</v>
      </c>
      <c r="H44">
        <f t="shared" si="5"/>
        <v>5.742762831875897</v>
      </c>
      <c r="I44">
        <f t="shared" si="6"/>
        <v>11.485525663751794</v>
      </c>
      <c r="J44">
        <f t="shared" si="7"/>
        <v>17.298839335615899</v>
      </c>
      <c r="K44">
        <f t="shared" ca="1" si="8"/>
        <v>23.754645006120299</v>
      </c>
      <c r="L44">
        <f t="shared" ca="1" si="9"/>
        <v>47.633353379578367</v>
      </c>
    </row>
    <row r="45" spans="1:21" x14ac:dyDescent="0.3">
      <c r="A45">
        <v>8.6868686868686797</v>
      </c>
      <c r="B45">
        <v>17.083041208276502</v>
      </c>
      <c r="C45">
        <f t="shared" si="0"/>
        <v>-1.3131313131312954</v>
      </c>
      <c r="D45">
        <f t="shared" si="1"/>
        <v>-8.3221918215109234</v>
      </c>
      <c r="E45">
        <f t="shared" si="2"/>
        <v>10.928130674711166</v>
      </c>
      <c r="F45">
        <f t="shared" si="3"/>
        <v>1.7243138455259202</v>
      </c>
      <c r="G45">
        <f t="shared" si="4"/>
        <v>69.258876714023302</v>
      </c>
      <c r="H45">
        <f t="shared" si="5"/>
        <v>5.6711234900200758</v>
      </c>
      <c r="I45">
        <f t="shared" si="6"/>
        <v>11.342246980040152</v>
      </c>
      <c r="J45">
        <f t="shared" si="7"/>
        <v>17.083041208276502</v>
      </c>
      <c r="K45">
        <f t="shared" ca="1" si="8"/>
        <v>21.429812473511845</v>
      </c>
      <c r="L45">
        <f t="shared" ca="1" si="9"/>
        <v>-13.080847678567494</v>
      </c>
    </row>
    <row r="46" spans="1:21" x14ac:dyDescent="0.3">
      <c r="A46">
        <v>8.8888888888888893</v>
      </c>
      <c r="B46">
        <v>13.929387783404801</v>
      </c>
      <c r="C46">
        <f t="shared" si="0"/>
        <v>-1.1111111111110858</v>
      </c>
      <c r="D46">
        <f t="shared" si="1"/>
        <v>-11.475845246382624</v>
      </c>
      <c r="E46">
        <f t="shared" si="2"/>
        <v>12.75093916264707</v>
      </c>
      <c r="F46">
        <f t="shared" si="3"/>
        <v>1.2345679012345117</v>
      </c>
      <c r="G46">
        <f t="shared" si="4"/>
        <v>131.69502411892267</v>
      </c>
      <c r="H46">
        <f t="shared" si="5"/>
        <v>4.6241929230840642</v>
      </c>
      <c r="I46">
        <f t="shared" si="6"/>
        <v>9.2483858461681283</v>
      </c>
      <c r="J46">
        <f t="shared" si="7"/>
        <v>13.929387783404801</v>
      </c>
      <c r="K46">
        <f t="shared" ca="1" si="8"/>
        <v>-8.1506533869395881E-2</v>
      </c>
      <c r="L46">
        <f t="shared" ca="1" si="9"/>
        <v>11.548096234044532</v>
      </c>
    </row>
    <row r="47" spans="1:21" x14ac:dyDescent="0.3">
      <c r="A47">
        <v>9.0909090909090899</v>
      </c>
      <c r="B47">
        <v>16.623345004124801</v>
      </c>
      <c r="C47">
        <f t="shared" si="0"/>
        <v>-0.90909090909088519</v>
      </c>
      <c r="D47">
        <f t="shared" si="1"/>
        <v>-8.7818880256626244</v>
      </c>
      <c r="E47">
        <f t="shared" si="2"/>
        <v>7.9835345687839938</v>
      </c>
      <c r="F47">
        <f t="shared" si="3"/>
        <v>0.82644628099169204</v>
      </c>
      <c r="G47">
        <f t="shared" si="4"/>
        <v>77.121557295276588</v>
      </c>
      <c r="H47">
        <f t="shared" si="5"/>
        <v>5.5185163570246507</v>
      </c>
      <c r="I47">
        <f t="shared" si="6"/>
        <v>11.037032714049301</v>
      </c>
      <c r="J47">
        <f t="shared" si="7"/>
        <v>16.623345004124801</v>
      </c>
      <c r="K47">
        <f t="shared" ca="1" si="8"/>
        <v>22.80799181466632</v>
      </c>
      <c r="L47">
        <f t="shared" ca="1" si="9"/>
        <v>-16.266271941891006</v>
      </c>
    </row>
    <row r="48" spans="1:21" x14ac:dyDescent="0.3">
      <c r="A48">
        <v>9.2929292929292906</v>
      </c>
      <c r="B48">
        <v>17.859095807527002</v>
      </c>
      <c r="C48">
        <f t="shared" si="0"/>
        <v>-0.70707070707068453</v>
      </c>
      <c r="D48">
        <f t="shared" si="1"/>
        <v>-7.5461372222604233</v>
      </c>
      <c r="E48">
        <f t="shared" si="2"/>
        <v>5.3356525813960891</v>
      </c>
      <c r="F48">
        <f t="shared" si="3"/>
        <v>0.49994898479743777</v>
      </c>
      <c r="G48">
        <f t="shared" si="4"/>
        <v>56.944186977184259</v>
      </c>
      <c r="H48">
        <f t="shared" si="5"/>
        <v>5.9287533472386693</v>
      </c>
      <c r="I48">
        <f t="shared" si="6"/>
        <v>11.857506694477339</v>
      </c>
      <c r="J48">
        <f t="shared" si="7"/>
        <v>17.859095807527002</v>
      </c>
      <c r="K48">
        <f t="shared" ca="1" si="8"/>
        <v>22.51475848421952</v>
      </c>
      <c r="L48">
        <f t="shared" ca="1" si="9"/>
        <v>20.52687394809524</v>
      </c>
    </row>
    <row r="49" spans="1:12" x14ac:dyDescent="0.3">
      <c r="A49">
        <v>9.4949494949494895</v>
      </c>
      <c r="B49">
        <v>22.911202185580699</v>
      </c>
      <c r="C49">
        <f t="shared" si="0"/>
        <v>-0.50505050505048565</v>
      </c>
      <c r="D49">
        <f t="shared" si="1"/>
        <v>-2.4940308442067263</v>
      </c>
      <c r="E49">
        <f t="shared" si="2"/>
        <v>1.2596115374780963</v>
      </c>
      <c r="F49">
        <f t="shared" si="3"/>
        <v>0.25507601265175062</v>
      </c>
      <c r="G49">
        <f t="shared" si="4"/>
        <v>6.2201898518545153</v>
      </c>
      <c r="H49">
        <f t="shared" si="5"/>
        <v>7.605920709030169</v>
      </c>
      <c r="I49">
        <f t="shared" si="6"/>
        <v>15.211841418060338</v>
      </c>
      <c r="J49">
        <f t="shared" si="7"/>
        <v>22.911202185580699</v>
      </c>
      <c r="K49">
        <f t="shared" ca="1" si="8"/>
        <v>34.264298645019949</v>
      </c>
      <c r="L49">
        <f t="shared" ca="1" si="9"/>
        <v>17.364746743767391</v>
      </c>
    </row>
    <row r="50" spans="1:12" x14ac:dyDescent="0.3">
      <c r="A50">
        <v>9.6969696969696901</v>
      </c>
      <c r="B50">
        <v>21.310266139106901</v>
      </c>
      <c r="C50">
        <f t="shared" si="0"/>
        <v>-0.303030303030285</v>
      </c>
      <c r="D50">
        <f t="shared" si="1"/>
        <v>-4.0949668906805243</v>
      </c>
      <c r="E50">
        <f t="shared" si="2"/>
        <v>1.2408990577819032</v>
      </c>
      <c r="F50">
        <f t="shared" si="3"/>
        <v>9.1827364554626353E-2</v>
      </c>
      <c r="G50">
        <f t="shared" si="4"/>
        <v>16.768753835769722</v>
      </c>
      <c r="H50">
        <f t="shared" si="5"/>
        <v>7.0744517563720954</v>
      </c>
      <c r="I50">
        <f t="shared" si="6"/>
        <v>14.148903512744191</v>
      </c>
      <c r="J50">
        <f t="shared" si="7"/>
        <v>21.310266139106901</v>
      </c>
      <c r="K50">
        <f t="shared" ca="1" si="8"/>
        <v>18.742776575761123</v>
      </c>
      <c r="L50">
        <f t="shared" ca="1" si="9"/>
        <v>-29.833260635122301</v>
      </c>
    </row>
    <row r="51" spans="1:12" x14ac:dyDescent="0.3">
      <c r="A51">
        <v>9.8989898989898997</v>
      </c>
      <c r="B51">
        <v>15.5702669815512</v>
      </c>
      <c r="C51">
        <f t="shared" si="0"/>
        <v>-0.10101010101007546</v>
      </c>
      <c r="D51">
        <f t="shared" si="1"/>
        <v>-9.8349660482362253</v>
      </c>
      <c r="E51">
        <f t="shared" si="2"/>
        <v>0.99343091396300376</v>
      </c>
      <c r="F51">
        <f t="shared" si="3"/>
        <v>1.0203040506065648E-2</v>
      </c>
      <c r="G51">
        <f t="shared" si="4"/>
        <v>96.726557169959278</v>
      </c>
      <c r="H51">
        <f t="shared" si="5"/>
        <v>5.1689219588241935</v>
      </c>
      <c r="I51">
        <f t="shared" si="6"/>
        <v>10.337843917648387</v>
      </c>
      <c r="J51">
        <f t="shared" si="7"/>
        <v>15.5702669815512</v>
      </c>
      <c r="K51">
        <f t="shared" ca="1" si="8"/>
        <v>18.499725749092789</v>
      </c>
      <c r="L51">
        <f t="shared" ca="1" si="9"/>
        <v>34.23793098819386</v>
      </c>
    </row>
    <row r="52" spans="1:12" x14ac:dyDescent="0.3">
      <c r="A52">
        <v>10.1010101010101</v>
      </c>
      <c r="B52">
        <v>22.451252126925599</v>
      </c>
      <c r="C52">
        <f t="shared" si="0"/>
        <v>0.1010101010101252</v>
      </c>
      <c r="D52">
        <f t="shared" si="1"/>
        <v>-2.9539809028618258</v>
      </c>
      <c r="E52">
        <f t="shared" si="2"/>
        <v>-0.29838190938005388</v>
      </c>
      <c r="F52">
        <f t="shared" si="3"/>
        <v>1.0203040506075695E-2</v>
      </c>
      <c r="G52">
        <f t="shared" si="4"/>
        <v>8.7260031744723676</v>
      </c>
      <c r="H52">
        <f t="shared" si="5"/>
        <v>7.4532293029700289</v>
      </c>
      <c r="I52">
        <f t="shared" si="6"/>
        <v>14.906458605940058</v>
      </c>
      <c r="J52">
        <f t="shared" si="7"/>
        <v>22.451252126925599</v>
      </c>
      <c r="K52">
        <f t="shared" ca="1" si="8"/>
        <v>33.362387894098468</v>
      </c>
      <c r="L52">
        <f t="shared" ca="1" si="9"/>
        <v>11.295757100498712</v>
      </c>
    </row>
    <row r="53" spans="1:12" x14ac:dyDescent="0.3">
      <c r="A53">
        <v>10.303030303030299</v>
      </c>
      <c r="B53">
        <v>20.981834852526202</v>
      </c>
      <c r="C53">
        <f t="shared" si="0"/>
        <v>0.30303030303032408</v>
      </c>
      <c r="D53">
        <f t="shared" si="1"/>
        <v>-4.4233981772612232</v>
      </c>
      <c r="E53">
        <f t="shared" si="2"/>
        <v>-1.3404236900792517</v>
      </c>
      <c r="F53">
        <f t="shared" si="3"/>
        <v>9.1827364554650043E-2</v>
      </c>
      <c r="G53">
        <f t="shared" si="4"/>
        <v>19.566451434597912</v>
      </c>
      <c r="H53">
        <f t="shared" si="5"/>
        <v>6.9654211475082048</v>
      </c>
      <c r="I53">
        <f t="shared" si="6"/>
        <v>13.93084229501641</v>
      </c>
      <c r="J53">
        <f t="shared" si="7"/>
        <v>20.981834852526202</v>
      </c>
      <c r="K53">
        <f t="shared" ca="1" si="8"/>
        <v>22.524586565494722</v>
      </c>
      <c r="L53">
        <f t="shared" ca="1" si="9"/>
        <v>-6.6384056101571467</v>
      </c>
    </row>
    <row r="54" spans="1:12" x14ac:dyDescent="0.3">
      <c r="A54">
        <v>10.5050505050505</v>
      </c>
      <c r="B54">
        <v>20.801305817756099</v>
      </c>
      <c r="C54">
        <f t="shared" si="0"/>
        <v>0.50505050505052473</v>
      </c>
      <c r="D54">
        <f t="shared" si="1"/>
        <v>-4.6039272120313264</v>
      </c>
      <c r="E54">
        <f t="shared" si="2"/>
        <v>-2.3252157636522757</v>
      </c>
      <c r="F54">
        <f t="shared" si="3"/>
        <v>0.25507601265179008</v>
      </c>
      <c r="G54">
        <f t="shared" si="4"/>
        <v>21.196145773682542</v>
      </c>
      <c r="H54">
        <f t="shared" si="5"/>
        <v>6.9054902231936648</v>
      </c>
      <c r="I54">
        <f t="shared" si="6"/>
        <v>13.81098044638733</v>
      </c>
      <c r="J54">
        <f t="shared" si="7"/>
        <v>20.801305817756099</v>
      </c>
      <c r="K54">
        <f t="shared" ca="1" si="8"/>
        <v>23.352866516688938</v>
      </c>
      <c r="L54">
        <f t="shared" ca="1" si="9"/>
        <v>21.291356551853596</v>
      </c>
    </row>
    <row r="55" spans="1:12" x14ac:dyDescent="0.3">
      <c r="A55">
        <v>10.707070707070701</v>
      </c>
      <c r="B55">
        <v>25.397063145523401</v>
      </c>
      <c r="C55">
        <f t="shared" si="0"/>
        <v>0.70707070707072539</v>
      </c>
      <c r="D55">
        <f t="shared" si="1"/>
        <v>-8.1698842640243186E-3</v>
      </c>
      <c r="E55">
        <f t="shared" si="2"/>
        <v>-5.7766858432496682E-3</v>
      </c>
      <c r="F55">
        <f t="shared" si="3"/>
        <v>0.49994898479749555</v>
      </c>
      <c r="G55">
        <f t="shared" si="4"/>
        <v>6.6747008887552183E-5</v>
      </c>
      <c r="H55">
        <f t="shared" si="5"/>
        <v>8.4311616196488703</v>
      </c>
      <c r="I55">
        <f t="shared" si="6"/>
        <v>16.862323239297741</v>
      </c>
      <c r="J55">
        <f t="shared" si="7"/>
        <v>25.397063145523401</v>
      </c>
      <c r="K55">
        <f t="shared" ca="1" si="8"/>
        <v>28.860850351092868</v>
      </c>
      <c r="L55">
        <f t="shared" ca="1" si="9"/>
        <v>11.409098811093667</v>
      </c>
    </row>
    <row r="56" spans="1:12" x14ac:dyDescent="0.3">
      <c r="A56">
        <v>10.909090909090899</v>
      </c>
      <c r="B56">
        <v>27.417674806939399</v>
      </c>
      <c r="C56">
        <f t="shared" si="0"/>
        <v>0.90909090909092427</v>
      </c>
      <c r="D56">
        <f t="shared" si="1"/>
        <v>2.0124417771519738</v>
      </c>
      <c r="E56">
        <f t="shared" si="2"/>
        <v>1.8294925246836431</v>
      </c>
      <c r="F56">
        <f t="shared" si="3"/>
        <v>0.82644628099176309</v>
      </c>
      <c r="G56">
        <f t="shared" si="4"/>
        <v>4.0499219064265946</v>
      </c>
      <c r="H56">
        <f t="shared" si="5"/>
        <v>9.1019519149806509</v>
      </c>
      <c r="I56">
        <f t="shared" si="6"/>
        <v>18.203903829961302</v>
      </c>
      <c r="J56">
        <f t="shared" si="7"/>
        <v>27.417674806939399</v>
      </c>
      <c r="K56">
        <f t="shared" ca="1" si="8"/>
        <v>19.56293285732006</v>
      </c>
      <c r="L56">
        <f t="shared" ca="1" si="9"/>
        <v>-8.9869827873128578</v>
      </c>
    </row>
    <row r="57" spans="1:12" x14ac:dyDescent="0.3">
      <c r="A57">
        <v>11.1111111111111</v>
      </c>
      <c r="B57">
        <v>27.911212075211001</v>
      </c>
      <c r="C57">
        <f t="shared" si="0"/>
        <v>1.1111111111111249</v>
      </c>
      <c r="D57">
        <f t="shared" si="1"/>
        <v>2.505979045423576</v>
      </c>
      <c r="E57">
        <f t="shared" si="2"/>
        <v>2.7844211615817858</v>
      </c>
      <c r="F57">
        <f t="shared" si="3"/>
        <v>1.2345679012345987</v>
      </c>
      <c r="G57">
        <f t="shared" si="4"/>
        <v>6.2799309761020572</v>
      </c>
      <c r="H57">
        <f t="shared" si="5"/>
        <v>9.2657933973707642</v>
      </c>
      <c r="I57">
        <f t="shared" si="6"/>
        <v>18.531586794741528</v>
      </c>
      <c r="J57">
        <f t="shared" si="7"/>
        <v>27.911212075211001</v>
      </c>
      <c r="K57">
        <f t="shared" ca="1" si="8"/>
        <v>33.426361912195844</v>
      </c>
      <c r="L57">
        <f t="shared" ca="1" si="9"/>
        <v>-4.5594262449591163</v>
      </c>
    </row>
    <row r="58" spans="1:12" x14ac:dyDescent="0.3">
      <c r="A58">
        <v>11.313131313131301</v>
      </c>
      <c r="B58">
        <v>23.419535785771401</v>
      </c>
      <c r="C58">
        <f t="shared" si="0"/>
        <v>1.3131313131313256</v>
      </c>
      <c r="D58">
        <f t="shared" si="1"/>
        <v>-1.9856972440160234</v>
      </c>
      <c r="E58">
        <f t="shared" si="2"/>
        <v>-2.607481229516015</v>
      </c>
      <c r="F58">
        <f t="shared" si="3"/>
        <v>1.7243138455259994</v>
      </c>
      <c r="G58">
        <f t="shared" si="4"/>
        <v>3.9429935448928308</v>
      </c>
      <c r="H58">
        <f t="shared" si="5"/>
        <v>7.7746741871527458</v>
      </c>
      <c r="I58">
        <f t="shared" si="6"/>
        <v>15.549348374305492</v>
      </c>
      <c r="J58">
        <f t="shared" si="7"/>
        <v>23.419535785771401</v>
      </c>
      <c r="K58">
        <f t="shared" ca="1" si="8"/>
        <v>-2.2836530631255663</v>
      </c>
      <c r="L58">
        <f t="shared" ca="1" si="9"/>
        <v>10.548763581401293</v>
      </c>
    </row>
    <row r="59" spans="1:12" x14ac:dyDescent="0.3">
      <c r="A59">
        <v>11.5151515151515</v>
      </c>
      <c r="B59">
        <v>25.853280182749501</v>
      </c>
      <c r="C59">
        <f t="shared" si="0"/>
        <v>1.5151515151515245</v>
      </c>
      <c r="D59">
        <f t="shared" si="1"/>
        <v>0.44804715296207576</v>
      </c>
      <c r="E59">
        <f t="shared" si="2"/>
        <v>0.67885932266981597</v>
      </c>
      <c r="F59">
        <f t="shared" si="3"/>
        <v>2.2956841138659603</v>
      </c>
      <c r="G59">
        <f t="shared" si="4"/>
        <v>0.20074625127742171</v>
      </c>
      <c r="H59">
        <f t="shared" si="5"/>
        <v>8.582613760097189</v>
      </c>
      <c r="I59">
        <f t="shared" si="6"/>
        <v>17.165227520194378</v>
      </c>
      <c r="J59">
        <f t="shared" si="7"/>
        <v>25.853280182749501</v>
      </c>
      <c r="K59">
        <f t="shared" ca="1" si="8"/>
        <v>27.482649402816087</v>
      </c>
      <c r="L59">
        <f t="shared" ca="1" si="9"/>
        <v>8.3718505960680076</v>
      </c>
    </row>
    <row r="60" spans="1:12" x14ac:dyDescent="0.3">
      <c r="A60">
        <v>11.7171717171717</v>
      </c>
      <c r="B60">
        <v>28.638896263816498</v>
      </c>
      <c r="C60">
        <f t="shared" si="0"/>
        <v>1.7171717171717251</v>
      </c>
      <c r="D60">
        <f t="shared" si="1"/>
        <v>3.2336632340290734</v>
      </c>
      <c r="E60">
        <f t="shared" si="2"/>
        <v>5.5527550483327781</v>
      </c>
      <c r="F60">
        <f t="shared" si="3"/>
        <v>2.948678706254491</v>
      </c>
      <c r="G60">
        <f t="shared" si="4"/>
        <v>10.456577911111365</v>
      </c>
      <c r="H60">
        <f t="shared" si="5"/>
        <v>9.5073655416396363</v>
      </c>
      <c r="I60">
        <f t="shared" si="6"/>
        <v>19.014731083279273</v>
      </c>
      <c r="J60">
        <f t="shared" si="7"/>
        <v>28.638896263816498</v>
      </c>
      <c r="K60">
        <f t="shared" ca="1" si="8"/>
        <v>46.89148917348119</v>
      </c>
      <c r="L60">
        <f t="shared" ca="1" si="9"/>
        <v>61.051507292039311</v>
      </c>
    </row>
    <row r="61" spans="1:12" x14ac:dyDescent="0.3">
      <c r="A61">
        <v>11.919191919191899</v>
      </c>
      <c r="B61">
        <v>31.452728528104299</v>
      </c>
      <c r="C61">
        <f t="shared" si="0"/>
        <v>1.919191919191924</v>
      </c>
      <c r="D61">
        <f t="shared" si="1"/>
        <v>6.0474954983168736</v>
      </c>
      <c r="E61">
        <f t="shared" si="2"/>
        <v>11.606304491719282</v>
      </c>
      <c r="F61">
        <f t="shared" si="3"/>
        <v>3.6832976226915806</v>
      </c>
      <c r="G61">
        <f t="shared" si="4"/>
        <v>36.572201802162851</v>
      </c>
      <c r="H61">
        <f t="shared" si="5"/>
        <v>10.441484359034263</v>
      </c>
      <c r="I61">
        <f t="shared" si="6"/>
        <v>20.882968718068526</v>
      </c>
      <c r="J61">
        <f t="shared" si="7"/>
        <v>31.452728528104299</v>
      </c>
      <c r="K61">
        <f t="shared" ca="1" si="8"/>
        <v>32.044539961433657</v>
      </c>
      <c r="L61">
        <f t="shared" ca="1" si="9"/>
        <v>58.78407042734505</v>
      </c>
    </row>
    <row r="62" spans="1:12" x14ac:dyDescent="0.3">
      <c r="A62">
        <v>12.1212121212121</v>
      </c>
      <c r="B62">
        <v>27.9825236912741</v>
      </c>
      <c r="C62">
        <f t="shared" si="0"/>
        <v>2.1212121212121247</v>
      </c>
      <c r="D62">
        <f t="shared" si="1"/>
        <v>2.5772906614866748</v>
      </c>
      <c r="E62">
        <f t="shared" si="2"/>
        <v>5.4669801910323494</v>
      </c>
      <c r="F62">
        <f t="shared" si="3"/>
        <v>4.4995408631772413</v>
      </c>
      <c r="G62">
        <f t="shared" si="4"/>
        <v>6.6424271537864223</v>
      </c>
      <c r="H62">
        <f t="shared" si="5"/>
        <v>9.2894669913190597</v>
      </c>
      <c r="I62">
        <f t="shared" si="6"/>
        <v>18.578933982638119</v>
      </c>
      <c r="J62">
        <f t="shared" si="7"/>
        <v>27.9825236912741</v>
      </c>
      <c r="K62">
        <f t="shared" ca="1" si="8"/>
        <v>23.899631322875269</v>
      </c>
      <c r="L62">
        <f t="shared" ca="1" si="9"/>
        <v>49.174998870542787</v>
      </c>
    </row>
    <row r="63" spans="1:12" x14ac:dyDescent="0.3">
      <c r="A63">
        <v>12.3232323232323</v>
      </c>
      <c r="B63">
        <v>29.766024195940599</v>
      </c>
      <c r="C63">
        <f t="shared" si="0"/>
        <v>2.3232323232323253</v>
      </c>
      <c r="D63">
        <f t="shared" si="1"/>
        <v>4.3607911661531737</v>
      </c>
      <c r="E63">
        <f t="shared" si="2"/>
        <v>10.131130992073039</v>
      </c>
      <c r="F63">
        <f t="shared" si="3"/>
        <v>5.3974084277114676</v>
      </c>
      <c r="G63">
        <f t="shared" si="4"/>
        <v>19.016499594799559</v>
      </c>
      <c r="H63">
        <f t="shared" si="5"/>
        <v>9.8815425757048505</v>
      </c>
      <c r="I63">
        <f t="shared" si="6"/>
        <v>19.763085151409701</v>
      </c>
      <c r="J63">
        <f t="shared" si="7"/>
        <v>29.766024195940599</v>
      </c>
      <c r="K63">
        <f t="shared" ca="1" si="8"/>
        <v>12.986689546307264</v>
      </c>
      <c r="L63">
        <f t="shared" ca="1" si="9"/>
        <v>47.330484160003138</v>
      </c>
    </row>
    <row r="64" spans="1:12" x14ac:dyDescent="0.3">
      <c r="A64">
        <v>12.525252525252499</v>
      </c>
      <c r="B64">
        <v>27.911896005964099</v>
      </c>
      <c r="C64">
        <f t="shared" si="0"/>
        <v>2.5252525252525242</v>
      </c>
      <c r="D64">
        <f t="shared" si="1"/>
        <v>2.5066629761766741</v>
      </c>
      <c r="E64">
        <f t="shared" si="2"/>
        <v>6.3299570105471545</v>
      </c>
      <c r="F64">
        <f t="shared" si="3"/>
        <v>6.3769003162942504</v>
      </c>
      <c r="G64">
        <f t="shared" si="4"/>
        <v>6.2833592761349015</v>
      </c>
      <c r="H64">
        <f t="shared" si="5"/>
        <v>9.2660204445172383</v>
      </c>
      <c r="I64">
        <f t="shared" si="6"/>
        <v>18.532040889034477</v>
      </c>
      <c r="J64">
        <f t="shared" si="7"/>
        <v>27.911896005964099</v>
      </c>
      <c r="K64">
        <f t="shared" ca="1" si="8"/>
        <v>52.771325863249203</v>
      </c>
      <c r="L64">
        <f t="shared" ca="1" si="9"/>
        <v>18.615273532896289</v>
      </c>
    </row>
    <row r="65" spans="1:12" x14ac:dyDescent="0.3">
      <c r="A65">
        <v>12.7272727272727</v>
      </c>
      <c r="B65">
        <v>28.551019144620899</v>
      </c>
      <c r="C65">
        <f t="shared" si="0"/>
        <v>2.7272727272727249</v>
      </c>
      <c r="D65">
        <f t="shared" si="1"/>
        <v>3.1457861148334736</v>
      </c>
      <c r="E65">
        <f t="shared" si="2"/>
        <v>8.5794166768185569</v>
      </c>
      <c r="F65">
        <f t="shared" si="3"/>
        <v>7.4380165289256066</v>
      </c>
      <c r="G65">
        <f t="shared" si="4"/>
        <v>9.8959702802790801</v>
      </c>
      <c r="H65">
        <f t="shared" si="5"/>
        <v>9.4781926333249249</v>
      </c>
      <c r="I65">
        <f t="shared" si="6"/>
        <v>18.95638526664985</v>
      </c>
      <c r="J65">
        <f t="shared" si="7"/>
        <v>28.551019144620899</v>
      </c>
      <c r="K65">
        <f t="shared" ca="1" si="8"/>
        <v>40.407390401569927</v>
      </c>
      <c r="L65">
        <f t="shared" ca="1" si="9"/>
        <v>19.941022287523701</v>
      </c>
    </row>
    <row r="66" spans="1:12" x14ac:dyDescent="0.3">
      <c r="A66">
        <v>12.929292929292901</v>
      </c>
      <c r="B66">
        <v>35.482677519854498</v>
      </c>
      <c r="C66">
        <f t="shared" si="0"/>
        <v>2.9292929292929255</v>
      </c>
      <c r="D66">
        <f t="shared" si="1"/>
        <v>10.077444490067073</v>
      </c>
      <c r="E66">
        <f t="shared" si="2"/>
        <v>29.519786890095428</v>
      </c>
      <c r="F66">
        <f t="shared" si="3"/>
        <v>8.5807570656055283</v>
      </c>
      <c r="G66">
        <f t="shared" si="4"/>
        <v>101.55488745038321</v>
      </c>
      <c r="H66">
        <f t="shared" si="5"/>
        <v>11.779322166252374</v>
      </c>
      <c r="I66">
        <f t="shared" si="6"/>
        <v>23.558644332504748</v>
      </c>
      <c r="J66">
        <f t="shared" si="7"/>
        <v>35.482677519854498</v>
      </c>
      <c r="K66">
        <f t="shared" ca="1" si="8"/>
        <v>37.836788609479129</v>
      </c>
      <c r="L66">
        <f t="shared" ca="1" si="9"/>
        <v>66.357490069843365</v>
      </c>
    </row>
    <row r="67" spans="1:12" x14ac:dyDescent="0.3">
      <c r="A67">
        <v>13.1313131313131</v>
      </c>
      <c r="B67">
        <v>38.011922188705498</v>
      </c>
      <c r="C67">
        <f t="shared" ref="C67:C101" si="10">A67 - $T$1</f>
        <v>3.1313131313131244</v>
      </c>
      <c r="D67">
        <f t="shared" ref="D67:D101" si="11">B67 - $T$2</f>
        <v>12.606689158918073</v>
      </c>
      <c r="E67">
        <f t="shared" ref="E67:E101" si="12" xml:space="preserve"> C67 * D67</f>
        <v>39.475491305702967</v>
      </c>
      <c r="F67">
        <f t="shared" ref="F67:F101" si="13" xml:space="preserve"> C67^2</f>
        <v>9.8051219263340048</v>
      </c>
      <c r="G67">
        <f t="shared" ref="G67:G101" si="14" xml:space="preserve"> D67^2</f>
        <v>158.92861154958246</v>
      </c>
      <c r="H67">
        <f t="shared" ref="H67:H101" si="15">B67 * (5 / $T$4)</f>
        <v>12.618965335091636</v>
      </c>
      <c r="I67">
        <f t="shared" ref="I67:I101" si="16">B67 * (10 / $T$4)</f>
        <v>25.237930670183271</v>
      </c>
      <c r="J67">
        <f t="shared" ref="J67:J101" si="17">B67</f>
        <v>38.011922188705498</v>
      </c>
      <c r="K67">
        <f t="shared" ref="K67:K101" ca="1" si="18">B67 + _xlfn.NORM.INV(RAND(), 0, $T$5)</f>
        <v>27.653694547976208</v>
      </c>
      <c r="L67">
        <f t="shared" ref="L67:L101" ca="1" si="19">B67 + _xlfn.NORM.INV(RAND(), 0, $T$6)</f>
        <v>21.922040744836135</v>
      </c>
    </row>
    <row r="68" spans="1:12" x14ac:dyDescent="0.3">
      <c r="A68">
        <v>13.3333333333333</v>
      </c>
      <c r="B68">
        <v>34.613907890877201</v>
      </c>
      <c r="C68">
        <f t="shared" si="10"/>
        <v>3.333333333333325</v>
      </c>
      <c r="D68">
        <f t="shared" si="11"/>
        <v>9.2086748610897757</v>
      </c>
      <c r="E68">
        <f t="shared" si="12"/>
        <v>30.695582870299177</v>
      </c>
      <c r="F68">
        <f t="shared" si="13"/>
        <v>11.111111111111056</v>
      </c>
      <c r="G68">
        <f t="shared" si="14"/>
        <v>84.799692697266806</v>
      </c>
      <c r="H68">
        <f t="shared" si="15"/>
        <v>11.490913340783864</v>
      </c>
      <c r="I68">
        <f t="shared" si="16"/>
        <v>22.981826681567728</v>
      </c>
      <c r="J68">
        <f t="shared" si="17"/>
        <v>34.613907890877201</v>
      </c>
      <c r="K68">
        <f t="shared" ca="1" si="18"/>
        <v>18.86258480402234</v>
      </c>
      <c r="L68">
        <f t="shared" ca="1" si="19"/>
        <v>23.966525521962279</v>
      </c>
    </row>
    <row r="69" spans="1:12" x14ac:dyDescent="0.3">
      <c r="A69">
        <v>13.535353535353501</v>
      </c>
      <c r="B69">
        <v>38.712016160162499</v>
      </c>
      <c r="C69">
        <f t="shared" si="10"/>
        <v>3.5353535353535257</v>
      </c>
      <c r="D69">
        <f t="shared" si="11"/>
        <v>13.306783130375074</v>
      </c>
      <c r="E69">
        <f t="shared" si="12"/>
        <v>47.044182784154174</v>
      </c>
      <c r="F69">
        <f t="shared" si="13"/>
        <v>12.498724619936674</v>
      </c>
      <c r="G69">
        <f t="shared" si="14"/>
        <v>177.07047727883463</v>
      </c>
      <c r="H69">
        <f t="shared" si="15"/>
        <v>12.851378247894752</v>
      </c>
      <c r="I69">
        <f t="shared" si="16"/>
        <v>25.702756495789504</v>
      </c>
      <c r="J69">
        <f t="shared" si="17"/>
        <v>38.712016160162499</v>
      </c>
      <c r="K69">
        <f t="shared" ca="1" si="18"/>
        <v>44.091147337717047</v>
      </c>
      <c r="L69">
        <f t="shared" ca="1" si="19"/>
        <v>48.448918018537213</v>
      </c>
    </row>
    <row r="70" spans="1:12" x14ac:dyDescent="0.3">
      <c r="A70">
        <v>13.7373737373737</v>
      </c>
      <c r="B70">
        <v>37.638812301562801</v>
      </c>
      <c r="C70">
        <f t="shared" si="10"/>
        <v>3.7373737373737246</v>
      </c>
      <c r="D70">
        <f t="shared" si="11"/>
        <v>12.233579271775376</v>
      </c>
      <c r="E70">
        <f t="shared" si="12"/>
        <v>45.721457884412864</v>
      </c>
      <c r="F70">
        <f t="shared" si="13"/>
        <v>13.967962452810841</v>
      </c>
      <c r="G70">
        <f t="shared" si="14"/>
        <v>149.66046179881215</v>
      </c>
      <c r="H70">
        <f t="shared" si="15"/>
        <v>12.49510259779937</v>
      </c>
      <c r="I70">
        <f t="shared" si="16"/>
        <v>24.99020519559874</v>
      </c>
      <c r="J70">
        <f t="shared" si="17"/>
        <v>37.638812301562801</v>
      </c>
      <c r="K70">
        <f t="shared" ca="1" si="18"/>
        <v>49.931482667021612</v>
      </c>
      <c r="L70">
        <f t="shared" ca="1" si="19"/>
        <v>55.075088333879663</v>
      </c>
    </row>
    <row r="71" spans="1:12" x14ac:dyDescent="0.3">
      <c r="A71">
        <v>13.9393939393939</v>
      </c>
      <c r="B71">
        <v>35.448497378465099</v>
      </c>
      <c r="C71">
        <f t="shared" si="10"/>
        <v>3.9393939393939252</v>
      </c>
      <c r="D71">
        <f t="shared" si="11"/>
        <v>10.043264348677674</v>
      </c>
      <c r="E71">
        <f t="shared" si="12"/>
        <v>39.564374706911906</v>
      </c>
      <c r="F71">
        <f t="shared" si="13"/>
        <v>15.518824609733588</v>
      </c>
      <c r="G71">
        <f t="shared" si="14"/>
        <v>100.86715877741999</v>
      </c>
      <c r="H71">
        <f t="shared" si="15"/>
        <v>11.767975252060555</v>
      </c>
      <c r="I71">
        <f t="shared" si="16"/>
        <v>23.535950504121111</v>
      </c>
      <c r="J71">
        <f t="shared" si="17"/>
        <v>35.448497378465099</v>
      </c>
      <c r="K71">
        <f t="shared" ca="1" si="18"/>
        <v>31.783351930250738</v>
      </c>
      <c r="L71">
        <f t="shared" ca="1" si="19"/>
        <v>26.31829397384826</v>
      </c>
    </row>
    <row r="72" spans="1:12" x14ac:dyDescent="0.3">
      <c r="A72">
        <v>14.141414141414099</v>
      </c>
      <c r="B72">
        <v>39.272149360857398</v>
      </c>
      <c r="C72">
        <f t="shared" si="10"/>
        <v>4.1414141414141241</v>
      </c>
      <c r="D72">
        <f t="shared" si="11"/>
        <v>13.866916331069973</v>
      </c>
      <c r="E72">
        <f t="shared" si="12"/>
        <v>57.428643391299651</v>
      </c>
      <c r="F72">
        <f t="shared" si="13"/>
        <v>17.151311090704887</v>
      </c>
      <c r="G72">
        <f t="shared" si="14"/>
        <v>192.29136853289512</v>
      </c>
      <c r="H72">
        <f t="shared" si="15"/>
        <v>13.037327840433461</v>
      </c>
      <c r="I72">
        <f t="shared" si="16"/>
        <v>26.074655680866922</v>
      </c>
      <c r="J72">
        <f t="shared" si="17"/>
        <v>39.272149360857398</v>
      </c>
      <c r="K72">
        <f t="shared" ca="1" si="18"/>
        <v>24.829495725317543</v>
      </c>
      <c r="L72">
        <f t="shared" ca="1" si="19"/>
        <v>85.030579170504524</v>
      </c>
    </row>
    <row r="73" spans="1:12" x14ac:dyDescent="0.3">
      <c r="A73">
        <v>14.3434343434343</v>
      </c>
      <c r="B73">
        <v>43.577282951118001</v>
      </c>
      <c r="C73">
        <f t="shared" si="10"/>
        <v>4.3434343434343248</v>
      </c>
      <c r="D73">
        <f t="shared" si="11"/>
        <v>18.172049921330576</v>
      </c>
      <c r="E73">
        <f t="shared" si="12"/>
        <v>78.929105718910236</v>
      </c>
      <c r="F73">
        <f t="shared" si="13"/>
        <v>18.865421895724765</v>
      </c>
      <c r="G73">
        <f t="shared" si="14"/>
        <v>330.22339834333059</v>
      </c>
      <c r="H73">
        <f t="shared" si="15"/>
        <v>14.466519746823797</v>
      </c>
      <c r="I73">
        <f t="shared" si="16"/>
        <v>28.933039493647595</v>
      </c>
      <c r="J73">
        <f t="shared" si="17"/>
        <v>43.577282951118001</v>
      </c>
      <c r="K73">
        <f t="shared" ca="1" si="18"/>
        <v>27.775177672511155</v>
      </c>
      <c r="L73">
        <f t="shared" ca="1" si="19"/>
        <v>41.258062765373523</v>
      </c>
    </row>
    <row r="74" spans="1:12" x14ac:dyDescent="0.3">
      <c r="A74">
        <v>14.545454545454501</v>
      </c>
      <c r="B74">
        <v>39.599256534515497</v>
      </c>
      <c r="C74">
        <f t="shared" si="10"/>
        <v>4.5454545454545254</v>
      </c>
      <c r="D74">
        <f t="shared" si="11"/>
        <v>14.194023504728072</v>
      </c>
      <c r="E74">
        <f t="shared" si="12"/>
        <v>64.518288657854583</v>
      </c>
      <c r="F74">
        <f t="shared" si="13"/>
        <v>20.661157024793205</v>
      </c>
      <c r="G74">
        <f t="shared" si="14"/>
        <v>201.47030325277299</v>
      </c>
      <c r="H74">
        <f t="shared" si="15"/>
        <v>13.145918878391489</v>
      </c>
      <c r="I74">
        <f t="shared" si="16"/>
        <v>26.291837756782979</v>
      </c>
      <c r="J74">
        <f t="shared" si="17"/>
        <v>39.599256534515497</v>
      </c>
      <c r="K74">
        <f t="shared" ca="1" si="18"/>
        <v>49.142092489477363</v>
      </c>
      <c r="L74">
        <f t="shared" ca="1" si="19"/>
        <v>33.480741778810476</v>
      </c>
    </row>
    <row r="75" spans="1:12" x14ac:dyDescent="0.3">
      <c r="A75">
        <v>14.747474747474699</v>
      </c>
      <c r="B75">
        <v>45.1101462442452</v>
      </c>
      <c r="C75">
        <f t="shared" si="10"/>
        <v>4.7474747474747243</v>
      </c>
      <c r="D75">
        <f t="shared" si="11"/>
        <v>19.704913214457775</v>
      </c>
      <c r="E75">
        <f t="shared" si="12"/>
        <v>93.548577886819288</v>
      </c>
      <c r="F75">
        <f t="shared" si="13"/>
        <v>22.538516477910196</v>
      </c>
      <c r="G75">
        <f t="shared" si="14"/>
        <v>388.28360478931268</v>
      </c>
      <c r="H75">
        <f t="shared" si="15"/>
        <v>14.975390323359756</v>
      </c>
      <c r="I75">
        <f t="shared" si="16"/>
        <v>29.950780646719512</v>
      </c>
      <c r="J75">
        <f t="shared" si="17"/>
        <v>45.1101462442452</v>
      </c>
      <c r="K75">
        <f t="shared" ca="1" si="18"/>
        <v>46.794432896846239</v>
      </c>
      <c r="L75">
        <f t="shared" ca="1" si="19"/>
        <v>42.800169721429477</v>
      </c>
    </row>
    <row r="76" spans="1:12" x14ac:dyDescent="0.3">
      <c r="A76">
        <v>14.9494949494949</v>
      </c>
      <c r="B76">
        <v>33.230295778393099</v>
      </c>
      <c r="C76">
        <f t="shared" si="10"/>
        <v>4.949494949494925</v>
      </c>
      <c r="D76">
        <f t="shared" si="11"/>
        <v>7.8250627486056743</v>
      </c>
      <c r="E76">
        <f t="shared" si="12"/>
        <v>38.73010855370466</v>
      </c>
      <c r="F76">
        <f t="shared" si="13"/>
        <v>24.497500255075771</v>
      </c>
      <c r="G76">
        <f t="shared" si="14"/>
        <v>61.231607019616192</v>
      </c>
      <c r="H76">
        <f t="shared" si="15"/>
        <v>11.03159025793704</v>
      </c>
      <c r="I76">
        <f t="shared" si="16"/>
        <v>22.06318051587408</v>
      </c>
      <c r="J76">
        <f t="shared" si="17"/>
        <v>33.230295778393099</v>
      </c>
      <c r="K76">
        <f t="shared" ca="1" si="18"/>
        <v>47.622097734701882</v>
      </c>
      <c r="L76">
        <f t="shared" ca="1" si="19"/>
        <v>10.737887810008477</v>
      </c>
    </row>
    <row r="77" spans="1:12" x14ac:dyDescent="0.3">
      <c r="A77">
        <v>15.151515151515101</v>
      </c>
      <c r="B77">
        <v>44.190674248020798</v>
      </c>
      <c r="C77">
        <f t="shared" si="10"/>
        <v>5.1515151515151256</v>
      </c>
      <c r="D77">
        <f t="shared" si="11"/>
        <v>18.785441218233373</v>
      </c>
      <c r="E77">
        <f t="shared" si="12"/>
        <v>96.773485063625984</v>
      </c>
      <c r="F77">
        <f t="shared" si="13"/>
        <v>26.538108356289907</v>
      </c>
      <c r="G77">
        <f t="shared" si="14"/>
        <v>352.89280176370136</v>
      </c>
      <c r="H77">
        <f t="shared" si="15"/>
        <v>14.670149636257886</v>
      </c>
      <c r="I77">
        <f t="shared" si="16"/>
        <v>29.340299272515772</v>
      </c>
      <c r="J77">
        <f t="shared" si="17"/>
        <v>44.190674248020798</v>
      </c>
      <c r="K77">
        <f t="shared" ca="1" si="18"/>
        <v>61.095473194298236</v>
      </c>
      <c r="L77">
        <f t="shared" ca="1" si="19"/>
        <v>42.3573287420352</v>
      </c>
    </row>
    <row r="78" spans="1:12" x14ac:dyDescent="0.3">
      <c r="A78">
        <v>15.3535353535353</v>
      </c>
      <c r="B78">
        <v>42.5823342200881</v>
      </c>
      <c r="C78">
        <f t="shared" si="10"/>
        <v>5.3535353535353245</v>
      </c>
      <c r="D78">
        <f t="shared" si="11"/>
        <v>17.177101190300675</v>
      </c>
      <c r="E78">
        <f t="shared" si="12"/>
        <v>91.958218493528364</v>
      </c>
      <c r="F78">
        <f t="shared" si="13"/>
        <v>28.660340781552591</v>
      </c>
      <c r="G78">
        <f t="shared" si="14"/>
        <v>295.05280530182887</v>
      </c>
      <c r="H78">
        <f t="shared" si="15"/>
        <v>14.136222755139691</v>
      </c>
      <c r="I78">
        <f t="shared" si="16"/>
        <v>28.272445510279383</v>
      </c>
      <c r="J78">
        <f t="shared" si="17"/>
        <v>42.5823342200881</v>
      </c>
      <c r="K78">
        <f t="shared" ca="1" si="18"/>
        <v>54.310200830414153</v>
      </c>
      <c r="L78">
        <f t="shared" ca="1" si="19"/>
        <v>34.992501617613478</v>
      </c>
    </row>
    <row r="79" spans="1:12" x14ac:dyDescent="0.3">
      <c r="A79">
        <v>15.5555555555555</v>
      </c>
      <c r="B79">
        <v>41.980258401266703</v>
      </c>
      <c r="C79">
        <f t="shared" si="10"/>
        <v>5.5555555555555252</v>
      </c>
      <c r="D79">
        <f t="shared" si="11"/>
        <v>16.575025371479278</v>
      </c>
      <c r="E79">
        <f t="shared" si="12"/>
        <v>92.083474285995479</v>
      </c>
      <c r="F79">
        <f t="shared" si="13"/>
        <v>30.864197530863859</v>
      </c>
      <c r="G79">
        <f t="shared" si="14"/>
        <v>274.73146606518179</v>
      </c>
      <c r="H79">
        <f t="shared" si="15"/>
        <v>13.936349308880203</v>
      </c>
      <c r="I79">
        <f t="shared" si="16"/>
        <v>27.872698617760406</v>
      </c>
      <c r="J79">
        <f t="shared" si="17"/>
        <v>41.980258401266703</v>
      </c>
      <c r="K79">
        <f t="shared" ca="1" si="18"/>
        <v>43.404182791468543</v>
      </c>
      <c r="L79">
        <f t="shared" ca="1" si="19"/>
        <v>16.773916193339993</v>
      </c>
    </row>
    <row r="80" spans="1:12" x14ac:dyDescent="0.3">
      <c r="A80">
        <v>15.757575757575699</v>
      </c>
      <c r="B80">
        <v>43.6679910870903</v>
      </c>
      <c r="C80">
        <f t="shared" si="10"/>
        <v>5.757575757575724</v>
      </c>
      <c r="D80">
        <f t="shared" si="11"/>
        <v>18.262758057302875</v>
      </c>
      <c r="E80">
        <f t="shared" si="12"/>
        <v>105.14921305719776</v>
      </c>
      <c r="F80">
        <f t="shared" si="13"/>
        <v>33.149678604223674</v>
      </c>
      <c r="G80">
        <f t="shared" si="14"/>
        <v>333.5283318595811</v>
      </c>
      <c r="H80">
        <f t="shared" si="15"/>
        <v>14.49663247876518</v>
      </c>
      <c r="I80">
        <f t="shared" si="16"/>
        <v>28.993264957530361</v>
      </c>
      <c r="J80">
        <f t="shared" si="17"/>
        <v>43.6679910870903</v>
      </c>
      <c r="K80">
        <f t="shared" ca="1" si="18"/>
        <v>29.914354104020887</v>
      </c>
      <c r="L80">
        <f t="shared" ca="1" si="19"/>
        <v>48.844417592757608</v>
      </c>
    </row>
    <row r="81" spans="1:12" x14ac:dyDescent="0.3">
      <c r="A81">
        <v>15.9595959595959</v>
      </c>
      <c r="B81">
        <v>37.904665390916499</v>
      </c>
      <c r="C81">
        <f t="shared" si="10"/>
        <v>5.9595959595959247</v>
      </c>
      <c r="D81">
        <f t="shared" si="11"/>
        <v>12.499432361129074</v>
      </c>
      <c r="E81">
        <f t="shared" si="12"/>
        <v>74.491566596627379</v>
      </c>
      <c r="F81">
        <f t="shared" si="13"/>
        <v>35.516784001632068</v>
      </c>
      <c r="G81">
        <f t="shared" si="14"/>
        <v>156.23580935044075</v>
      </c>
      <c r="H81">
        <f t="shared" si="15"/>
        <v>12.583358879660805</v>
      </c>
      <c r="I81">
        <f t="shared" si="16"/>
        <v>25.16671775932161</v>
      </c>
      <c r="J81">
        <f t="shared" si="17"/>
        <v>37.904665390916499</v>
      </c>
      <c r="K81">
        <f t="shared" ca="1" si="18"/>
        <v>40.77844788270307</v>
      </c>
      <c r="L81">
        <f t="shared" ca="1" si="19"/>
        <v>36.363929952858349</v>
      </c>
    </row>
    <row r="82" spans="1:12" x14ac:dyDescent="0.3">
      <c r="A82">
        <v>16.161616161616099</v>
      </c>
      <c r="B82">
        <v>43.64256469843</v>
      </c>
      <c r="C82">
        <f t="shared" si="10"/>
        <v>6.1616161616161236</v>
      </c>
      <c r="D82">
        <f t="shared" si="11"/>
        <v>18.237331668642575</v>
      </c>
      <c r="E82">
        <f t="shared" si="12"/>
        <v>112.37143755426163</v>
      </c>
      <c r="F82">
        <f t="shared" si="13"/>
        <v>37.965513723089011</v>
      </c>
      <c r="G82">
        <f t="shared" si="14"/>
        <v>332.60026639207337</v>
      </c>
      <c r="H82">
        <f t="shared" si="15"/>
        <v>14.488191581840578</v>
      </c>
      <c r="I82">
        <f t="shared" si="16"/>
        <v>28.976383163681156</v>
      </c>
      <c r="J82">
        <f t="shared" si="17"/>
        <v>43.64256469843</v>
      </c>
      <c r="K82">
        <f t="shared" ca="1" si="18"/>
        <v>38.379344390156078</v>
      </c>
      <c r="L82">
        <f t="shared" ca="1" si="19"/>
        <v>36.890212281418357</v>
      </c>
    </row>
    <row r="83" spans="1:12" x14ac:dyDescent="0.3">
      <c r="A83">
        <v>16.363636363636299</v>
      </c>
      <c r="B83">
        <v>45.767393345959498</v>
      </c>
      <c r="C83">
        <f t="shared" si="10"/>
        <v>6.3636363636363242</v>
      </c>
      <c r="D83">
        <f t="shared" si="11"/>
        <v>20.362160316172073</v>
      </c>
      <c r="E83">
        <f t="shared" si="12"/>
        <v>129.57738383018511</v>
      </c>
      <c r="F83">
        <f t="shared" si="13"/>
        <v>40.495867768594543</v>
      </c>
      <c r="G83">
        <f t="shared" si="14"/>
        <v>414.61757274149278</v>
      </c>
      <c r="H83">
        <f t="shared" si="15"/>
        <v>15.193579194523616</v>
      </c>
      <c r="I83">
        <f t="shared" si="16"/>
        <v>30.387158389047233</v>
      </c>
      <c r="J83">
        <f t="shared" si="17"/>
        <v>45.767393345959498</v>
      </c>
      <c r="K83">
        <f t="shared" ca="1" si="18"/>
        <v>51.306496410555134</v>
      </c>
      <c r="L83">
        <f t="shared" ca="1" si="19"/>
        <v>50.767149650800576</v>
      </c>
    </row>
    <row r="84" spans="1:12" x14ac:dyDescent="0.3">
      <c r="A84">
        <v>16.5656565656565</v>
      </c>
      <c r="B84">
        <v>49.4856073220638</v>
      </c>
      <c r="C84">
        <f t="shared" si="10"/>
        <v>6.5656565656565249</v>
      </c>
      <c r="D84">
        <f t="shared" si="11"/>
        <v>24.080374292276375</v>
      </c>
      <c r="E84">
        <f t="shared" si="12"/>
        <v>158.10346757555098</v>
      </c>
      <c r="F84">
        <f t="shared" si="13"/>
        <v>43.107846138148631</v>
      </c>
      <c r="G84">
        <f t="shared" si="14"/>
        <v>579.8644260561249</v>
      </c>
      <c r="H84">
        <f t="shared" si="15"/>
        <v>16.427929118739097</v>
      </c>
      <c r="I84">
        <f t="shared" si="16"/>
        <v>32.855858237478195</v>
      </c>
      <c r="J84">
        <f t="shared" si="17"/>
        <v>49.4856073220638</v>
      </c>
      <c r="K84">
        <f t="shared" ca="1" si="18"/>
        <v>36.50511106851534</v>
      </c>
      <c r="L84">
        <f t="shared" ca="1" si="19"/>
        <v>51.351502335155295</v>
      </c>
    </row>
    <row r="85" spans="1:12" x14ac:dyDescent="0.3">
      <c r="A85">
        <v>16.767676767676701</v>
      </c>
      <c r="B85">
        <v>43.815899181898097</v>
      </c>
      <c r="C85">
        <f t="shared" si="10"/>
        <v>6.7676767676767255</v>
      </c>
      <c r="D85">
        <f t="shared" si="11"/>
        <v>18.410666152110672</v>
      </c>
      <c r="E85">
        <f t="shared" si="12"/>
        <v>124.59743759509165</v>
      </c>
      <c r="F85">
        <f t="shared" si="13"/>
        <v>45.801448831751294</v>
      </c>
      <c r="G85">
        <f t="shared" si="14"/>
        <v>338.95262816447354</v>
      </c>
      <c r="H85">
        <f t="shared" si="15"/>
        <v>14.54573410303699</v>
      </c>
      <c r="I85">
        <f t="shared" si="16"/>
        <v>29.09146820607398</v>
      </c>
      <c r="J85">
        <f t="shared" si="17"/>
        <v>43.815899181898097</v>
      </c>
      <c r="K85">
        <f t="shared" ca="1" si="18"/>
        <v>14.28708758132138</v>
      </c>
      <c r="L85">
        <f t="shared" ca="1" si="19"/>
        <v>16.414323952845237</v>
      </c>
    </row>
    <row r="86" spans="1:12" x14ac:dyDescent="0.3">
      <c r="A86">
        <v>16.969696969696901</v>
      </c>
      <c r="B86">
        <v>43.228827632121103</v>
      </c>
      <c r="C86">
        <f t="shared" si="10"/>
        <v>6.9696969696969262</v>
      </c>
      <c r="D86">
        <f t="shared" si="11"/>
        <v>17.823594602333678</v>
      </c>
      <c r="E86">
        <f t="shared" si="12"/>
        <v>124.22505328899153</v>
      </c>
      <c r="F86">
        <f t="shared" si="13"/>
        <v>48.576675849402513</v>
      </c>
      <c r="G86">
        <f t="shared" si="14"/>
        <v>317.68052454833821</v>
      </c>
      <c r="H86">
        <f t="shared" si="15"/>
        <v>14.350841682204464</v>
      </c>
      <c r="I86">
        <f t="shared" si="16"/>
        <v>28.701683364408929</v>
      </c>
      <c r="J86">
        <f t="shared" si="17"/>
        <v>43.228827632121103</v>
      </c>
      <c r="K86">
        <f t="shared" ca="1" si="18"/>
        <v>26.572700676031449</v>
      </c>
      <c r="L86">
        <f t="shared" ca="1" si="19"/>
        <v>94.122029126390686</v>
      </c>
    </row>
    <row r="87" spans="1:12" x14ac:dyDescent="0.3">
      <c r="A87">
        <v>17.171717171717098</v>
      </c>
      <c r="B87">
        <v>44.399707431566597</v>
      </c>
      <c r="C87">
        <f t="shared" si="10"/>
        <v>7.1717171717171233</v>
      </c>
      <c r="D87">
        <f t="shared" si="11"/>
        <v>18.994474401779172</v>
      </c>
      <c r="E87">
        <f t="shared" si="12"/>
        <v>136.22299823498102</v>
      </c>
      <c r="F87">
        <f t="shared" si="13"/>
        <v>51.433527191102257</v>
      </c>
      <c r="G87">
        <f t="shared" si="14"/>
        <v>360.79005779984425</v>
      </c>
      <c r="H87">
        <f t="shared" si="15"/>
        <v>14.739543193467473</v>
      </c>
      <c r="I87">
        <f t="shared" si="16"/>
        <v>29.479086386934945</v>
      </c>
      <c r="J87">
        <f t="shared" si="17"/>
        <v>44.399707431566597</v>
      </c>
      <c r="K87">
        <f t="shared" ca="1" si="18"/>
        <v>59.807631282868847</v>
      </c>
      <c r="L87">
        <f t="shared" ca="1" si="19"/>
        <v>43.032818502854525</v>
      </c>
    </row>
    <row r="88" spans="1:12" x14ac:dyDescent="0.3">
      <c r="A88">
        <v>17.373737373737299</v>
      </c>
      <c r="B88">
        <v>48.871519801698703</v>
      </c>
      <c r="C88">
        <f t="shared" si="10"/>
        <v>7.373737373737324</v>
      </c>
      <c r="D88">
        <f t="shared" si="11"/>
        <v>23.466286771911278</v>
      </c>
      <c r="E88">
        <f t="shared" si="12"/>
        <v>173.03423579287997</v>
      </c>
      <c r="F88">
        <f t="shared" si="13"/>
        <v>54.372002856850607</v>
      </c>
      <c r="G88">
        <f t="shared" si="14"/>
        <v>550.66661486157818</v>
      </c>
      <c r="H88">
        <f t="shared" si="15"/>
        <v>16.224068101300151</v>
      </c>
      <c r="I88">
        <f t="shared" si="16"/>
        <v>32.448136202600303</v>
      </c>
      <c r="J88">
        <f t="shared" si="17"/>
        <v>48.871519801698703</v>
      </c>
      <c r="K88">
        <f t="shared" ca="1" si="18"/>
        <v>68.100509127740068</v>
      </c>
      <c r="L88">
        <f t="shared" ca="1" si="19"/>
        <v>27.567564251212804</v>
      </c>
    </row>
    <row r="89" spans="1:12" x14ac:dyDescent="0.3">
      <c r="A89">
        <v>17.5757575757575</v>
      </c>
      <c r="B89">
        <v>47.304468924470903</v>
      </c>
      <c r="C89">
        <f t="shared" si="10"/>
        <v>7.5757575757575246</v>
      </c>
      <c r="D89">
        <f t="shared" si="11"/>
        <v>21.899235894683478</v>
      </c>
      <c r="E89">
        <f t="shared" si="12"/>
        <v>165.90330223244948</v>
      </c>
      <c r="F89">
        <f t="shared" si="13"/>
        <v>57.392102846647525</v>
      </c>
      <c r="G89">
        <f t="shared" si="14"/>
        <v>479.57653277099331</v>
      </c>
      <c r="H89">
        <f t="shared" si="15"/>
        <v>15.703848139786652</v>
      </c>
      <c r="I89">
        <f t="shared" si="16"/>
        <v>31.407696279573305</v>
      </c>
      <c r="J89">
        <f t="shared" si="17"/>
        <v>47.304468924470903</v>
      </c>
      <c r="K89">
        <f t="shared" ca="1" si="18"/>
        <v>58.319747851682514</v>
      </c>
      <c r="L89">
        <f t="shared" ca="1" si="19"/>
        <v>89.862403078703352</v>
      </c>
    </row>
    <row r="90" spans="1:12" x14ac:dyDescent="0.3">
      <c r="A90">
        <v>17.7777777777777</v>
      </c>
      <c r="B90">
        <v>44.897586547040397</v>
      </c>
      <c r="C90">
        <f t="shared" si="10"/>
        <v>7.7777777777777253</v>
      </c>
      <c r="D90">
        <f t="shared" si="11"/>
        <v>19.492353517252972</v>
      </c>
      <c r="E90">
        <f t="shared" si="12"/>
        <v>151.60719402307765</v>
      </c>
      <c r="F90">
        <f t="shared" si="13"/>
        <v>60.493827160493012</v>
      </c>
      <c r="G90">
        <f t="shared" si="14"/>
        <v>379.95184564156432</v>
      </c>
      <c r="H90">
        <f t="shared" si="15"/>
        <v>14.90482605572422</v>
      </c>
      <c r="I90">
        <f t="shared" si="16"/>
        <v>29.80965211144844</v>
      </c>
      <c r="J90">
        <f t="shared" si="17"/>
        <v>44.897586547040397</v>
      </c>
      <c r="K90">
        <f t="shared" ca="1" si="18"/>
        <v>66.632766889539653</v>
      </c>
      <c r="L90">
        <f t="shared" ca="1" si="19"/>
        <v>48.288609961147387</v>
      </c>
    </row>
    <row r="91" spans="1:12" x14ac:dyDescent="0.3">
      <c r="A91">
        <v>17.979797979797901</v>
      </c>
      <c r="B91">
        <v>48.174499811189399</v>
      </c>
      <c r="C91">
        <f t="shared" si="10"/>
        <v>7.9797979797979259</v>
      </c>
      <c r="D91">
        <f t="shared" si="11"/>
        <v>22.769266781401974</v>
      </c>
      <c r="E91">
        <f t="shared" si="12"/>
        <v>181.69414906371151</v>
      </c>
      <c r="F91">
        <f t="shared" si="13"/>
        <v>63.677175798387061</v>
      </c>
      <c r="G91">
        <f t="shared" si="14"/>
        <v>518.43950976265546</v>
      </c>
      <c r="H91">
        <f t="shared" si="15"/>
        <v>15.992675669882511</v>
      </c>
      <c r="I91">
        <f t="shared" si="16"/>
        <v>31.985351339765021</v>
      </c>
      <c r="J91">
        <f t="shared" si="17"/>
        <v>48.174499811189399</v>
      </c>
      <c r="K91">
        <f t="shared" ca="1" si="18"/>
        <v>28.06998805386521</v>
      </c>
      <c r="L91">
        <f t="shared" ca="1" si="19"/>
        <v>30.452720710412294</v>
      </c>
    </row>
    <row r="92" spans="1:12" x14ac:dyDescent="0.3">
      <c r="A92">
        <v>18.181818181818102</v>
      </c>
      <c r="B92">
        <v>47.056580937843499</v>
      </c>
      <c r="C92">
        <f t="shared" si="10"/>
        <v>8.1818181818181266</v>
      </c>
      <c r="D92">
        <f t="shared" si="11"/>
        <v>21.651347908056074</v>
      </c>
      <c r="E92">
        <f t="shared" si="12"/>
        <v>177.14739197500305</v>
      </c>
      <c r="F92">
        <f t="shared" si="13"/>
        <v>66.942148760329673</v>
      </c>
      <c r="G92">
        <f t="shared" si="14"/>
        <v>468.78086623568413</v>
      </c>
      <c r="H92">
        <f t="shared" si="15"/>
        <v>15.621555802800696</v>
      </c>
      <c r="I92">
        <f t="shared" si="16"/>
        <v>31.243111605601392</v>
      </c>
      <c r="J92">
        <f t="shared" si="17"/>
        <v>47.056580937843499</v>
      </c>
      <c r="K92">
        <f t="shared" ca="1" si="18"/>
        <v>54.539360149306681</v>
      </c>
      <c r="L92">
        <f t="shared" ca="1" si="19"/>
        <v>44.063794512118228</v>
      </c>
    </row>
    <row r="93" spans="1:12" x14ac:dyDescent="0.3">
      <c r="A93">
        <v>18.383838383838299</v>
      </c>
      <c r="B93">
        <v>49.788571232494803</v>
      </c>
      <c r="C93">
        <f t="shared" si="10"/>
        <v>8.3838383838383237</v>
      </c>
      <c r="D93">
        <f t="shared" si="11"/>
        <v>24.383338202707378</v>
      </c>
      <c r="E93">
        <f t="shared" si="12"/>
        <v>204.42596674996949</v>
      </c>
      <c r="F93">
        <f t="shared" si="13"/>
        <v>70.288746046320796</v>
      </c>
      <c r="G93">
        <f t="shared" si="14"/>
        <v>594.54718190760912</v>
      </c>
      <c r="H93">
        <f t="shared" si="15"/>
        <v>16.528505223902457</v>
      </c>
      <c r="I93">
        <f t="shared" si="16"/>
        <v>33.057010447804913</v>
      </c>
      <c r="J93">
        <f t="shared" si="17"/>
        <v>49.788571232494803</v>
      </c>
      <c r="K93">
        <f t="shared" ca="1" si="18"/>
        <v>41.55824870883928</v>
      </c>
      <c r="L93">
        <f t="shared" ca="1" si="19"/>
        <v>27.829505319975034</v>
      </c>
    </row>
    <row r="94" spans="1:12" x14ac:dyDescent="0.3">
      <c r="A94">
        <v>18.585858585858499</v>
      </c>
      <c r="B94">
        <v>44.884355137586198</v>
      </c>
      <c r="C94">
        <f t="shared" si="10"/>
        <v>8.5858585858585243</v>
      </c>
      <c r="D94">
        <f t="shared" si="11"/>
        <v>19.479122107798773</v>
      </c>
      <c r="E94">
        <f t="shared" si="12"/>
        <v>167.2449877942307</v>
      </c>
      <c r="F94">
        <f t="shared" si="13"/>
        <v>73.716967656360538</v>
      </c>
      <c r="G94">
        <f t="shared" si="14"/>
        <v>379.4361980905349</v>
      </c>
      <c r="H94">
        <f t="shared" si="15"/>
        <v>14.900433573375969</v>
      </c>
      <c r="I94">
        <f t="shared" si="16"/>
        <v>29.800867146751937</v>
      </c>
      <c r="J94">
        <f t="shared" si="17"/>
        <v>44.884355137586198</v>
      </c>
      <c r="K94">
        <f t="shared" ca="1" si="18"/>
        <v>53.770662897211388</v>
      </c>
      <c r="L94">
        <f t="shared" ca="1" si="19"/>
        <v>61.990003108628208</v>
      </c>
    </row>
    <row r="95" spans="1:12" x14ac:dyDescent="0.3">
      <c r="A95">
        <v>18.7878787878787</v>
      </c>
      <c r="B95">
        <v>46.110045246148204</v>
      </c>
      <c r="C95">
        <f t="shared" si="10"/>
        <v>8.787878787878725</v>
      </c>
      <c r="D95">
        <f t="shared" si="11"/>
        <v>20.704812216360779</v>
      </c>
      <c r="E95">
        <f t="shared" si="12"/>
        <v>181.95138008316917</v>
      </c>
      <c r="F95">
        <f t="shared" si="13"/>
        <v>77.226813590448856</v>
      </c>
      <c r="G95">
        <f t="shared" si="14"/>
        <v>428.68924891476252</v>
      </c>
      <c r="H95">
        <f t="shared" si="15"/>
        <v>15.307330675677845</v>
      </c>
      <c r="I95">
        <f t="shared" si="16"/>
        <v>30.614661351355689</v>
      </c>
      <c r="J95">
        <f t="shared" si="17"/>
        <v>46.110045246148204</v>
      </c>
      <c r="K95">
        <f t="shared" ca="1" si="18"/>
        <v>35.839602957327294</v>
      </c>
      <c r="L95">
        <f t="shared" ca="1" si="19"/>
        <v>53.866275810921664</v>
      </c>
    </row>
    <row r="96" spans="1:12" x14ac:dyDescent="0.3">
      <c r="A96">
        <v>18.989898989898901</v>
      </c>
      <c r="B96">
        <v>46.017967173748403</v>
      </c>
      <c r="C96">
        <f t="shared" si="10"/>
        <v>8.9898989898989257</v>
      </c>
      <c r="D96">
        <f t="shared" si="11"/>
        <v>20.612734143960978</v>
      </c>
      <c r="E96">
        <f t="shared" si="12"/>
        <v>185.30639785984988</v>
      </c>
      <c r="F96">
        <f t="shared" si="13"/>
        <v>80.818283848585722</v>
      </c>
      <c r="G96">
        <f t="shared" si="14"/>
        <v>424.8848088896147</v>
      </c>
      <c r="H96">
        <f t="shared" si="15"/>
        <v>15.276763160623835</v>
      </c>
      <c r="I96">
        <f t="shared" si="16"/>
        <v>30.55352632124767</v>
      </c>
      <c r="J96">
        <f t="shared" si="17"/>
        <v>46.017967173748403</v>
      </c>
      <c r="K96">
        <f t="shared" ca="1" si="18"/>
        <v>42.752396974884341</v>
      </c>
      <c r="L96">
        <f t="shared" ca="1" si="19"/>
        <v>30.243294790721869</v>
      </c>
    </row>
    <row r="97" spans="1:12" x14ac:dyDescent="0.3">
      <c r="A97">
        <v>19.191919191919101</v>
      </c>
      <c r="B97">
        <v>42.907865806089198</v>
      </c>
      <c r="C97">
        <f t="shared" si="10"/>
        <v>9.1919191919191263</v>
      </c>
      <c r="D97">
        <f t="shared" si="11"/>
        <v>17.502632776301773</v>
      </c>
      <c r="E97">
        <f t="shared" si="12"/>
        <v>160.882786125601</v>
      </c>
      <c r="F97">
        <f t="shared" si="13"/>
        <v>84.491378430771164</v>
      </c>
      <c r="G97">
        <f t="shared" si="14"/>
        <v>306.3421541020731</v>
      </c>
      <c r="H97">
        <f t="shared" si="15"/>
        <v>14.244290739148294</v>
      </c>
      <c r="I97">
        <f t="shared" si="16"/>
        <v>28.488581478296588</v>
      </c>
      <c r="J97">
        <f t="shared" si="17"/>
        <v>42.907865806089198</v>
      </c>
      <c r="K97">
        <f t="shared" ca="1" si="18"/>
        <v>60.167501859006478</v>
      </c>
      <c r="L97">
        <f t="shared" ca="1" si="19"/>
        <v>15.082718915389904</v>
      </c>
    </row>
    <row r="98" spans="1:12" x14ac:dyDescent="0.3">
      <c r="A98">
        <v>19.393939393939299</v>
      </c>
      <c r="B98">
        <v>48.297836812400597</v>
      </c>
      <c r="C98">
        <f t="shared" si="10"/>
        <v>9.3939393939393234</v>
      </c>
      <c r="D98">
        <f t="shared" si="11"/>
        <v>22.892603782613172</v>
      </c>
      <c r="E98">
        <f t="shared" si="12"/>
        <v>215.05173250333425</v>
      </c>
      <c r="F98">
        <f t="shared" si="13"/>
        <v>88.246097337005097</v>
      </c>
      <c r="G98">
        <f t="shared" si="14"/>
        <v>524.0713079477149</v>
      </c>
      <c r="H98">
        <f t="shared" si="15"/>
        <v>16.033620332851452</v>
      </c>
      <c r="I98">
        <f t="shared" si="16"/>
        <v>32.067240665702904</v>
      </c>
      <c r="J98">
        <f t="shared" si="17"/>
        <v>48.297836812400597</v>
      </c>
      <c r="K98">
        <f t="shared" ca="1" si="18"/>
        <v>19.868539603376458</v>
      </c>
      <c r="L98">
        <f t="shared" ca="1" si="19"/>
        <v>68.291062999563636</v>
      </c>
    </row>
    <row r="99" spans="1:12" x14ac:dyDescent="0.3">
      <c r="A99">
        <v>19.595959595959499</v>
      </c>
      <c r="B99">
        <v>48.314669871815099</v>
      </c>
      <c r="C99">
        <f t="shared" si="10"/>
        <v>9.5959595959595241</v>
      </c>
      <c r="D99">
        <f t="shared" si="11"/>
        <v>22.909436842027674</v>
      </c>
      <c r="E99">
        <f t="shared" si="12"/>
        <v>219.83803030228412</v>
      </c>
      <c r="F99">
        <f t="shared" si="13"/>
        <v>92.082440567287676</v>
      </c>
      <c r="G99">
        <f t="shared" si="14"/>
        <v>524.84229641885486</v>
      </c>
      <c r="H99">
        <f t="shared" si="15"/>
        <v>16.039208468915202</v>
      </c>
      <c r="I99">
        <f t="shared" si="16"/>
        <v>32.078416937830404</v>
      </c>
      <c r="J99">
        <f t="shared" si="17"/>
        <v>48.314669871815099</v>
      </c>
      <c r="K99">
        <f t="shared" ca="1" si="18"/>
        <v>32.513881989619527</v>
      </c>
      <c r="L99">
        <f t="shared" ca="1" si="19"/>
        <v>62.847319949682792</v>
      </c>
    </row>
    <row r="100" spans="1:12" x14ac:dyDescent="0.3">
      <c r="A100">
        <v>19.797979797979799</v>
      </c>
      <c r="B100">
        <v>47.6837399143417</v>
      </c>
      <c r="C100">
        <f t="shared" si="10"/>
        <v>9.7979797979798242</v>
      </c>
      <c r="D100">
        <f t="shared" si="11"/>
        <v>22.278506884554275</v>
      </c>
      <c r="E100">
        <f t="shared" si="12"/>
        <v>218.28436038401722</v>
      </c>
      <c r="F100">
        <f t="shared" si="13"/>
        <v>96.000408121620751</v>
      </c>
      <c r="G100">
        <f t="shared" si="14"/>
        <v>496.33186900513226</v>
      </c>
      <c r="H100">
        <f t="shared" si="15"/>
        <v>15.829756202263102</v>
      </c>
      <c r="I100">
        <f t="shared" si="16"/>
        <v>31.659512404526204</v>
      </c>
      <c r="J100">
        <f t="shared" si="17"/>
        <v>47.6837399143417</v>
      </c>
      <c r="K100">
        <f t="shared" ca="1" si="18"/>
        <v>55.678845703711794</v>
      </c>
      <c r="L100">
        <f t="shared" ca="1" si="19"/>
        <v>35.820323943530418</v>
      </c>
    </row>
    <row r="101" spans="1:12" x14ac:dyDescent="0.3">
      <c r="A101">
        <v>20</v>
      </c>
      <c r="B101">
        <v>47.120154156317</v>
      </c>
      <c r="C101">
        <f t="shared" si="10"/>
        <v>10.000000000000025</v>
      </c>
      <c r="D101">
        <f t="shared" si="11"/>
        <v>21.714921126529575</v>
      </c>
      <c r="E101">
        <f t="shared" si="12"/>
        <v>217.14921126529629</v>
      </c>
      <c r="F101">
        <f t="shared" si="13"/>
        <v>100.0000000000005</v>
      </c>
      <c r="G101">
        <f t="shared" si="14"/>
        <v>471.53779953140048</v>
      </c>
      <c r="H101">
        <f t="shared" si="15"/>
        <v>15.642660450868078</v>
      </c>
      <c r="I101">
        <f t="shared" si="16"/>
        <v>31.285320901736156</v>
      </c>
      <c r="J101">
        <f t="shared" si="17"/>
        <v>47.120154156317</v>
      </c>
      <c r="K101">
        <f t="shared" ca="1" si="18"/>
        <v>33.704771690208311</v>
      </c>
      <c r="L101">
        <f t="shared" ca="1" si="19"/>
        <v>33.990851532830703</v>
      </c>
    </row>
    <row r="102" spans="1:12" x14ac:dyDescent="0.3">
      <c r="D102" t="s">
        <v>63</v>
      </c>
      <c r="E102">
        <f>SUM(E2:E101)</f>
        <v>8454.3660697795167</v>
      </c>
      <c r="F102">
        <f>SUM(F2:F101)</f>
        <v>3400.6734006733705</v>
      </c>
      <c r="G102">
        <f>SUM(G2:G101)</f>
        <v>22457.80837284579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E0ED0-10AE-4161-9CC3-BF6BBEC09C26}">
  <dimension ref="A1:I33"/>
  <sheetViews>
    <sheetView zoomScale="118" workbookViewId="0">
      <selection activeCell="I10" sqref="I10"/>
    </sheetView>
  </sheetViews>
  <sheetFormatPr defaultRowHeight="14.4" x14ac:dyDescent="0.3"/>
  <sheetData>
    <row r="1" spans="1:9" x14ac:dyDescent="0.3">
      <c r="A1" t="s">
        <v>0</v>
      </c>
      <c r="B1" t="s">
        <v>47</v>
      </c>
      <c r="C1" t="s">
        <v>48</v>
      </c>
      <c r="D1" t="s">
        <v>49</v>
      </c>
      <c r="E1" t="s">
        <v>50</v>
      </c>
    </row>
    <row r="2" spans="1:9" x14ac:dyDescent="0.3">
      <c r="A2">
        <v>0</v>
      </c>
      <c r="B2">
        <v>0.4946883754403138</v>
      </c>
      <c r="C2">
        <f>($I$7*A2)+$I$6</f>
        <v>-1.903016844719934</v>
      </c>
      <c r="D2">
        <f>B2-C2</f>
        <v>2.397705220160248</v>
      </c>
      <c r="E2">
        <f>D2^2</f>
        <v>5.7489903227837038</v>
      </c>
      <c r="F2">
        <f>(B2-$I$8)^2</f>
        <v>6.8620587650482463</v>
      </c>
    </row>
    <row r="3" spans="1:9" x14ac:dyDescent="0.3">
      <c r="A3">
        <v>0.20202020202020199</v>
      </c>
      <c r="B3">
        <v>0.16386605320379652</v>
      </c>
      <c r="C3">
        <f>($I$7*A3)+$I$6</f>
        <v>-1.7074085803100165</v>
      </c>
      <c r="D3">
        <f t="shared" ref="D3:D31" si="0">B3-C3</f>
        <v>1.8712746335138131</v>
      </c>
      <c r="E3">
        <f t="shared" ref="E3:E31" si="1">D3^2</f>
        <v>3.5016687540322553</v>
      </c>
      <c r="F3">
        <f>(B3-$I$8)^2</f>
        <v>8.7047154940464111</v>
      </c>
    </row>
    <row r="4" spans="1:9" x14ac:dyDescent="0.3">
      <c r="A4">
        <v>0.40404040404040398</v>
      </c>
      <c r="B4">
        <v>1.2468149041964616</v>
      </c>
      <c r="C4">
        <f>($I$7*A4)+$I$6</f>
        <v>-1.5118003159000988</v>
      </c>
      <c r="D4">
        <f t="shared" si="0"/>
        <v>2.7586152200965603</v>
      </c>
      <c r="E4">
        <f t="shared" si="1"/>
        <v>7.6099579325483937</v>
      </c>
      <c r="F4">
        <f>(B4-$I$8)^2</f>
        <v>3.4872822280562761</v>
      </c>
    </row>
    <row r="5" spans="1:9" x14ac:dyDescent="0.3">
      <c r="A5">
        <v>0.60606060606060597</v>
      </c>
      <c r="B5">
        <v>2.4160714812973749</v>
      </c>
      <c r="C5">
        <f>($I$7*A5)+$I$6</f>
        <v>-1.316192051490181</v>
      </c>
      <c r="D5">
        <f t="shared" si="0"/>
        <v>3.732263532787556</v>
      </c>
      <c r="E5">
        <f t="shared" si="1"/>
        <v>13.929791078175848</v>
      </c>
      <c r="F5">
        <f>(B5-$I$8)^2</f>
        <v>0.48744142636288462</v>
      </c>
    </row>
    <row r="6" spans="1:9" x14ac:dyDescent="0.3">
      <c r="A6">
        <v>0.80808080808080796</v>
      </c>
      <c r="B6">
        <v>0.95950023911401938</v>
      </c>
      <c r="C6">
        <f>($I$7*A6)+$I$6</f>
        <v>-1.1205837870802635</v>
      </c>
      <c r="D6">
        <f t="shared" si="0"/>
        <v>2.080084026194283</v>
      </c>
      <c r="E6">
        <f t="shared" si="1"/>
        <v>4.3267495560286182</v>
      </c>
      <c r="F6">
        <f>(B6-$I$8)^2</f>
        <v>4.642910059837253</v>
      </c>
      <c r="H6" t="s">
        <v>29</v>
      </c>
      <c r="I6">
        <v>-1.903016844719934</v>
      </c>
    </row>
    <row r="7" spans="1:9" ht="15" thickBot="1" x14ac:dyDescent="0.35">
      <c r="A7">
        <v>1.0101010101010099</v>
      </c>
      <c r="B7">
        <v>1.2476402462605034</v>
      </c>
      <c r="C7">
        <f>($I$7*A7)+$I$6</f>
        <v>-0.92497552267034588</v>
      </c>
      <c r="D7">
        <f t="shared" si="0"/>
        <v>2.1726157689308492</v>
      </c>
      <c r="E7">
        <f t="shared" si="1"/>
        <v>4.7202592794069851</v>
      </c>
      <c r="F7">
        <f>(B7-$I$8)^2</f>
        <v>3.4842003777430439</v>
      </c>
      <c r="H7" s="1" t="s">
        <v>42</v>
      </c>
      <c r="I7" s="1">
        <v>0.96826090882909244</v>
      </c>
    </row>
    <row r="8" spans="1:9" x14ac:dyDescent="0.3">
      <c r="A8">
        <v>1.2121212121212099</v>
      </c>
      <c r="B8">
        <v>3.3351682608101956</v>
      </c>
      <c r="C8">
        <f>($I$7*A8)+$I$6</f>
        <v>-0.72936725826043025</v>
      </c>
      <c r="D8">
        <f t="shared" si="0"/>
        <v>4.0645355190706258</v>
      </c>
      <c r="E8">
        <f t="shared" si="1"/>
        <v>16.520448985786722</v>
      </c>
      <c r="F8">
        <f>(B8-$I$8)^2</f>
        <v>4.880861739379222E-2</v>
      </c>
      <c r="H8" t="s">
        <v>51</v>
      </c>
      <c r="I8">
        <f>AVERAGE(B2:B31)</f>
        <v>3.1142415367730338</v>
      </c>
    </row>
    <row r="9" spans="1:9" x14ac:dyDescent="0.3">
      <c r="A9">
        <v>1.4141414141414099</v>
      </c>
      <c r="B9">
        <v>2.8005634559313544</v>
      </c>
      <c r="C9">
        <f>($I$7*A9)+$I$6</f>
        <v>-0.53375899385051451</v>
      </c>
      <c r="D9">
        <f t="shared" si="0"/>
        <v>3.3343224497818689</v>
      </c>
      <c r="E9">
        <f t="shared" si="1"/>
        <v>11.117706199119363</v>
      </c>
      <c r="F9">
        <f>(B9-$I$8)^2</f>
        <v>9.8393938400519201E-2</v>
      </c>
      <c r="H9" t="s">
        <v>52</v>
      </c>
      <c r="I9">
        <f>SQRT(AVERAGE(E2:E31))</f>
        <v>2.3650968661338143</v>
      </c>
    </row>
    <row r="10" spans="1:9" x14ac:dyDescent="0.3">
      <c r="A10">
        <v>1.6161616161616099</v>
      </c>
      <c r="B10">
        <v>1.8337676579893629</v>
      </c>
      <c r="C10">
        <f>($I$7*A10)+$I$6</f>
        <v>-0.33815072944059876</v>
      </c>
      <c r="D10">
        <f t="shared" si="0"/>
        <v>2.1719183874299617</v>
      </c>
      <c r="E10">
        <f t="shared" si="1"/>
        <v>4.7172294816563651</v>
      </c>
      <c r="F10">
        <f>(B10-$I$8)^2</f>
        <v>1.6396133542472993</v>
      </c>
      <c r="H10" t="s">
        <v>53</v>
      </c>
      <c r="I10">
        <f>1-(E33/F33)</f>
        <v>-1.5570088548585517</v>
      </c>
    </row>
    <row r="11" spans="1:9" x14ac:dyDescent="0.3">
      <c r="A11">
        <v>1.8181818181818099</v>
      </c>
      <c r="B11">
        <v>3.0969566256397685</v>
      </c>
      <c r="C11">
        <f>($I$7*A11)+$I$6</f>
        <v>-0.14254246503068302</v>
      </c>
      <c r="D11">
        <f t="shared" si="0"/>
        <v>3.2394990906704515</v>
      </c>
      <c r="E11">
        <f t="shared" si="1"/>
        <v>10.494354358454682</v>
      </c>
      <c r="F11">
        <f>(B11-$I$8)^2</f>
        <v>2.9876815288488068E-4</v>
      </c>
    </row>
    <row r="12" spans="1:9" x14ac:dyDescent="0.3">
      <c r="A12">
        <v>2.0202020202020199</v>
      </c>
      <c r="B12">
        <v>2.3396836021944312</v>
      </c>
      <c r="C12">
        <f>($I$7*A12)+$I$6</f>
        <v>5.3065799379242273E-2</v>
      </c>
      <c r="D12">
        <f t="shared" si="0"/>
        <v>2.2866178028151891</v>
      </c>
      <c r="E12">
        <f t="shared" si="1"/>
        <v>5.2286209761513627</v>
      </c>
      <c r="F12">
        <f>(B12-$I$8)^2</f>
        <v>0.59993999401867093</v>
      </c>
    </row>
    <row r="13" spans="1:9" x14ac:dyDescent="0.3">
      <c r="A13">
        <v>2.2222222222222201</v>
      </c>
      <c r="B13">
        <v>2.5705186102848141</v>
      </c>
      <c r="C13">
        <f>($I$7*A13)+$I$6</f>
        <v>0.24867406378915824</v>
      </c>
      <c r="D13">
        <f t="shared" si="0"/>
        <v>2.3218445464956559</v>
      </c>
      <c r="E13">
        <f t="shared" si="1"/>
        <v>5.3909620980916175</v>
      </c>
      <c r="F13">
        <f>(B13-$I$8)^2</f>
        <v>0.295634620788914</v>
      </c>
    </row>
    <row r="14" spans="1:9" x14ac:dyDescent="0.3">
      <c r="A14">
        <v>2.4242424242424199</v>
      </c>
      <c r="B14">
        <v>3.4963302502089859</v>
      </c>
      <c r="C14">
        <f>($I$7*A14)+$I$6</f>
        <v>0.44428232819907354</v>
      </c>
      <c r="D14">
        <f t="shared" si="0"/>
        <v>3.0520479220099124</v>
      </c>
      <c r="E14">
        <f t="shared" si="1"/>
        <v>9.3149965182450245</v>
      </c>
      <c r="F14">
        <f>(B14-$I$8)^2</f>
        <v>0.14599178493514112</v>
      </c>
    </row>
    <row r="15" spans="1:9" x14ac:dyDescent="0.3">
      <c r="A15">
        <v>2.6262626262626201</v>
      </c>
      <c r="B15">
        <v>1.5582078228210272</v>
      </c>
      <c r="C15">
        <f>($I$7*A15)+$I$6</f>
        <v>0.63989059260898973</v>
      </c>
      <c r="D15">
        <f t="shared" si="0"/>
        <v>0.91831723021203748</v>
      </c>
      <c r="E15">
        <f t="shared" si="1"/>
        <v>0.84330653530430821</v>
      </c>
      <c r="F15">
        <f>(B15-$I$8)^2</f>
        <v>2.421240918955275</v>
      </c>
    </row>
    <row r="16" spans="1:9" x14ac:dyDescent="0.3">
      <c r="A16">
        <v>2.8282828282828198</v>
      </c>
      <c r="B16">
        <v>1.941042100957914</v>
      </c>
      <c r="C16">
        <f>($I$7*A16)+$I$6</f>
        <v>0.83549885701890503</v>
      </c>
      <c r="D16">
        <f t="shared" si="0"/>
        <v>1.1055432439390089</v>
      </c>
      <c r="E16">
        <f t="shared" si="1"/>
        <v>1.222225864219187</v>
      </c>
      <c r="F16">
        <f>(B16-$I$8)^2</f>
        <v>1.3763969161969156</v>
      </c>
    </row>
    <row r="17" spans="1:6" x14ac:dyDescent="0.3">
      <c r="A17">
        <v>3.0303030303030298</v>
      </c>
      <c r="B17">
        <v>3.2807995674857873</v>
      </c>
      <c r="C17">
        <f>($I$7*A17)+$I$6</f>
        <v>1.0311071214288305</v>
      </c>
      <c r="D17">
        <f t="shared" si="0"/>
        <v>2.2496924460569567</v>
      </c>
      <c r="E17">
        <f t="shared" si="1"/>
        <v>5.0611161018457329</v>
      </c>
      <c r="F17">
        <f>(B17-$I$8)^2</f>
        <v>2.7741577594910517E-2</v>
      </c>
    </row>
    <row r="18" spans="1:6" x14ac:dyDescent="0.3">
      <c r="A18">
        <v>3.23232323232323</v>
      </c>
      <c r="B18">
        <v>3.0004461347303106</v>
      </c>
      <c r="C18">
        <f>($I$7*A18)+$I$6</f>
        <v>1.2267153858387463</v>
      </c>
      <c r="D18">
        <f t="shared" si="0"/>
        <v>1.7737307488915643</v>
      </c>
      <c r="E18">
        <f t="shared" si="1"/>
        <v>3.1461207695634297</v>
      </c>
      <c r="F18">
        <f>(B18-$I$8)^2</f>
        <v>1.2949393526065013E-2</v>
      </c>
    </row>
    <row r="19" spans="1:6" x14ac:dyDescent="0.3">
      <c r="A19">
        <v>3.4343434343434298</v>
      </c>
      <c r="B19">
        <v>4.4769418402357024</v>
      </c>
      <c r="C19">
        <f>($I$7*A19)+$I$6</f>
        <v>1.422323650248662</v>
      </c>
      <c r="D19">
        <f t="shared" si="0"/>
        <v>3.0546181899870404</v>
      </c>
      <c r="E19">
        <f t="shared" si="1"/>
        <v>9.3306922865997031</v>
      </c>
      <c r="F19">
        <f>(B19-$I$8)^2</f>
        <v>1.8569521170572489</v>
      </c>
    </row>
    <row r="20" spans="1:6" x14ac:dyDescent="0.3">
      <c r="A20">
        <v>3.63636363636363</v>
      </c>
      <c r="B20">
        <v>3.401092549232521</v>
      </c>
      <c r="C20">
        <f>($I$7*A20)+$I$6</f>
        <v>1.6179319146585778</v>
      </c>
      <c r="D20">
        <f t="shared" si="0"/>
        <v>1.7831606345739432</v>
      </c>
      <c r="E20">
        <f t="shared" si="1"/>
        <v>3.1796618486941481</v>
      </c>
      <c r="F20">
        <f>(B20-$I$8)^2</f>
        <v>8.228350334903288E-2</v>
      </c>
    </row>
    <row r="21" spans="1:6" x14ac:dyDescent="0.3">
      <c r="A21">
        <v>3.8383838383838298</v>
      </c>
      <c r="B21">
        <v>3.0271818806265256</v>
      </c>
      <c r="C21">
        <f>($I$7*A21)+$I$6</f>
        <v>1.8135401790684931</v>
      </c>
      <c r="D21">
        <f t="shared" si="0"/>
        <v>1.2136417015580325</v>
      </c>
      <c r="E21">
        <f t="shared" si="1"/>
        <v>1.4729261797606765</v>
      </c>
      <c r="F21">
        <f>(B21-$I$8)^2</f>
        <v>7.5793837283482492E-3</v>
      </c>
    </row>
    <row r="22" spans="1:6" x14ac:dyDescent="0.3">
      <c r="A22">
        <v>4.0404040404040398</v>
      </c>
      <c r="B22">
        <v>6.0089855865878876</v>
      </c>
      <c r="C22">
        <f>($I$7*A22)+$I$6</f>
        <v>2.0091484434784186</v>
      </c>
      <c r="D22">
        <f t="shared" si="0"/>
        <v>3.999837143109469</v>
      </c>
      <c r="E22">
        <f t="shared" si="1"/>
        <v>15.998697171398119</v>
      </c>
      <c r="F22">
        <f>(B22-$I$8)^2</f>
        <v>8.3795431139385013</v>
      </c>
    </row>
    <row r="23" spans="1:6" x14ac:dyDescent="0.3">
      <c r="A23">
        <v>4.2424242424242404</v>
      </c>
      <c r="B23">
        <v>4.4278544050141431</v>
      </c>
      <c r="C23">
        <f>($I$7*A23)+$I$6</f>
        <v>2.2047567078883352</v>
      </c>
      <c r="D23">
        <f t="shared" si="0"/>
        <v>2.2230976971258078</v>
      </c>
      <c r="E23">
        <f t="shared" si="1"/>
        <v>4.9421633709660702</v>
      </c>
      <c r="F23">
        <f>(B23-$I$8)^2</f>
        <v>1.7255787676086338</v>
      </c>
    </row>
    <row r="24" spans="1:6" x14ac:dyDescent="0.3">
      <c r="A24">
        <v>4.4444444444444402</v>
      </c>
      <c r="B24">
        <v>4.8118206333558211</v>
      </c>
      <c r="C24">
        <f>($I$7*A24)+$I$6</f>
        <v>2.4003649722982505</v>
      </c>
      <c r="D24">
        <f t="shared" si="0"/>
        <v>2.4114556610575706</v>
      </c>
      <c r="E24">
        <f t="shared" si="1"/>
        <v>5.8151184052466052</v>
      </c>
      <c r="F24">
        <f>(B24-$I$8)^2</f>
        <v>2.8817747891548322</v>
      </c>
    </row>
    <row r="25" spans="1:6" x14ac:dyDescent="0.3">
      <c r="A25">
        <v>4.64646464646464</v>
      </c>
      <c r="B25">
        <v>3.4067232632496829</v>
      </c>
      <c r="C25">
        <f>($I$7*A25)+$I$6</f>
        <v>2.5959732367081658</v>
      </c>
      <c r="D25">
        <f t="shared" si="0"/>
        <v>0.81075002654151707</v>
      </c>
      <c r="E25">
        <f t="shared" si="1"/>
        <v>0.65731560553707058</v>
      </c>
      <c r="F25">
        <f>(B25-$I$8)^2</f>
        <v>8.5545560322761352E-2</v>
      </c>
    </row>
    <row r="26" spans="1:6" x14ac:dyDescent="0.3">
      <c r="A26">
        <v>4.8484848484848397</v>
      </c>
      <c r="B26">
        <v>4.3547088595983361</v>
      </c>
      <c r="C26">
        <f>($I$7*A26)+$I$6</f>
        <v>2.7915815011180811</v>
      </c>
      <c r="D26">
        <f t="shared" si="0"/>
        <v>1.563127358480255</v>
      </c>
      <c r="E26">
        <f t="shared" si="1"/>
        <v>2.4433671388294593</v>
      </c>
      <c r="F26">
        <f>(B26-$I$8)^2</f>
        <v>1.5387591789973727</v>
      </c>
    </row>
    <row r="27" spans="1:6" x14ac:dyDescent="0.3">
      <c r="A27">
        <v>5.0505050505050502</v>
      </c>
      <c r="B27">
        <v>5.0696530554929984</v>
      </c>
      <c r="C27">
        <f>($I$7*A27)+$I$6</f>
        <v>2.9871897655280071</v>
      </c>
      <c r="D27">
        <f t="shared" si="0"/>
        <v>2.0824632899649913</v>
      </c>
      <c r="E27">
        <f t="shared" si="1"/>
        <v>4.3366533540518155</v>
      </c>
      <c r="F27">
        <f>(B27-$I$8)^2</f>
        <v>3.8236342075427183</v>
      </c>
    </row>
    <row r="28" spans="1:6" x14ac:dyDescent="0.3">
      <c r="A28">
        <v>5.2525252525252499</v>
      </c>
      <c r="B28">
        <v>3.8673697531647866</v>
      </c>
      <c r="C28">
        <f>($I$7*A28)+$I$6</f>
        <v>3.1827980299379224</v>
      </c>
      <c r="D28">
        <f t="shared" si="0"/>
        <v>0.68457172322686421</v>
      </c>
      <c r="E28">
        <f t="shared" si="1"/>
        <v>0.4686384442417984</v>
      </c>
      <c r="F28">
        <f>(B28-$I$8)^2</f>
        <v>0.56720211032542278</v>
      </c>
    </row>
    <row r="29" spans="1:6" x14ac:dyDescent="0.3">
      <c r="A29">
        <v>5.4545454545454497</v>
      </c>
      <c r="B29">
        <v>5.4356499165528147</v>
      </c>
      <c r="C29">
        <f>($I$7*A29)+$I$6</f>
        <v>3.3784062943478386</v>
      </c>
      <c r="D29">
        <f t="shared" si="0"/>
        <v>2.0572436222049761</v>
      </c>
      <c r="E29">
        <f t="shared" si="1"/>
        <v>4.2322513211030506</v>
      </c>
      <c r="F29">
        <f>(B29-$I$8)^2</f>
        <v>5.3889368657117878</v>
      </c>
    </row>
    <row r="30" spans="1:6" x14ac:dyDescent="0.3">
      <c r="A30">
        <v>5.6565656565656504</v>
      </c>
      <c r="B30">
        <v>4.5056604398776612</v>
      </c>
      <c r="C30">
        <f>($I$7*A30)+$I$6</f>
        <v>3.5740145587577548</v>
      </c>
      <c r="D30">
        <f t="shared" si="0"/>
        <v>0.93164588111990643</v>
      </c>
      <c r="E30">
        <f t="shared" si="1"/>
        <v>0.86796404780768677</v>
      </c>
      <c r="F30">
        <f>(B30-$I$8)^2</f>
        <v>1.9360465639168845</v>
      </c>
    </row>
    <row r="31" spans="1:6" x14ac:dyDescent="0.3">
      <c r="A31">
        <v>5.8585858585858501</v>
      </c>
      <c r="B31">
        <v>4.8515385316357067</v>
      </c>
      <c r="C31">
        <f>($I$7*A31)+$I$6</f>
        <v>3.7696228231676701</v>
      </c>
      <c r="D31">
        <f t="shared" si="0"/>
        <v>1.0819157084680366</v>
      </c>
      <c r="E31">
        <f t="shared" si="1"/>
        <v>1.1705416002298936</v>
      </c>
      <c r="F31">
        <f>(B31-$I$8)^2</f>
        <v>3.018200848358874</v>
      </c>
    </row>
    <row r="33" spans="5:6" x14ac:dyDescent="0.3">
      <c r="E33">
        <f>SUM(E2:E31)</f>
        <v>167.81049558587966</v>
      </c>
      <c r="F33">
        <f>SUM(F2:F31)</f>
        <v>65.62765524531693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8BD2A-F08F-42DE-AC15-1B2EFCAA228A}">
  <dimension ref="A1:I33"/>
  <sheetViews>
    <sheetView workbookViewId="0">
      <selection activeCell="I10" sqref="I10"/>
    </sheetView>
  </sheetViews>
  <sheetFormatPr defaultRowHeight="14.4" x14ac:dyDescent="0.3"/>
  <sheetData>
    <row r="1" spans="1:9" x14ac:dyDescent="0.3">
      <c r="A1" t="s">
        <v>0</v>
      </c>
      <c r="B1" t="s">
        <v>47</v>
      </c>
      <c r="C1" t="s">
        <v>48</v>
      </c>
      <c r="D1" t="s">
        <v>49</v>
      </c>
      <c r="E1" t="s">
        <v>50</v>
      </c>
    </row>
    <row r="2" spans="1:9" x14ac:dyDescent="0.3">
      <c r="A2">
        <v>0</v>
      </c>
      <c r="B2">
        <v>0.9893767508806276</v>
      </c>
      <c r="C2">
        <f>($I$7*A2)+$I$6</f>
        <v>2.0559855074518794</v>
      </c>
      <c r="D2">
        <f>B2-C2</f>
        <v>-1.0666087565712519</v>
      </c>
      <c r="E2">
        <f>D2^2</f>
        <v>1.137654239594472</v>
      </c>
      <c r="F2">
        <f>(B2-$I$8)^2</f>
        <v>27.448235060192985</v>
      </c>
    </row>
    <row r="3" spans="1:9" x14ac:dyDescent="0.3">
      <c r="A3">
        <v>0.20202020202020199</v>
      </c>
      <c r="B3">
        <v>0.32773210640759304</v>
      </c>
      <c r="C3">
        <f t="shared" ref="C3:C31" si="0">($I$7*A3)+$I$6</f>
        <v>2.3437439602859618</v>
      </c>
      <c r="D3">
        <f t="shared" ref="D3:D31" si="1">B3-C3</f>
        <v>-2.0160118538783687</v>
      </c>
      <c r="E3">
        <f t="shared" ref="E3:E31" si="2">D3^2</f>
        <v>4.0643037949780974</v>
      </c>
      <c r="F3">
        <f t="shared" ref="F3:F31" si="3">(B3-$I$8)^2</f>
        <v>34.818861976185644</v>
      </c>
    </row>
    <row r="4" spans="1:9" x14ac:dyDescent="0.3">
      <c r="A4">
        <v>0.40404040404040398</v>
      </c>
      <c r="B4">
        <v>2.4936298083929231</v>
      </c>
      <c r="C4">
        <f t="shared" si="0"/>
        <v>2.6315024131200442</v>
      </c>
      <c r="D4">
        <f t="shared" si="1"/>
        <v>-0.13787260472712104</v>
      </c>
      <c r="E4">
        <f t="shared" si="2"/>
        <v>1.900885513424096E-2</v>
      </c>
      <c r="F4">
        <f t="shared" si="3"/>
        <v>13.949128912225104</v>
      </c>
    </row>
    <row r="5" spans="1:9" x14ac:dyDescent="0.3">
      <c r="A5">
        <v>0.60606060606060597</v>
      </c>
      <c r="B5">
        <v>4.8321429625947498</v>
      </c>
      <c r="C5">
        <f t="shared" si="0"/>
        <v>2.9192608659541261</v>
      </c>
      <c r="D5">
        <f t="shared" si="1"/>
        <v>1.9128820966406237</v>
      </c>
      <c r="E5">
        <f t="shared" si="2"/>
        <v>3.6591179156482285</v>
      </c>
      <c r="F5">
        <f t="shared" si="3"/>
        <v>1.9497657054515385</v>
      </c>
    </row>
    <row r="6" spans="1:9" x14ac:dyDescent="0.3">
      <c r="A6">
        <v>0.80808080808080796</v>
      </c>
      <c r="B6">
        <v>1.9190004782280388</v>
      </c>
      <c r="C6">
        <f t="shared" si="0"/>
        <v>3.2070193187882086</v>
      </c>
      <c r="D6">
        <f t="shared" si="1"/>
        <v>-1.2880188405601698</v>
      </c>
      <c r="E6">
        <f t="shared" si="2"/>
        <v>1.6589925336379641</v>
      </c>
      <c r="F6">
        <f t="shared" si="3"/>
        <v>18.571640239349012</v>
      </c>
      <c r="H6" t="s">
        <v>29</v>
      </c>
      <c r="I6">
        <v>2.0559855074518794</v>
      </c>
    </row>
    <row r="7" spans="1:9" ht="15" thickBot="1" x14ac:dyDescent="0.35">
      <c r="A7">
        <v>1.0101010101010099</v>
      </c>
      <c r="B7">
        <v>2.4952804925210068</v>
      </c>
      <c r="C7">
        <f t="shared" si="0"/>
        <v>3.4947777716222905</v>
      </c>
      <c r="D7">
        <f t="shared" si="1"/>
        <v>-0.99949727910128372</v>
      </c>
      <c r="E7">
        <f t="shared" si="2"/>
        <v>0.99899481093086939</v>
      </c>
      <c r="F7">
        <f t="shared" si="3"/>
        <v>13.936801510972176</v>
      </c>
      <c r="H7" s="1" t="s">
        <v>42</v>
      </c>
      <c r="I7" s="1">
        <v>1.4244043415287075</v>
      </c>
    </row>
    <row r="8" spans="1:9" x14ac:dyDescent="0.3">
      <c r="A8">
        <v>1.2121212121212099</v>
      </c>
      <c r="B8">
        <v>6.6703365216203911</v>
      </c>
      <c r="C8">
        <f t="shared" si="0"/>
        <v>3.7825362244563703</v>
      </c>
      <c r="D8">
        <f t="shared" si="1"/>
        <v>2.8878002971640209</v>
      </c>
      <c r="E8">
        <f t="shared" si="2"/>
        <v>8.3393905563006072</v>
      </c>
      <c r="F8">
        <f t="shared" si="3"/>
        <v>0.19523446957516888</v>
      </c>
      <c r="H8" t="s">
        <v>51</v>
      </c>
      <c r="I8">
        <f>AVERAGE(B2:B31)</f>
        <v>6.2284830735460677</v>
      </c>
    </row>
    <row r="9" spans="1:9" x14ac:dyDescent="0.3">
      <c r="A9">
        <v>1.4141414141414099</v>
      </c>
      <c r="B9">
        <v>5.6011269118627087</v>
      </c>
      <c r="C9">
        <f t="shared" si="0"/>
        <v>4.07029467729045</v>
      </c>
      <c r="D9">
        <f t="shared" si="1"/>
        <v>1.5308322345722587</v>
      </c>
      <c r="E9">
        <f t="shared" si="2"/>
        <v>2.3434473304054948</v>
      </c>
      <c r="F9">
        <f t="shared" si="3"/>
        <v>0.39357575360207681</v>
      </c>
      <c r="H9" t="s">
        <v>52</v>
      </c>
      <c r="I9">
        <f>SQRT(AVERAGE(E2:E31))</f>
        <v>1.5958962701244708</v>
      </c>
    </row>
    <row r="10" spans="1:9" x14ac:dyDescent="0.3">
      <c r="A10">
        <v>1.6161616161616099</v>
      </c>
      <c r="B10">
        <v>3.6675353159787258</v>
      </c>
      <c r="C10">
        <f t="shared" si="0"/>
        <v>4.3580531301245298</v>
      </c>
      <c r="D10">
        <f t="shared" si="1"/>
        <v>-0.69051781414580393</v>
      </c>
      <c r="E10">
        <f t="shared" si="2"/>
        <v>0.47681485165269905</v>
      </c>
      <c r="F10">
        <f t="shared" si="3"/>
        <v>6.558453416989197</v>
      </c>
      <c r="H10" t="s">
        <v>53</v>
      </c>
      <c r="I10">
        <f>1-(E33/F33)</f>
        <v>0.70893921600464249</v>
      </c>
    </row>
    <row r="11" spans="1:9" x14ac:dyDescent="0.3">
      <c r="A11">
        <v>1.8181818181818099</v>
      </c>
      <c r="B11">
        <v>6.193913251279537</v>
      </c>
      <c r="C11">
        <f t="shared" si="0"/>
        <v>4.6458115829586086</v>
      </c>
      <c r="D11">
        <f t="shared" si="1"/>
        <v>1.5481016683209283</v>
      </c>
      <c r="E11">
        <f t="shared" si="2"/>
        <v>2.3966187754580415</v>
      </c>
      <c r="F11">
        <f t="shared" si="3"/>
        <v>1.1950726115395227E-3</v>
      </c>
    </row>
    <row r="12" spans="1:9" x14ac:dyDescent="0.3">
      <c r="A12">
        <v>2.0202020202020199</v>
      </c>
      <c r="B12">
        <v>4.6793672043888623</v>
      </c>
      <c r="C12">
        <f t="shared" si="0"/>
        <v>4.9335700357927017</v>
      </c>
      <c r="D12">
        <f t="shared" si="1"/>
        <v>-0.25420283140383937</v>
      </c>
      <c r="E12">
        <f t="shared" si="2"/>
        <v>6.4619079493728776E-2</v>
      </c>
      <c r="F12">
        <f t="shared" si="3"/>
        <v>2.3997599760746837</v>
      </c>
    </row>
    <row r="13" spans="1:9" x14ac:dyDescent="0.3">
      <c r="A13">
        <v>2.2222222222222201</v>
      </c>
      <c r="B13">
        <v>5.1410372205696282</v>
      </c>
      <c r="C13">
        <f t="shared" si="0"/>
        <v>5.2213284886267814</v>
      </c>
      <c r="D13">
        <f t="shared" si="1"/>
        <v>-8.0291268057153253E-2</v>
      </c>
      <c r="E13">
        <f t="shared" si="2"/>
        <v>6.4466877262256382E-3</v>
      </c>
      <c r="F13">
        <f t="shared" si="3"/>
        <v>1.182538483155656</v>
      </c>
    </row>
    <row r="14" spans="1:9" x14ac:dyDescent="0.3">
      <c r="A14">
        <v>2.4242424242424199</v>
      </c>
      <c r="B14">
        <v>6.9926605004179718</v>
      </c>
      <c r="C14">
        <f t="shared" si="0"/>
        <v>5.5090869414608612</v>
      </c>
      <c r="D14">
        <f t="shared" si="1"/>
        <v>1.4835735589571106</v>
      </c>
      <c r="E14">
        <f t="shared" si="2"/>
        <v>2.2009905048366676</v>
      </c>
      <c r="F14">
        <f t="shared" si="3"/>
        <v>0.58396713974056447</v>
      </c>
    </row>
    <row r="15" spans="1:9" x14ac:dyDescent="0.3">
      <c r="A15">
        <v>2.6262626262626201</v>
      </c>
      <c r="B15">
        <v>3.1164156456420544</v>
      </c>
      <c r="C15">
        <f t="shared" si="0"/>
        <v>5.7968453942949409</v>
      </c>
      <c r="D15">
        <f t="shared" si="1"/>
        <v>-2.6804297486528865</v>
      </c>
      <c r="E15">
        <f t="shared" si="2"/>
        <v>7.1847036374633761</v>
      </c>
      <c r="F15">
        <f t="shared" si="3"/>
        <v>9.6849636758211002</v>
      </c>
    </row>
    <row r="16" spans="1:9" x14ac:dyDescent="0.3">
      <c r="A16">
        <v>2.8282828282828198</v>
      </c>
      <c r="B16">
        <v>3.8820842019158279</v>
      </c>
      <c r="C16">
        <f t="shared" si="0"/>
        <v>6.0846038471290198</v>
      </c>
      <c r="D16">
        <f t="shared" si="1"/>
        <v>-2.2025196452131919</v>
      </c>
      <c r="E16">
        <f t="shared" si="2"/>
        <v>4.8510927875500442</v>
      </c>
      <c r="F16">
        <f t="shared" si="3"/>
        <v>5.5055876647876625</v>
      </c>
    </row>
    <row r="17" spans="1:6" x14ac:dyDescent="0.3">
      <c r="A17">
        <v>3.0303030303030298</v>
      </c>
      <c r="B17">
        <v>6.5615991349715745</v>
      </c>
      <c r="C17">
        <f t="shared" si="0"/>
        <v>6.3723622999631138</v>
      </c>
      <c r="D17">
        <f t="shared" si="1"/>
        <v>0.18923683500846078</v>
      </c>
      <c r="E17">
        <f t="shared" si="2"/>
        <v>3.5810579724019409E-2</v>
      </c>
      <c r="F17">
        <f t="shared" si="3"/>
        <v>0.11096631037964207</v>
      </c>
    </row>
    <row r="18" spans="1:6" x14ac:dyDescent="0.3">
      <c r="A18">
        <v>3.23232323232323</v>
      </c>
      <c r="B18">
        <v>6.0008922694606213</v>
      </c>
      <c r="C18">
        <f t="shared" si="0"/>
        <v>6.6601207527971935</v>
      </c>
      <c r="D18">
        <f t="shared" si="1"/>
        <v>-0.65922848333657225</v>
      </c>
      <c r="E18">
        <f t="shared" si="2"/>
        <v>0.43458219324223729</v>
      </c>
      <c r="F18">
        <f t="shared" si="3"/>
        <v>5.1797574104260051E-2</v>
      </c>
    </row>
    <row r="19" spans="1:6" x14ac:dyDescent="0.3">
      <c r="A19">
        <v>3.4343434343434298</v>
      </c>
      <c r="B19">
        <v>8.9538836804714048</v>
      </c>
      <c r="C19">
        <f t="shared" si="0"/>
        <v>6.9478792056312724</v>
      </c>
      <c r="D19">
        <f t="shared" si="1"/>
        <v>2.0060044748401324</v>
      </c>
      <c r="E19">
        <f t="shared" si="2"/>
        <v>4.0240539530786359</v>
      </c>
      <c r="F19">
        <f t="shared" si="3"/>
        <v>7.4278084682289958</v>
      </c>
    </row>
    <row r="20" spans="1:6" x14ac:dyDescent="0.3">
      <c r="A20">
        <v>3.63636363636363</v>
      </c>
      <c r="B20">
        <v>6.802185098465042</v>
      </c>
      <c r="C20">
        <f t="shared" si="0"/>
        <v>7.2356376584653521</v>
      </c>
      <c r="D20">
        <f t="shared" si="1"/>
        <v>-0.43345256000031007</v>
      </c>
      <c r="E20">
        <f t="shared" si="2"/>
        <v>0.18788112177082239</v>
      </c>
      <c r="F20">
        <f t="shared" si="3"/>
        <v>0.32913401339613152</v>
      </c>
    </row>
    <row r="21" spans="1:6" x14ac:dyDescent="0.3">
      <c r="A21">
        <v>3.8383838383838298</v>
      </c>
      <c r="B21">
        <v>6.0543637612530512</v>
      </c>
      <c r="C21">
        <f t="shared" si="0"/>
        <v>7.523396111299431</v>
      </c>
      <c r="D21">
        <f t="shared" si="1"/>
        <v>-1.4690323500463798</v>
      </c>
      <c r="E21">
        <f t="shared" si="2"/>
        <v>2.1580560454827893</v>
      </c>
      <c r="F21">
        <f t="shared" si="3"/>
        <v>3.0317534913392997E-2</v>
      </c>
    </row>
    <row r="22" spans="1:6" x14ac:dyDescent="0.3">
      <c r="A22">
        <v>4.0404040404040398</v>
      </c>
      <c r="B22">
        <v>12.017971173175775</v>
      </c>
      <c r="C22">
        <f t="shared" si="0"/>
        <v>7.8111545641335249</v>
      </c>
      <c r="D22">
        <f t="shared" si="1"/>
        <v>4.2068166090422503</v>
      </c>
      <c r="E22">
        <f t="shared" si="2"/>
        <v>17.697305982113736</v>
      </c>
      <c r="F22">
        <f t="shared" si="3"/>
        <v>33.518172455754005</v>
      </c>
    </row>
    <row r="23" spans="1:6" x14ac:dyDescent="0.3">
      <c r="A23">
        <v>4.2424242424242404</v>
      </c>
      <c r="B23">
        <v>8.8557088100282861</v>
      </c>
      <c r="C23">
        <f t="shared" si="0"/>
        <v>8.0989130169676056</v>
      </c>
      <c r="D23">
        <f t="shared" si="1"/>
        <v>0.75679579306068057</v>
      </c>
      <c r="E23">
        <f t="shared" si="2"/>
        <v>0.57273987239434443</v>
      </c>
      <c r="F23">
        <f t="shared" si="3"/>
        <v>6.9023150704345353</v>
      </c>
    </row>
    <row r="24" spans="1:6" x14ac:dyDescent="0.3">
      <c r="A24">
        <v>4.4444444444444402</v>
      </c>
      <c r="B24">
        <v>9.6236412667116422</v>
      </c>
      <c r="C24">
        <f t="shared" si="0"/>
        <v>8.3866714698016835</v>
      </c>
      <c r="D24">
        <f t="shared" si="1"/>
        <v>1.2369697969099587</v>
      </c>
      <c r="E24">
        <f t="shared" si="2"/>
        <v>1.5300942784674645</v>
      </c>
      <c r="F24">
        <f t="shared" si="3"/>
        <v>11.527099156619329</v>
      </c>
    </row>
    <row r="25" spans="1:6" x14ac:dyDescent="0.3">
      <c r="A25">
        <v>4.64646464646464</v>
      </c>
      <c r="B25">
        <v>6.8134465264993658</v>
      </c>
      <c r="C25">
        <f t="shared" si="0"/>
        <v>8.6744299226357633</v>
      </c>
      <c r="D25">
        <f t="shared" si="1"/>
        <v>-1.8609833961363975</v>
      </c>
      <c r="E25">
        <f t="shared" si="2"/>
        <v>3.4632592006953598</v>
      </c>
      <c r="F25">
        <f t="shared" si="3"/>
        <v>0.34218224129104541</v>
      </c>
    </row>
    <row r="26" spans="1:6" x14ac:dyDescent="0.3">
      <c r="A26">
        <v>4.8484848484848397</v>
      </c>
      <c r="B26">
        <v>8.7094177191966722</v>
      </c>
      <c r="C26">
        <f t="shared" si="0"/>
        <v>8.962188375469843</v>
      </c>
      <c r="D26">
        <f t="shared" si="1"/>
        <v>-0.25277065627317086</v>
      </c>
      <c r="E26">
        <f t="shared" si="2"/>
        <v>6.3893004672769496E-2</v>
      </c>
      <c r="F26">
        <f t="shared" si="3"/>
        <v>6.1550367159894908</v>
      </c>
    </row>
    <row r="27" spans="1:6" x14ac:dyDescent="0.3">
      <c r="A27">
        <v>5.0505050505050502</v>
      </c>
      <c r="B27">
        <v>10.139306110985997</v>
      </c>
      <c r="C27">
        <f t="shared" si="0"/>
        <v>9.249946828303937</v>
      </c>
      <c r="D27">
        <f t="shared" si="1"/>
        <v>0.88935928268205977</v>
      </c>
      <c r="E27">
        <f t="shared" si="2"/>
        <v>0.79095993369274786</v>
      </c>
      <c r="F27">
        <f t="shared" si="3"/>
        <v>15.294536830170873</v>
      </c>
    </row>
    <row r="28" spans="1:6" x14ac:dyDescent="0.3">
      <c r="A28">
        <v>5.2525252525252499</v>
      </c>
      <c r="B28">
        <v>7.7347395063295732</v>
      </c>
      <c r="C28">
        <f t="shared" si="0"/>
        <v>9.5377052811380167</v>
      </c>
      <c r="D28">
        <f t="shared" si="1"/>
        <v>-1.8029657748084436</v>
      </c>
      <c r="E28">
        <f t="shared" si="2"/>
        <v>3.2506855851306113</v>
      </c>
      <c r="F28">
        <f t="shared" si="3"/>
        <v>2.2688084413016911</v>
      </c>
    </row>
    <row r="29" spans="1:6" x14ac:dyDescent="0.3">
      <c r="A29">
        <v>5.4545454545454497</v>
      </c>
      <c r="B29">
        <v>10.871299833105629</v>
      </c>
      <c r="C29">
        <f t="shared" si="0"/>
        <v>9.8254637339720965</v>
      </c>
      <c r="D29">
        <f t="shared" si="1"/>
        <v>1.0458360991335329</v>
      </c>
      <c r="E29">
        <f t="shared" si="2"/>
        <v>1.0937731462508449</v>
      </c>
      <c r="F29">
        <f t="shared" si="3"/>
        <v>21.555747462847151</v>
      </c>
    </row>
    <row r="30" spans="1:6" x14ac:dyDescent="0.3">
      <c r="A30">
        <v>5.6565656565656504</v>
      </c>
      <c r="B30">
        <v>9.0113208797553224</v>
      </c>
      <c r="C30">
        <f t="shared" si="0"/>
        <v>10.113222186806176</v>
      </c>
      <c r="D30">
        <f t="shared" si="1"/>
        <v>-1.1019013070508539</v>
      </c>
      <c r="E30">
        <f t="shared" si="2"/>
        <v>1.2141864904803801</v>
      </c>
      <c r="F30">
        <f t="shared" si="3"/>
        <v>7.7441862556675378</v>
      </c>
    </row>
    <row r="31" spans="1:6" x14ac:dyDescent="0.3">
      <c r="A31">
        <v>5.8585858585858501</v>
      </c>
      <c r="B31">
        <v>9.7030770632714134</v>
      </c>
      <c r="C31">
        <f t="shared" si="0"/>
        <v>10.400980639640254</v>
      </c>
      <c r="D31">
        <f t="shared" si="1"/>
        <v>-0.69790357636884082</v>
      </c>
      <c r="E31">
        <f t="shared" si="2"/>
        <v>0.48706940190841841</v>
      </c>
      <c r="F31">
        <f t="shared" si="3"/>
        <v>12.072803393435496</v>
      </c>
    </row>
    <row r="33" spans="5:6" x14ac:dyDescent="0.3">
      <c r="E33">
        <f>SUM(E2:E31)</f>
        <v>76.406547149915923</v>
      </c>
      <c r="F33">
        <f>SUM(F2:F31)</f>
        <v>262.51062098126772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0DE7-B8C5-458D-B2DF-1245A604F93A}">
  <dimension ref="A1:I33"/>
  <sheetViews>
    <sheetView workbookViewId="0">
      <selection activeCell="I10" sqref="I10"/>
    </sheetView>
  </sheetViews>
  <sheetFormatPr defaultRowHeight="14.4" x14ac:dyDescent="0.3"/>
  <sheetData>
    <row r="1" spans="1:9" x14ac:dyDescent="0.3">
      <c r="A1" t="s">
        <v>0</v>
      </c>
      <c r="B1" t="s">
        <v>47</v>
      </c>
      <c r="C1" t="s">
        <v>48</v>
      </c>
      <c r="D1" t="s">
        <v>49</v>
      </c>
      <c r="E1" t="s">
        <v>50</v>
      </c>
    </row>
    <row r="2" spans="1:9" x14ac:dyDescent="0.3">
      <c r="A2">
        <v>0</v>
      </c>
      <c r="B2">
        <v>1.49014245903369</v>
      </c>
      <c r="C2">
        <f>($I$7*A2)+$I$6</f>
        <v>-5.7324294270093219</v>
      </c>
      <c r="D2">
        <f>B2-C2</f>
        <v>7.2225718860430117</v>
      </c>
      <c r="E2">
        <f>D2^2</f>
        <v>52.165544649058909</v>
      </c>
      <c r="F2">
        <f>(B2-$I$8)^2</f>
        <v>62.265374056024363</v>
      </c>
    </row>
    <row r="3" spans="1:9" x14ac:dyDescent="0.3">
      <c r="A3">
        <v>0.20202020202020199</v>
      </c>
      <c r="B3">
        <v>0.49361128256936898</v>
      </c>
      <c r="C3">
        <f t="shared" ref="C3:C31" si="0">($I$7*A3)+$I$6</f>
        <v>-5.1432015522373273</v>
      </c>
      <c r="D3">
        <f t="shared" ref="D3:D31" si="1">B3-C3</f>
        <v>5.6368128348066966</v>
      </c>
      <c r="E3">
        <f t="shared" ref="E3:E31" si="2">D3^2</f>
        <v>31.773658934641507</v>
      </c>
      <c r="F3">
        <f t="shared" ref="F3:F31" si="3">(B3-$I$8)^2</f>
        <v>78.98538687088319</v>
      </c>
    </row>
    <row r="4" spans="1:9" x14ac:dyDescent="0.3">
      <c r="A4">
        <v>0.40404040404040398</v>
      </c>
      <c r="B4">
        <v>3.7557620504938201</v>
      </c>
      <c r="C4">
        <f t="shared" si="0"/>
        <v>-4.5539736774653319</v>
      </c>
      <c r="D4">
        <f t="shared" si="1"/>
        <v>8.3097357279591524</v>
      </c>
      <c r="E4">
        <f t="shared" si="2"/>
        <v>69.051707868520822</v>
      </c>
      <c r="F4">
        <f t="shared" si="3"/>
        <v>31.643117583724656</v>
      </c>
    </row>
    <row r="5" spans="1:9" x14ac:dyDescent="0.3">
      <c r="A5">
        <v>0.60606060606060597</v>
      </c>
      <c r="B5">
        <v>7.27789630216615</v>
      </c>
      <c r="C5">
        <f t="shared" si="0"/>
        <v>-3.9647458026933369</v>
      </c>
      <c r="D5">
        <f t="shared" si="1"/>
        <v>11.242642104859486</v>
      </c>
      <c r="E5">
        <f t="shared" si="2"/>
        <v>126.39700149795934</v>
      </c>
      <c r="F5">
        <f t="shared" si="3"/>
        <v>4.4229762207047569</v>
      </c>
    </row>
    <row r="6" spans="1:9" x14ac:dyDescent="0.3">
      <c r="A6">
        <v>0.80808080808080796</v>
      </c>
      <c r="B6">
        <v>2.89028834462533</v>
      </c>
      <c r="C6">
        <f t="shared" si="0"/>
        <v>-3.3755179279213419</v>
      </c>
      <c r="D6">
        <f t="shared" si="1"/>
        <v>6.2658062725466719</v>
      </c>
      <c r="E6">
        <f t="shared" si="2"/>
        <v>39.260328245085219</v>
      </c>
      <c r="F6">
        <f t="shared" si="3"/>
        <v>42.129125016639577</v>
      </c>
      <c r="H6" t="s">
        <v>29</v>
      </c>
      <c r="I6">
        <v>-5.7324294270093219</v>
      </c>
    </row>
    <row r="7" spans="1:9" ht="15" thickBot="1" x14ac:dyDescent="0.35">
      <c r="A7">
        <v>1.0101010101010099</v>
      </c>
      <c r="B7">
        <v>3.7582482161567201</v>
      </c>
      <c r="C7">
        <f t="shared" si="0"/>
        <v>-2.7862900531493469</v>
      </c>
      <c r="D7">
        <f t="shared" si="1"/>
        <v>6.5445382693060665</v>
      </c>
      <c r="E7">
        <f t="shared" si="2"/>
        <v>42.830981158411646</v>
      </c>
      <c r="F7">
        <f t="shared" si="3"/>
        <v>31.615153299373791</v>
      </c>
      <c r="H7" s="1" t="s">
        <v>42</v>
      </c>
      <c r="I7" s="1">
        <v>2.9166779801213756</v>
      </c>
    </row>
    <row r="8" spans="1:9" x14ac:dyDescent="0.3">
      <c r="A8">
        <v>1.2121212121212099</v>
      </c>
      <c r="B8">
        <v>10.046477904461</v>
      </c>
      <c r="C8">
        <f t="shared" si="0"/>
        <v>-2.1970621783773581</v>
      </c>
      <c r="D8">
        <f t="shared" si="1"/>
        <v>12.243540082838358</v>
      </c>
      <c r="E8">
        <f t="shared" si="2"/>
        <v>149.90427376006951</v>
      </c>
      <c r="F8">
        <f t="shared" si="3"/>
        <v>0.44288265712054115</v>
      </c>
      <c r="H8" t="s">
        <v>51</v>
      </c>
      <c r="I8">
        <f>AVERAGE(B2:B31)</f>
        <v>9.3809836091281689</v>
      </c>
    </row>
    <row r="9" spans="1:9" x14ac:dyDescent="0.3">
      <c r="A9">
        <v>1.4141414141414099</v>
      </c>
      <c r="B9">
        <v>8.4360957768350797</v>
      </c>
      <c r="C9">
        <f t="shared" si="0"/>
        <v>-1.6078343036053688</v>
      </c>
      <c r="D9">
        <f t="shared" si="1"/>
        <v>10.043930080440449</v>
      </c>
      <c r="E9">
        <f t="shared" si="2"/>
        <v>100.88053146077648</v>
      </c>
      <c r="F9">
        <f t="shared" si="3"/>
        <v>0.89281301561553295</v>
      </c>
      <c r="H9" t="s">
        <v>52</v>
      </c>
      <c r="I9">
        <v>1.5958962701244708</v>
      </c>
    </row>
    <row r="10" spans="1:9" x14ac:dyDescent="0.3">
      <c r="A10">
        <v>1.6161616161616099</v>
      </c>
      <c r="B10">
        <v>5.5238311285170196</v>
      </c>
      <c r="C10">
        <f t="shared" si="0"/>
        <v>-1.0186064288333796</v>
      </c>
      <c r="D10">
        <f t="shared" si="1"/>
        <v>6.5424375573503992</v>
      </c>
      <c r="E10">
        <f t="shared" si="2"/>
        <v>42.803489191829058</v>
      </c>
      <c r="F10">
        <f t="shared" si="3"/>
        <v>14.877625258684741</v>
      </c>
      <c r="H10" t="s">
        <v>53</v>
      </c>
      <c r="I10">
        <f>1-(E33/F33)</f>
        <v>-1.5570088548585446</v>
      </c>
    </row>
    <row r="11" spans="1:9" x14ac:dyDescent="0.3">
      <c r="A11">
        <v>1.8181818181818099</v>
      </c>
      <c r="B11">
        <v>9.3289165275894597</v>
      </c>
      <c r="C11">
        <f t="shared" si="0"/>
        <v>-0.42937855406139036</v>
      </c>
      <c r="D11">
        <f t="shared" si="1"/>
        <v>9.75829508165085</v>
      </c>
      <c r="E11">
        <f t="shared" si="2"/>
        <v>95.224322900571167</v>
      </c>
      <c r="F11">
        <f t="shared" si="3"/>
        <v>2.7109809799585926E-3</v>
      </c>
    </row>
    <row r="12" spans="1:9" x14ac:dyDescent="0.3">
      <c r="A12">
        <v>2.0202020202020199</v>
      </c>
      <c r="B12">
        <v>7.0477942264795903</v>
      </c>
      <c r="C12">
        <f t="shared" si="0"/>
        <v>0.15984932071062818</v>
      </c>
      <c r="D12">
        <f t="shared" si="1"/>
        <v>6.8879449057689621</v>
      </c>
      <c r="E12">
        <f t="shared" si="2"/>
        <v>47.4437850249086</v>
      </c>
      <c r="F12">
        <f t="shared" si="3"/>
        <v>5.4437726953040553</v>
      </c>
    </row>
    <row r="13" spans="1:9" x14ac:dyDescent="0.3">
      <c r="A13">
        <v>2.2222222222222201</v>
      </c>
      <c r="B13">
        <v>7.7431350989646104</v>
      </c>
      <c r="C13">
        <f t="shared" si="0"/>
        <v>0.74907719548261742</v>
      </c>
      <c r="D13">
        <f t="shared" si="1"/>
        <v>6.994057903481993</v>
      </c>
      <c r="E13">
        <f t="shared" si="2"/>
        <v>48.916845957258928</v>
      </c>
      <c r="F13">
        <f t="shared" si="3"/>
        <v>2.6825477422449882</v>
      </c>
    </row>
    <row r="14" spans="1:9" x14ac:dyDescent="0.3">
      <c r="A14">
        <v>2.4242424242424199</v>
      </c>
      <c r="B14">
        <v>10.531943775721301</v>
      </c>
      <c r="C14">
        <f t="shared" si="0"/>
        <v>1.3383050702546058</v>
      </c>
      <c r="D14">
        <f t="shared" si="1"/>
        <v>9.1936387054666948</v>
      </c>
      <c r="E14">
        <f t="shared" si="2"/>
        <v>84.522992646655325</v>
      </c>
      <c r="F14">
        <f t="shared" si="3"/>
        <v>1.3247093050840895</v>
      </c>
    </row>
    <row r="15" spans="1:9" x14ac:dyDescent="0.3">
      <c r="A15">
        <v>2.6262626262626201</v>
      </c>
      <c r="B15">
        <v>4.6937663225203696</v>
      </c>
      <c r="C15">
        <f t="shared" si="0"/>
        <v>1.9275329450265959</v>
      </c>
      <c r="D15">
        <f t="shared" si="1"/>
        <v>2.7662333774937737</v>
      </c>
      <c r="E15">
        <f t="shared" si="2"/>
        <v>7.6520470987606108</v>
      </c>
      <c r="F15">
        <f t="shared" si="3"/>
        <v>21.97000589187498</v>
      </c>
    </row>
    <row r="16" spans="1:9" x14ac:dyDescent="0.3">
      <c r="A16">
        <v>2.8282828282828198</v>
      </c>
      <c r="B16">
        <v>5.8469723426083</v>
      </c>
      <c r="C16">
        <f t="shared" si="0"/>
        <v>2.5167608197985842</v>
      </c>
      <c r="D16">
        <f t="shared" si="1"/>
        <v>3.3302115228097158</v>
      </c>
      <c r="E16">
        <f t="shared" si="2"/>
        <v>11.090308786654607</v>
      </c>
      <c r="F16">
        <f t="shared" si="3"/>
        <v>12.489235631889368</v>
      </c>
    </row>
    <row r="17" spans="1:6" x14ac:dyDescent="0.3">
      <c r="A17">
        <v>3.0303030303030298</v>
      </c>
      <c r="B17">
        <v>9.8827038956362099</v>
      </c>
      <c r="C17">
        <f t="shared" si="0"/>
        <v>3.1059886945706019</v>
      </c>
      <c r="D17">
        <f t="shared" si="1"/>
        <v>6.776715201065608</v>
      </c>
      <c r="E17">
        <f t="shared" si="2"/>
        <v>45.923868916353683</v>
      </c>
      <c r="F17">
        <f t="shared" si="3"/>
        <v>0.25172324589371076</v>
      </c>
    </row>
    <row r="18" spans="1:6" x14ac:dyDescent="0.3">
      <c r="A18">
        <v>3.23232323232323</v>
      </c>
      <c r="B18">
        <v>9.0381994066982294</v>
      </c>
      <c r="C18">
        <f t="shared" si="0"/>
        <v>3.6952165693425929</v>
      </c>
      <c r="D18">
        <f t="shared" si="1"/>
        <v>5.3429828373556365</v>
      </c>
      <c r="E18">
        <f t="shared" si="2"/>
        <v>28.547465600276887</v>
      </c>
      <c r="F18">
        <f t="shared" si="3"/>
        <v>0.11750100943552971</v>
      </c>
    </row>
    <row r="19" spans="1:6" x14ac:dyDescent="0.3">
      <c r="A19">
        <v>3.4343434343434298</v>
      </c>
      <c r="B19">
        <v>13.4858255297017</v>
      </c>
      <c r="C19">
        <f t="shared" si="0"/>
        <v>4.2844444441145804</v>
      </c>
      <c r="D19">
        <f t="shared" si="1"/>
        <v>9.2013810855871192</v>
      </c>
      <c r="E19">
        <f t="shared" si="2"/>
        <v>84.665413882200397</v>
      </c>
      <c r="F19">
        <f t="shared" si="3"/>
        <v>16.849727192897792</v>
      </c>
    </row>
    <row r="20" spans="1:6" x14ac:dyDescent="0.3">
      <c r="A20">
        <v>3.63636363636363</v>
      </c>
      <c r="B20">
        <v>10.245060661074699</v>
      </c>
      <c r="C20">
        <f t="shared" si="0"/>
        <v>4.8736723188865714</v>
      </c>
      <c r="D20">
        <f t="shared" si="1"/>
        <v>5.3713883421881281</v>
      </c>
      <c r="E20">
        <f t="shared" si="2"/>
        <v>28.851812722594527</v>
      </c>
      <c r="F20">
        <f t="shared" si="3"/>
        <v>0.7466291517006074</v>
      </c>
    </row>
    <row r="21" spans="1:6" x14ac:dyDescent="0.3">
      <c r="A21">
        <v>3.8383838383838298</v>
      </c>
      <c r="B21">
        <v>9.1187350976742394</v>
      </c>
      <c r="C21">
        <f t="shared" si="0"/>
        <v>5.4629001936585588</v>
      </c>
      <c r="D21">
        <f t="shared" si="1"/>
        <v>3.6558349040156806</v>
      </c>
      <c r="E21">
        <f t="shared" si="2"/>
        <v>13.36512884541934</v>
      </c>
      <c r="F21">
        <f t="shared" si="3"/>
        <v>6.877428175980177E-2</v>
      </c>
    </row>
    <row r="22" spans="1:6" x14ac:dyDescent="0.3">
      <c r="A22">
        <v>4.0404040404040398</v>
      </c>
      <c r="B22">
        <v>18.1007781925865</v>
      </c>
      <c r="C22">
        <f t="shared" si="0"/>
        <v>6.0521280684305783</v>
      </c>
      <c r="D22">
        <f t="shared" si="1"/>
        <v>12.048650124155921</v>
      </c>
      <c r="E22">
        <f t="shared" si="2"/>
        <v>145.16996981432251</v>
      </c>
      <c r="F22">
        <f t="shared" si="3"/>
        <v>76.034817577709248</v>
      </c>
    </row>
    <row r="23" spans="1:6" x14ac:dyDescent="0.3">
      <c r="A23">
        <v>4.2424242424242404</v>
      </c>
      <c r="B23">
        <v>13.3379601763596</v>
      </c>
      <c r="C23">
        <f t="shared" si="0"/>
        <v>6.6413559432025693</v>
      </c>
      <c r="D23">
        <f t="shared" si="1"/>
        <v>6.6966042331570304</v>
      </c>
      <c r="E23">
        <f t="shared" si="2"/>
        <v>44.84450825553666</v>
      </c>
      <c r="F23">
        <f t="shared" si="3"/>
        <v>15.657663553618638</v>
      </c>
    </row>
    <row r="24" spans="1:6" x14ac:dyDescent="0.3">
      <c r="A24">
        <v>4.4444444444444402</v>
      </c>
      <c r="B24">
        <v>14.494575953267001</v>
      </c>
      <c r="C24">
        <f t="shared" si="0"/>
        <v>7.2305838179745567</v>
      </c>
      <c r="D24">
        <f t="shared" si="1"/>
        <v>7.2639921352924439</v>
      </c>
      <c r="E24">
        <f t="shared" si="2"/>
        <v>52.765581741590481</v>
      </c>
      <c r="F24">
        <f t="shared" si="3"/>
        <v>26.148826662035273</v>
      </c>
    </row>
    <row r="25" spans="1:6" x14ac:dyDescent="0.3">
      <c r="A25">
        <v>4.64646464646464</v>
      </c>
      <c r="B25">
        <v>10.262021977427001</v>
      </c>
      <c r="C25">
        <f t="shared" si="0"/>
        <v>7.819811692746546</v>
      </c>
      <c r="D25">
        <f t="shared" si="1"/>
        <v>2.4422102846804545</v>
      </c>
      <c r="E25">
        <f t="shared" si="2"/>
        <v>5.9643910745989865</v>
      </c>
      <c r="F25">
        <f t="shared" si="3"/>
        <v>0.77622860641466773</v>
      </c>
    </row>
    <row r="26" spans="1:6" x14ac:dyDescent="0.3">
      <c r="A26">
        <v>4.8484848484848397</v>
      </c>
      <c r="B26">
        <v>13.117624934367599</v>
      </c>
      <c r="C26">
        <f t="shared" si="0"/>
        <v>8.4090395675185334</v>
      </c>
      <c r="D26">
        <f t="shared" si="1"/>
        <v>4.708585366849066</v>
      </c>
      <c r="E26">
        <f t="shared" si="2"/>
        <v>22.170776156905152</v>
      </c>
      <c r="F26">
        <f t="shared" si="3"/>
        <v>13.962488393487089</v>
      </c>
    </row>
    <row r="27" spans="1:6" x14ac:dyDescent="0.3">
      <c r="A27">
        <v>5.0505050505050502</v>
      </c>
      <c r="B27">
        <v>15.2712407358185</v>
      </c>
      <c r="C27">
        <f t="shared" si="0"/>
        <v>8.9982674422905546</v>
      </c>
      <c r="D27">
        <f t="shared" si="1"/>
        <v>6.2729732935279454</v>
      </c>
      <c r="E27">
        <f t="shared" si="2"/>
        <v>39.350193941314842</v>
      </c>
      <c r="F27">
        <f t="shared" si="3"/>
        <v>34.695129018526238</v>
      </c>
    </row>
    <row r="28" spans="1:6" x14ac:dyDescent="0.3">
      <c r="A28">
        <v>5.2525252525252499</v>
      </c>
      <c r="B28">
        <v>11.6496205694019</v>
      </c>
      <c r="C28">
        <f t="shared" si="0"/>
        <v>9.5874953170625421</v>
      </c>
      <c r="D28">
        <f t="shared" si="1"/>
        <v>2.0621252523393583</v>
      </c>
      <c r="E28">
        <f t="shared" si="2"/>
        <v>4.2523605563356623</v>
      </c>
      <c r="F28">
        <f t="shared" si="3"/>
        <v>5.1467136575200367</v>
      </c>
    </row>
    <row r="29" spans="1:6" x14ac:dyDescent="0.3">
      <c r="A29">
        <v>5.4545454545454497</v>
      </c>
      <c r="B29">
        <v>16.3737276540786</v>
      </c>
      <c r="C29">
        <f t="shared" si="0"/>
        <v>10.176723191834531</v>
      </c>
      <c r="D29">
        <f t="shared" si="1"/>
        <v>6.1970044622440685</v>
      </c>
      <c r="E29">
        <f t="shared" si="2"/>
        <v>38.402864305072896</v>
      </c>
      <c r="F29">
        <f t="shared" si="3"/>
        <v>48.898469278189715</v>
      </c>
    </row>
    <row r="30" spans="1:6" x14ac:dyDescent="0.3">
      <c r="A30">
        <v>5.6565656565656504</v>
      </c>
      <c r="B30">
        <v>13.572334141618001</v>
      </c>
      <c r="C30">
        <f t="shared" si="0"/>
        <v>10.765951066606522</v>
      </c>
      <c r="D30">
        <f t="shared" si="1"/>
        <v>2.8063830750114782</v>
      </c>
      <c r="E30">
        <f t="shared" si="2"/>
        <v>7.8757859637108805</v>
      </c>
      <c r="F30">
        <f t="shared" si="3"/>
        <v>17.567419286202796</v>
      </c>
    </row>
    <row r="31" spans="1:6" x14ac:dyDescent="0.3">
      <c r="A31">
        <v>5.8585858585858501</v>
      </c>
      <c r="B31">
        <v>14.614217589393499</v>
      </c>
      <c r="C31">
        <f t="shared" si="0"/>
        <v>11.355178941378512</v>
      </c>
      <c r="D31">
        <f t="shared" si="1"/>
        <v>3.2590386480149878</v>
      </c>
      <c r="E31">
        <f t="shared" si="2"/>
        <v>10.62133290925536</v>
      </c>
      <c r="F31">
        <f t="shared" si="3"/>
        <v>27.386737892203712</v>
      </c>
    </row>
    <row r="33" spans="5:6" x14ac:dyDescent="0.3">
      <c r="E33">
        <f>SUM(E2:E31)</f>
        <v>1522.68927386665</v>
      </c>
      <c r="F33">
        <f>SUM(F2:F31)</f>
        <v>595.49628503374356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Train_ysd5</vt:lpstr>
      <vt:lpstr>Train_ysd10</vt:lpstr>
      <vt:lpstr>Train_y</vt:lpstr>
      <vt:lpstr>Train_ysd20</vt:lpstr>
      <vt:lpstr>Train_ysd25</vt:lpstr>
      <vt:lpstr>E2</vt:lpstr>
      <vt:lpstr>Test_ysd5</vt:lpstr>
      <vt:lpstr>Test_ysd10</vt:lpstr>
      <vt:lpstr>Test_y</vt:lpstr>
      <vt:lpstr>Test_ysd20</vt:lpstr>
      <vt:lpstr>Test_ysd25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Anupam Vinay Singh</cp:lastModifiedBy>
  <dcterms:created xsi:type="dcterms:W3CDTF">2025-08-28T12:32:56Z</dcterms:created>
  <dcterms:modified xsi:type="dcterms:W3CDTF">2025-08-28T18:11:53Z</dcterms:modified>
</cp:coreProperties>
</file>