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4640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6" i="1" l="1"/>
  <c r="J26" i="1" s="1"/>
  <c r="K26" i="1" s="1"/>
  <c r="H25" i="1"/>
  <c r="J25" i="1" s="1"/>
  <c r="K25" i="1" s="1"/>
  <c r="H24" i="1"/>
  <c r="J24" i="1" s="1"/>
  <c r="K24" i="1" s="1"/>
  <c r="H23" i="1"/>
  <c r="J23" i="1" s="1"/>
  <c r="K23" i="1" s="1"/>
  <c r="H22" i="1"/>
  <c r="J22" i="1" s="1"/>
  <c r="K22" i="1" s="1"/>
  <c r="G19" i="1"/>
  <c r="G18" i="1"/>
  <c r="G16" i="1"/>
  <c r="G17" i="1"/>
  <c r="O6" i="1" l="1"/>
  <c r="O4" i="1"/>
  <c r="O5" i="1"/>
  <c r="O7" i="1"/>
  <c r="O3" i="1"/>
  <c r="N3" i="1"/>
  <c r="N7" i="1" l="1"/>
  <c r="N5" i="1"/>
  <c r="N4" i="1"/>
  <c r="M4" i="1"/>
  <c r="M5" i="1"/>
  <c r="M6" i="1"/>
  <c r="M7" i="1"/>
  <c r="M3" i="1"/>
  <c r="L4" i="1"/>
  <c r="L5" i="1"/>
  <c r="L6" i="1"/>
  <c r="L7" i="1"/>
  <c r="K4" i="1"/>
  <c r="K5" i="1"/>
  <c r="K6" i="1"/>
  <c r="K7" i="1"/>
  <c r="K3" i="1"/>
  <c r="L3" i="1" s="1"/>
</calcChain>
</file>

<file path=xl/sharedStrings.xml><?xml version="1.0" encoding="utf-8"?>
<sst xmlns="http://schemas.openxmlformats.org/spreadsheetml/2006/main" count="56" uniqueCount="45">
  <si>
    <t>Serial Number</t>
  </si>
  <si>
    <t>Name</t>
  </si>
  <si>
    <t>Math</t>
  </si>
  <si>
    <t>English</t>
  </si>
  <si>
    <t>Hindi</t>
  </si>
  <si>
    <t>Science</t>
  </si>
  <si>
    <t>S.S.T</t>
  </si>
  <si>
    <t>Max</t>
  </si>
  <si>
    <t>Min</t>
  </si>
  <si>
    <t>Percantage</t>
  </si>
  <si>
    <t xml:space="preserve">Salman </t>
  </si>
  <si>
    <t>Divyanshu</t>
  </si>
  <si>
    <t>Anurag</t>
  </si>
  <si>
    <t>Raju</t>
  </si>
  <si>
    <t>Rohit</t>
  </si>
  <si>
    <t>Total</t>
  </si>
  <si>
    <t xml:space="preserve">                                                                                           Marksheet 2024-2025</t>
  </si>
  <si>
    <t>Grade</t>
  </si>
  <si>
    <t>Govt.S.B.V Bijwasan Bharthal New Delhi-110077</t>
  </si>
  <si>
    <t>Class</t>
  </si>
  <si>
    <t>Roll No.</t>
  </si>
  <si>
    <t>Father name</t>
  </si>
  <si>
    <t>Mother name</t>
  </si>
  <si>
    <t>Father Name</t>
  </si>
  <si>
    <t>Mother Name</t>
  </si>
  <si>
    <t>Anil</t>
  </si>
  <si>
    <t>Hadish</t>
  </si>
  <si>
    <t>Rajesh</t>
  </si>
  <si>
    <t>Santosh</t>
  </si>
  <si>
    <t>Pradeep</t>
  </si>
  <si>
    <t>Sakul Bano</t>
  </si>
  <si>
    <t>Geeta Devi</t>
  </si>
  <si>
    <t>Rakhi Devi</t>
  </si>
  <si>
    <t>Anuradha Devi</t>
  </si>
  <si>
    <t>Radha Devi</t>
  </si>
  <si>
    <t>Subject Name</t>
  </si>
  <si>
    <t xml:space="preserve">Hindi </t>
  </si>
  <si>
    <t>science</t>
  </si>
  <si>
    <t>Theory</t>
  </si>
  <si>
    <t xml:space="preserve">Practical </t>
  </si>
  <si>
    <t>Result=Pass</t>
  </si>
  <si>
    <t>Chacker &amp; Signature</t>
  </si>
  <si>
    <t>Date=04-06-2024</t>
  </si>
  <si>
    <r>
      <t>10</t>
    </r>
    <r>
      <rPr>
        <sz val="12"/>
        <color theme="1"/>
        <rFont val="Algerian"/>
        <family val="5"/>
      </rPr>
      <t>th</t>
    </r>
  </si>
  <si>
    <t>Picture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</si>
</sst>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2"/>
      <color theme="1"/>
      <name val="Algerian"/>
      <family val="5"/>
    </font>
    <font>
      <sz val="14"/>
      <color theme="1"/>
      <name val="Algerian"/>
      <family val="5"/>
    </font>
    <font>
      <sz val="9"/>
      <color theme="1"/>
      <name val="Algerian"/>
      <family val="5"/>
    </font>
    <font>
      <sz val="8"/>
      <color theme="1"/>
      <name val="Algerian"/>
      <family val="5"/>
    </font>
    <font>
      <sz val="20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3" borderId="0" xfId="0" applyFont="1" applyFill="1"/>
    <xf numFmtId="0" fontId="2" fillId="0" borderId="0" xfId="0" applyFont="1"/>
    <xf numFmtId="0" fontId="2" fillId="2" borderId="0" xfId="0" applyFont="1" applyFill="1"/>
    <xf numFmtId="2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/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6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17318</xdr:colOff>
      <xdr:row>16</xdr:row>
      <xdr:rowOff>138546</xdr:rowOff>
    </xdr:from>
    <xdr:to>
      <xdr:col>7</xdr:col>
      <xdr:colOff>103909</xdr:colOff>
      <xdr:row>33</xdr:row>
      <xdr:rowOff>173182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975" t="-146970" r="24945" b="127273"/>
        <a:stretch/>
      </xdr:blipFill>
      <xdr:spPr>
        <a:xfrm>
          <a:off x="17318" y="3411682"/>
          <a:ext cx="5533159" cy="3420341"/>
        </a:xfrm>
        <a:prstGeom prst="rect">
          <a:avLst/>
        </a:prstGeom>
      </xdr:spPr>
    </xdr:pic>
    <xdr:clientData/>
  </xdr:twoCellAnchor>
  <xdr:twoCellAnchor editAs="oneCell">
    <xdr:from>
      <xdr:col>10</xdr:col>
      <xdr:colOff>8661</xdr:colOff>
      <xdr:row>13</xdr:row>
      <xdr:rowOff>60613</xdr:rowOff>
    </xdr:from>
    <xdr:to>
      <xdr:col>12</xdr:col>
      <xdr:colOff>8659</xdr:colOff>
      <xdr:row>18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591" t="-1" r="-330" b="-1"/>
        <a:stretch/>
      </xdr:blipFill>
      <xdr:spPr>
        <a:xfrm>
          <a:off x="8243456" y="2736272"/>
          <a:ext cx="1168976" cy="935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D13" zoomScale="110" zoomScaleNormal="110" workbookViewId="0">
      <selection activeCell="L21" sqref="L21"/>
    </sheetView>
  </sheetViews>
  <sheetFormatPr defaultRowHeight="15.75" x14ac:dyDescent="0.25"/>
  <cols>
    <col min="1" max="1" width="14" style="2" customWidth="1"/>
    <col min="2" max="3" width="9.140625" style="2"/>
    <col min="4" max="4" width="12.28515625" style="2" customWidth="1"/>
    <col min="5" max="5" width="12.85546875" style="2" customWidth="1"/>
    <col min="6" max="6" width="10.140625" style="2" customWidth="1"/>
    <col min="7" max="7" width="14.140625" style="2" customWidth="1"/>
    <col min="8" max="8" width="12.7109375" style="2" customWidth="1"/>
    <col min="9" max="9" width="16.28515625" style="2" customWidth="1"/>
    <col min="10" max="10" width="12.85546875" style="2" customWidth="1"/>
    <col min="11" max="11" width="9.140625" style="2"/>
    <col min="12" max="12" width="8.42578125" style="2" customWidth="1"/>
    <col min="13" max="13" width="8.28515625" style="2" customWidth="1"/>
    <col min="14" max="14" width="10.85546875" style="2" bestFit="1" customWidth="1"/>
    <col min="15" max="16384" width="9.140625" style="2"/>
  </cols>
  <sheetData>
    <row r="1" spans="1:15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"/>
    </row>
    <row r="2" spans="1:15" x14ac:dyDescent="0.25">
      <c r="A2" s="3" t="s">
        <v>0</v>
      </c>
      <c r="B2" s="3" t="s">
        <v>1</v>
      </c>
      <c r="C2" s="3" t="s">
        <v>19</v>
      </c>
      <c r="D2" s="3" t="s">
        <v>23</v>
      </c>
      <c r="E2" s="3" t="s">
        <v>24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15</v>
      </c>
      <c r="N2" s="3" t="s">
        <v>9</v>
      </c>
      <c r="O2" s="3" t="s">
        <v>17</v>
      </c>
    </row>
    <row r="3" spans="1:15" ht="17.25" x14ac:dyDescent="0.3">
      <c r="A3" s="2">
        <v>1</v>
      </c>
      <c r="B3" s="2" t="s">
        <v>11</v>
      </c>
      <c r="C3" s="2" t="s">
        <v>43</v>
      </c>
      <c r="D3" s="2" t="s">
        <v>25</v>
      </c>
      <c r="E3" s="2" t="s">
        <v>34</v>
      </c>
      <c r="F3" s="2">
        <v>80</v>
      </c>
      <c r="G3" s="2">
        <v>64</v>
      </c>
      <c r="H3" s="2">
        <v>58</v>
      </c>
      <c r="I3" s="2">
        <v>89</v>
      </c>
      <c r="J3" s="2">
        <v>45</v>
      </c>
      <c r="K3" s="2">
        <f>MAX(F3:J3)</f>
        <v>89</v>
      </c>
      <c r="L3" s="2">
        <f>MIN(F3:K3)</f>
        <v>45</v>
      </c>
      <c r="M3" s="2">
        <f>SUM(F3:J3)</f>
        <v>336</v>
      </c>
      <c r="N3" s="4">
        <f>336/5</f>
        <v>67.2</v>
      </c>
      <c r="O3" s="2" t="str">
        <f>IF(N3&gt;=84,"A",IF(N3&gt;33,"B",IF(N3&gt;29,IF(N3&gt;=5,"D",IF(N3&gt;=1,"E""")))))</f>
        <v>B</v>
      </c>
    </row>
    <row r="4" spans="1:15" ht="17.25" x14ac:dyDescent="0.3">
      <c r="A4" s="2">
        <v>2</v>
      </c>
      <c r="B4" s="2" t="s">
        <v>10</v>
      </c>
      <c r="C4" s="2" t="s">
        <v>43</v>
      </c>
      <c r="D4" s="2" t="s">
        <v>26</v>
      </c>
      <c r="E4" s="2" t="s">
        <v>30</v>
      </c>
      <c r="F4" s="2">
        <v>67</v>
      </c>
      <c r="G4" s="2">
        <v>45</v>
      </c>
      <c r="H4" s="2">
        <v>59</v>
      </c>
      <c r="I4" s="2">
        <v>60</v>
      </c>
      <c r="J4" s="2">
        <v>63</v>
      </c>
      <c r="K4" s="2">
        <f t="shared" ref="K4:K7" si="0">MAX(F4:J4)</f>
        <v>67</v>
      </c>
      <c r="L4" s="2">
        <f t="shared" ref="L4:L7" si="1">MIN(F4:K4)</f>
        <v>45</v>
      </c>
      <c r="M4" s="2">
        <f t="shared" ref="M4:M7" si="2">SUM(F4:J4)</f>
        <v>294</v>
      </c>
      <c r="N4" s="4">
        <f>294/5</f>
        <v>58.8</v>
      </c>
      <c r="O4" s="2" t="str">
        <f t="shared" ref="O4:O7" si="3">IF(N4&gt;=84,"A",IF(N4&gt;33,"B",IF(N4&gt;29,IF(N4&gt;=5,"D",IF(N4&gt;=1,"E""")))))</f>
        <v>B</v>
      </c>
    </row>
    <row r="5" spans="1:15" ht="17.25" x14ac:dyDescent="0.3">
      <c r="A5" s="2">
        <v>3</v>
      </c>
      <c r="B5" s="2" t="s">
        <v>12</v>
      </c>
      <c r="C5" s="2" t="s">
        <v>43</v>
      </c>
      <c r="D5" s="2" t="s">
        <v>27</v>
      </c>
      <c r="E5" s="2" t="s">
        <v>31</v>
      </c>
      <c r="F5" s="2">
        <v>74</v>
      </c>
      <c r="G5" s="2">
        <v>65</v>
      </c>
      <c r="H5" s="2">
        <v>61</v>
      </c>
      <c r="I5" s="2">
        <v>92</v>
      </c>
      <c r="J5" s="2">
        <v>54</v>
      </c>
      <c r="K5" s="2">
        <f t="shared" si="0"/>
        <v>92</v>
      </c>
      <c r="L5" s="2">
        <f t="shared" si="1"/>
        <v>54</v>
      </c>
      <c r="M5" s="2">
        <f t="shared" si="2"/>
        <v>346</v>
      </c>
      <c r="N5" s="2">
        <f>346/5</f>
        <v>69.2</v>
      </c>
      <c r="O5" s="2" t="str">
        <f t="shared" si="3"/>
        <v>B</v>
      </c>
    </row>
    <row r="6" spans="1:15" ht="17.25" x14ac:dyDescent="0.3">
      <c r="A6" s="2">
        <v>4</v>
      </c>
      <c r="B6" s="2" t="s">
        <v>13</v>
      </c>
      <c r="C6" s="2" t="s">
        <v>43</v>
      </c>
      <c r="D6" s="2" t="s">
        <v>28</v>
      </c>
      <c r="E6" s="2" t="s">
        <v>32</v>
      </c>
      <c r="F6" s="2">
        <v>89</v>
      </c>
      <c r="G6" s="2">
        <v>96</v>
      </c>
      <c r="H6" s="2">
        <v>88</v>
      </c>
      <c r="I6" s="2">
        <v>62</v>
      </c>
      <c r="J6" s="2">
        <v>70</v>
      </c>
      <c r="K6" s="2">
        <f t="shared" si="0"/>
        <v>96</v>
      </c>
      <c r="L6" s="2">
        <f t="shared" si="1"/>
        <v>62</v>
      </c>
      <c r="M6" s="2">
        <f t="shared" si="2"/>
        <v>405</v>
      </c>
      <c r="N6" s="2">
        <v>81</v>
      </c>
      <c r="O6" s="2" t="str">
        <f t="shared" si="3"/>
        <v>B</v>
      </c>
    </row>
    <row r="7" spans="1:15" ht="17.25" x14ac:dyDescent="0.3">
      <c r="A7" s="2">
        <v>5</v>
      </c>
      <c r="B7" s="2" t="s">
        <v>14</v>
      </c>
      <c r="C7" s="2" t="s">
        <v>43</v>
      </c>
      <c r="D7" s="2" t="s">
        <v>29</v>
      </c>
      <c r="E7" s="2" t="s">
        <v>33</v>
      </c>
      <c r="F7" s="2">
        <v>93</v>
      </c>
      <c r="G7" s="2">
        <v>65</v>
      </c>
      <c r="H7" s="2">
        <v>80</v>
      </c>
      <c r="I7" s="2">
        <v>62</v>
      </c>
      <c r="J7" s="2">
        <v>64</v>
      </c>
      <c r="K7" s="2">
        <f t="shared" si="0"/>
        <v>93</v>
      </c>
      <c r="L7" s="2">
        <f t="shared" si="1"/>
        <v>62</v>
      </c>
      <c r="M7" s="2">
        <f t="shared" si="2"/>
        <v>364</v>
      </c>
      <c r="N7" s="2">
        <f>364/5</f>
        <v>72.8</v>
      </c>
      <c r="O7" s="2" t="str">
        <f t="shared" si="3"/>
        <v>B</v>
      </c>
    </row>
    <row r="12" spans="1:15" x14ac:dyDescent="0.25">
      <c r="G12" s="9" t="s">
        <v>18</v>
      </c>
      <c r="H12" s="10"/>
      <c r="I12" s="10"/>
      <c r="J12" s="10"/>
      <c r="K12" s="10"/>
      <c r="L12" s="10"/>
    </row>
    <row r="13" spans="1:15" x14ac:dyDescent="0.25">
      <c r="G13" s="10"/>
      <c r="H13" s="10"/>
      <c r="I13" s="10"/>
      <c r="J13" s="10"/>
      <c r="K13" s="10"/>
      <c r="L13" s="10"/>
    </row>
    <row r="15" spans="1:15" x14ac:dyDescent="0.25">
      <c r="F15" s="2" t="s">
        <v>20</v>
      </c>
      <c r="G15" s="2">
        <v>1</v>
      </c>
    </row>
    <row r="16" spans="1:15" x14ac:dyDescent="0.25">
      <c r="F16" s="2" t="s">
        <v>19</v>
      </c>
      <c r="G16" s="2" t="str">
        <f>VLOOKUP(A3,A2:O7,3,FALSE)</f>
        <v>10th</v>
      </c>
    </row>
    <row r="17" spans="6:12" x14ac:dyDescent="0.25">
      <c r="F17" s="2" t="s">
        <v>1</v>
      </c>
      <c r="G17" s="2" t="str">
        <f>VLOOKUP(G15,A2:O7,2,FALSE)</f>
        <v>Divyanshu</v>
      </c>
    </row>
    <row r="18" spans="6:12" x14ac:dyDescent="0.25">
      <c r="F18" s="5" t="s">
        <v>21</v>
      </c>
      <c r="G18" s="2" t="str">
        <f>VLOOKUP(G15,A2:O7,4,)</f>
        <v>Anil</v>
      </c>
    </row>
    <row r="19" spans="6:12" x14ac:dyDescent="0.25">
      <c r="F19" s="6" t="s">
        <v>22</v>
      </c>
      <c r="G19" s="2" t="str">
        <f>VLOOKUP(G15,A2:O7,5,FALSE)</f>
        <v>Radha Devi</v>
      </c>
      <c r="K19" s="15" t="s">
        <v>44</v>
      </c>
      <c r="L19" s="14"/>
    </row>
    <row r="21" spans="6:12" x14ac:dyDescent="0.25">
      <c r="G21" s="2" t="s">
        <v>35</v>
      </c>
      <c r="H21" s="2" t="s">
        <v>38</v>
      </c>
      <c r="I21" s="2" t="s">
        <v>39</v>
      </c>
      <c r="J21" s="2" t="s">
        <v>15</v>
      </c>
      <c r="K21" s="2" t="s">
        <v>17</v>
      </c>
    </row>
    <row r="22" spans="6:12" x14ac:dyDescent="0.25">
      <c r="G22" s="2" t="s">
        <v>2</v>
      </c>
      <c r="H22" s="2">
        <f>VLOOKUP(G15,A2:O7,6,)</f>
        <v>80</v>
      </c>
      <c r="I22" s="2">
        <v>4</v>
      </c>
      <c r="J22" s="2">
        <f>SUM(H22:I22)</f>
        <v>84</v>
      </c>
      <c r="K22" s="2" t="str">
        <f>IF(J22&gt;=90,"A",IF(J22&gt;=80,"B",IF(J22&gt;=70,"C",IF(J22&gt;=60,"D"))))</f>
        <v>B</v>
      </c>
    </row>
    <row r="23" spans="6:12" x14ac:dyDescent="0.25">
      <c r="G23" s="2" t="s">
        <v>3</v>
      </c>
      <c r="H23" s="2">
        <f>VLOOKUP(G15,A2:O7,7,)</f>
        <v>64</v>
      </c>
      <c r="I23" s="2">
        <v>3</v>
      </c>
      <c r="J23" s="2">
        <f t="shared" ref="J23:J26" si="4">SUM(H23:I23)</f>
        <v>67</v>
      </c>
      <c r="K23" s="2" t="str">
        <f t="shared" ref="K23:K26" si="5">IF(J23&gt;=90,"A",IF(J23&gt;=80,"B",IF(J23&gt;=70,"C",IF(J23&gt;=60,"D"))))</f>
        <v>D</v>
      </c>
    </row>
    <row r="24" spans="6:12" x14ac:dyDescent="0.25">
      <c r="G24" s="2" t="s">
        <v>36</v>
      </c>
      <c r="H24" s="2">
        <f>VLOOKUP(G15,A2:O7,8,)</f>
        <v>58</v>
      </c>
      <c r="I24" s="2">
        <v>10</v>
      </c>
      <c r="J24" s="2">
        <f t="shared" si="4"/>
        <v>68</v>
      </c>
      <c r="K24" s="2" t="str">
        <f t="shared" si="5"/>
        <v>D</v>
      </c>
    </row>
    <row r="25" spans="6:12" x14ac:dyDescent="0.25">
      <c r="G25" s="2" t="s">
        <v>37</v>
      </c>
      <c r="H25" s="2">
        <f>VLOOKUP(G15,A2:O7,9,)</f>
        <v>89</v>
      </c>
      <c r="I25" s="2">
        <v>8</v>
      </c>
      <c r="J25" s="2">
        <f t="shared" si="4"/>
        <v>97</v>
      </c>
      <c r="K25" s="2" t="str">
        <f t="shared" si="5"/>
        <v>A</v>
      </c>
    </row>
    <row r="26" spans="6:12" x14ac:dyDescent="0.25">
      <c r="G26" s="2" t="s">
        <v>6</v>
      </c>
      <c r="H26" s="2">
        <f>VLOOKUP(G15,A2:O7,10,)</f>
        <v>45</v>
      </c>
      <c r="I26" s="2">
        <v>20</v>
      </c>
      <c r="J26" s="2">
        <f t="shared" si="4"/>
        <v>65</v>
      </c>
      <c r="K26" s="2" t="str">
        <f t="shared" si="5"/>
        <v>D</v>
      </c>
    </row>
    <row r="29" spans="6:12" x14ac:dyDescent="0.25">
      <c r="G29" s="11" t="s">
        <v>40</v>
      </c>
      <c r="H29" s="11"/>
    </row>
    <row r="30" spans="6:12" x14ac:dyDescent="0.25">
      <c r="G30" s="11"/>
      <c r="H30" s="11"/>
    </row>
    <row r="31" spans="6:12" x14ac:dyDescent="0.25">
      <c r="J31" s="12" t="s">
        <v>41</v>
      </c>
      <c r="K31" s="12"/>
    </row>
    <row r="32" spans="6:12" x14ac:dyDescent="0.25">
      <c r="I32" s="7"/>
    </row>
    <row r="33" spans="7:8" x14ac:dyDescent="0.25">
      <c r="G33" s="13" t="s">
        <v>42</v>
      </c>
      <c r="H33" s="13"/>
    </row>
  </sheetData>
  <mergeCells count="6">
    <mergeCell ref="A1:N1"/>
    <mergeCell ref="G12:L13"/>
    <mergeCell ref="G29:H30"/>
    <mergeCell ref="J31:K31"/>
    <mergeCell ref="G33:H33"/>
    <mergeCell ref="K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2024-05-27T09:12:31Z</dcterms:created>
  <dcterms:modified xsi:type="dcterms:W3CDTF">2024-06-05T08:56:36Z</dcterms:modified>
</cp:coreProperties>
</file>