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56A8F325-09AB-4CEA-9DDD-BAF64CFB584C}" xr6:coauthVersionLast="47" xr6:coauthVersionMax="47" xr10:uidLastSave="{00000000-0000-0000-0000-000000000000}"/>
  <bookViews>
    <workbookView xWindow="-120" yWindow="-120" windowWidth="24240" windowHeight="13020" xr2:uid="{81A95C15-5B84-4DEE-829C-09E94EF15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27" i="1"/>
  <c r="J29" i="1"/>
  <c r="J28" i="1"/>
  <c r="L28" i="1" s="1"/>
  <c r="J27" i="1"/>
  <c r="F24" i="1"/>
  <c r="F23" i="1"/>
  <c r="F22" i="1"/>
  <c r="Q6" i="1"/>
  <c r="Q8" i="1"/>
  <c r="Q10" i="1"/>
  <c r="Q11" i="1"/>
  <c r="Q13" i="1"/>
  <c r="Q5" i="1"/>
  <c r="P6" i="1"/>
  <c r="P8" i="1"/>
  <c r="P10" i="1"/>
  <c r="P11" i="1"/>
  <c r="P13" i="1"/>
  <c r="P5" i="1"/>
  <c r="N13" i="1" l="1"/>
  <c r="N9" i="1"/>
  <c r="N12" i="1"/>
  <c r="N8" i="1"/>
  <c r="N11" i="1"/>
  <c r="N7" i="1"/>
  <c r="N10" i="1"/>
  <c r="N6" i="1"/>
  <c r="N5" i="1"/>
  <c r="M8" i="1"/>
  <c r="M11" i="1"/>
  <c r="M7" i="1"/>
  <c r="M10" i="1"/>
  <c r="M6" i="1"/>
  <c r="M12" i="1"/>
  <c r="M13" i="1"/>
  <c r="M9" i="1"/>
  <c r="M5" i="1"/>
  <c r="L10" i="1"/>
  <c r="O10" i="1" s="1"/>
  <c r="L6" i="1"/>
  <c r="O6" i="1" s="1"/>
  <c r="L13" i="1"/>
  <c r="O13" i="1" s="1"/>
  <c r="L9" i="1"/>
  <c r="O9" i="1" s="1"/>
  <c r="L12" i="1"/>
  <c r="O12" i="1" s="1"/>
  <c r="L8" i="1"/>
  <c r="O8" i="1" s="1"/>
  <c r="L11" i="1"/>
  <c r="O11" i="1" s="1"/>
  <c r="L7" i="1"/>
  <c r="O7" i="1" s="1"/>
  <c r="L5" i="1"/>
  <c r="O5" i="1" s="1"/>
  <c r="Q9" i="1" l="1"/>
  <c r="P9" i="1"/>
  <c r="Q12" i="1"/>
  <c r="P12" i="1"/>
  <c r="P7" i="1"/>
  <c r="Q7" i="1"/>
</calcChain>
</file>

<file path=xl/sharedStrings.xml><?xml version="1.0" encoding="utf-8"?>
<sst xmlns="http://schemas.openxmlformats.org/spreadsheetml/2006/main" count="75" uniqueCount="47">
  <si>
    <r>
      <rPr>
        <sz val="48"/>
        <color theme="1"/>
        <rFont val="Calibri"/>
        <family val="2"/>
        <scheme val="minor"/>
      </rPr>
      <t>MARKS SHEET</t>
    </r>
    <r>
      <rPr>
        <sz val="11"/>
        <color theme="1"/>
        <rFont val="Calibri"/>
        <family val="2"/>
        <scheme val="minor"/>
      </rPr>
      <t xml:space="preserve"> </t>
    </r>
  </si>
  <si>
    <t xml:space="preserve">S.NO </t>
  </si>
  <si>
    <t xml:space="preserve">Name </t>
  </si>
  <si>
    <t xml:space="preserve">Roll no </t>
  </si>
  <si>
    <t>Class</t>
  </si>
  <si>
    <t xml:space="preserve">Mother name </t>
  </si>
  <si>
    <t xml:space="preserve">Father name </t>
  </si>
  <si>
    <t xml:space="preserve">Hindi </t>
  </si>
  <si>
    <t xml:space="preserve">English </t>
  </si>
  <si>
    <t>Maths</t>
  </si>
  <si>
    <t xml:space="preserve">Science </t>
  </si>
  <si>
    <t xml:space="preserve">G.K </t>
  </si>
  <si>
    <t xml:space="preserve">Total </t>
  </si>
  <si>
    <t xml:space="preserve">Max </t>
  </si>
  <si>
    <t xml:space="preserve">Min </t>
  </si>
  <si>
    <t>%</t>
  </si>
  <si>
    <t>Grade</t>
  </si>
  <si>
    <t>Pass/Fail</t>
  </si>
  <si>
    <t xml:space="preserve">Annu </t>
  </si>
  <si>
    <t xml:space="preserve">Payal </t>
  </si>
  <si>
    <t>Shobha</t>
  </si>
  <si>
    <t xml:space="preserve">Janvi </t>
  </si>
  <si>
    <t xml:space="preserve">Pulkit </t>
  </si>
  <si>
    <t>Prachi</t>
  </si>
  <si>
    <t xml:space="preserve">Vansh </t>
  </si>
  <si>
    <t xml:space="preserve">Mansi </t>
  </si>
  <si>
    <t xml:space="preserve">Pooja </t>
  </si>
  <si>
    <t xml:space="preserve">12th </t>
  </si>
  <si>
    <t xml:space="preserve">Rajni </t>
  </si>
  <si>
    <t xml:space="preserve">Bir singh </t>
  </si>
  <si>
    <t xml:space="preserve">sarasvati </t>
  </si>
  <si>
    <t xml:space="preserve">Ajay </t>
  </si>
  <si>
    <t>[</t>
  </si>
  <si>
    <r>
      <rPr>
        <sz val="36"/>
        <color theme="1"/>
        <rFont val="Calibri"/>
        <family val="2"/>
        <scheme val="minor"/>
      </rPr>
      <t>REPORT CARD</t>
    </r>
    <r>
      <rPr>
        <sz val="28"/>
        <color theme="1"/>
        <rFont val="Calibri"/>
        <family val="2"/>
        <scheme val="minor"/>
      </rPr>
      <t xml:space="preserve"> </t>
    </r>
  </si>
  <si>
    <t xml:space="preserve">Mother's name </t>
  </si>
  <si>
    <t xml:space="preserve">Father's name </t>
  </si>
  <si>
    <t xml:space="preserve">Subject </t>
  </si>
  <si>
    <t>Science</t>
  </si>
  <si>
    <t>G.K</t>
  </si>
  <si>
    <t xml:space="preserve">Total Marks </t>
  </si>
  <si>
    <t xml:space="preserve">Passing Marks </t>
  </si>
  <si>
    <t>OBTAIN MARKS /80</t>
  </si>
  <si>
    <t xml:space="preserve">Obtain marks /20 </t>
  </si>
  <si>
    <t xml:space="preserve">Total marks </t>
  </si>
  <si>
    <t>Result</t>
  </si>
  <si>
    <t xml:space="preserve">Pass 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</si>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</sst>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A44E-F508-4AEB-B077-03A6101A7960}">
  <dimension ref="A1:S37"/>
  <sheetViews>
    <sheetView tabSelected="1" workbookViewId="0">
      <selection activeCell="J39" sqref="J39"/>
    </sheetView>
  </sheetViews>
  <sheetFormatPr defaultRowHeight="15" x14ac:dyDescent="0.25"/>
  <cols>
    <col min="5" max="5" width="15.42578125" customWidth="1"/>
    <col min="6" max="6" width="12" customWidth="1"/>
    <col min="7" max="7" width="9.28515625" customWidth="1"/>
    <col min="8" max="8" width="14.5703125" customWidth="1"/>
    <col min="9" max="9" width="15.42578125" customWidth="1"/>
    <col min="10" max="10" width="20.28515625" customWidth="1"/>
    <col min="11" max="11" width="16.42578125" customWidth="1"/>
    <col min="12" max="12" width="13.5703125" customWidth="1"/>
  </cols>
  <sheetData>
    <row r="1" spans="1:17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s="1" t="s">
        <v>1</v>
      </c>
      <c r="B4" s="1" t="s">
        <v>2</v>
      </c>
      <c r="C4" s="1">
        <v>9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</row>
    <row r="5" spans="1:17" x14ac:dyDescent="0.25">
      <c r="A5" s="1">
        <v>1</v>
      </c>
      <c r="B5" s="1" t="s">
        <v>18</v>
      </c>
      <c r="C5" s="1">
        <v>1</v>
      </c>
      <c r="D5" s="1" t="s">
        <v>27</v>
      </c>
      <c r="E5" s="1" t="s">
        <v>28</v>
      </c>
      <c r="F5" s="1" t="s">
        <v>29</v>
      </c>
      <c r="G5" s="1">
        <v>22</v>
      </c>
      <c r="H5" s="1">
        <v>94</v>
      </c>
      <c r="I5" s="1">
        <v>77</v>
      </c>
      <c r="J5" s="1">
        <v>66</v>
      </c>
      <c r="K5" s="1">
        <v>32</v>
      </c>
      <c r="L5" s="1">
        <f>SUM(G5:K5)</f>
        <v>291</v>
      </c>
      <c r="M5" s="1">
        <f>MAX(G5:K5)</f>
        <v>94</v>
      </c>
      <c r="N5" s="1">
        <f>MIN(G5:K5)</f>
        <v>22</v>
      </c>
      <c r="O5" s="1">
        <f>L5/5</f>
        <v>58.2</v>
      </c>
      <c r="P5" s="1" t="str">
        <f>IF(O5&gt;60,"A",IF(O5&gt;50,"B",IF(O5&gt;40,"C",IF(O5&lt;40,"D",))))</f>
        <v>B</v>
      </c>
      <c r="Q5" s="1" t="str">
        <f>IF(O5&gt;33,"PASS",IF(O5&lt;33,"FAIL"))</f>
        <v>PASS</v>
      </c>
    </row>
    <row r="6" spans="1:17" x14ac:dyDescent="0.25">
      <c r="A6" s="1">
        <v>2</v>
      </c>
      <c r="B6" s="1" t="s">
        <v>19</v>
      </c>
      <c r="C6" s="1">
        <v>2</v>
      </c>
      <c r="D6" s="1" t="s">
        <v>27</v>
      </c>
      <c r="E6" s="1" t="s">
        <v>28</v>
      </c>
      <c r="F6" s="1" t="s">
        <v>29</v>
      </c>
      <c r="G6" s="1">
        <v>99</v>
      </c>
      <c r="H6" s="1">
        <v>41</v>
      </c>
      <c r="I6" s="1">
        <v>91</v>
      </c>
      <c r="J6" s="1">
        <v>56</v>
      </c>
      <c r="K6" s="1">
        <v>50</v>
      </c>
      <c r="L6" s="1">
        <f t="shared" ref="L6:L13" si="0">SUM(G6:K6)</f>
        <v>337</v>
      </c>
      <c r="M6" s="1">
        <f t="shared" ref="M6:M13" si="1">MAX(G6:K6)</f>
        <v>99</v>
      </c>
      <c r="N6" s="1">
        <f t="shared" ref="N6:N13" si="2">MIN(G6:K6)</f>
        <v>41</v>
      </c>
      <c r="O6" s="1">
        <f t="shared" ref="O6:O13" si="3">L6/5</f>
        <v>67.400000000000006</v>
      </c>
      <c r="P6" s="1" t="str">
        <f t="shared" ref="P6:P13" si="4">IF(O6&gt;60,"A",IF(O6&gt;50,"B",IF(O6&gt;40,"C",IF(O6&lt;40,"D",))))</f>
        <v>A</v>
      </c>
      <c r="Q6" s="1" t="str">
        <f t="shared" ref="Q6:Q13" si="5">IF(O6&gt;33,"PASS",IF(O6&lt;33,"FAIL"))</f>
        <v>PASS</v>
      </c>
    </row>
    <row r="7" spans="1:17" x14ac:dyDescent="0.25">
      <c r="A7" s="1">
        <v>3</v>
      </c>
      <c r="B7" s="1" t="s">
        <v>20</v>
      </c>
      <c r="C7" s="1">
        <v>3</v>
      </c>
      <c r="D7" s="1" t="s">
        <v>27</v>
      </c>
      <c r="E7" s="1" t="s">
        <v>28</v>
      </c>
      <c r="F7" s="1" t="s">
        <v>29</v>
      </c>
      <c r="G7" s="1">
        <v>63</v>
      </c>
      <c r="H7" s="1">
        <v>20</v>
      </c>
      <c r="I7" s="1">
        <v>40</v>
      </c>
      <c r="J7" s="1">
        <v>50</v>
      </c>
      <c r="K7" s="1">
        <v>60</v>
      </c>
      <c r="L7" s="1">
        <f t="shared" si="0"/>
        <v>233</v>
      </c>
      <c r="M7" s="1">
        <f t="shared" si="1"/>
        <v>63</v>
      </c>
      <c r="N7" s="1">
        <f t="shared" si="2"/>
        <v>20</v>
      </c>
      <c r="O7" s="1">
        <f t="shared" si="3"/>
        <v>46.6</v>
      </c>
      <c r="P7" s="1" t="str">
        <f t="shared" si="4"/>
        <v>C</v>
      </c>
      <c r="Q7" s="1" t="str">
        <f t="shared" si="5"/>
        <v>PASS</v>
      </c>
    </row>
    <row r="8" spans="1:17" x14ac:dyDescent="0.25">
      <c r="A8" s="1">
        <v>4</v>
      </c>
      <c r="B8" s="1" t="s">
        <v>21</v>
      </c>
      <c r="C8" s="1">
        <v>4</v>
      </c>
      <c r="D8" s="1" t="s">
        <v>27</v>
      </c>
      <c r="E8" s="1" t="s">
        <v>28</v>
      </c>
      <c r="F8" s="1" t="s">
        <v>29</v>
      </c>
      <c r="G8" s="1">
        <v>48</v>
      </c>
      <c r="H8" s="1">
        <v>63</v>
      </c>
      <c r="I8" s="1">
        <v>47</v>
      </c>
      <c r="J8" s="1">
        <v>42</v>
      </c>
      <c r="K8" s="1">
        <v>75</v>
      </c>
      <c r="L8" s="1">
        <f t="shared" si="0"/>
        <v>275</v>
      </c>
      <c r="M8" s="1">
        <f t="shared" si="1"/>
        <v>75</v>
      </c>
      <c r="N8" s="1">
        <f t="shared" si="2"/>
        <v>42</v>
      </c>
      <c r="O8" s="1">
        <f t="shared" si="3"/>
        <v>55</v>
      </c>
      <c r="P8" s="1" t="str">
        <f t="shared" si="4"/>
        <v>B</v>
      </c>
      <c r="Q8" s="1" t="str">
        <f t="shared" si="5"/>
        <v>PASS</v>
      </c>
    </row>
    <row r="9" spans="1:17" x14ac:dyDescent="0.25">
      <c r="A9" s="1">
        <v>5</v>
      </c>
      <c r="B9" s="1" t="s">
        <v>22</v>
      </c>
      <c r="C9" s="1">
        <v>5</v>
      </c>
      <c r="D9" s="1" t="s">
        <v>27</v>
      </c>
      <c r="E9" s="1" t="s">
        <v>30</v>
      </c>
      <c r="F9" s="1" t="s">
        <v>31</v>
      </c>
      <c r="G9" s="1">
        <v>46</v>
      </c>
      <c r="H9" s="1">
        <v>73</v>
      </c>
      <c r="I9" s="1">
        <v>43</v>
      </c>
      <c r="J9" s="1">
        <v>80</v>
      </c>
      <c r="K9" s="1">
        <v>48</v>
      </c>
      <c r="L9" s="1">
        <f t="shared" si="0"/>
        <v>290</v>
      </c>
      <c r="M9" s="1">
        <f t="shared" si="1"/>
        <v>80</v>
      </c>
      <c r="N9" s="1">
        <f t="shared" si="2"/>
        <v>43</v>
      </c>
      <c r="O9" s="1">
        <f t="shared" si="3"/>
        <v>58</v>
      </c>
      <c r="P9" s="1" t="str">
        <f t="shared" si="4"/>
        <v>B</v>
      </c>
      <c r="Q9" s="1" t="str">
        <f t="shared" si="5"/>
        <v>PASS</v>
      </c>
    </row>
    <row r="10" spans="1:17" x14ac:dyDescent="0.25">
      <c r="A10" s="1">
        <v>6</v>
      </c>
      <c r="B10" s="1" t="s">
        <v>23</v>
      </c>
      <c r="C10" s="1">
        <v>6</v>
      </c>
      <c r="D10" s="1" t="s">
        <v>27</v>
      </c>
      <c r="E10" s="1" t="s">
        <v>28</v>
      </c>
      <c r="F10" s="1" t="s">
        <v>29</v>
      </c>
      <c r="G10" s="1">
        <v>25</v>
      </c>
      <c r="H10" s="1">
        <v>70</v>
      </c>
      <c r="I10" s="1">
        <v>49</v>
      </c>
      <c r="J10" s="1">
        <v>73</v>
      </c>
      <c r="K10" s="1">
        <v>92</v>
      </c>
      <c r="L10" s="1">
        <f t="shared" si="0"/>
        <v>309</v>
      </c>
      <c r="M10" s="1">
        <f t="shared" si="1"/>
        <v>92</v>
      </c>
      <c r="N10" s="1">
        <f t="shared" si="2"/>
        <v>25</v>
      </c>
      <c r="O10" s="1">
        <f t="shared" si="3"/>
        <v>61.8</v>
      </c>
      <c r="P10" s="1" t="str">
        <f t="shared" si="4"/>
        <v>A</v>
      </c>
      <c r="Q10" s="1" t="str">
        <f t="shared" si="5"/>
        <v>PASS</v>
      </c>
    </row>
    <row r="11" spans="1:17" x14ac:dyDescent="0.25">
      <c r="A11" s="1">
        <v>7</v>
      </c>
      <c r="B11" s="1" t="s">
        <v>24</v>
      </c>
      <c r="C11" s="1">
        <v>7</v>
      </c>
      <c r="D11" s="1" t="s">
        <v>27</v>
      </c>
      <c r="E11" s="1" t="s">
        <v>28</v>
      </c>
      <c r="F11" s="1" t="s">
        <v>29</v>
      </c>
      <c r="G11" s="1">
        <v>41</v>
      </c>
      <c r="H11" s="1">
        <v>60</v>
      </c>
      <c r="I11" s="1">
        <v>66</v>
      </c>
      <c r="J11" s="1">
        <v>74</v>
      </c>
      <c r="K11" s="1">
        <v>82</v>
      </c>
      <c r="L11" s="1">
        <f t="shared" si="0"/>
        <v>323</v>
      </c>
      <c r="M11" s="1">
        <f t="shared" si="1"/>
        <v>82</v>
      </c>
      <c r="N11" s="1">
        <f t="shared" si="2"/>
        <v>41</v>
      </c>
      <c r="O11" s="1">
        <f t="shared" si="3"/>
        <v>64.599999999999994</v>
      </c>
      <c r="P11" s="1" t="str">
        <f t="shared" si="4"/>
        <v>A</v>
      </c>
      <c r="Q11" s="1" t="str">
        <f t="shared" si="5"/>
        <v>PASS</v>
      </c>
    </row>
    <row r="12" spans="1:17" x14ac:dyDescent="0.25">
      <c r="A12" s="1">
        <v>8</v>
      </c>
      <c r="B12" s="1" t="s">
        <v>25</v>
      </c>
      <c r="C12" s="1">
        <v>8</v>
      </c>
      <c r="D12" s="1" t="s">
        <v>27</v>
      </c>
      <c r="E12" s="1" t="s">
        <v>28</v>
      </c>
      <c r="F12" s="1" t="s">
        <v>29</v>
      </c>
      <c r="G12" s="1">
        <v>20</v>
      </c>
      <c r="H12" s="1">
        <v>30</v>
      </c>
      <c r="I12" s="1">
        <v>20</v>
      </c>
      <c r="J12" s="1">
        <v>40</v>
      </c>
      <c r="K12" s="1">
        <v>20</v>
      </c>
      <c r="L12" s="1">
        <f t="shared" si="0"/>
        <v>130</v>
      </c>
      <c r="M12" s="1">
        <f t="shared" si="1"/>
        <v>40</v>
      </c>
      <c r="N12" s="1">
        <f t="shared" si="2"/>
        <v>20</v>
      </c>
      <c r="O12" s="1">
        <f t="shared" si="3"/>
        <v>26</v>
      </c>
      <c r="P12" s="1" t="str">
        <f t="shared" si="4"/>
        <v>D</v>
      </c>
      <c r="Q12" s="1" t="str">
        <f t="shared" si="5"/>
        <v>FAIL</v>
      </c>
    </row>
    <row r="13" spans="1:17" x14ac:dyDescent="0.25">
      <c r="A13" s="1">
        <v>9</v>
      </c>
      <c r="B13" s="1" t="s">
        <v>26</v>
      </c>
      <c r="C13" s="1">
        <v>9</v>
      </c>
      <c r="D13" s="1" t="s">
        <v>27</v>
      </c>
      <c r="E13" s="1" t="s">
        <v>28</v>
      </c>
      <c r="F13" s="1" t="s">
        <v>29</v>
      </c>
      <c r="G13" s="1">
        <v>68</v>
      </c>
      <c r="H13" s="1">
        <v>99</v>
      </c>
      <c r="I13" s="1">
        <v>56</v>
      </c>
      <c r="J13" s="1">
        <v>58</v>
      </c>
      <c r="K13" s="1">
        <v>32</v>
      </c>
      <c r="L13" s="1">
        <f t="shared" si="0"/>
        <v>313</v>
      </c>
      <c r="M13" s="1">
        <f t="shared" si="1"/>
        <v>99</v>
      </c>
      <c r="N13" s="1">
        <f t="shared" si="2"/>
        <v>32</v>
      </c>
      <c r="O13" s="1">
        <f t="shared" si="3"/>
        <v>62.6</v>
      </c>
      <c r="P13" s="1" t="str">
        <f t="shared" si="4"/>
        <v>A</v>
      </c>
      <c r="Q13" s="1" t="str">
        <f t="shared" si="5"/>
        <v>PASS</v>
      </c>
    </row>
    <row r="16" spans="1:17" ht="15.75" thickBot="1" x14ac:dyDescent="0.3"/>
    <row r="17" spans="3:19" x14ac:dyDescent="0.25">
      <c r="C17" s="4" t="s">
        <v>33</v>
      </c>
      <c r="D17" s="5"/>
      <c r="E17" s="5"/>
      <c r="F17" s="5"/>
      <c r="G17" s="5"/>
      <c r="H17" s="5"/>
      <c r="I17" s="5"/>
      <c r="J17" s="5"/>
      <c r="K17" s="5"/>
      <c r="L17" s="5"/>
      <c r="M17" s="6"/>
    </row>
    <row r="18" spans="3:19" x14ac:dyDescent="0.25">
      <c r="C18" s="7"/>
      <c r="D18" s="8"/>
      <c r="E18" s="8"/>
      <c r="F18" s="8"/>
      <c r="G18" s="8"/>
      <c r="H18" s="8"/>
      <c r="I18" s="8"/>
      <c r="J18" s="8"/>
      <c r="K18" s="8"/>
      <c r="L18" s="8"/>
      <c r="M18" s="9"/>
    </row>
    <row r="19" spans="3:19" x14ac:dyDescent="0.25">
      <c r="C19" s="7"/>
      <c r="D19" s="8"/>
      <c r="E19" s="8"/>
      <c r="F19" s="8"/>
      <c r="G19" s="8"/>
      <c r="H19" s="8"/>
      <c r="I19" s="8"/>
      <c r="J19" s="8"/>
      <c r="K19" s="8"/>
      <c r="L19" s="8"/>
      <c r="M19" s="9"/>
    </row>
    <row r="20" spans="3:19" x14ac:dyDescent="0.25">
      <c r="C20" s="10"/>
      <c r="D20" s="3"/>
      <c r="E20" s="3"/>
      <c r="F20" s="3"/>
      <c r="G20" s="3"/>
      <c r="H20" s="3"/>
      <c r="I20" s="3"/>
      <c r="J20" s="3"/>
      <c r="K20" s="3"/>
      <c r="L20" s="3"/>
      <c r="M20" s="11"/>
    </row>
    <row r="21" spans="3:19" x14ac:dyDescent="0.25">
      <c r="C21" s="10"/>
      <c r="D21" s="3"/>
      <c r="E21" s="1" t="s">
        <v>3</v>
      </c>
      <c r="F21" s="1">
        <v>5</v>
      </c>
      <c r="G21" s="3"/>
      <c r="H21" s="3"/>
      <c r="I21" s="3"/>
      <c r="J21" s="3"/>
      <c r="K21" s="3"/>
      <c r="L21" s="3"/>
      <c r="M21" s="11"/>
    </row>
    <row r="22" spans="3:19" x14ac:dyDescent="0.25">
      <c r="C22" s="10"/>
      <c r="D22" s="3"/>
      <c r="E22" s="1" t="s">
        <v>2</v>
      </c>
      <c r="F22" s="1" t="str">
        <f>VLOOKUP(F21,A4:Q13,2,0)</f>
        <v xml:space="preserve">Pulkit </v>
      </c>
      <c r="G22" s="3"/>
      <c r="H22" s="3"/>
      <c r="I22" s="3"/>
      <c r="J22" s="3"/>
      <c r="K22" s="3"/>
      <c r="L22" s="3"/>
      <c r="M22" s="11"/>
    </row>
    <row r="23" spans="3:19" x14ac:dyDescent="0.25">
      <c r="C23" s="10"/>
      <c r="D23" s="3"/>
      <c r="E23" s="1" t="s">
        <v>34</v>
      </c>
      <c r="F23" s="1" t="str">
        <f>VLOOKUP(F21,A4:Q13,5,0)</f>
        <v xml:space="preserve">sarasvati </v>
      </c>
      <c r="G23" s="3"/>
      <c r="H23" s="3"/>
      <c r="I23" s="3"/>
      <c r="J23" s="3"/>
      <c r="K23" s="3"/>
      <c r="L23" s="3"/>
      <c r="M23" s="11"/>
    </row>
    <row r="24" spans="3:19" x14ac:dyDescent="0.25">
      <c r="C24" s="10"/>
      <c r="D24" s="3"/>
      <c r="E24" s="1" t="s">
        <v>35</v>
      </c>
      <c r="F24" s="1" t="str">
        <f>VLOOKUP(F21,A4:Q13,6,0)</f>
        <v xml:space="preserve">Ajay </v>
      </c>
      <c r="G24" s="3"/>
      <c r="H24" s="3"/>
      <c r="I24" s="3"/>
      <c r="J24" s="3"/>
      <c r="K24" s="3"/>
      <c r="L24" s="3"/>
      <c r="M24" s="11"/>
    </row>
    <row r="25" spans="3:19" x14ac:dyDescent="0.25">
      <c r="C25" s="10"/>
      <c r="D25" s="3"/>
      <c r="E25" s="8"/>
      <c r="F25" s="8"/>
      <c r="G25" s="3"/>
      <c r="H25" s="3"/>
      <c r="I25" s="3"/>
      <c r="J25" s="3"/>
      <c r="K25" s="3"/>
      <c r="L25" s="3"/>
      <c r="M25" s="11"/>
    </row>
    <row r="26" spans="3:19" x14ac:dyDescent="0.25">
      <c r="C26" s="10"/>
      <c r="D26" s="3"/>
      <c r="E26" s="3"/>
      <c r="F26" s="3"/>
      <c r="G26" s="1" t="s">
        <v>36</v>
      </c>
      <c r="H26" s="1" t="s">
        <v>39</v>
      </c>
      <c r="I26" s="1" t="s">
        <v>40</v>
      </c>
      <c r="J26" s="1" t="s">
        <v>41</v>
      </c>
      <c r="K26" s="1" t="s">
        <v>42</v>
      </c>
      <c r="L26" s="1" t="s">
        <v>43</v>
      </c>
      <c r="M26" s="11"/>
      <c r="N26" s="3"/>
      <c r="O26" s="3"/>
      <c r="P26" s="3"/>
      <c r="Q26" s="3"/>
      <c r="R26" s="3"/>
      <c r="S26" s="3"/>
    </row>
    <row r="27" spans="3:19" x14ac:dyDescent="0.25">
      <c r="C27" s="10"/>
      <c r="D27" s="3"/>
      <c r="E27" s="3"/>
      <c r="F27" s="3"/>
      <c r="G27" s="1" t="s">
        <v>7</v>
      </c>
      <c r="H27" s="1">
        <v>100</v>
      </c>
      <c r="I27" s="1">
        <v>33</v>
      </c>
      <c r="J27" s="1">
        <f>VLOOKUP(F21,A4:Q13,7,0)</f>
        <v>46</v>
      </c>
      <c r="K27" s="1">
        <v>20</v>
      </c>
      <c r="L27" s="1">
        <f>SUM(J27,K27,)</f>
        <v>66</v>
      </c>
      <c r="M27" s="11"/>
      <c r="N27" s="3"/>
      <c r="O27" s="3"/>
      <c r="P27" s="3"/>
      <c r="Q27" s="3"/>
      <c r="R27" s="3"/>
      <c r="S27" s="3"/>
    </row>
    <row r="28" spans="3:19" x14ac:dyDescent="0.25">
      <c r="C28" s="10"/>
      <c r="D28" s="3"/>
      <c r="E28" s="3"/>
      <c r="F28" s="3"/>
      <c r="G28" s="1" t="s">
        <v>8</v>
      </c>
      <c r="H28" s="1">
        <v>100</v>
      </c>
      <c r="I28" s="1">
        <v>33</v>
      </c>
      <c r="J28" s="1">
        <f>VLOOKUP(F21,A4:Q13,8,0)</f>
        <v>73</v>
      </c>
      <c r="K28" s="1">
        <v>20</v>
      </c>
      <c r="L28" s="1">
        <f>SUM(J28,K28)</f>
        <v>93</v>
      </c>
      <c r="M28" s="11"/>
      <c r="N28" s="3"/>
      <c r="O28" s="3"/>
      <c r="P28" s="3"/>
      <c r="Q28" s="3"/>
      <c r="R28" s="3"/>
      <c r="S28" s="3"/>
    </row>
    <row r="29" spans="3:19" x14ac:dyDescent="0.25">
      <c r="C29" s="10"/>
      <c r="D29" s="3"/>
      <c r="E29" s="3"/>
      <c r="F29" s="3"/>
      <c r="G29" s="1" t="s">
        <v>9</v>
      </c>
      <c r="H29" s="1">
        <v>100</v>
      </c>
      <c r="I29" s="1">
        <v>33</v>
      </c>
      <c r="J29" s="1">
        <f>VLOOKUP(F21,A4:Q13,9,0)</f>
        <v>43</v>
      </c>
      <c r="K29" s="1">
        <v>20</v>
      </c>
      <c r="L29" s="1">
        <f>SUM(J29,K29)</f>
        <v>63</v>
      </c>
      <c r="M29" s="11"/>
      <c r="N29" s="3"/>
      <c r="O29" s="3"/>
      <c r="P29" s="3"/>
      <c r="Q29" s="3"/>
      <c r="R29" s="3"/>
      <c r="S29" s="3"/>
    </row>
    <row r="30" spans="3:19" x14ac:dyDescent="0.25">
      <c r="C30" s="10"/>
      <c r="D30" s="3"/>
      <c r="E30" s="3"/>
      <c r="F30" s="3"/>
      <c r="G30" s="1" t="s">
        <v>37</v>
      </c>
      <c r="H30" s="1">
        <v>100</v>
      </c>
      <c r="I30" s="1">
        <v>33</v>
      </c>
      <c r="J30" s="1">
        <v>80</v>
      </c>
      <c r="K30" s="1">
        <v>20</v>
      </c>
      <c r="L30" s="1">
        <f>SUM(J30,K30)</f>
        <v>100</v>
      </c>
      <c r="M30" s="11"/>
      <c r="N30" s="3"/>
      <c r="O30" s="3"/>
      <c r="P30" s="3"/>
      <c r="Q30" s="3"/>
      <c r="R30" s="3"/>
      <c r="S30" s="3"/>
    </row>
    <row r="31" spans="3:19" x14ac:dyDescent="0.25">
      <c r="C31" s="10"/>
      <c r="D31" s="3"/>
      <c r="E31" s="3"/>
      <c r="F31" s="3"/>
      <c r="G31" s="1" t="s">
        <v>38</v>
      </c>
      <c r="H31" s="1">
        <v>100</v>
      </c>
      <c r="I31" s="1">
        <v>33</v>
      </c>
      <c r="J31" s="1">
        <v>48</v>
      </c>
      <c r="K31" s="1">
        <v>20</v>
      </c>
      <c r="L31" s="1">
        <f>SUM(J31,K31)</f>
        <v>68</v>
      </c>
      <c r="M31" s="11"/>
      <c r="N31" s="3"/>
      <c r="O31" s="3"/>
      <c r="P31" s="3"/>
      <c r="Q31" s="3"/>
      <c r="R31" s="3"/>
      <c r="S31" s="3"/>
    </row>
    <row r="32" spans="3:19" x14ac:dyDescent="0.25">
      <c r="C32" s="10"/>
      <c r="D32" s="3"/>
      <c r="E32" s="3"/>
      <c r="F32" s="3"/>
      <c r="G32" s="3"/>
      <c r="H32" s="3"/>
      <c r="I32" s="3"/>
      <c r="J32" s="3"/>
      <c r="K32" s="3"/>
      <c r="L32" s="3"/>
      <c r="M32" s="11"/>
      <c r="N32" s="3"/>
      <c r="O32" s="3"/>
      <c r="P32" s="3"/>
      <c r="Q32" s="3"/>
      <c r="R32" s="3"/>
      <c r="S32" s="3"/>
    </row>
    <row r="33" spans="3:15" x14ac:dyDescent="0.25">
      <c r="C33" s="10"/>
      <c r="D33" s="3"/>
      <c r="E33" s="3"/>
      <c r="F33" s="3"/>
      <c r="G33" s="3"/>
      <c r="H33" s="3"/>
      <c r="I33" s="3"/>
      <c r="J33" s="3"/>
      <c r="K33" s="3"/>
      <c r="L33" s="3"/>
      <c r="M33" s="11"/>
      <c r="O33" t="s">
        <v>32</v>
      </c>
    </row>
    <row r="34" spans="3:15" x14ac:dyDescent="0.25">
      <c r="C34" s="10"/>
      <c r="D34" s="3"/>
      <c r="E34" s="3"/>
      <c r="F34" s="3"/>
      <c r="G34" s="3"/>
      <c r="H34" s="1" t="s">
        <v>43</v>
      </c>
      <c r="I34" s="1">
        <v>390</v>
      </c>
      <c r="J34" s="3"/>
      <c r="K34" s="3"/>
      <c r="L34" s="3"/>
      <c r="M34" s="11"/>
    </row>
    <row r="35" spans="3:15" x14ac:dyDescent="0.25">
      <c r="C35" s="10"/>
      <c r="D35" s="3"/>
      <c r="E35" s="3"/>
      <c r="F35" s="3"/>
      <c r="G35" s="3"/>
      <c r="H35" s="1" t="s">
        <v>44</v>
      </c>
      <c r="I35" s="1" t="s">
        <v>45</v>
      </c>
      <c r="J35" s="3"/>
      <c r="K35" s="3"/>
      <c r="L35" s="3"/>
      <c r="M35" s="11"/>
    </row>
    <row r="36" spans="3:15" x14ac:dyDescent="0.25">
      <c r="C36" s="10"/>
      <c r="D36" s="3"/>
      <c r="E36" s="3"/>
      <c r="F36" s="3"/>
      <c r="G36" s="3"/>
      <c r="H36" s="1" t="s">
        <v>16</v>
      </c>
      <c r="I36" s="1" t="s">
        <v>46</v>
      </c>
      <c r="J36" s="3"/>
      <c r="K36" s="3"/>
      <c r="L36" s="3"/>
      <c r="M36" s="11"/>
    </row>
    <row r="37" spans="3:15" ht="15.75" thickBot="1" x14ac:dyDescent="0.3"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4"/>
    </row>
  </sheetData>
  <mergeCells count="3">
    <mergeCell ref="A1:Q3"/>
    <mergeCell ref="C17:M19"/>
    <mergeCell ref="E25:F25"/>
  </mergeCells>
  <phoneticPr fontId="2" type="noConversion"/>
  <dataValidations count="1">
    <dataValidation type="list" allowBlank="1" showInputMessage="1" showErrorMessage="1" sqref="C4:C13 F21" xr:uid="{A82E8FB2-F696-4A12-A741-985B0BA025C8}">
      <formula1>$C$5:$C$13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2024-05-28T06:22:11Z</dcterms:created>
  <dcterms:modified xsi:type="dcterms:W3CDTF">2024-05-30T06:03:59Z</dcterms:modified>
</cp:coreProperties>
</file>