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New folder\anuragpawar.dsft4\anuragpawar_DSFT4_C1\anuragpawar_DSFT4_C1_S3\"/>
    </mc:Choice>
  </mc:AlternateContent>
  <xr:revisionPtr revIDLastSave="0" documentId="13_ncr:1_{178827DF-B5ED-4C7D-9A50-EE83C42F2DE1}" xr6:coauthVersionLast="47" xr6:coauthVersionMax="47" xr10:uidLastSave="{00000000-0000-0000-0000-000000000000}"/>
  <bookViews>
    <workbookView xWindow="-108" yWindow="-108" windowWidth="23256" windowHeight="13176" firstSheet="5" activeTab="7" xr2:uid="{00000000-000D-0000-FFFF-FFFF00000000}"/>
  </bookViews>
  <sheets>
    <sheet name="Sheet1" sheetId="1" r:id="rId1"/>
    <sheet name="TASK 1" sheetId="2" r:id="rId2"/>
    <sheet name="TASK 2" sheetId="3" r:id="rId3"/>
    <sheet name="TASK 3" sheetId="4" r:id="rId4"/>
    <sheet name="TASK 4" sheetId="5" r:id="rId5"/>
    <sheet name="TASK 5" sheetId="6" r:id="rId6"/>
    <sheet name="TASK 6 &amp; 8" sheetId="9" r:id="rId7"/>
    <sheet name="TASK 7" sheetId="11" r:id="rId8"/>
  </sheets>
  <definedNames>
    <definedName name="_xlnm._FilterDatabase" localSheetId="0" hidden="1">Sheet1!$A$1:$H$71</definedName>
    <definedName name="_xlchart.v1.0" hidden="1">'TASK 5'!$C$1</definedName>
    <definedName name="_xlchart.v1.1" hidden="1">'TASK 5'!$C$2:$C$29</definedName>
    <definedName name="_xlchart.v1.10" hidden="1">'TASK 6 &amp; 8'!$J$4:$N$4</definedName>
    <definedName name="_xlchart.v1.11" hidden="1">'TASK 6 &amp; 8'!$J$5:$N$5</definedName>
    <definedName name="_xlchart.v1.2" hidden="1">'TASK 5'!$D$1</definedName>
    <definedName name="_xlchart.v1.3" hidden="1">'TASK 5'!$D$2:$D$29</definedName>
    <definedName name="_xlchart.v1.4" hidden="1">'TASK 6 &amp; 8'!$I$2</definedName>
    <definedName name="_xlchart.v1.5" hidden="1">'TASK 6 &amp; 8'!$I$3</definedName>
    <definedName name="_xlchart.v1.6" hidden="1">'TASK 6 &amp; 8'!$I$4</definedName>
    <definedName name="_xlchart.v1.7" hidden="1">'TASK 6 &amp; 8'!$I$5</definedName>
    <definedName name="_xlchart.v1.8" hidden="1">'TASK 6 &amp; 8'!$J$2:$N$2</definedName>
    <definedName name="_xlchart.v1.9" hidden="1">'TASK 6 &amp; 8'!$J$3:$N$3</definedName>
  </definedNames>
  <calcPr calcId="191028"/>
  <pivotCaches>
    <pivotCache cacheId="11" r:id="rId9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9" l="1"/>
  <c r="O5" i="9"/>
  <c r="N5" i="9"/>
  <c r="M5" i="9"/>
  <c r="L5" i="9"/>
  <c r="K5" i="9"/>
  <c r="J5" i="9"/>
  <c r="P4" i="9"/>
  <c r="O4" i="9"/>
  <c r="N4" i="9"/>
  <c r="M4" i="9"/>
  <c r="L4" i="9"/>
  <c r="K4" i="9"/>
  <c r="J4" i="9"/>
  <c r="J3" i="9"/>
  <c r="K3" i="9"/>
  <c r="L3" i="9"/>
  <c r="M3" i="9"/>
  <c r="N3" i="9"/>
  <c r="P3" i="9"/>
  <c r="O3" i="9"/>
  <c r="P2" i="9"/>
  <c r="O2" i="9"/>
  <c r="N2" i="9"/>
  <c r="L2" i="9"/>
  <c r="M2" i="9"/>
  <c r="K2" i="9"/>
  <c r="J2" i="9"/>
</calcChain>
</file>

<file path=xl/sharedStrings.xml><?xml version="1.0" encoding="utf-8"?>
<sst xmlns="http://schemas.openxmlformats.org/spreadsheetml/2006/main" count="357" uniqueCount="42">
  <si>
    <t xml:space="preserve">Employee_Code </t>
  </si>
  <si>
    <t>Gender</t>
  </si>
  <si>
    <t>Department</t>
  </si>
  <si>
    <t>Annual_Salary ($)</t>
  </si>
  <si>
    <t>Experience</t>
  </si>
  <si>
    <t>Age</t>
  </si>
  <si>
    <t>Work_Experience</t>
  </si>
  <si>
    <t>Male</t>
  </si>
  <si>
    <t xml:space="preserve">IT </t>
  </si>
  <si>
    <t>Female</t>
  </si>
  <si>
    <t>Sales</t>
  </si>
  <si>
    <t>Finance</t>
  </si>
  <si>
    <t>HR</t>
  </si>
  <si>
    <t xml:space="preserve"> </t>
  </si>
  <si>
    <t>Row Labels</t>
  </si>
  <si>
    <t>Grand Total</t>
  </si>
  <si>
    <t>Sum of Annual_Salary ($)</t>
  </si>
  <si>
    <t>Column Labels</t>
  </si>
  <si>
    <t>Count of Gender</t>
  </si>
  <si>
    <t>Average of Annual_Salary ($)</t>
  </si>
  <si>
    <t>Min</t>
  </si>
  <si>
    <t>Q1</t>
  </si>
  <si>
    <t>Median</t>
  </si>
  <si>
    <t>Q3</t>
  </si>
  <si>
    <t>Max</t>
  </si>
  <si>
    <t>Mean</t>
  </si>
  <si>
    <t>Mode</t>
  </si>
  <si>
    <t>IT</t>
  </si>
  <si>
    <t>COST TO COMPANY ($)</t>
  </si>
  <si>
    <t>Work Experience</t>
  </si>
  <si>
    <t/>
  </si>
  <si>
    <t>No. of employees</t>
  </si>
  <si>
    <t>Here we can see the department-wise variation in cost to company.</t>
  </si>
  <si>
    <t xml:space="preserve">We can also see that IT deparment is leving highest cost to company whereas Finance Dept. is at the lowest. </t>
  </si>
  <si>
    <t xml:space="preserve">The above chart shows us the distribution of total department-wise employees as well as the no. of males and females working in that department. </t>
  </si>
  <si>
    <t xml:space="preserve">The above chart shows us that the company offers IT freshers slightly more salary than a Sales fresher. </t>
  </si>
  <si>
    <t>Also the salary for freshers should be around 28000.</t>
  </si>
  <si>
    <t>The above pie diagram shows us the department-wise ratio of cost to the company.</t>
  </si>
  <si>
    <t>Here we can see that the age group of 22-27 is having highest no. of employees.</t>
  </si>
  <si>
    <t>The above box plot shows us the department-wise spread of all employees' salary.</t>
  </si>
  <si>
    <t>We can also see that the IT dept's salary is most unevenly distributed.</t>
  </si>
  <si>
    <t>The above graph show us how the average of Annual Salary with respect to the Work Experience.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</si>
</sst>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Fill="1" applyBorder="1" applyAlignmen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NumberFormat="1" applyBorder="1"/>
    <xf numFmtId="0" fontId="0" fillId="0" borderId="1" xfId="0" applyFill="1" applyBorder="1" applyAlignment="1">
      <alignment wrapText="1"/>
    </xf>
    <xf numFmtId="0" fontId="0" fillId="0" borderId="1" xfId="0" applyNumberFormat="1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</cellXfs>
  <cellStyles count="1">
    <cellStyle name="Normal" xfId="0" builtinId="0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[AnuragPawar_DSFT_C1_S3_Visualizing_Data_Practice_Employee_Data.xlsx]TASK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1'!$B$1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'TASK 1'!$A$2:$A$6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1'!$B$2:$B$6</c:f>
              <c:numCache>
                <c:formatCode>General</c:formatCode>
                <c:ptCount val="4"/>
                <c:pt idx="0">
                  <c:v>790000</c:v>
                </c:pt>
                <c:pt idx="1">
                  <c:v>987000</c:v>
                </c:pt>
                <c:pt idx="2">
                  <c:v>1282900</c:v>
                </c:pt>
                <c:pt idx="3">
                  <c:v>1089000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B-48BE-8075-3E11D0AB3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15483840"/>
        <c:axId val="515482856"/>
      </c:barChart>
      <c:catAx>
        <c:axId val="51548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2856"/>
        <c:crosses val="autoZero"/>
        <c:auto val="1"/>
        <c:lblAlgn val="ctr"/>
        <c:lblOffset val="100"/>
        <c:noMultiLvlLbl val="0"/>
      </c:catAx>
      <c:valAx>
        <c:axId val="51548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[AnuragPawar_DSFT_C1_S3_Visualizing_Data_Practice_Employee_Data.xlsx]TASK 2!PivotTable2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'TASK 2'!$B$1:$B$2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2'!$A$3:$A$7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2'!$B$3:$B$7</c:f>
              <c:numCache>
                <c:formatCode>General</c:formatCode>
                <c:ptCount val="4"/>
                <c:pt idx="0">
                  <c:v>2</c:v>
                </c:pt>
                <c:pt idx="1">
                  <c:v>11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3-49E5-95A7-03DFAFBD1D40}"/>
            </c:ext>
          </c:extLst>
        </c:ser>
        <c:ser>
          <c:idx val="1"/>
          <c:order val="1"/>
          <c:tx>
            <c:strRef>
              <c:f>'TASK 2'!$C$1:$C$2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2'!$A$3:$A$7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2'!$C$3:$C$7</c:f>
              <c:numCache>
                <c:formatCode>General</c:formatCode>
                <c:ptCount val="4"/>
                <c:pt idx="0">
                  <c:v>11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3-49E5-95A7-03DFAFBD1D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4466224"/>
        <c:axId val="564466880"/>
      </c:barChart>
      <c:catAx>
        <c:axId val="5644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66880"/>
        <c:crosses val="autoZero"/>
        <c:auto val="1"/>
        <c:lblAlgn val="ctr"/>
        <c:lblOffset val="100"/>
        <c:noMultiLvlLbl val="0"/>
      </c:catAx>
      <c:valAx>
        <c:axId val="5644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[AnuragPawar_DSFT_C1_S3_Visualizing_Data_Practice_Employee_Data.xlsx]TASK 3!PivotTable9</c:name>
    <c:fmtId val="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58092738407698"/>
          <c:y val="0.14712744240303297"/>
          <c:w val="0.68153018372703411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3'!$B$3:$B$4</c:f>
              <c:strCache>
                <c:ptCount val="1"/>
                <c:pt idx="0">
                  <c:v>IT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'TASK 3'!$A$5:$A$6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'TASK 3'!$B$5:$B$6</c:f>
              <c:numCache>
                <c:formatCode>General</c:formatCode>
                <c:ptCount val="1"/>
                <c:pt idx="0">
                  <c:v>28100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0-4F40-800E-27191ED78E7A}"/>
            </c:ext>
          </c:extLst>
        </c:ser>
        <c:ser>
          <c:idx val="1"/>
          <c:order val="1"/>
          <c:tx>
            <c:strRef>
              <c:f>'TASK 3'!$C$3:$C$4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'TASK 3'!$A$5:$A$6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'TASK 3'!$C$5:$C$6</c:f>
              <c:numCache>
                <c:formatCode>General</c:formatCode>
                <c:ptCount val="1"/>
                <c:pt idx="0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0-4F40-800E-27191ED78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5547192"/>
        <c:axId val="655553752"/>
      </c:barChart>
      <c:catAx>
        <c:axId val="65554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53752"/>
        <c:crosses val="autoZero"/>
        <c:auto val="1"/>
        <c:lblAlgn val="ctr"/>
        <c:lblOffset val="100"/>
        <c:noMultiLvlLbl val="0"/>
      </c:catAx>
      <c:valAx>
        <c:axId val="655553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4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[AnuragPawar_DSFT_C1_S3_Visualizing_Data_Practice_Employee_Data.xlsx]TASK 4!PivotTable8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27921077573636627"/>
          <c:w val="0.75555555555555554"/>
          <c:h val="0.6744929279673374"/>
        </c:manualLayout>
      </c:layout>
      <c:pie3DChart>
        <c:varyColors val="1"/>
        <c:ser>
          <c:idx val="0"/>
          <c:order val="0"/>
          <c:tx>
            <c:strRef>
              <c:f>'TASK 4'!$B$1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9B3-46E8-A481-9812E73CB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9B3-46E8-A481-9812E73CB52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E9B3-46E8-A481-9812E73CB52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E9B3-46E8-A481-9812E73CB52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'TASK 4'!$A$2:$A$6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4'!$B$2:$B$6</c:f>
              <c:numCache>
                <c:formatCode>General</c:formatCode>
                <c:ptCount val="4"/>
                <c:pt idx="0">
                  <c:v>790000</c:v>
                </c:pt>
                <c:pt idx="1">
                  <c:v>987000</c:v>
                </c:pt>
                <c:pt idx="2">
                  <c:v>1282900</c:v>
                </c:pt>
                <c:pt idx="3">
                  <c:v>1089000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C-4552-95C7-5E98FCE7D9F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[AnuragPawar_DSFT_C1_S3_Visualizing_Data_Practice_Employee_Data.xlsx]TASK 5!PivotTable12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no. of employees vs 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363579698055787E-2"/>
          <c:y val="0.28282188684747739"/>
          <c:w val="0.93215146709688068"/>
          <c:h val="0.53209572761738111"/>
        </c:manualLayout>
      </c:layout>
      <c:lineChart>
        <c:grouping val="standard"/>
        <c:varyColors val="0"/>
        <c:ser>
          <c:idx val="0"/>
          <c:order val="0"/>
          <c:tx>
            <c:strRef>
              <c:f>'TASK 5'!$B$1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'TASK 5'!$A$2:$A$30</c:f>
              <c:strCache>
                <c:ptCount val="28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49</c:v>
                </c:pt>
                <c:pt idx="27">
                  <c:v>50</c:v>
                </c:pt>
              </c:strCache>
            </c:strRef>
          </c:cat>
          <c:val>
            <c:numRef>
              <c:f>'TASK 5'!$B$2:$B$30</c:f>
              <c:numCache>
                <c:formatCode>General</c:formatCode>
                <c:ptCount val="28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11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6-4690-97F9-ED9DF6CB3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509895632"/>
        <c:axId val="509893008"/>
      </c:lineChart>
      <c:catAx>
        <c:axId val="50989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93008"/>
        <c:crosses val="autoZero"/>
        <c:auto val="1"/>
        <c:lblAlgn val="ctr"/>
        <c:lblOffset val="100"/>
        <c:noMultiLvlLbl val="0"/>
      </c:catAx>
      <c:valAx>
        <c:axId val="50989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956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[AnuragPawar_DSFT_C1_S3_Visualizing_Data_Practice_Employee_Data.xlsx]TASK 7!PivotTable3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7'!$B$1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'TASK 7'!$A$2:$A$22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24</c:v>
                </c:pt>
              </c:strCache>
            </c:strRef>
          </c:cat>
          <c:val>
            <c:numRef>
              <c:f>'TASK 7'!$B$2:$B$22</c:f>
              <c:numCache>
                <c:formatCode>General</c:formatCode>
                <c:ptCount val="20"/>
                <c:pt idx="0">
                  <c:v>28071.428571428572</c:v>
                </c:pt>
                <c:pt idx="1">
                  <c:v>30125</c:v>
                </c:pt>
                <c:pt idx="2">
                  <c:v>35666.666666666664</c:v>
                </c:pt>
                <c:pt idx="3">
                  <c:v>38000</c:v>
                </c:pt>
                <c:pt idx="4">
                  <c:v>47250</c:v>
                </c:pt>
                <c:pt idx="5">
                  <c:v>52642.857142857145</c:v>
                </c:pt>
                <c:pt idx="6">
                  <c:v>59000</c:v>
                </c:pt>
                <c:pt idx="7">
                  <c:v>65000</c:v>
                </c:pt>
                <c:pt idx="8">
                  <c:v>69750</c:v>
                </c:pt>
                <c:pt idx="9">
                  <c:v>77833.333333333328</c:v>
                </c:pt>
                <c:pt idx="10">
                  <c:v>80500</c:v>
                </c:pt>
                <c:pt idx="11">
                  <c:v>76000</c:v>
                </c:pt>
                <c:pt idx="12">
                  <c:v>83800</c:v>
                </c:pt>
                <c:pt idx="13">
                  <c:v>80833.333333333328</c:v>
                </c:pt>
                <c:pt idx="14">
                  <c:v>85000</c:v>
                </c:pt>
                <c:pt idx="15">
                  <c:v>88000</c:v>
                </c:pt>
                <c:pt idx="16">
                  <c:v>90000</c:v>
                </c:pt>
                <c:pt idx="17">
                  <c:v>92000</c:v>
                </c:pt>
                <c:pt idx="18">
                  <c:v>140000</c:v>
                </c:pt>
                <c:pt idx="19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C-4AC7-B463-9C77DEA1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247712"/>
        <c:axId val="662243776"/>
      </c:lineChart>
      <c:catAx>
        <c:axId val="6622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43776"/>
        <c:crosses val="autoZero"/>
        <c:auto val="1"/>
        <c:lblAlgn val="ctr"/>
        <c:lblOffset val="100"/>
        <c:noMultiLvlLbl val="0"/>
      </c:catAx>
      <c:valAx>
        <c:axId val="6622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4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No. of employees Vs Age groups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No. of employees Vs Age groups</a:t>
          </a:r>
        </a:p>
      </cx:txPr>
    </cx:title>
    <cx:plotArea>
      <cx:plotAreaRegion>
        <cx:series layoutId="clusteredColumn" uniqueId="{EC2CCFD8-9732-44B7-BC3D-853FD8D73FC8}" formatIdx="0">
          <cx:tx>
            <cx:txData>
              <cx:f>_xlchart.v1.0</cx:f>
              <cx:v>Age</cx:v>
            </cx:txData>
          </cx:tx>
          <cx:dataId val="0"/>
          <cx:layoutPr>
            <cx:binning intervalClosed="r">
              <cx:binSize val="5"/>
            </cx:binning>
          </cx:layoutPr>
        </cx:series>
        <cx:series layoutId="clusteredColumn" hidden="1" uniqueId="{539652C4-D855-440B-BE1F-5BE7060C3E15}" formatIdx="1">
          <cx:tx>
            <cx:txData>
              <cx:f>_xlchart.v1.2</cx:f>
              <cx:v>No. of employees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</cx:f>
      </cx:numDim>
    </cx:data>
    <cx:data id="1">
      <cx:numDim type="val">
        <cx:f dir="row">_xlchart.v1.9</cx:f>
      </cx:numDim>
    </cx:data>
    <cx:data id="2">
      <cx:numDim type="val">
        <cx:f dir="row">_xlchart.v1.10</cx:f>
      </cx:numDim>
    </cx:data>
    <cx:data id="3">
      <cx:numDim type="val">
        <cx:f dir="row">_xlchart.v1.11</cx:f>
      </cx:numDim>
    </cx:data>
  </cx:chartData>
  <cx:chart>
    <cx:title pos="t" align="ctr" overlay="0">
      <cx:tx>
        <cx:txData>
          <cx:v>SPREAD OF ANNUAL SALARY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mbria" panose="020F0302020204030204"/>
            </a:rPr>
            <a:t>SPREAD OF ANNUAL SALARY</a:t>
          </a:r>
        </a:p>
      </cx:txPr>
    </cx:title>
    <cx:plotArea>
      <cx:plotAreaRegion>
        <cx:series layoutId="boxWhisker" uniqueId="{085DF9A9-F012-4514-80CF-4F40D8CB3724}">
          <cx:tx>
            <cx:txData>
              <cx:f>_xlchart.v1.4</cx:f>
              <cx:v>Finance</cx:v>
            </cx:txData>
          </cx:tx>
          <cx:spPr>
            <a:solidFill>
              <a:schemeClr val="accent1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x:spPr>
          <cx:dataId val="0"/>
          <cx:layoutPr>
            <cx:visibility meanLine="1"/>
            <cx:statistics quartileMethod="exclusive"/>
          </cx:layoutPr>
        </cx:series>
        <cx:series layoutId="boxWhisker" uniqueId="{5EA2EDAF-5475-4FB3-B3FF-31C49E0206BD}">
          <cx:tx>
            <cx:txData>
              <cx:f>_xlchart.v1.5</cx:f>
              <cx:v>HR</cx:v>
            </cx:txData>
          </cx:tx>
          <cx:dataId val="1"/>
          <cx:layoutPr>
            <cx:statistics quartileMethod="exclusive"/>
          </cx:layoutPr>
        </cx:series>
        <cx:series layoutId="boxWhisker" uniqueId="{56BBE595-B006-41D1-A480-47B587BF4C89}">
          <cx:tx>
            <cx:txData>
              <cx:f>_xlchart.v1.6</cx:f>
              <cx:v>IT</cx:v>
            </cx:txData>
          </cx:tx>
          <cx:dataId val="2"/>
          <cx:layoutPr>
            <cx:statistics quartileMethod="exclusive"/>
          </cx:layoutPr>
        </cx:series>
        <cx:series layoutId="boxWhisker" uniqueId="{6BDE02AD-BD97-429D-A462-05ED28E3F418}">
          <cx:tx>
            <cx:txData>
              <cx:f>_xlchart.v1.7</cx:f>
              <cx:v>Sales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title>
          <cx:tx>
            <cx:txData>
              <cx:v>ANNUAL SALARY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ANNUAL SALARY</a:t>
              </a:r>
            </a:p>
          </cx:txPr>
        </cx:title>
        <cx:majorGridlines/>
        <cx:minorGridlines/>
        <cx:tickLabels/>
      </cx:axis>
    </cx:plotArea>
    <cx:legend pos="b" align="ctr" overlay="0"/>
  </cx:chart>
  <cx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9</xdr:col>
      <xdr:colOff>312420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F2BE9-1464-4416-9866-7CD5274D7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11</xdr:col>
      <xdr:colOff>312420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37B43-936B-424C-877C-FD72BB675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12</xdr:col>
      <xdr:colOff>99060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73FE2-4C3E-499C-A163-A205BC4E6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7620</xdr:rowOff>
    </xdr:from>
    <xdr:to>
      <xdr:col>11</xdr:col>
      <xdr:colOff>601980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F0CD9-06DD-4B1B-BF08-DFC28C997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7620</xdr:rowOff>
    </xdr:from>
    <xdr:to>
      <xdr:col>10</xdr:col>
      <xdr:colOff>144780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F49E8-F61E-4A60-9133-9FE79D92B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</xdr:colOff>
      <xdr:row>15</xdr:row>
      <xdr:rowOff>0</xdr:rowOff>
    </xdr:from>
    <xdr:to>
      <xdr:col>10</xdr:col>
      <xdr:colOff>137160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5700A0D-2077-4757-8C0E-C2DB77660F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5750" y="2743200"/>
              <a:ext cx="652653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6</xdr:row>
      <xdr:rowOff>0</xdr:rowOff>
    </xdr:from>
    <xdr:to>
      <xdr:col>16</xdr:col>
      <xdr:colOff>38100</xdr:colOff>
      <xdr:row>21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E65BF49-2DD0-4B53-AE2B-16A0DCD868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55180" y="1097280"/>
              <a:ext cx="4899660" cy="2880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</xdr:colOff>
      <xdr:row>0</xdr:row>
      <xdr:rowOff>0</xdr:rowOff>
    </xdr:from>
    <xdr:to>
      <xdr:col>9</xdr:col>
      <xdr:colOff>308610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F740C-D057-42E5-8697-A6A24F142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pawarrocks@gmail.com" refreshedDate="44575.541750925928" createdVersion="7" refreshedVersion="7" minRefreshableVersion="3" recordCount="70" xr:uid="{506C588F-2165-4B47-AF66-13887C0FBAE9}">
  <cacheSource type="worksheet">
    <worksheetSource ref="A1:G71" sheet="Sheet1"/>
  </cacheSource>
  <cacheFields count="7">
    <cacheField name="Employee_Code " numFmtId="0">
      <sharedItems containsSemiMixedTypes="0" containsString="0" containsNumber="1" containsInteger="1" minValue="1010" maxValue="1078"/>
    </cacheField>
    <cacheField name="Gender" numFmtId="0">
      <sharedItems count="2">
        <s v="Female"/>
        <s v="Male"/>
      </sharedItems>
    </cacheField>
    <cacheField name="Department" numFmtId="0">
      <sharedItems count="4">
        <s v="Finance"/>
        <s v="HR"/>
        <s v="IT "/>
        <s v="Sales"/>
      </sharedItems>
    </cacheField>
    <cacheField name="Annual_Salary ($)" numFmtId="0">
      <sharedItems containsSemiMixedTypes="0" containsString="0" containsNumber="1" containsInteger="1" minValue="27000" maxValue="170000"/>
    </cacheField>
    <cacheField name="Experience" numFmtId="0">
      <sharedItems containsString="0" containsBlank="1" containsNumber="1" containsInteger="1" minValue="0" maxValue="10"/>
    </cacheField>
    <cacheField name="Age" numFmtId="0">
      <sharedItems containsSemiMixedTypes="0" containsString="0" containsNumber="1" containsInteger="1" minValue="22" maxValue="50" count="28">
        <n v="27"/>
        <n v="26"/>
        <n v="24"/>
        <n v="32"/>
        <n v="36"/>
        <n v="41"/>
        <n v="40"/>
        <n v="37"/>
        <n v="45"/>
        <n v="35"/>
        <n v="22"/>
        <n v="25"/>
        <n v="29"/>
        <n v="49"/>
        <n v="28"/>
        <n v="31"/>
        <n v="34"/>
        <n v="38"/>
        <n v="44"/>
        <n v="43"/>
        <n v="23"/>
        <n v="33"/>
        <n v="46"/>
        <n v="47"/>
        <n v="39"/>
        <n v="42"/>
        <n v="50"/>
        <n v="30"/>
      </sharedItems>
    </cacheField>
    <cacheField name="Work_Experience" numFmtId="0">
      <sharedItems containsSemiMixedTypes="0" containsString="0" containsNumber="1" containsInteger="1" minValue="0" maxValue="24" count="20">
        <n v="4"/>
        <n v="3"/>
        <n v="1"/>
        <n v="8"/>
        <n v="2"/>
        <n v="10"/>
        <n v="13"/>
        <n v="12"/>
        <n v="19"/>
        <n v="9"/>
        <n v="0"/>
        <n v="5"/>
        <n v="20"/>
        <n v="7"/>
        <n v="11"/>
        <n v="15"/>
        <n v="6"/>
        <n v="16"/>
        <n v="17"/>
        <n v="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n v="1014"/>
    <x v="0"/>
    <x v="0"/>
    <n v="45000"/>
    <n v="4"/>
    <x v="0"/>
    <x v="0"/>
  </r>
  <r>
    <n v="1015"/>
    <x v="1"/>
    <x v="0"/>
    <n v="40000"/>
    <n v="0"/>
    <x v="1"/>
    <x v="1"/>
  </r>
  <r>
    <n v="1023"/>
    <x v="1"/>
    <x v="0"/>
    <n v="48000"/>
    <n v="2"/>
    <x v="0"/>
    <x v="0"/>
  </r>
  <r>
    <n v="1032"/>
    <x v="0"/>
    <x v="0"/>
    <n v="30000"/>
    <n v="4"/>
    <x v="2"/>
    <x v="2"/>
  </r>
  <r>
    <n v="1033"/>
    <x v="1"/>
    <x v="0"/>
    <n v="48000"/>
    <n v="4"/>
    <x v="0"/>
    <x v="0"/>
  </r>
  <r>
    <n v="1040"/>
    <x v="1"/>
    <x v="0"/>
    <n v="68000"/>
    <m/>
    <x v="3"/>
    <x v="3"/>
  </r>
  <r>
    <n v="1048"/>
    <x v="1"/>
    <x v="0"/>
    <n v="35000"/>
    <n v="10"/>
    <x v="1"/>
    <x v="4"/>
  </r>
  <r>
    <n v="1049"/>
    <x v="1"/>
    <x v="0"/>
    <n v="65000"/>
    <m/>
    <x v="3"/>
    <x v="3"/>
  </r>
  <r>
    <n v="1054"/>
    <x v="1"/>
    <x v="0"/>
    <n v="83000"/>
    <m/>
    <x v="4"/>
    <x v="5"/>
  </r>
  <r>
    <n v="1060"/>
    <x v="1"/>
    <x v="0"/>
    <n v="80000"/>
    <m/>
    <x v="5"/>
    <x v="6"/>
  </r>
  <r>
    <n v="1062"/>
    <x v="1"/>
    <x v="0"/>
    <n v="78000"/>
    <m/>
    <x v="6"/>
    <x v="7"/>
  </r>
  <r>
    <n v="1070"/>
    <x v="1"/>
    <x v="0"/>
    <n v="78000"/>
    <m/>
    <x v="7"/>
    <x v="5"/>
  </r>
  <r>
    <n v="1078"/>
    <x v="1"/>
    <x v="0"/>
    <n v="92000"/>
    <m/>
    <x v="8"/>
    <x v="8"/>
  </r>
  <r>
    <n v="1016"/>
    <x v="0"/>
    <x v="1"/>
    <n v="42000"/>
    <n v="2"/>
    <x v="0"/>
    <x v="0"/>
  </r>
  <r>
    <n v="1024"/>
    <x v="0"/>
    <x v="1"/>
    <n v="95000"/>
    <n v="9"/>
    <x v="9"/>
    <x v="9"/>
  </r>
  <r>
    <n v="1027"/>
    <x v="0"/>
    <x v="1"/>
    <n v="28000"/>
    <n v="1"/>
    <x v="10"/>
    <x v="10"/>
  </r>
  <r>
    <n v="1028"/>
    <x v="1"/>
    <x v="1"/>
    <n v="36000"/>
    <n v="0"/>
    <x v="11"/>
    <x v="1"/>
  </r>
  <r>
    <n v="1038"/>
    <x v="0"/>
    <x v="1"/>
    <n v="56000"/>
    <n v="4"/>
    <x v="12"/>
    <x v="11"/>
  </r>
  <r>
    <n v="1039"/>
    <x v="0"/>
    <x v="1"/>
    <n v="140000"/>
    <n v="9"/>
    <x v="13"/>
    <x v="12"/>
  </r>
  <r>
    <n v="1040"/>
    <x v="1"/>
    <x v="1"/>
    <n v="38000"/>
    <n v="1"/>
    <x v="1"/>
    <x v="1"/>
  </r>
  <r>
    <n v="1046"/>
    <x v="0"/>
    <x v="1"/>
    <n v="51000"/>
    <n v="4"/>
    <x v="14"/>
    <x v="0"/>
  </r>
  <r>
    <n v="1050"/>
    <x v="0"/>
    <x v="1"/>
    <n v="70000"/>
    <m/>
    <x v="9"/>
    <x v="9"/>
  </r>
  <r>
    <n v="1052"/>
    <x v="0"/>
    <x v="1"/>
    <n v="61000"/>
    <m/>
    <x v="15"/>
    <x v="13"/>
  </r>
  <r>
    <n v="1058"/>
    <x v="0"/>
    <x v="1"/>
    <n v="68500"/>
    <m/>
    <x v="16"/>
    <x v="9"/>
  </r>
  <r>
    <n v="1061"/>
    <x v="1"/>
    <x v="1"/>
    <n v="77000"/>
    <m/>
    <x v="17"/>
    <x v="14"/>
  </r>
  <r>
    <n v="1064"/>
    <x v="1"/>
    <x v="1"/>
    <n v="85000"/>
    <m/>
    <x v="18"/>
    <x v="15"/>
  </r>
  <r>
    <n v="1074"/>
    <x v="0"/>
    <x v="1"/>
    <n v="82500"/>
    <m/>
    <x v="19"/>
    <x v="6"/>
  </r>
  <r>
    <n v="1076"/>
    <x v="0"/>
    <x v="1"/>
    <n v="57000"/>
    <m/>
    <x v="12"/>
    <x v="16"/>
  </r>
  <r>
    <n v="1010"/>
    <x v="1"/>
    <x v="2"/>
    <n v="27000"/>
    <n v="1"/>
    <x v="10"/>
    <x v="10"/>
  </r>
  <r>
    <n v="1011"/>
    <x v="0"/>
    <x v="2"/>
    <n v="48000"/>
    <n v="4"/>
    <x v="0"/>
    <x v="0"/>
  </r>
  <r>
    <n v="1017"/>
    <x v="1"/>
    <x v="2"/>
    <n v="28000"/>
    <n v="1"/>
    <x v="20"/>
    <x v="10"/>
  </r>
  <r>
    <n v="1018"/>
    <x v="0"/>
    <x v="2"/>
    <n v="48000"/>
    <n v="4"/>
    <x v="0"/>
    <x v="0"/>
  </r>
  <r>
    <n v="1021"/>
    <x v="0"/>
    <x v="2"/>
    <n v="45000"/>
    <n v="4"/>
    <x v="0"/>
    <x v="0"/>
  </r>
  <r>
    <n v="1022"/>
    <x v="1"/>
    <x v="2"/>
    <n v="29000"/>
    <n v="0"/>
    <x v="10"/>
    <x v="10"/>
  </r>
  <r>
    <n v="1025"/>
    <x v="1"/>
    <x v="2"/>
    <n v="78000"/>
    <n v="4"/>
    <x v="21"/>
    <x v="3"/>
  </r>
  <r>
    <n v="1029"/>
    <x v="1"/>
    <x v="2"/>
    <n v="42000"/>
    <n v="2"/>
    <x v="0"/>
    <x v="0"/>
  </r>
  <r>
    <n v="1034"/>
    <x v="1"/>
    <x v="2"/>
    <n v="52000"/>
    <n v="5"/>
    <x v="14"/>
    <x v="11"/>
  </r>
  <r>
    <n v="1035"/>
    <x v="1"/>
    <x v="2"/>
    <n v="36000"/>
    <n v="1"/>
    <x v="1"/>
    <x v="4"/>
  </r>
  <r>
    <n v="1036"/>
    <x v="1"/>
    <x v="2"/>
    <n v="48000"/>
    <n v="4"/>
    <x v="0"/>
    <x v="0"/>
  </r>
  <r>
    <n v="1037"/>
    <x v="0"/>
    <x v="2"/>
    <n v="48000"/>
    <n v="4"/>
    <x v="0"/>
    <x v="0"/>
  </r>
  <r>
    <n v="1045"/>
    <x v="0"/>
    <x v="2"/>
    <n v="53000"/>
    <n v="4"/>
    <x v="14"/>
    <x v="11"/>
  </r>
  <r>
    <n v="1055"/>
    <x v="1"/>
    <x v="2"/>
    <n v="27500"/>
    <m/>
    <x v="10"/>
    <x v="10"/>
  </r>
  <r>
    <n v="1056"/>
    <x v="0"/>
    <x v="2"/>
    <n v="29000"/>
    <m/>
    <x v="20"/>
    <x v="10"/>
  </r>
  <r>
    <n v="1057"/>
    <x v="0"/>
    <x v="2"/>
    <n v="62000"/>
    <m/>
    <x v="3"/>
    <x v="13"/>
  </r>
  <r>
    <n v="1063"/>
    <x v="1"/>
    <x v="2"/>
    <n v="75000"/>
    <m/>
    <x v="7"/>
    <x v="14"/>
  </r>
  <r>
    <n v="1066"/>
    <x v="0"/>
    <x v="2"/>
    <n v="88000"/>
    <m/>
    <x v="22"/>
    <x v="17"/>
  </r>
  <r>
    <n v="1067"/>
    <x v="0"/>
    <x v="2"/>
    <n v="90000"/>
    <m/>
    <x v="23"/>
    <x v="18"/>
  </r>
  <r>
    <n v="1071"/>
    <x v="1"/>
    <x v="2"/>
    <n v="79400"/>
    <m/>
    <x v="24"/>
    <x v="7"/>
  </r>
  <r>
    <n v="1072"/>
    <x v="0"/>
    <x v="2"/>
    <n v="80000"/>
    <m/>
    <x v="25"/>
    <x v="6"/>
  </r>
  <r>
    <n v="1073"/>
    <x v="1"/>
    <x v="2"/>
    <n v="170000"/>
    <m/>
    <x v="26"/>
    <x v="19"/>
  </r>
  <r>
    <n v="1012"/>
    <x v="1"/>
    <x v="3"/>
    <n v="75000"/>
    <n v="10"/>
    <x v="15"/>
    <x v="13"/>
  </r>
  <r>
    <n v="1013"/>
    <x v="1"/>
    <x v="3"/>
    <n v="61000"/>
    <n v="4"/>
    <x v="12"/>
    <x v="16"/>
  </r>
  <r>
    <n v="1019"/>
    <x v="1"/>
    <x v="3"/>
    <n v="65000"/>
    <n v="4"/>
    <x v="3"/>
    <x v="13"/>
  </r>
  <r>
    <n v="1020"/>
    <x v="1"/>
    <x v="3"/>
    <n v="54000"/>
    <n v="4"/>
    <x v="14"/>
    <x v="0"/>
  </r>
  <r>
    <n v="1026"/>
    <x v="1"/>
    <x v="3"/>
    <n v="54000"/>
    <n v="4"/>
    <x v="14"/>
    <x v="11"/>
  </r>
  <r>
    <n v="1030"/>
    <x v="1"/>
    <x v="3"/>
    <n v="94000"/>
    <n v="4"/>
    <x v="7"/>
    <x v="7"/>
  </r>
  <r>
    <n v="1031"/>
    <x v="1"/>
    <x v="3"/>
    <n v="42000"/>
    <n v="2"/>
    <x v="0"/>
    <x v="11"/>
  </r>
  <r>
    <n v="1041"/>
    <x v="1"/>
    <x v="3"/>
    <n v="36000"/>
    <n v="2"/>
    <x v="1"/>
    <x v="4"/>
  </r>
  <r>
    <n v="1042"/>
    <x v="1"/>
    <x v="3"/>
    <n v="32000"/>
    <n v="9"/>
    <x v="2"/>
    <x v="2"/>
  </r>
  <r>
    <n v="1043"/>
    <x v="0"/>
    <x v="3"/>
    <n v="30000"/>
    <n v="2"/>
    <x v="2"/>
    <x v="2"/>
  </r>
  <r>
    <n v="1044"/>
    <x v="0"/>
    <x v="3"/>
    <n v="28500"/>
    <n v="1"/>
    <x v="20"/>
    <x v="2"/>
  </r>
  <r>
    <n v="1047"/>
    <x v="0"/>
    <x v="3"/>
    <n v="28000"/>
    <n v="1"/>
    <x v="10"/>
    <x v="10"/>
  </r>
  <r>
    <n v="1051"/>
    <x v="1"/>
    <x v="3"/>
    <n v="68000"/>
    <m/>
    <x v="21"/>
    <x v="3"/>
  </r>
  <r>
    <n v="1053"/>
    <x v="1"/>
    <x v="3"/>
    <n v="58000"/>
    <m/>
    <x v="27"/>
    <x v="16"/>
  </r>
  <r>
    <n v="1059"/>
    <x v="1"/>
    <x v="3"/>
    <n v="60000"/>
    <m/>
    <x v="27"/>
    <x v="16"/>
  </r>
  <r>
    <n v="1065"/>
    <x v="0"/>
    <x v="3"/>
    <n v="58000"/>
    <m/>
    <x v="12"/>
    <x v="11"/>
  </r>
  <r>
    <n v="1068"/>
    <x v="1"/>
    <x v="3"/>
    <n v="63000"/>
    <m/>
    <x v="3"/>
    <x v="13"/>
  </r>
  <r>
    <n v="1069"/>
    <x v="1"/>
    <x v="3"/>
    <n v="62500"/>
    <m/>
    <x v="27"/>
    <x v="13"/>
  </r>
  <r>
    <n v="1075"/>
    <x v="1"/>
    <x v="3"/>
    <n v="53500"/>
    <m/>
    <x v="14"/>
    <x v="11"/>
  </r>
  <r>
    <n v="1077"/>
    <x v="1"/>
    <x v="3"/>
    <n v="66500"/>
    <m/>
    <x v="2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C6F00-AAC3-4CA7-AF0E-9D0098F38D9E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6" firstHeaderRow="1" firstDataRow="1" firstDataCol="1"/>
  <pivotFields count="7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ST TO COMPANY ($)" fld="3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880C85-E122-4AB0-BB29-0F4004DBC38F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1:D7" firstHeaderRow="1" firstDataRow="2" firstDataCol="1"/>
  <pivotFields count="7"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ender" fld="1" subtotal="count" baseField="0" baseItem="0"/>
  </dataFields>
  <chartFormats count="2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0D453-0AAA-453F-8D4E-5250FCE1AF19}" name="PivotTable9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 rowHeaderCaption="Work Experience" colHeaderCaption="">
  <location ref="A3:D6" firstHeaderRow="1" firstDataRow="2" firstDataCol="1"/>
  <pivotFields count="7">
    <pivotField showAll="0"/>
    <pivotField showAll="0"/>
    <pivotField axis="axisCol" showAll="0">
      <items count="5">
        <item h="1" x="0"/>
        <item h="1" x="1"/>
        <item x="2"/>
        <item x="3"/>
        <item t="default"/>
      </items>
    </pivotField>
    <pivotField dataField="1" showAll="0"/>
    <pivotField showAll="0"/>
    <pivotField showAll="0"/>
    <pivotField axis="axisRow" showAll="0">
      <items count="21">
        <item x="10"/>
        <item h="1" x="2"/>
        <item h="1" x="4"/>
        <item h="1" x="1"/>
        <item h="1" x="0"/>
        <item h="1" x="11"/>
        <item h="1" x="16"/>
        <item h="1" x="13"/>
        <item h="1" x="3"/>
        <item h="1" x="9"/>
        <item h="1" x="5"/>
        <item h="1" x="14"/>
        <item h="1" x="7"/>
        <item h="1" x="6"/>
        <item h="1" x="15"/>
        <item h="1" x="17"/>
        <item h="1" x="18"/>
        <item h="1" x="8"/>
        <item h="1" x="12"/>
        <item h="1" x="19"/>
        <item t="default"/>
      </items>
    </pivotField>
  </pivotFields>
  <rowFields count="1">
    <field x="6"/>
  </rowFields>
  <rowItems count="2">
    <i>
      <x/>
    </i>
    <i t="grand">
      <x/>
    </i>
  </rowItems>
  <colFields count="1">
    <field x="2"/>
  </colFields>
  <colItems count="3">
    <i>
      <x v="2"/>
    </i>
    <i>
      <x v="3"/>
    </i>
    <i t="grand">
      <x/>
    </i>
  </colItems>
  <dataFields count="1">
    <dataField name="Average of Annual_Salary ($)" fld="3" subtotal="average" baseField="6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7248B-0B67-4749-818E-E723FC14C206}" name="PivotTable8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1:B6" firstHeaderRow="1" firstDataRow="1" firstDataCol="1"/>
  <pivotFields count="7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nnual_Salary ($)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A00F0-1984-4195-8CEF-031B57950953}" name="PivotTable1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" rowHeaderCaption="Age">
  <location ref="A1:B30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>
      <items count="29">
        <item x="10"/>
        <item x="20"/>
        <item x="2"/>
        <item x="11"/>
        <item x="1"/>
        <item x="0"/>
        <item x="14"/>
        <item x="12"/>
        <item x="27"/>
        <item x="15"/>
        <item x="3"/>
        <item x="21"/>
        <item x="16"/>
        <item x="9"/>
        <item x="4"/>
        <item x="7"/>
        <item x="17"/>
        <item x="24"/>
        <item x="6"/>
        <item x="5"/>
        <item x="25"/>
        <item x="19"/>
        <item x="18"/>
        <item x="8"/>
        <item x="22"/>
        <item x="23"/>
        <item x="13"/>
        <item x="26"/>
        <item t="default"/>
      </items>
    </pivotField>
    <pivotField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No. of employees" fld="0" subtotal="count" baseField="5" baseItem="4"/>
  </dataField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6E403-B1B6-4A10-8498-CAE90FBDAAD5}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B22" firstHeaderRow="1" firstDataRow="1" firstDataCol="1"/>
  <pivotFields count="7">
    <pivotField showAll="0"/>
    <pivotField showAll="0"/>
    <pivotField showAll="0"/>
    <pivotField dataField="1" showAll="0"/>
    <pivotField showAll="0"/>
    <pivotField showAll="0"/>
    <pivotField axis="axisRow" showAll="0">
      <items count="21">
        <item x="10"/>
        <item x="2"/>
        <item x="4"/>
        <item x="1"/>
        <item x="0"/>
        <item x="11"/>
        <item x="16"/>
        <item x="13"/>
        <item x="3"/>
        <item x="9"/>
        <item x="5"/>
        <item x="14"/>
        <item x="7"/>
        <item x="6"/>
        <item x="15"/>
        <item x="17"/>
        <item x="18"/>
        <item x="8"/>
        <item x="12"/>
        <item x="19"/>
        <item t="default"/>
      </items>
    </pivotField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Annual_Salary ($)" fld="3" subtotal="average" baseField="6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1DDA14-DD9C-477C-B3B1-B0BC26351F2C}" name="Table1" displayName="Table1" ref="A1:G71" totalsRowShown="0" headerRowDxfId="9" headerRowBorderDxfId="8" tableBorderDxfId="7">
  <autoFilter ref="A1:G71" xr:uid="{071DDA14-DD9C-477C-B3B1-B0BC26351F2C}"/>
  <tableColumns count="7">
    <tableColumn id="1" xr3:uid="{5A5189C5-F840-49D4-8C8B-BE0A57C13C8D}" name="Employee_Code " dataDxfId="6"/>
    <tableColumn id="2" xr3:uid="{56BD3FCF-9814-46E3-BF55-F87DC8D1DB75}" name="Gender" dataDxfId="5"/>
    <tableColumn id="3" xr3:uid="{761200F8-C6CB-4C65-B818-822C5A4CA52A}" name="Department" dataDxfId="4"/>
    <tableColumn id="4" xr3:uid="{AAD7771A-AEAB-48DD-A144-070194477E35}" name="Annual_Salary ($)" dataDxfId="3"/>
    <tableColumn id="5" xr3:uid="{A0F9BD9E-9AB5-4C8E-BE7E-66D3BCEFAFB4}" name="Experience" dataDxfId="2"/>
    <tableColumn id="6" xr3:uid="{43628AA7-B265-42C9-9A4C-E9A481E7FA0E}" name="Age" dataDxfId="1"/>
    <tableColumn id="7" xr3:uid="{B0B70BAA-FBF5-4EDD-BD41-1F9BC1783B3E}" name="Work_Experie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1"/>
  <sheetViews>
    <sheetView zoomScale="110" zoomScaleNormal="110" workbookViewId="0"/>
  </sheetViews>
  <sheetFormatPr defaultRowHeight="14.4" x14ac:dyDescent="0.3"/>
  <cols>
    <col min="1" max="2" width="16.88671875" customWidth="1"/>
    <col min="3" max="3" width="12" customWidth="1"/>
    <col min="4" max="4" width="17.44140625" customWidth="1"/>
    <col min="5" max="5" width="12" hidden="1" customWidth="1"/>
    <col min="7" max="7" width="20.6640625" customWidth="1"/>
    <col min="8" max="8" width="8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8" x14ac:dyDescent="0.3">
      <c r="A2" s="1">
        <v>1014</v>
      </c>
      <c r="B2" s="1" t="s">
        <v>9</v>
      </c>
      <c r="C2" s="1" t="s">
        <v>11</v>
      </c>
      <c r="D2" s="1">
        <v>45000</v>
      </c>
      <c r="E2" s="1">
        <v>4</v>
      </c>
      <c r="F2" s="4">
        <v>27</v>
      </c>
      <c r="G2" s="3">
        <v>4</v>
      </c>
      <c r="H2" s="2"/>
    </row>
    <row r="3" spans="1:8" x14ac:dyDescent="0.3">
      <c r="A3" s="1">
        <v>1015</v>
      </c>
      <c r="B3" s="1" t="s">
        <v>7</v>
      </c>
      <c r="C3" s="1" t="s">
        <v>11</v>
      </c>
      <c r="D3" s="1">
        <v>40000</v>
      </c>
      <c r="E3" s="1">
        <v>0</v>
      </c>
      <c r="F3" s="4">
        <v>26</v>
      </c>
      <c r="G3" s="3">
        <v>3</v>
      </c>
      <c r="H3" s="2"/>
    </row>
    <row r="4" spans="1:8" x14ac:dyDescent="0.3">
      <c r="A4" s="1">
        <v>1023</v>
      </c>
      <c r="B4" s="1" t="s">
        <v>7</v>
      </c>
      <c r="C4" s="1" t="s">
        <v>11</v>
      </c>
      <c r="D4" s="1">
        <v>48000</v>
      </c>
      <c r="E4" s="1">
        <v>2</v>
      </c>
      <c r="F4" s="4">
        <v>27</v>
      </c>
      <c r="G4" s="3">
        <v>4</v>
      </c>
    </row>
    <row r="5" spans="1:8" x14ac:dyDescent="0.3">
      <c r="A5" s="1">
        <v>1032</v>
      </c>
      <c r="B5" s="1" t="s">
        <v>9</v>
      </c>
      <c r="C5" s="1" t="s">
        <v>11</v>
      </c>
      <c r="D5" s="3">
        <v>30000</v>
      </c>
      <c r="E5" s="3">
        <v>4</v>
      </c>
      <c r="F5" s="12">
        <v>24</v>
      </c>
      <c r="G5" s="3">
        <v>1</v>
      </c>
    </row>
    <row r="6" spans="1:8" x14ac:dyDescent="0.3">
      <c r="A6" s="1">
        <v>1033</v>
      </c>
      <c r="B6" s="1" t="s">
        <v>7</v>
      </c>
      <c r="C6" s="1" t="s">
        <v>11</v>
      </c>
      <c r="D6" s="3">
        <v>48000</v>
      </c>
      <c r="E6" s="3">
        <v>4</v>
      </c>
      <c r="F6" s="12">
        <v>27</v>
      </c>
      <c r="G6" s="3">
        <v>4</v>
      </c>
    </row>
    <row r="7" spans="1:8" x14ac:dyDescent="0.3">
      <c r="A7" s="3">
        <v>1040</v>
      </c>
      <c r="B7" s="3" t="s">
        <v>7</v>
      </c>
      <c r="C7" s="3" t="s">
        <v>11</v>
      </c>
      <c r="D7" s="3">
        <v>68000</v>
      </c>
      <c r="E7" s="1"/>
      <c r="F7" s="12">
        <v>32</v>
      </c>
      <c r="G7" s="3">
        <v>8</v>
      </c>
    </row>
    <row r="8" spans="1:8" x14ac:dyDescent="0.3">
      <c r="A8" s="1">
        <v>1048</v>
      </c>
      <c r="B8" s="1" t="s">
        <v>7</v>
      </c>
      <c r="C8" s="1" t="s">
        <v>11</v>
      </c>
      <c r="D8" s="3">
        <v>35000</v>
      </c>
      <c r="E8" s="3">
        <v>10</v>
      </c>
      <c r="F8" s="12">
        <v>26</v>
      </c>
      <c r="G8" s="3">
        <v>2</v>
      </c>
    </row>
    <row r="9" spans="1:8" x14ac:dyDescent="0.3">
      <c r="A9" s="1">
        <v>1049</v>
      </c>
      <c r="B9" s="1" t="s">
        <v>7</v>
      </c>
      <c r="C9" s="1" t="s">
        <v>11</v>
      </c>
      <c r="D9" s="1">
        <v>65000</v>
      </c>
      <c r="E9" s="1"/>
      <c r="F9" s="1">
        <v>32</v>
      </c>
      <c r="G9" s="1">
        <v>8</v>
      </c>
    </row>
    <row r="10" spans="1:8" x14ac:dyDescent="0.3">
      <c r="A10" s="1">
        <v>1054</v>
      </c>
      <c r="B10" s="1" t="s">
        <v>7</v>
      </c>
      <c r="C10" s="5" t="s">
        <v>11</v>
      </c>
      <c r="D10" s="3">
        <v>83000</v>
      </c>
      <c r="E10" s="1"/>
      <c r="F10" s="1">
        <v>36</v>
      </c>
      <c r="G10" s="13">
        <v>10</v>
      </c>
    </row>
    <row r="11" spans="1:8" x14ac:dyDescent="0.3">
      <c r="A11" s="1">
        <v>1060</v>
      </c>
      <c r="B11" s="1" t="s">
        <v>7</v>
      </c>
      <c r="C11" s="4" t="s">
        <v>11</v>
      </c>
      <c r="D11" s="1">
        <v>80000</v>
      </c>
      <c r="E11" s="1"/>
      <c r="F11" s="1">
        <v>41</v>
      </c>
      <c r="G11" s="1">
        <v>13</v>
      </c>
      <c r="H11" s="7"/>
    </row>
    <row r="12" spans="1:8" x14ac:dyDescent="0.3">
      <c r="A12" s="1">
        <v>1062</v>
      </c>
      <c r="B12" s="1" t="s">
        <v>7</v>
      </c>
      <c r="C12" s="5" t="s">
        <v>11</v>
      </c>
      <c r="D12" s="1">
        <v>78000</v>
      </c>
      <c r="E12" s="1"/>
      <c r="F12" s="1">
        <v>40</v>
      </c>
      <c r="G12" s="1">
        <v>12</v>
      </c>
      <c r="H12" s="7"/>
    </row>
    <row r="13" spans="1:8" x14ac:dyDescent="0.3">
      <c r="A13" s="1">
        <v>1070</v>
      </c>
      <c r="B13" s="1" t="s">
        <v>7</v>
      </c>
      <c r="C13" s="1" t="s">
        <v>11</v>
      </c>
      <c r="D13" s="1">
        <v>78000</v>
      </c>
      <c r="E13" s="1"/>
      <c r="F13" s="1">
        <v>37</v>
      </c>
      <c r="G13" s="1">
        <v>10</v>
      </c>
    </row>
    <row r="14" spans="1:8" x14ac:dyDescent="0.3">
      <c r="A14" s="1">
        <v>1078</v>
      </c>
      <c r="B14" s="1" t="s">
        <v>7</v>
      </c>
      <c r="C14" s="1" t="s">
        <v>11</v>
      </c>
      <c r="D14" s="1">
        <v>92000</v>
      </c>
      <c r="E14" s="1"/>
      <c r="F14" s="1">
        <v>45</v>
      </c>
      <c r="G14" s="1">
        <v>19</v>
      </c>
    </row>
    <row r="15" spans="1:8" x14ac:dyDescent="0.3">
      <c r="A15" s="1">
        <v>1016</v>
      </c>
      <c r="B15" s="1" t="s">
        <v>9</v>
      </c>
      <c r="C15" s="1" t="s">
        <v>12</v>
      </c>
      <c r="D15" s="1">
        <v>42000</v>
      </c>
      <c r="E15" s="1">
        <v>2</v>
      </c>
      <c r="F15" s="4">
        <v>27</v>
      </c>
      <c r="G15" s="3">
        <v>4</v>
      </c>
      <c r="H15" s="2"/>
    </row>
    <row r="16" spans="1:8" x14ac:dyDescent="0.3">
      <c r="A16" s="1">
        <v>1024</v>
      </c>
      <c r="B16" s="1" t="s">
        <v>9</v>
      </c>
      <c r="C16" s="1" t="s">
        <v>12</v>
      </c>
      <c r="D16" s="1">
        <v>95000</v>
      </c>
      <c r="E16" s="1">
        <v>9</v>
      </c>
      <c r="F16" s="4">
        <v>35</v>
      </c>
      <c r="G16" s="3">
        <v>9</v>
      </c>
    </row>
    <row r="17" spans="1:8" x14ac:dyDescent="0.3">
      <c r="A17" s="1">
        <v>1027</v>
      </c>
      <c r="B17" s="1" t="s">
        <v>9</v>
      </c>
      <c r="C17" s="1" t="s">
        <v>12</v>
      </c>
      <c r="D17" s="1">
        <v>28000</v>
      </c>
      <c r="E17" s="1">
        <v>1</v>
      </c>
      <c r="F17" s="4">
        <v>22</v>
      </c>
      <c r="G17" s="3">
        <v>0</v>
      </c>
    </row>
    <row r="18" spans="1:8" x14ac:dyDescent="0.3">
      <c r="A18" s="1">
        <v>1028</v>
      </c>
      <c r="B18" s="1" t="s">
        <v>7</v>
      </c>
      <c r="C18" s="1" t="s">
        <v>12</v>
      </c>
      <c r="D18" s="1">
        <v>36000</v>
      </c>
      <c r="E18" s="1">
        <v>0</v>
      </c>
      <c r="F18" s="4">
        <v>25</v>
      </c>
      <c r="G18" s="3">
        <v>3</v>
      </c>
    </row>
    <row r="19" spans="1:8" x14ac:dyDescent="0.3">
      <c r="A19" s="1">
        <v>1038</v>
      </c>
      <c r="B19" s="1" t="s">
        <v>9</v>
      </c>
      <c r="C19" s="1" t="s">
        <v>12</v>
      </c>
      <c r="D19" s="3">
        <v>56000</v>
      </c>
      <c r="E19" s="3">
        <v>4</v>
      </c>
      <c r="F19" s="12">
        <v>29</v>
      </c>
      <c r="G19" s="3">
        <v>5</v>
      </c>
    </row>
    <row r="20" spans="1:8" x14ac:dyDescent="0.3">
      <c r="A20" s="1">
        <v>1039</v>
      </c>
      <c r="B20" s="1" t="s">
        <v>9</v>
      </c>
      <c r="C20" s="1" t="s">
        <v>12</v>
      </c>
      <c r="D20" s="3">
        <v>140000</v>
      </c>
      <c r="E20" s="3">
        <v>9</v>
      </c>
      <c r="F20" s="12">
        <v>49</v>
      </c>
      <c r="G20" s="3">
        <v>20</v>
      </c>
    </row>
    <row r="21" spans="1:8" x14ac:dyDescent="0.3">
      <c r="A21" s="1">
        <v>1040</v>
      </c>
      <c r="B21" s="1" t="s">
        <v>7</v>
      </c>
      <c r="C21" s="1" t="s">
        <v>12</v>
      </c>
      <c r="D21" s="3">
        <v>38000</v>
      </c>
      <c r="E21" s="3">
        <v>1</v>
      </c>
      <c r="F21" s="12">
        <v>26</v>
      </c>
      <c r="G21" s="3">
        <v>3</v>
      </c>
    </row>
    <row r="22" spans="1:8" x14ac:dyDescent="0.3">
      <c r="A22" s="1">
        <v>1046</v>
      </c>
      <c r="B22" s="1" t="s">
        <v>9</v>
      </c>
      <c r="C22" s="1" t="s">
        <v>12</v>
      </c>
      <c r="D22" s="3">
        <v>51000</v>
      </c>
      <c r="E22" s="3">
        <v>4</v>
      </c>
      <c r="F22" s="12">
        <v>28</v>
      </c>
      <c r="G22" s="3">
        <v>4</v>
      </c>
    </row>
    <row r="23" spans="1:8" x14ac:dyDescent="0.3">
      <c r="A23" s="1">
        <v>1050</v>
      </c>
      <c r="B23" s="1" t="s">
        <v>9</v>
      </c>
      <c r="C23" s="1" t="s">
        <v>12</v>
      </c>
      <c r="D23" s="1">
        <v>70000</v>
      </c>
      <c r="E23" s="1"/>
      <c r="F23" s="1">
        <v>35</v>
      </c>
      <c r="G23" s="1">
        <v>9</v>
      </c>
      <c r="H23" s="7"/>
    </row>
    <row r="24" spans="1:8" x14ac:dyDescent="0.3">
      <c r="A24" s="1">
        <v>1052</v>
      </c>
      <c r="B24" s="1" t="s">
        <v>9</v>
      </c>
      <c r="C24" s="4" t="s">
        <v>12</v>
      </c>
      <c r="D24" s="1">
        <v>61000</v>
      </c>
      <c r="E24" s="1"/>
      <c r="F24" s="1">
        <v>31</v>
      </c>
      <c r="G24" s="13">
        <v>7</v>
      </c>
    </row>
    <row r="25" spans="1:8" x14ac:dyDescent="0.3">
      <c r="A25" s="1">
        <v>1058</v>
      </c>
      <c r="B25" s="1" t="s">
        <v>9</v>
      </c>
      <c r="C25" s="1" t="s">
        <v>12</v>
      </c>
      <c r="D25" s="1">
        <v>68500</v>
      </c>
      <c r="E25" s="1"/>
      <c r="F25" s="1">
        <v>34</v>
      </c>
      <c r="G25" s="1">
        <v>9</v>
      </c>
      <c r="H25" s="7"/>
    </row>
    <row r="26" spans="1:8" x14ac:dyDescent="0.3">
      <c r="A26" s="1">
        <v>1061</v>
      </c>
      <c r="B26" s="1" t="s">
        <v>7</v>
      </c>
      <c r="C26" s="5" t="s">
        <v>12</v>
      </c>
      <c r="D26" s="1">
        <v>77000</v>
      </c>
      <c r="E26" s="1"/>
      <c r="F26" s="1">
        <v>38</v>
      </c>
      <c r="G26" s="1">
        <v>11</v>
      </c>
      <c r="H26" s="7"/>
    </row>
    <row r="27" spans="1:8" x14ac:dyDescent="0.3">
      <c r="A27" s="1">
        <v>1064</v>
      </c>
      <c r="B27" s="1" t="s">
        <v>7</v>
      </c>
      <c r="C27" s="1" t="s">
        <v>12</v>
      </c>
      <c r="D27" s="1">
        <v>85000</v>
      </c>
      <c r="E27" s="1"/>
      <c r="F27" s="1">
        <v>44</v>
      </c>
      <c r="G27" s="1">
        <v>15</v>
      </c>
      <c r="H27" s="7"/>
    </row>
    <row r="28" spans="1:8" x14ac:dyDescent="0.3">
      <c r="A28" s="1">
        <v>1074</v>
      </c>
      <c r="B28" s="1" t="s">
        <v>9</v>
      </c>
      <c r="C28" s="1" t="s">
        <v>12</v>
      </c>
      <c r="D28" s="1">
        <v>82500</v>
      </c>
      <c r="E28" s="1"/>
      <c r="F28" s="1">
        <v>43</v>
      </c>
      <c r="G28" s="1">
        <v>13</v>
      </c>
    </row>
    <row r="29" spans="1:8" x14ac:dyDescent="0.3">
      <c r="A29" s="1">
        <v>1076</v>
      </c>
      <c r="B29" s="1" t="s">
        <v>9</v>
      </c>
      <c r="C29" s="1" t="s">
        <v>12</v>
      </c>
      <c r="D29" s="1">
        <v>57000</v>
      </c>
      <c r="E29" s="1"/>
      <c r="F29" s="1">
        <v>29</v>
      </c>
      <c r="G29" s="1">
        <v>6</v>
      </c>
    </row>
    <row r="30" spans="1:8" x14ac:dyDescent="0.3">
      <c r="A30" s="1">
        <v>1010</v>
      </c>
      <c r="B30" s="1" t="s">
        <v>7</v>
      </c>
      <c r="C30" s="1" t="s">
        <v>8</v>
      </c>
      <c r="D30" s="1">
        <v>27000</v>
      </c>
      <c r="E30" s="1">
        <v>1</v>
      </c>
      <c r="F30" s="4">
        <v>22</v>
      </c>
      <c r="G30" s="3">
        <v>0</v>
      </c>
      <c r="H30" s="2"/>
    </row>
    <row r="31" spans="1:8" x14ac:dyDescent="0.3">
      <c r="A31" s="1">
        <v>1011</v>
      </c>
      <c r="B31" s="1" t="s">
        <v>9</v>
      </c>
      <c r="C31" s="1" t="s">
        <v>8</v>
      </c>
      <c r="D31" s="1">
        <v>48000</v>
      </c>
      <c r="E31" s="1">
        <v>4</v>
      </c>
      <c r="F31" s="4">
        <v>27</v>
      </c>
      <c r="G31" s="3">
        <v>4</v>
      </c>
      <c r="H31" s="2"/>
    </row>
    <row r="32" spans="1:8" x14ac:dyDescent="0.3">
      <c r="A32" s="1">
        <v>1017</v>
      </c>
      <c r="B32" s="1" t="s">
        <v>7</v>
      </c>
      <c r="C32" s="1" t="s">
        <v>8</v>
      </c>
      <c r="D32" s="1">
        <v>28000</v>
      </c>
      <c r="E32" s="1">
        <v>1</v>
      </c>
      <c r="F32" s="4">
        <v>23</v>
      </c>
      <c r="G32" s="3">
        <v>0</v>
      </c>
      <c r="H32" s="2"/>
    </row>
    <row r="33" spans="1:42" x14ac:dyDescent="0.3">
      <c r="A33" s="1">
        <v>1018</v>
      </c>
      <c r="B33" s="1" t="s">
        <v>9</v>
      </c>
      <c r="C33" s="1" t="s">
        <v>8</v>
      </c>
      <c r="D33" s="1">
        <v>48000</v>
      </c>
      <c r="E33" s="1">
        <v>4</v>
      </c>
      <c r="F33" s="4">
        <v>27</v>
      </c>
      <c r="G33" s="3">
        <v>4</v>
      </c>
      <c r="H33" s="2"/>
    </row>
    <row r="34" spans="1:42" x14ac:dyDescent="0.3">
      <c r="A34" s="1">
        <v>1021</v>
      </c>
      <c r="B34" s="1" t="s">
        <v>9</v>
      </c>
      <c r="C34" s="1" t="s">
        <v>8</v>
      </c>
      <c r="D34" s="1">
        <v>45000</v>
      </c>
      <c r="E34" s="1">
        <v>4</v>
      </c>
      <c r="F34" s="4">
        <v>27</v>
      </c>
      <c r="G34" s="3">
        <v>4</v>
      </c>
      <c r="H34" t="s">
        <v>13</v>
      </c>
    </row>
    <row r="35" spans="1:42" x14ac:dyDescent="0.3">
      <c r="A35" s="1">
        <v>1022</v>
      </c>
      <c r="B35" s="1" t="s">
        <v>7</v>
      </c>
      <c r="C35" s="1" t="s">
        <v>8</v>
      </c>
      <c r="D35" s="1">
        <v>29000</v>
      </c>
      <c r="E35" s="1">
        <v>0</v>
      </c>
      <c r="F35" s="4">
        <v>22</v>
      </c>
      <c r="G35" s="3">
        <v>0</v>
      </c>
    </row>
    <row r="36" spans="1:42" x14ac:dyDescent="0.3">
      <c r="A36" s="1">
        <v>1025</v>
      </c>
      <c r="B36" s="1" t="s">
        <v>7</v>
      </c>
      <c r="C36" s="1" t="s">
        <v>8</v>
      </c>
      <c r="D36" s="1">
        <v>78000</v>
      </c>
      <c r="E36" s="1">
        <v>4</v>
      </c>
      <c r="F36" s="4">
        <v>33</v>
      </c>
      <c r="G36" s="3">
        <v>8</v>
      </c>
    </row>
    <row r="37" spans="1:42" x14ac:dyDescent="0.3">
      <c r="A37" s="1">
        <v>1029</v>
      </c>
      <c r="B37" s="1" t="s">
        <v>7</v>
      </c>
      <c r="C37" s="1" t="s">
        <v>8</v>
      </c>
      <c r="D37" s="3">
        <v>42000</v>
      </c>
      <c r="E37" s="3">
        <v>2</v>
      </c>
      <c r="F37" s="12">
        <v>27</v>
      </c>
      <c r="G37" s="3">
        <v>4</v>
      </c>
    </row>
    <row r="38" spans="1:42" x14ac:dyDescent="0.3">
      <c r="A38" s="1">
        <v>1034</v>
      </c>
      <c r="B38" s="1" t="s">
        <v>7</v>
      </c>
      <c r="C38" s="1" t="s">
        <v>8</v>
      </c>
      <c r="D38" s="3">
        <v>52000</v>
      </c>
      <c r="E38" s="3">
        <v>5</v>
      </c>
      <c r="F38" s="12">
        <v>28</v>
      </c>
      <c r="G38" s="3">
        <v>5</v>
      </c>
    </row>
    <row r="39" spans="1:42" x14ac:dyDescent="0.3">
      <c r="A39" s="1">
        <v>1035</v>
      </c>
      <c r="B39" s="1" t="s">
        <v>7</v>
      </c>
      <c r="C39" s="1" t="s">
        <v>8</v>
      </c>
      <c r="D39" s="3">
        <v>36000</v>
      </c>
      <c r="E39" s="3">
        <v>1</v>
      </c>
      <c r="F39" s="12">
        <v>26</v>
      </c>
      <c r="G39" s="3">
        <v>2</v>
      </c>
    </row>
    <row r="40" spans="1:42" x14ac:dyDescent="0.3">
      <c r="A40" s="1">
        <v>1036</v>
      </c>
      <c r="B40" s="1" t="s">
        <v>7</v>
      </c>
      <c r="C40" s="1" t="s">
        <v>8</v>
      </c>
      <c r="D40" s="3">
        <v>48000</v>
      </c>
      <c r="E40" s="3">
        <v>4</v>
      </c>
      <c r="F40" s="12">
        <v>27</v>
      </c>
      <c r="G40" s="3">
        <v>4</v>
      </c>
    </row>
    <row r="41" spans="1:42" x14ac:dyDescent="0.3">
      <c r="A41" s="1">
        <v>1037</v>
      </c>
      <c r="B41" s="1" t="s">
        <v>9</v>
      </c>
      <c r="C41" s="1" t="s">
        <v>8</v>
      </c>
      <c r="D41" s="3">
        <v>48000</v>
      </c>
      <c r="E41" s="3">
        <v>4</v>
      </c>
      <c r="F41" s="12">
        <v>27</v>
      </c>
      <c r="G41" s="3">
        <v>4</v>
      </c>
    </row>
    <row r="42" spans="1:42" x14ac:dyDescent="0.3">
      <c r="A42" s="1">
        <v>1045</v>
      </c>
      <c r="B42" s="1" t="s">
        <v>9</v>
      </c>
      <c r="C42" s="1" t="s">
        <v>8</v>
      </c>
      <c r="D42" s="3">
        <v>53000</v>
      </c>
      <c r="E42" s="3">
        <v>4</v>
      </c>
      <c r="F42" s="12">
        <v>28</v>
      </c>
      <c r="G42" s="3">
        <v>5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3">
      <c r="A43" s="1">
        <v>1055</v>
      </c>
      <c r="B43" s="1" t="s">
        <v>7</v>
      </c>
      <c r="C43" s="5" t="s">
        <v>8</v>
      </c>
      <c r="D43" s="3">
        <v>27500</v>
      </c>
      <c r="E43" s="1"/>
      <c r="F43" s="1">
        <v>22</v>
      </c>
      <c r="G43" s="1">
        <v>0</v>
      </c>
      <c r="H43" s="7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1:42" x14ac:dyDescent="0.3">
      <c r="A44" s="1">
        <v>1056</v>
      </c>
      <c r="B44" s="1" t="s">
        <v>9</v>
      </c>
      <c r="C44" s="5" t="s">
        <v>8</v>
      </c>
      <c r="D44" s="1">
        <v>29000</v>
      </c>
      <c r="E44" s="1"/>
      <c r="F44" s="1">
        <v>23</v>
      </c>
      <c r="G44" s="1">
        <v>0</v>
      </c>
      <c r="H44" s="7"/>
      <c r="I44" s="10"/>
      <c r="J44" s="10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2" x14ac:dyDescent="0.3">
      <c r="A45" s="1">
        <v>1057</v>
      </c>
      <c r="B45" s="1" t="s">
        <v>9</v>
      </c>
      <c r="C45" s="5" t="s">
        <v>8</v>
      </c>
      <c r="D45" s="1">
        <v>62000</v>
      </c>
      <c r="E45" s="1"/>
      <c r="F45" s="1">
        <v>32</v>
      </c>
      <c r="G45" s="1">
        <v>7</v>
      </c>
      <c r="H45" s="7"/>
      <c r="I45" s="8"/>
      <c r="J45" s="6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2" x14ac:dyDescent="0.3">
      <c r="A46" s="1">
        <v>1063</v>
      </c>
      <c r="B46" s="1" t="s">
        <v>7</v>
      </c>
      <c r="C46" s="1" t="s">
        <v>8</v>
      </c>
      <c r="D46" s="1">
        <v>75000</v>
      </c>
      <c r="E46" s="1"/>
      <c r="F46" s="1">
        <v>37</v>
      </c>
      <c r="G46" s="1">
        <v>11</v>
      </c>
      <c r="H46" s="7"/>
      <c r="I46" s="8"/>
      <c r="J46" s="6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2" x14ac:dyDescent="0.3">
      <c r="A47" s="1">
        <v>1066</v>
      </c>
      <c r="B47" s="1" t="s">
        <v>9</v>
      </c>
      <c r="C47" s="1" t="s">
        <v>8</v>
      </c>
      <c r="D47" s="1">
        <v>88000</v>
      </c>
      <c r="E47" s="1"/>
      <c r="F47" s="1">
        <v>46</v>
      </c>
      <c r="G47" s="1">
        <v>16</v>
      </c>
      <c r="H47" s="7"/>
      <c r="I47" s="8"/>
      <c r="J47" s="6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2" x14ac:dyDescent="0.3">
      <c r="A48" s="1">
        <v>1067</v>
      </c>
      <c r="B48" s="1" t="s">
        <v>9</v>
      </c>
      <c r="C48" s="1" t="s">
        <v>8</v>
      </c>
      <c r="D48" s="14">
        <v>90000</v>
      </c>
      <c r="E48" s="1"/>
      <c r="F48" s="1">
        <v>47</v>
      </c>
      <c r="G48" s="1">
        <v>17</v>
      </c>
      <c r="J48" s="8"/>
      <c r="K48" s="6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</row>
    <row r="49" spans="1:42" x14ac:dyDescent="0.3">
      <c r="A49" s="1">
        <v>1071</v>
      </c>
      <c r="B49" s="1" t="s">
        <v>7</v>
      </c>
      <c r="C49" s="1" t="s">
        <v>8</v>
      </c>
      <c r="D49" s="1">
        <v>79400</v>
      </c>
      <c r="E49" s="1"/>
      <c r="F49" s="1">
        <v>39</v>
      </c>
      <c r="G49" s="1">
        <v>12</v>
      </c>
      <c r="J49" s="1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3">
      <c r="A50" s="1">
        <v>1072</v>
      </c>
      <c r="B50" s="1" t="s">
        <v>9</v>
      </c>
      <c r="C50" s="1" t="s">
        <v>8</v>
      </c>
      <c r="D50" s="1">
        <v>80000</v>
      </c>
      <c r="E50" s="1"/>
      <c r="F50" s="1">
        <v>42</v>
      </c>
      <c r="G50" s="1">
        <v>13</v>
      </c>
    </row>
    <row r="51" spans="1:42" x14ac:dyDescent="0.3">
      <c r="A51" s="1">
        <v>1073</v>
      </c>
      <c r="B51" s="1" t="s">
        <v>7</v>
      </c>
      <c r="C51" s="1" t="s">
        <v>8</v>
      </c>
      <c r="D51" s="1">
        <v>170000</v>
      </c>
      <c r="E51" s="1"/>
      <c r="F51" s="1">
        <v>50</v>
      </c>
      <c r="G51" s="1">
        <v>24</v>
      </c>
    </row>
    <row r="52" spans="1:42" x14ac:dyDescent="0.3">
      <c r="A52" s="1">
        <v>1012</v>
      </c>
      <c r="B52" s="1" t="s">
        <v>7</v>
      </c>
      <c r="C52" s="1" t="s">
        <v>10</v>
      </c>
      <c r="D52" s="1">
        <v>75000</v>
      </c>
      <c r="E52" s="1">
        <v>10</v>
      </c>
      <c r="F52" s="4">
        <v>31</v>
      </c>
      <c r="G52" s="3">
        <v>7</v>
      </c>
      <c r="H52" s="2"/>
    </row>
    <row r="53" spans="1:42" x14ac:dyDescent="0.3">
      <c r="A53" s="1">
        <v>1013</v>
      </c>
      <c r="B53" s="1" t="s">
        <v>7</v>
      </c>
      <c r="C53" s="1" t="s">
        <v>10</v>
      </c>
      <c r="D53" s="1">
        <v>61000</v>
      </c>
      <c r="E53" s="1">
        <v>4</v>
      </c>
      <c r="F53" s="4">
        <v>29</v>
      </c>
      <c r="G53" s="3">
        <v>6</v>
      </c>
      <c r="H53" s="2"/>
    </row>
    <row r="54" spans="1:42" x14ac:dyDescent="0.3">
      <c r="A54" s="1">
        <v>1019</v>
      </c>
      <c r="B54" s="1" t="s">
        <v>7</v>
      </c>
      <c r="C54" s="1" t="s">
        <v>10</v>
      </c>
      <c r="D54" s="1">
        <v>65000</v>
      </c>
      <c r="E54" s="1">
        <v>4</v>
      </c>
      <c r="F54" s="4">
        <v>32</v>
      </c>
      <c r="G54" s="3">
        <v>7</v>
      </c>
      <c r="H54" s="2"/>
    </row>
    <row r="55" spans="1:42" x14ac:dyDescent="0.3">
      <c r="A55" s="1">
        <v>1020</v>
      </c>
      <c r="B55" s="1" t="s">
        <v>7</v>
      </c>
      <c r="C55" s="1" t="s">
        <v>10</v>
      </c>
      <c r="D55" s="3">
        <v>54000</v>
      </c>
      <c r="E55" s="3">
        <v>4</v>
      </c>
      <c r="F55" s="12">
        <v>28</v>
      </c>
      <c r="G55" s="3">
        <v>4</v>
      </c>
      <c r="H55" s="2"/>
    </row>
    <row r="56" spans="1:42" x14ac:dyDescent="0.3">
      <c r="A56" s="1">
        <v>1026</v>
      </c>
      <c r="B56" s="1" t="s">
        <v>7</v>
      </c>
      <c r="C56" s="1" t="s">
        <v>10</v>
      </c>
      <c r="D56" s="3">
        <v>54000</v>
      </c>
      <c r="E56" s="3">
        <v>4</v>
      </c>
      <c r="F56" s="12">
        <v>28</v>
      </c>
      <c r="G56" s="3">
        <v>5</v>
      </c>
    </row>
    <row r="57" spans="1:42" x14ac:dyDescent="0.3">
      <c r="A57" s="1">
        <v>1030</v>
      </c>
      <c r="B57" s="1" t="s">
        <v>7</v>
      </c>
      <c r="C57" s="1" t="s">
        <v>10</v>
      </c>
      <c r="D57" s="3">
        <v>94000</v>
      </c>
      <c r="E57" s="3">
        <v>4</v>
      </c>
      <c r="F57" s="12">
        <v>37</v>
      </c>
      <c r="G57" s="3">
        <v>12</v>
      </c>
    </row>
    <row r="58" spans="1:42" x14ac:dyDescent="0.3">
      <c r="A58" s="1">
        <v>1031</v>
      </c>
      <c r="B58" s="1" t="s">
        <v>7</v>
      </c>
      <c r="C58" s="1" t="s">
        <v>10</v>
      </c>
      <c r="D58" s="3">
        <v>42000</v>
      </c>
      <c r="E58" s="3">
        <v>2</v>
      </c>
      <c r="F58" s="12">
        <v>27</v>
      </c>
      <c r="G58" s="3">
        <v>5</v>
      </c>
    </row>
    <row r="59" spans="1:42" x14ac:dyDescent="0.3">
      <c r="A59" s="1">
        <v>1041</v>
      </c>
      <c r="B59" s="1" t="s">
        <v>7</v>
      </c>
      <c r="C59" s="1" t="s">
        <v>10</v>
      </c>
      <c r="D59" s="1">
        <v>36000</v>
      </c>
      <c r="E59" s="1">
        <v>2</v>
      </c>
      <c r="F59" s="4">
        <v>26</v>
      </c>
      <c r="G59" s="3">
        <v>2</v>
      </c>
    </row>
    <row r="60" spans="1:42" x14ac:dyDescent="0.3">
      <c r="A60" s="1">
        <v>1042</v>
      </c>
      <c r="B60" s="1" t="s">
        <v>7</v>
      </c>
      <c r="C60" s="1" t="s">
        <v>10</v>
      </c>
      <c r="D60" s="1">
        <v>32000</v>
      </c>
      <c r="E60" s="1">
        <v>9</v>
      </c>
      <c r="F60" s="4">
        <v>24</v>
      </c>
      <c r="G60" s="3">
        <v>1</v>
      </c>
    </row>
    <row r="61" spans="1:42" x14ac:dyDescent="0.3">
      <c r="A61" s="1">
        <v>1043</v>
      </c>
      <c r="B61" s="1" t="s">
        <v>9</v>
      </c>
      <c r="C61" s="1" t="s">
        <v>10</v>
      </c>
      <c r="D61" s="3">
        <v>30000</v>
      </c>
      <c r="E61" s="3">
        <v>2</v>
      </c>
      <c r="F61" s="12">
        <v>24</v>
      </c>
      <c r="G61" s="3">
        <v>1</v>
      </c>
    </row>
    <row r="62" spans="1:42" x14ac:dyDescent="0.3">
      <c r="A62" s="1">
        <v>1044</v>
      </c>
      <c r="B62" s="1" t="s">
        <v>9</v>
      </c>
      <c r="C62" s="1" t="s">
        <v>10</v>
      </c>
      <c r="D62" s="3">
        <v>28500</v>
      </c>
      <c r="E62" s="3">
        <v>1</v>
      </c>
      <c r="F62" s="12">
        <v>23</v>
      </c>
      <c r="G62" s="3">
        <v>1</v>
      </c>
    </row>
    <row r="63" spans="1:42" x14ac:dyDescent="0.3">
      <c r="A63" s="1">
        <v>1047</v>
      </c>
      <c r="B63" s="1" t="s">
        <v>9</v>
      </c>
      <c r="C63" s="1" t="s">
        <v>10</v>
      </c>
      <c r="D63" s="3">
        <v>28000</v>
      </c>
      <c r="E63" s="3">
        <v>1</v>
      </c>
      <c r="F63" s="12">
        <v>22</v>
      </c>
      <c r="G63" s="3">
        <v>0</v>
      </c>
    </row>
    <row r="64" spans="1:42" x14ac:dyDescent="0.3">
      <c r="A64" s="1">
        <v>1051</v>
      </c>
      <c r="B64" s="1" t="s">
        <v>7</v>
      </c>
      <c r="C64" s="4" t="s">
        <v>10</v>
      </c>
      <c r="D64" s="1">
        <v>68000</v>
      </c>
      <c r="E64" s="1"/>
      <c r="F64" s="1">
        <v>33</v>
      </c>
      <c r="G64" s="13">
        <v>8</v>
      </c>
    </row>
    <row r="65" spans="1:8" x14ac:dyDescent="0.3">
      <c r="A65" s="1">
        <v>1053</v>
      </c>
      <c r="B65" s="1" t="s">
        <v>7</v>
      </c>
      <c r="C65" s="5" t="s">
        <v>10</v>
      </c>
      <c r="D65" s="1">
        <v>58000</v>
      </c>
      <c r="E65" s="1"/>
      <c r="F65" s="1">
        <v>30</v>
      </c>
      <c r="G65" s="13">
        <v>6</v>
      </c>
    </row>
    <row r="66" spans="1:8" x14ac:dyDescent="0.3">
      <c r="A66" s="1">
        <v>1059</v>
      </c>
      <c r="B66" s="1" t="s">
        <v>7</v>
      </c>
      <c r="C66" s="4" t="s">
        <v>10</v>
      </c>
      <c r="D66" s="1">
        <v>60000</v>
      </c>
      <c r="E66" s="1"/>
      <c r="F66" s="1">
        <v>30</v>
      </c>
      <c r="G66" s="1">
        <v>6</v>
      </c>
      <c r="H66" s="7"/>
    </row>
    <row r="67" spans="1:8" x14ac:dyDescent="0.3">
      <c r="A67" s="1">
        <v>1065</v>
      </c>
      <c r="B67" s="1" t="s">
        <v>9</v>
      </c>
      <c r="C67" s="1" t="s">
        <v>10</v>
      </c>
      <c r="D67" s="1">
        <v>58000</v>
      </c>
      <c r="E67" s="1"/>
      <c r="F67" s="1">
        <v>29</v>
      </c>
      <c r="G67" s="1">
        <v>5</v>
      </c>
      <c r="H67" s="7"/>
    </row>
    <row r="68" spans="1:8" x14ac:dyDescent="0.3">
      <c r="A68" s="1">
        <v>1068</v>
      </c>
      <c r="B68" s="1" t="s">
        <v>7</v>
      </c>
      <c r="C68" s="1" t="s">
        <v>10</v>
      </c>
      <c r="D68" s="1">
        <v>63000</v>
      </c>
      <c r="E68" s="1"/>
      <c r="F68" s="1">
        <v>32</v>
      </c>
      <c r="G68" s="1">
        <v>7</v>
      </c>
    </row>
    <row r="69" spans="1:8" x14ac:dyDescent="0.3">
      <c r="A69" s="1">
        <v>1069</v>
      </c>
      <c r="B69" s="1" t="s">
        <v>7</v>
      </c>
      <c r="C69" s="1" t="s">
        <v>10</v>
      </c>
      <c r="D69" s="1">
        <v>62500</v>
      </c>
      <c r="E69" s="1"/>
      <c r="F69" s="1">
        <v>30</v>
      </c>
      <c r="G69" s="1">
        <v>7</v>
      </c>
    </row>
    <row r="70" spans="1:8" x14ac:dyDescent="0.3">
      <c r="A70" s="1">
        <v>1075</v>
      </c>
      <c r="B70" s="1" t="s">
        <v>7</v>
      </c>
      <c r="C70" s="1" t="s">
        <v>10</v>
      </c>
      <c r="D70" s="1">
        <v>53500</v>
      </c>
      <c r="E70" s="1"/>
      <c r="F70" s="1">
        <v>28</v>
      </c>
      <c r="G70" s="1">
        <v>5</v>
      </c>
    </row>
    <row r="71" spans="1:8" x14ac:dyDescent="0.3">
      <c r="A71" s="1">
        <v>1077</v>
      </c>
      <c r="B71" s="1" t="s">
        <v>7</v>
      </c>
      <c r="C71" s="1" t="s">
        <v>10</v>
      </c>
      <c r="D71" s="1">
        <v>66500</v>
      </c>
      <c r="E71" s="1"/>
      <c r="F71" s="1">
        <v>33</v>
      </c>
      <c r="G71" s="1">
        <v>7</v>
      </c>
    </row>
  </sheetData>
  <autoFilter ref="A1:H71" xr:uid="{00000000-0009-0000-0000-000000000000}">
    <sortState xmlns:xlrd2="http://schemas.microsoft.com/office/spreadsheetml/2017/richdata2" ref="A2:H71">
      <sortCondition ref="C1:C71"/>
    </sortState>
  </autoFilter>
  <sortState xmlns:xlrd2="http://schemas.microsoft.com/office/spreadsheetml/2017/richdata2" ref="G43:G59">
    <sortCondition ref="G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A19" sqref="A19"/>
    </sheetView>
  </sheetViews>
  <sheetFormatPr defaultRowHeight="14.4" x14ac:dyDescent="0.3"/>
  <cols>
    <col min="1" max="1" width="12.5546875" bestFit="1" customWidth="1"/>
    <col min="2" max="2" width="20.5546875" bestFit="1" customWidth="1"/>
  </cols>
  <sheetData>
    <row r="1" spans="1:2" x14ac:dyDescent="0.3">
      <c r="A1" s="15" t="s">
        <v>14</v>
      </c>
      <c r="B1" t="s">
        <v>28</v>
      </c>
    </row>
    <row r="2" spans="1:2" x14ac:dyDescent="0.3">
      <c r="A2" s="16" t="s">
        <v>11</v>
      </c>
      <c r="B2" s="7">
        <v>790000</v>
      </c>
    </row>
    <row r="3" spans="1:2" x14ac:dyDescent="0.3">
      <c r="A3" s="16" t="s">
        <v>12</v>
      </c>
      <c r="B3" s="7">
        <v>987000</v>
      </c>
    </row>
    <row r="4" spans="1:2" x14ac:dyDescent="0.3">
      <c r="A4" s="16" t="s">
        <v>8</v>
      </c>
      <c r="B4" s="7">
        <v>1282900</v>
      </c>
    </row>
    <row r="5" spans="1:2" x14ac:dyDescent="0.3">
      <c r="A5" s="16" t="s">
        <v>10</v>
      </c>
      <c r="B5" s="7">
        <v>1089000</v>
      </c>
    </row>
    <row r="6" spans="1:2" x14ac:dyDescent="0.3">
      <c r="A6" s="16" t="s">
        <v>15</v>
      </c>
      <c r="B6" s="7">
        <v>4148900</v>
      </c>
    </row>
    <row r="17" spans="1:1" x14ac:dyDescent="0.3">
      <c r="A17" t="s">
        <v>32</v>
      </c>
    </row>
    <row r="18" spans="1:1" x14ac:dyDescent="0.3">
      <c r="A18" t="s">
        <v>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topLeftCell="B2" workbookViewId="0">
      <selection activeCell="E19" sqref="E19"/>
    </sheetView>
  </sheetViews>
  <sheetFormatPr defaultRowHeight="14.4" x14ac:dyDescent="0.3"/>
  <cols>
    <col min="1" max="1" width="15" bestFit="1" customWidth="1"/>
    <col min="2" max="2" width="15.5546875" bestFit="1" customWidth="1"/>
    <col min="3" max="3" width="5.21875" bestFit="1" customWidth="1"/>
    <col min="4" max="4" width="10.77734375" bestFit="1" customWidth="1"/>
  </cols>
  <sheetData>
    <row r="1" spans="1:4" x14ac:dyDescent="0.3">
      <c r="A1" s="15" t="s">
        <v>18</v>
      </c>
      <c r="B1" s="15" t="s">
        <v>17</v>
      </c>
    </row>
    <row r="2" spans="1:4" x14ac:dyDescent="0.3">
      <c r="A2" s="15" t="s">
        <v>14</v>
      </c>
      <c r="B2" t="s">
        <v>9</v>
      </c>
      <c r="C2" t="s">
        <v>7</v>
      </c>
      <c r="D2" t="s">
        <v>15</v>
      </c>
    </row>
    <row r="3" spans="1:4" x14ac:dyDescent="0.3">
      <c r="A3" s="16" t="s">
        <v>11</v>
      </c>
      <c r="B3" s="7">
        <v>2</v>
      </c>
      <c r="C3" s="7">
        <v>11</v>
      </c>
      <c r="D3" s="7">
        <v>13</v>
      </c>
    </row>
    <row r="4" spans="1:4" x14ac:dyDescent="0.3">
      <c r="A4" s="16" t="s">
        <v>12</v>
      </c>
      <c r="B4" s="7">
        <v>11</v>
      </c>
      <c r="C4" s="7">
        <v>4</v>
      </c>
      <c r="D4" s="7">
        <v>15</v>
      </c>
    </row>
    <row r="5" spans="1:4" x14ac:dyDescent="0.3">
      <c r="A5" s="16" t="s">
        <v>8</v>
      </c>
      <c r="B5" s="7">
        <v>10</v>
      </c>
      <c r="C5" s="7">
        <v>12</v>
      </c>
      <c r="D5" s="7">
        <v>22</v>
      </c>
    </row>
    <row r="6" spans="1:4" x14ac:dyDescent="0.3">
      <c r="A6" s="16" t="s">
        <v>10</v>
      </c>
      <c r="B6" s="7">
        <v>4</v>
      </c>
      <c r="C6" s="7">
        <v>16</v>
      </c>
      <c r="D6" s="7">
        <v>20</v>
      </c>
    </row>
    <row r="7" spans="1:4" x14ac:dyDescent="0.3">
      <c r="A7" s="16" t="s">
        <v>15</v>
      </c>
      <c r="B7" s="7">
        <v>27</v>
      </c>
      <c r="C7" s="7">
        <v>43</v>
      </c>
      <c r="D7" s="7">
        <v>70</v>
      </c>
    </row>
    <row r="19" spans="5:5" x14ac:dyDescent="0.3">
      <c r="E19" t="s">
        <v>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D7B4-5D73-4D67-BCE7-41C5EE7C4333}">
  <dimension ref="A3:F18"/>
  <sheetViews>
    <sheetView workbookViewId="0">
      <selection activeCell="F19" sqref="F19"/>
    </sheetView>
  </sheetViews>
  <sheetFormatPr defaultRowHeight="14.4" x14ac:dyDescent="0.3"/>
  <cols>
    <col min="1" max="1" width="25.88671875" bestFit="1" customWidth="1"/>
    <col min="2" max="3" width="6" bestFit="1" customWidth="1"/>
    <col min="4" max="6" width="12" bestFit="1" customWidth="1"/>
  </cols>
  <sheetData>
    <row r="3" spans="1:4" x14ac:dyDescent="0.3">
      <c r="A3" s="15" t="s">
        <v>19</v>
      </c>
      <c r="B3" s="15" t="s">
        <v>30</v>
      </c>
    </row>
    <row r="4" spans="1:4" x14ac:dyDescent="0.3">
      <c r="A4" s="15" t="s">
        <v>29</v>
      </c>
      <c r="B4" t="s">
        <v>8</v>
      </c>
      <c r="C4" t="s">
        <v>10</v>
      </c>
      <c r="D4" t="s">
        <v>15</v>
      </c>
    </row>
    <row r="5" spans="1:4" x14ac:dyDescent="0.3">
      <c r="A5" s="16">
        <v>0</v>
      </c>
      <c r="B5" s="7">
        <v>28100</v>
      </c>
      <c r="C5" s="7">
        <v>28000</v>
      </c>
      <c r="D5" s="7">
        <v>28083.333333333332</v>
      </c>
    </row>
    <row r="6" spans="1:4" x14ac:dyDescent="0.3">
      <c r="A6" s="16" t="s">
        <v>15</v>
      </c>
      <c r="B6" s="7">
        <v>28100</v>
      </c>
      <c r="C6" s="7">
        <v>28000</v>
      </c>
      <c r="D6" s="7">
        <v>28083.333333333332</v>
      </c>
    </row>
    <row r="17" spans="6:6" x14ac:dyDescent="0.3">
      <c r="F17" t="s">
        <v>35</v>
      </c>
    </row>
    <row r="18" spans="6:6" x14ac:dyDescent="0.3">
      <c r="F18" t="s">
        <v>36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FE2-07EA-414A-AB98-73C42F4D61BD}">
  <dimension ref="A1:E18"/>
  <sheetViews>
    <sheetView workbookViewId="0">
      <selection activeCell="E19" sqref="E19"/>
    </sheetView>
  </sheetViews>
  <sheetFormatPr defaultRowHeight="14.4" x14ac:dyDescent="0.3"/>
  <sheetData>
    <row r="1" spans="1:2" x14ac:dyDescent="0.3">
      <c r="A1" s="15" t="s">
        <v>14</v>
      </c>
      <c r="B1" t="s">
        <v>16</v>
      </c>
    </row>
    <row r="2" spans="1:2" x14ac:dyDescent="0.3">
      <c r="A2" s="16" t="s">
        <v>11</v>
      </c>
      <c r="B2" s="7">
        <v>790000</v>
      </c>
    </row>
    <row r="3" spans="1:2" x14ac:dyDescent="0.3">
      <c r="A3" s="16" t="s">
        <v>12</v>
      </c>
      <c r="B3" s="7">
        <v>987000</v>
      </c>
    </row>
    <row r="4" spans="1:2" x14ac:dyDescent="0.3">
      <c r="A4" s="16" t="s">
        <v>8</v>
      </c>
      <c r="B4" s="7">
        <v>1282900</v>
      </c>
    </row>
    <row r="5" spans="1:2" x14ac:dyDescent="0.3">
      <c r="A5" s="16" t="s">
        <v>10</v>
      </c>
      <c r="B5" s="7">
        <v>1089000</v>
      </c>
    </row>
    <row r="6" spans="1:2" x14ac:dyDescent="0.3">
      <c r="A6" s="16" t="s">
        <v>15</v>
      </c>
      <c r="B6" s="7">
        <v>4148900</v>
      </c>
    </row>
    <row r="18" spans="5:5" x14ac:dyDescent="0.3">
      <c r="E18" t="s">
        <v>37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95A86-351E-4BA1-9FEB-93C8A1D8D34D}">
  <dimension ref="A1:E32"/>
  <sheetViews>
    <sheetView topLeftCell="A4" workbookViewId="0">
      <selection activeCell="E33" sqref="E33"/>
    </sheetView>
  </sheetViews>
  <sheetFormatPr defaultRowHeight="14.4" x14ac:dyDescent="0.3"/>
  <cols>
    <col min="1" max="1" width="12.5546875" bestFit="1" customWidth="1"/>
    <col min="2" max="2" width="15.88671875" bestFit="1" customWidth="1"/>
    <col min="3" max="28" width="15.5546875" bestFit="1" customWidth="1"/>
    <col min="29" max="29" width="10.77734375" bestFit="1" customWidth="1"/>
  </cols>
  <sheetData>
    <row r="1" spans="1:4" x14ac:dyDescent="0.3">
      <c r="A1" s="15" t="s">
        <v>5</v>
      </c>
      <c r="B1" t="s">
        <v>31</v>
      </c>
      <c r="C1" s="28" t="s">
        <v>5</v>
      </c>
      <c r="D1" s="28" t="s">
        <v>31</v>
      </c>
    </row>
    <row r="2" spans="1:4" x14ac:dyDescent="0.3">
      <c r="A2" s="16">
        <v>22</v>
      </c>
      <c r="B2" s="7">
        <v>5</v>
      </c>
      <c r="C2" s="16">
        <v>22</v>
      </c>
      <c r="D2" s="7">
        <v>5</v>
      </c>
    </row>
    <row r="3" spans="1:4" x14ac:dyDescent="0.3">
      <c r="A3" s="16">
        <v>23</v>
      </c>
      <c r="B3" s="7">
        <v>3</v>
      </c>
      <c r="C3" s="16">
        <v>23</v>
      </c>
      <c r="D3" s="7">
        <v>3</v>
      </c>
    </row>
    <row r="4" spans="1:4" x14ac:dyDescent="0.3">
      <c r="A4" s="16">
        <v>24</v>
      </c>
      <c r="B4" s="7">
        <v>3</v>
      </c>
      <c r="C4" s="16">
        <v>24</v>
      </c>
      <c r="D4" s="7">
        <v>3</v>
      </c>
    </row>
    <row r="5" spans="1:4" x14ac:dyDescent="0.3">
      <c r="A5" s="16">
        <v>25</v>
      </c>
      <c r="B5" s="7">
        <v>1</v>
      </c>
      <c r="C5" s="16">
        <v>25</v>
      </c>
      <c r="D5" s="7">
        <v>1</v>
      </c>
    </row>
    <row r="6" spans="1:4" x14ac:dyDescent="0.3">
      <c r="A6" s="16">
        <v>26</v>
      </c>
      <c r="B6" s="7">
        <v>5</v>
      </c>
      <c r="C6" s="16">
        <v>26</v>
      </c>
      <c r="D6" s="7">
        <v>5</v>
      </c>
    </row>
    <row r="7" spans="1:4" x14ac:dyDescent="0.3">
      <c r="A7" s="16">
        <v>27</v>
      </c>
      <c r="B7" s="7">
        <v>11</v>
      </c>
      <c r="C7" s="16">
        <v>27</v>
      </c>
      <c r="D7" s="7">
        <v>11</v>
      </c>
    </row>
    <row r="8" spans="1:4" x14ac:dyDescent="0.3">
      <c r="A8" s="16">
        <v>28</v>
      </c>
      <c r="B8" s="7">
        <v>6</v>
      </c>
      <c r="C8" s="16">
        <v>28</v>
      </c>
      <c r="D8" s="7">
        <v>6</v>
      </c>
    </row>
    <row r="9" spans="1:4" x14ac:dyDescent="0.3">
      <c r="A9" s="16">
        <v>29</v>
      </c>
      <c r="B9" s="7">
        <v>4</v>
      </c>
      <c r="C9" s="16">
        <v>29</v>
      </c>
      <c r="D9" s="7">
        <v>4</v>
      </c>
    </row>
    <row r="10" spans="1:4" x14ac:dyDescent="0.3">
      <c r="A10" s="16">
        <v>30</v>
      </c>
      <c r="B10" s="7">
        <v>3</v>
      </c>
      <c r="C10" s="16">
        <v>30</v>
      </c>
      <c r="D10" s="7">
        <v>3</v>
      </c>
    </row>
    <row r="11" spans="1:4" x14ac:dyDescent="0.3">
      <c r="A11" s="16">
        <v>31</v>
      </c>
      <c r="B11" s="7">
        <v>2</v>
      </c>
      <c r="C11" s="16">
        <v>31</v>
      </c>
      <c r="D11" s="7">
        <v>2</v>
      </c>
    </row>
    <row r="12" spans="1:4" x14ac:dyDescent="0.3">
      <c r="A12" s="16">
        <v>32</v>
      </c>
      <c r="B12" s="7">
        <v>5</v>
      </c>
      <c r="C12" s="16">
        <v>32</v>
      </c>
      <c r="D12" s="7">
        <v>5</v>
      </c>
    </row>
    <row r="13" spans="1:4" x14ac:dyDescent="0.3">
      <c r="A13" s="16">
        <v>33</v>
      </c>
      <c r="B13" s="7">
        <v>3</v>
      </c>
      <c r="C13" s="16">
        <v>33</v>
      </c>
      <c r="D13" s="7">
        <v>3</v>
      </c>
    </row>
    <row r="14" spans="1:4" x14ac:dyDescent="0.3">
      <c r="A14" s="16">
        <v>34</v>
      </c>
      <c r="B14" s="7">
        <v>1</v>
      </c>
      <c r="C14" s="16">
        <v>34</v>
      </c>
      <c r="D14" s="7">
        <v>1</v>
      </c>
    </row>
    <row r="15" spans="1:4" x14ac:dyDescent="0.3">
      <c r="A15" s="16">
        <v>35</v>
      </c>
      <c r="B15" s="7">
        <v>2</v>
      </c>
      <c r="C15" s="16">
        <v>35</v>
      </c>
      <c r="D15" s="7">
        <v>2</v>
      </c>
    </row>
    <row r="16" spans="1:4" x14ac:dyDescent="0.3">
      <c r="A16" s="16">
        <v>36</v>
      </c>
      <c r="B16" s="7">
        <v>1</v>
      </c>
      <c r="C16" s="16">
        <v>36</v>
      </c>
      <c r="D16" s="7">
        <v>1</v>
      </c>
    </row>
    <row r="17" spans="1:5" x14ac:dyDescent="0.3">
      <c r="A17" s="16">
        <v>37</v>
      </c>
      <c r="B17" s="7">
        <v>3</v>
      </c>
      <c r="C17" s="16">
        <v>37</v>
      </c>
      <c r="D17" s="7">
        <v>3</v>
      </c>
    </row>
    <row r="18" spans="1:5" x14ac:dyDescent="0.3">
      <c r="A18" s="16">
        <v>38</v>
      </c>
      <c r="B18" s="7">
        <v>1</v>
      </c>
      <c r="C18" s="16">
        <v>38</v>
      </c>
      <c r="D18" s="7">
        <v>1</v>
      </c>
    </row>
    <row r="19" spans="1:5" x14ac:dyDescent="0.3">
      <c r="A19" s="16">
        <v>39</v>
      </c>
      <c r="B19" s="7">
        <v>1</v>
      </c>
      <c r="C19" s="16">
        <v>39</v>
      </c>
      <c r="D19" s="7">
        <v>1</v>
      </c>
    </row>
    <row r="20" spans="1:5" x14ac:dyDescent="0.3">
      <c r="A20" s="16">
        <v>40</v>
      </c>
      <c r="B20" s="7">
        <v>1</v>
      </c>
      <c r="C20" s="16">
        <v>40</v>
      </c>
      <c r="D20" s="7">
        <v>1</v>
      </c>
    </row>
    <row r="21" spans="1:5" x14ac:dyDescent="0.3">
      <c r="A21" s="16">
        <v>41</v>
      </c>
      <c r="B21" s="7">
        <v>1</v>
      </c>
      <c r="C21" s="16">
        <v>41</v>
      </c>
      <c r="D21" s="7">
        <v>1</v>
      </c>
    </row>
    <row r="22" spans="1:5" x14ac:dyDescent="0.3">
      <c r="A22" s="16">
        <v>42</v>
      </c>
      <c r="B22" s="7">
        <v>1</v>
      </c>
      <c r="C22" s="16">
        <v>42</v>
      </c>
      <c r="D22" s="7">
        <v>1</v>
      </c>
    </row>
    <row r="23" spans="1:5" x14ac:dyDescent="0.3">
      <c r="A23" s="16">
        <v>43</v>
      </c>
      <c r="B23" s="7">
        <v>1</v>
      </c>
      <c r="C23" s="16">
        <v>43</v>
      </c>
      <c r="D23" s="7">
        <v>1</v>
      </c>
    </row>
    <row r="24" spans="1:5" x14ac:dyDescent="0.3">
      <c r="A24" s="16">
        <v>44</v>
      </c>
      <c r="B24" s="7">
        <v>1</v>
      </c>
      <c r="C24" s="16">
        <v>44</v>
      </c>
      <c r="D24" s="7">
        <v>1</v>
      </c>
    </row>
    <row r="25" spans="1:5" x14ac:dyDescent="0.3">
      <c r="A25" s="16">
        <v>45</v>
      </c>
      <c r="B25" s="7">
        <v>1</v>
      </c>
      <c r="C25" s="16">
        <v>45</v>
      </c>
      <c r="D25" s="7">
        <v>1</v>
      </c>
    </row>
    <row r="26" spans="1:5" x14ac:dyDescent="0.3">
      <c r="A26" s="16">
        <v>46</v>
      </c>
      <c r="B26" s="7">
        <v>1</v>
      </c>
      <c r="C26" s="16">
        <v>46</v>
      </c>
      <c r="D26" s="7">
        <v>1</v>
      </c>
    </row>
    <row r="27" spans="1:5" x14ac:dyDescent="0.3">
      <c r="A27" s="16">
        <v>47</v>
      </c>
      <c r="B27" s="7">
        <v>1</v>
      </c>
      <c r="C27" s="16">
        <v>47</v>
      </c>
      <c r="D27" s="7">
        <v>1</v>
      </c>
    </row>
    <row r="28" spans="1:5" x14ac:dyDescent="0.3">
      <c r="A28" s="16">
        <v>49</v>
      </c>
      <c r="B28" s="7">
        <v>1</v>
      </c>
      <c r="C28" s="16">
        <v>49</v>
      </c>
      <c r="D28" s="7">
        <v>1</v>
      </c>
    </row>
    <row r="29" spans="1:5" x14ac:dyDescent="0.3">
      <c r="A29" s="16">
        <v>50</v>
      </c>
      <c r="B29" s="7">
        <v>1</v>
      </c>
      <c r="C29" s="16">
        <v>50</v>
      </c>
      <c r="D29" s="7">
        <v>1</v>
      </c>
    </row>
    <row r="30" spans="1:5" x14ac:dyDescent="0.3">
      <c r="A30" s="16" t="s">
        <v>15</v>
      </c>
      <c r="B30" s="7">
        <v>70</v>
      </c>
    </row>
    <row r="32" spans="1:5" x14ac:dyDescent="0.3">
      <c r="E32" t="s">
        <v>38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4C60-BB64-4821-B88C-127250AB1A61}">
  <dimension ref="A1:P71"/>
  <sheetViews>
    <sheetView topLeftCell="I1" workbookViewId="0">
      <selection activeCell="I26" sqref="I26"/>
    </sheetView>
  </sheetViews>
  <sheetFormatPr defaultRowHeight="14.4" x14ac:dyDescent="0.3"/>
  <cols>
    <col min="1" max="1" width="17" customWidth="1"/>
    <col min="2" max="2" width="9" customWidth="1"/>
    <col min="3" max="3" width="13" customWidth="1"/>
    <col min="4" max="4" width="17.77734375" customWidth="1"/>
    <col min="5" max="5" width="12" customWidth="1"/>
    <col min="7" max="7" width="17.5546875" customWidth="1"/>
  </cols>
  <sheetData>
    <row r="1" spans="1:16" x14ac:dyDescent="0.3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  <c r="I1" t="s">
        <v>2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</row>
    <row r="2" spans="1:16" x14ac:dyDescent="0.3">
      <c r="A2" s="17">
        <v>1014</v>
      </c>
      <c r="B2" s="1" t="s">
        <v>9</v>
      </c>
      <c r="C2" s="1" t="s">
        <v>11</v>
      </c>
      <c r="D2" s="1">
        <v>45000</v>
      </c>
      <c r="E2" s="1">
        <v>4</v>
      </c>
      <c r="F2" s="4">
        <v>27</v>
      </c>
      <c r="G2" s="19">
        <v>4</v>
      </c>
      <c r="I2" t="s">
        <v>11</v>
      </c>
      <c r="J2">
        <f>QUARTILE(D2:D14,0)</f>
        <v>30000</v>
      </c>
      <c r="K2">
        <f>QUARTILE(D2:D14,1)</f>
        <v>45000</v>
      </c>
      <c r="L2">
        <f>QUARTILE(D2:D14,2)</f>
        <v>65000</v>
      </c>
      <c r="M2">
        <f>QUARTILE(D2:D14,3)</f>
        <v>78000</v>
      </c>
      <c r="N2">
        <f>QUARTILE(D1:D71,4)</f>
        <v>170000</v>
      </c>
      <c r="O2">
        <f>AVERAGE(D2:D14)</f>
        <v>60769.230769230766</v>
      </c>
      <c r="P2">
        <f>_xlfn.MODE.SNGL(D2:D14)</f>
        <v>48000</v>
      </c>
    </row>
    <row r="3" spans="1:16" x14ac:dyDescent="0.3">
      <c r="A3" s="17">
        <v>1015</v>
      </c>
      <c r="B3" s="1" t="s">
        <v>7</v>
      </c>
      <c r="C3" s="1" t="s">
        <v>11</v>
      </c>
      <c r="D3" s="1">
        <v>40000</v>
      </c>
      <c r="E3" s="1">
        <v>0</v>
      </c>
      <c r="F3" s="4">
        <v>26</v>
      </c>
      <c r="G3" s="19">
        <v>3</v>
      </c>
      <c r="I3" t="s">
        <v>12</v>
      </c>
      <c r="J3">
        <f>QUARTILE(D3:D15,0)</f>
        <v>30000</v>
      </c>
      <c r="K3">
        <f>QUARTILE(D3:D15,1)</f>
        <v>42000</v>
      </c>
      <c r="L3">
        <f>QUARTILE(D3:D15,2)</f>
        <v>65000</v>
      </c>
      <c r="M3">
        <f>QUARTILE(D3:D15,3)</f>
        <v>78000</v>
      </c>
      <c r="N3">
        <f>QUARTILE(D2:D72,4)</f>
        <v>170000</v>
      </c>
      <c r="O3">
        <f>AVERAGE(D15:D29)</f>
        <v>65800</v>
      </c>
      <c r="P3" t="e">
        <f>_xlfn.MODE.SNGL(D15:D29)</f>
        <v>#N/A</v>
      </c>
    </row>
    <row r="4" spans="1:16" x14ac:dyDescent="0.3">
      <c r="A4" s="17">
        <v>1023</v>
      </c>
      <c r="B4" s="1" t="s">
        <v>7</v>
      </c>
      <c r="C4" s="1" t="s">
        <v>11</v>
      </c>
      <c r="D4" s="1">
        <v>48000</v>
      </c>
      <c r="E4" s="1">
        <v>2</v>
      </c>
      <c r="F4" s="4">
        <v>27</v>
      </c>
      <c r="G4" s="19">
        <v>4</v>
      </c>
      <c r="I4" t="s">
        <v>27</v>
      </c>
      <c r="J4">
        <f>_xlfn.QUARTILE.INC(D30:D51,0)</f>
        <v>27000</v>
      </c>
      <c r="K4">
        <f>_xlfn.QUARTILE.INC(D30:D51,1)</f>
        <v>37500</v>
      </c>
      <c r="L4">
        <f>_xlfn.QUARTILE.INC(D30:D51,2)</f>
        <v>48000</v>
      </c>
      <c r="M4">
        <f>_xlfn.QUARTILE.INC(D30:D51,3)</f>
        <v>77250</v>
      </c>
      <c r="N4">
        <f>_xlfn.QUARTILE.INC(D30:D51,4)</f>
        <v>170000</v>
      </c>
      <c r="O4">
        <f>AVERAGE(D30:D51)</f>
        <v>58313.63636363636</v>
      </c>
      <c r="P4">
        <f>_xlfn.MODE.SNGL(D30:D51)</f>
        <v>48000</v>
      </c>
    </row>
    <row r="5" spans="1:16" x14ac:dyDescent="0.3">
      <c r="A5" s="17">
        <v>1032</v>
      </c>
      <c r="B5" s="1" t="s">
        <v>9</v>
      </c>
      <c r="C5" s="1" t="s">
        <v>11</v>
      </c>
      <c r="D5" s="3">
        <v>30000</v>
      </c>
      <c r="E5" s="3">
        <v>4</v>
      </c>
      <c r="F5" s="12">
        <v>24</v>
      </c>
      <c r="G5" s="19">
        <v>1</v>
      </c>
      <c r="I5" t="s">
        <v>10</v>
      </c>
      <c r="J5">
        <f>_xlfn.QUARTILE.INC(D52:D71,0)</f>
        <v>28000</v>
      </c>
      <c r="K5">
        <f>_xlfn.QUARTILE.INC(D52:D71,1)</f>
        <v>40500</v>
      </c>
      <c r="L5">
        <f>_xlfn.QUARTILE.INC(D52:D71,2)</f>
        <v>58000</v>
      </c>
      <c r="M5">
        <f>_xlfn.QUARTILE.INC(D52:D71,3)</f>
        <v>63500</v>
      </c>
      <c r="N5">
        <f>_xlfn.QUARTILE.INC(D52:D71,4)</f>
        <v>94000</v>
      </c>
      <c r="O5">
        <f>AVERAGE(D52:D71)</f>
        <v>54450</v>
      </c>
      <c r="P5">
        <f>_xlfn.MODE.SNGL(D52:D71)</f>
        <v>54000</v>
      </c>
    </row>
    <row r="6" spans="1:16" x14ac:dyDescent="0.3">
      <c r="A6" s="17">
        <v>1033</v>
      </c>
      <c r="B6" s="1" t="s">
        <v>7</v>
      </c>
      <c r="C6" s="1" t="s">
        <v>11</v>
      </c>
      <c r="D6" s="3">
        <v>48000</v>
      </c>
      <c r="E6" s="3">
        <v>4</v>
      </c>
      <c r="F6" s="12">
        <v>27</v>
      </c>
      <c r="G6" s="19">
        <v>4</v>
      </c>
    </row>
    <row r="7" spans="1:16" x14ac:dyDescent="0.3">
      <c r="A7" s="18">
        <v>1040</v>
      </c>
      <c r="B7" s="3" t="s">
        <v>7</v>
      </c>
      <c r="C7" s="3" t="s">
        <v>11</v>
      </c>
      <c r="D7" s="3">
        <v>68000</v>
      </c>
      <c r="E7" s="1"/>
      <c r="F7" s="12">
        <v>32</v>
      </c>
      <c r="G7" s="19">
        <v>8</v>
      </c>
    </row>
    <row r="8" spans="1:16" x14ac:dyDescent="0.3">
      <c r="A8" s="17">
        <v>1048</v>
      </c>
      <c r="B8" s="1" t="s">
        <v>7</v>
      </c>
      <c r="C8" s="1" t="s">
        <v>11</v>
      </c>
      <c r="D8" s="3">
        <v>35000</v>
      </c>
      <c r="E8" s="3">
        <v>10</v>
      </c>
      <c r="F8" s="12">
        <v>26</v>
      </c>
      <c r="G8" s="19">
        <v>2</v>
      </c>
    </row>
    <row r="9" spans="1:16" x14ac:dyDescent="0.3">
      <c r="A9" s="17">
        <v>1049</v>
      </c>
      <c r="B9" s="1" t="s">
        <v>7</v>
      </c>
      <c r="C9" s="1" t="s">
        <v>11</v>
      </c>
      <c r="D9" s="1">
        <v>65000</v>
      </c>
      <c r="E9" s="1"/>
      <c r="F9" s="1">
        <v>32</v>
      </c>
      <c r="G9" s="20">
        <v>8</v>
      </c>
    </row>
    <row r="10" spans="1:16" x14ac:dyDescent="0.3">
      <c r="A10" s="17">
        <v>1054</v>
      </c>
      <c r="B10" s="1" t="s">
        <v>7</v>
      </c>
      <c r="C10" s="5" t="s">
        <v>11</v>
      </c>
      <c r="D10" s="3">
        <v>83000</v>
      </c>
      <c r="E10" s="1"/>
      <c r="F10" s="1">
        <v>36</v>
      </c>
      <c r="G10" s="21">
        <v>10</v>
      </c>
    </row>
    <row r="11" spans="1:16" x14ac:dyDescent="0.3">
      <c r="A11" s="17">
        <v>1060</v>
      </c>
      <c r="B11" s="1" t="s">
        <v>7</v>
      </c>
      <c r="C11" s="4" t="s">
        <v>11</v>
      </c>
      <c r="D11" s="1">
        <v>80000</v>
      </c>
      <c r="E11" s="1"/>
      <c r="F11" s="1">
        <v>41</v>
      </c>
      <c r="G11" s="20">
        <v>13</v>
      </c>
    </row>
    <row r="12" spans="1:16" x14ac:dyDescent="0.3">
      <c r="A12" s="17">
        <v>1062</v>
      </c>
      <c r="B12" s="1" t="s">
        <v>7</v>
      </c>
      <c r="C12" s="5" t="s">
        <v>11</v>
      </c>
      <c r="D12" s="1">
        <v>78000</v>
      </c>
      <c r="E12" s="1"/>
      <c r="F12" s="1">
        <v>40</v>
      </c>
      <c r="G12" s="20">
        <v>12</v>
      </c>
    </row>
    <row r="13" spans="1:16" x14ac:dyDescent="0.3">
      <c r="A13" s="17">
        <v>1070</v>
      </c>
      <c r="B13" s="1" t="s">
        <v>7</v>
      </c>
      <c r="C13" s="1" t="s">
        <v>11</v>
      </c>
      <c r="D13" s="1">
        <v>78000</v>
      </c>
      <c r="E13" s="1"/>
      <c r="F13" s="1">
        <v>37</v>
      </c>
      <c r="G13" s="20">
        <v>10</v>
      </c>
    </row>
    <row r="14" spans="1:16" x14ac:dyDescent="0.3">
      <c r="A14" s="17">
        <v>1078</v>
      </c>
      <c r="B14" s="1" t="s">
        <v>7</v>
      </c>
      <c r="C14" s="1" t="s">
        <v>11</v>
      </c>
      <c r="D14" s="1">
        <v>92000</v>
      </c>
      <c r="E14" s="1"/>
      <c r="F14" s="1">
        <v>45</v>
      </c>
      <c r="G14" s="20">
        <v>19</v>
      </c>
    </row>
    <row r="15" spans="1:16" x14ac:dyDescent="0.3">
      <c r="A15" s="17">
        <v>1016</v>
      </c>
      <c r="B15" s="1" t="s">
        <v>9</v>
      </c>
      <c r="C15" s="1" t="s">
        <v>12</v>
      </c>
      <c r="D15" s="1">
        <v>42000</v>
      </c>
      <c r="E15" s="1">
        <v>2</v>
      </c>
      <c r="F15" s="4">
        <v>27</v>
      </c>
      <c r="G15" s="19">
        <v>4</v>
      </c>
    </row>
    <row r="16" spans="1:16" x14ac:dyDescent="0.3">
      <c r="A16" s="17">
        <v>1024</v>
      </c>
      <c r="B16" s="1" t="s">
        <v>9</v>
      </c>
      <c r="C16" s="1" t="s">
        <v>12</v>
      </c>
      <c r="D16" s="1">
        <v>95000</v>
      </c>
      <c r="E16" s="1">
        <v>9</v>
      </c>
      <c r="F16" s="4">
        <v>35</v>
      </c>
      <c r="G16" s="19">
        <v>9</v>
      </c>
    </row>
    <row r="17" spans="1:9" x14ac:dyDescent="0.3">
      <c r="A17" s="17">
        <v>1027</v>
      </c>
      <c r="B17" s="1" t="s">
        <v>9</v>
      </c>
      <c r="C17" s="1" t="s">
        <v>12</v>
      </c>
      <c r="D17" s="1">
        <v>28000</v>
      </c>
      <c r="E17" s="1">
        <v>1</v>
      </c>
      <c r="F17" s="4">
        <v>22</v>
      </c>
      <c r="G17" s="19">
        <v>0</v>
      </c>
    </row>
    <row r="18" spans="1:9" x14ac:dyDescent="0.3">
      <c r="A18" s="17">
        <v>1028</v>
      </c>
      <c r="B18" s="1" t="s">
        <v>7</v>
      </c>
      <c r="C18" s="1" t="s">
        <v>12</v>
      </c>
      <c r="D18" s="1">
        <v>36000</v>
      </c>
      <c r="E18" s="1">
        <v>0</v>
      </c>
      <c r="F18" s="4">
        <v>25</v>
      </c>
      <c r="G18" s="19">
        <v>3</v>
      </c>
    </row>
    <row r="19" spans="1:9" x14ac:dyDescent="0.3">
      <c r="A19" s="17">
        <v>1038</v>
      </c>
      <c r="B19" s="1" t="s">
        <v>9</v>
      </c>
      <c r="C19" s="1" t="s">
        <v>12</v>
      </c>
      <c r="D19" s="3">
        <v>56000</v>
      </c>
      <c r="E19" s="3">
        <v>4</v>
      </c>
      <c r="F19" s="12">
        <v>29</v>
      </c>
      <c r="G19" s="19">
        <v>5</v>
      </c>
    </row>
    <row r="20" spans="1:9" x14ac:dyDescent="0.3">
      <c r="A20" s="17">
        <v>1039</v>
      </c>
      <c r="B20" s="1" t="s">
        <v>9</v>
      </c>
      <c r="C20" s="1" t="s">
        <v>12</v>
      </c>
      <c r="D20" s="3">
        <v>140000</v>
      </c>
      <c r="E20" s="3">
        <v>9</v>
      </c>
      <c r="F20" s="12">
        <v>49</v>
      </c>
      <c r="G20" s="19">
        <v>20</v>
      </c>
    </row>
    <row r="21" spans="1:9" x14ac:dyDescent="0.3">
      <c r="A21" s="17">
        <v>1040</v>
      </c>
      <c r="B21" s="1" t="s">
        <v>7</v>
      </c>
      <c r="C21" s="1" t="s">
        <v>12</v>
      </c>
      <c r="D21" s="3">
        <v>38000</v>
      </c>
      <c r="E21" s="3">
        <v>1</v>
      </c>
      <c r="F21" s="12">
        <v>26</v>
      </c>
      <c r="G21" s="19">
        <v>3</v>
      </c>
    </row>
    <row r="22" spans="1:9" x14ac:dyDescent="0.3">
      <c r="A22" s="17">
        <v>1046</v>
      </c>
      <c r="B22" s="1" t="s">
        <v>9</v>
      </c>
      <c r="C22" s="1" t="s">
        <v>12</v>
      </c>
      <c r="D22" s="3">
        <v>51000</v>
      </c>
      <c r="E22" s="3">
        <v>4</v>
      </c>
      <c r="F22" s="12">
        <v>28</v>
      </c>
      <c r="G22" s="19">
        <v>4</v>
      </c>
    </row>
    <row r="23" spans="1:9" x14ac:dyDescent="0.3">
      <c r="A23" s="17">
        <v>1050</v>
      </c>
      <c r="B23" s="1" t="s">
        <v>9</v>
      </c>
      <c r="C23" s="1" t="s">
        <v>12</v>
      </c>
      <c r="D23" s="1">
        <v>70000</v>
      </c>
      <c r="E23" s="1"/>
      <c r="F23" s="1">
        <v>35</v>
      </c>
      <c r="G23" s="20">
        <v>9</v>
      </c>
    </row>
    <row r="24" spans="1:9" x14ac:dyDescent="0.3">
      <c r="A24" s="17">
        <v>1052</v>
      </c>
      <c r="B24" s="1" t="s">
        <v>9</v>
      </c>
      <c r="C24" s="4" t="s">
        <v>12</v>
      </c>
      <c r="D24" s="1">
        <v>61000</v>
      </c>
      <c r="E24" s="1"/>
      <c r="F24" s="1">
        <v>31</v>
      </c>
      <c r="G24" s="21">
        <v>7</v>
      </c>
      <c r="I24" t="s">
        <v>39</v>
      </c>
    </row>
    <row r="25" spans="1:9" x14ac:dyDescent="0.3">
      <c r="A25" s="17">
        <v>1058</v>
      </c>
      <c r="B25" s="1" t="s">
        <v>9</v>
      </c>
      <c r="C25" s="1" t="s">
        <v>12</v>
      </c>
      <c r="D25" s="1">
        <v>68500</v>
      </c>
      <c r="E25" s="1"/>
      <c r="F25" s="1">
        <v>34</v>
      </c>
      <c r="G25" s="20">
        <v>9</v>
      </c>
      <c r="I25" t="s">
        <v>40</v>
      </c>
    </row>
    <row r="26" spans="1:9" x14ac:dyDescent="0.3">
      <c r="A26" s="17">
        <v>1061</v>
      </c>
      <c r="B26" s="1" t="s">
        <v>7</v>
      </c>
      <c r="C26" s="5" t="s">
        <v>12</v>
      </c>
      <c r="D26" s="1">
        <v>77000</v>
      </c>
      <c r="E26" s="1"/>
      <c r="F26" s="1">
        <v>38</v>
      </c>
      <c r="G26" s="20">
        <v>11</v>
      </c>
    </row>
    <row r="27" spans="1:9" x14ac:dyDescent="0.3">
      <c r="A27" s="17">
        <v>1064</v>
      </c>
      <c r="B27" s="1" t="s">
        <v>7</v>
      </c>
      <c r="C27" s="1" t="s">
        <v>12</v>
      </c>
      <c r="D27" s="1">
        <v>85000</v>
      </c>
      <c r="E27" s="1"/>
      <c r="F27" s="1">
        <v>44</v>
      </c>
      <c r="G27" s="20">
        <v>15</v>
      </c>
    </row>
    <row r="28" spans="1:9" x14ac:dyDescent="0.3">
      <c r="A28" s="17">
        <v>1074</v>
      </c>
      <c r="B28" s="1" t="s">
        <v>9</v>
      </c>
      <c r="C28" s="1" t="s">
        <v>12</v>
      </c>
      <c r="D28" s="1">
        <v>82500</v>
      </c>
      <c r="E28" s="1"/>
      <c r="F28" s="1">
        <v>43</v>
      </c>
      <c r="G28" s="20">
        <v>13</v>
      </c>
    </row>
    <row r="29" spans="1:9" x14ac:dyDescent="0.3">
      <c r="A29" s="17">
        <v>1076</v>
      </c>
      <c r="B29" s="1" t="s">
        <v>9</v>
      </c>
      <c r="C29" s="1" t="s">
        <v>12</v>
      </c>
      <c r="D29" s="1">
        <v>57000</v>
      </c>
      <c r="E29" s="1"/>
      <c r="F29" s="1">
        <v>29</v>
      </c>
      <c r="G29" s="20">
        <v>6</v>
      </c>
    </row>
    <row r="30" spans="1:9" x14ac:dyDescent="0.3">
      <c r="A30" s="17">
        <v>1010</v>
      </c>
      <c r="B30" s="1" t="s">
        <v>7</v>
      </c>
      <c r="C30" s="1" t="s">
        <v>8</v>
      </c>
      <c r="D30" s="1">
        <v>27000</v>
      </c>
      <c r="E30" s="1">
        <v>1</v>
      </c>
      <c r="F30" s="4">
        <v>22</v>
      </c>
      <c r="G30" s="19">
        <v>0</v>
      </c>
    </row>
    <row r="31" spans="1:9" x14ac:dyDescent="0.3">
      <c r="A31" s="17">
        <v>1011</v>
      </c>
      <c r="B31" s="1" t="s">
        <v>9</v>
      </c>
      <c r="C31" s="1" t="s">
        <v>8</v>
      </c>
      <c r="D31" s="1">
        <v>48000</v>
      </c>
      <c r="E31" s="1">
        <v>4</v>
      </c>
      <c r="F31" s="4">
        <v>27</v>
      </c>
      <c r="G31" s="19">
        <v>4</v>
      </c>
    </row>
    <row r="32" spans="1:9" x14ac:dyDescent="0.3">
      <c r="A32" s="17">
        <v>1017</v>
      </c>
      <c r="B32" s="1" t="s">
        <v>7</v>
      </c>
      <c r="C32" s="1" t="s">
        <v>8</v>
      </c>
      <c r="D32" s="1">
        <v>28000</v>
      </c>
      <c r="E32" s="1">
        <v>1</v>
      </c>
      <c r="F32" s="4">
        <v>23</v>
      </c>
      <c r="G32" s="19">
        <v>0</v>
      </c>
    </row>
    <row r="33" spans="1:7" x14ac:dyDescent="0.3">
      <c r="A33" s="17">
        <v>1018</v>
      </c>
      <c r="B33" s="1" t="s">
        <v>9</v>
      </c>
      <c r="C33" s="1" t="s">
        <v>8</v>
      </c>
      <c r="D33" s="1">
        <v>48000</v>
      </c>
      <c r="E33" s="1">
        <v>4</v>
      </c>
      <c r="F33" s="4">
        <v>27</v>
      </c>
      <c r="G33" s="19">
        <v>4</v>
      </c>
    </row>
    <row r="34" spans="1:7" x14ac:dyDescent="0.3">
      <c r="A34" s="17">
        <v>1021</v>
      </c>
      <c r="B34" s="1" t="s">
        <v>9</v>
      </c>
      <c r="C34" s="1" t="s">
        <v>8</v>
      </c>
      <c r="D34" s="1">
        <v>45000</v>
      </c>
      <c r="E34" s="1">
        <v>4</v>
      </c>
      <c r="F34" s="4">
        <v>27</v>
      </c>
      <c r="G34" s="19">
        <v>4</v>
      </c>
    </row>
    <row r="35" spans="1:7" x14ac:dyDescent="0.3">
      <c r="A35" s="17">
        <v>1022</v>
      </c>
      <c r="B35" s="1" t="s">
        <v>7</v>
      </c>
      <c r="C35" s="1" t="s">
        <v>8</v>
      </c>
      <c r="D35" s="1">
        <v>29000</v>
      </c>
      <c r="E35" s="1">
        <v>0</v>
      </c>
      <c r="F35" s="4">
        <v>22</v>
      </c>
      <c r="G35" s="19">
        <v>0</v>
      </c>
    </row>
    <row r="36" spans="1:7" x14ac:dyDescent="0.3">
      <c r="A36" s="17">
        <v>1025</v>
      </c>
      <c r="B36" s="1" t="s">
        <v>7</v>
      </c>
      <c r="C36" s="1" t="s">
        <v>8</v>
      </c>
      <c r="D36" s="1">
        <v>78000</v>
      </c>
      <c r="E36" s="1">
        <v>4</v>
      </c>
      <c r="F36" s="4">
        <v>33</v>
      </c>
      <c r="G36" s="19">
        <v>8</v>
      </c>
    </row>
    <row r="37" spans="1:7" x14ac:dyDescent="0.3">
      <c r="A37" s="17">
        <v>1029</v>
      </c>
      <c r="B37" s="1" t="s">
        <v>7</v>
      </c>
      <c r="C37" s="1" t="s">
        <v>8</v>
      </c>
      <c r="D37" s="3">
        <v>42000</v>
      </c>
      <c r="E37" s="3">
        <v>2</v>
      </c>
      <c r="F37" s="12">
        <v>27</v>
      </c>
      <c r="G37" s="19">
        <v>4</v>
      </c>
    </row>
    <row r="38" spans="1:7" x14ac:dyDescent="0.3">
      <c r="A38" s="17">
        <v>1034</v>
      </c>
      <c r="B38" s="1" t="s">
        <v>7</v>
      </c>
      <c r="C38" s="1" t="s">
        <v>8</v>
      </c>
      <c r="D38" s="3">
        <v>52000</v>
      </c>
      <c r="E38" s="3">
        <v>5</v>
      </c>
      <c r="F38" s="12">
        <v>28</v>
      </c>
      <c r="G38" s="19">
        <v>5</v>
      </c>
    </row>
    <row r="39" spans="1:7" x14ac:dyDescent="0.3">
      <c r="A39" s="17">
        <v>1035</v>
      </c>
      <c r="B39" s="1" t="s">
        <v>7</v>
      </c>
      <c r="C39" s="1" t="s">
        <v>8</v>
      </c>
      <c r="D39" s="3">
        <v>36000</v>
      </c>
      <c r="E39" s="3">
        <v>1</v>
      </c>
      <c r="F39" s="12">
        <v>26</v>
      </c>
      <c r="G39" s="19">
        <v>2</v>
      </c>
    </row>
    <row r="40" spans="1:7" x14ac:dyDescent="0.3">
      <c r="A40" s="17">
        <v>1036</v>
      </c>
      <c r="B40" s="1" t="s">
        <v>7</v>
      </c>
      <c r="C40" s="1" t="s">
        <v>8</v>
      </c>
      <c r="D40" s="3">
        <v>48000</v>
      </c>
      <c r="E40" s="3">
        <v>4</v>
      </c>
      <c r="F40" s="12">
        <v>27</v>
      </c>
      <c r="G40" s="19">
        <v>4</v>
      </c>
    </row>
    <row r="41" spans="1:7" x14ac:dyDescent="0.3">
      <c r="A41" s="17">
        <v>1037</v>
      </c>
      <c r="B41" s="1" t="s">
        <v>9</v>
      </c>
      <c r="C41" s="1" t="s">
        <v>8</v>
      </c>
      <c r="D41" s="3">
        <v>48000</v>
      </c>
      <c r="E41" s="3">
        <v>4</v>
      </c>
      <c r="F41" s="12">
        <v>27</v>
      </c>
      <c r="G41" s="19">
        <v>4</v>
      </c>
    </row>
    <row r="42" spans="1:7" x14ac:dyDescent="0.3">
      <c r="A42" s="17">
        <v>1045</v>
      </c>
      <c r="B42" s="1" t="s">
        <v>9</v>
      </c>
      <c r="C42" s="1" t="s">
        <v>8</v>
      </c>
      <c r="D42" s="3">
        <v>53000</v>
      </c>
      <c r="E42" s="3">
        <v>4</v>
      </c>
      <c r="F42" s="12">
        <v>28</v>
      </c>
      <c r="G42" s="19">
        <v>5</v>
      </c>
    </row>
    <row r="43" spans="1:7" x14ac:dyDescent="0.3">
      <c r="A43" s="17">
        <v>1055</v>
      </c>
      <c r="B43" s="1" t="s">
        <v>7</v>
      </c>
      <c r="C43" s="5" t="s">
        <v>8</v>
      </c>
      <c r="D43" s="3">
        <v>27500</v>
      </c>
      <c r="E43" s="1"/>
      <c r="F43" s="1">
        <v>22</v>
      </c>
      <c r="G43" s="20">
        <v>0</v>
      </c>
    </row>
    <row r="44" spans="1:7" x14ac:dyDescent="0.3">
      <c r="A44" s="17">
        <v>1056</v>
      </c>
      <c r="B44" s="1" t="s">
        <v>9</v>
      </c>
      <c r="C44" s="5" t="s">
        <v>8</v>
      </c>
      <c r="D44" s="1">
        <v>29000</v>
      </c>
      <c r="E44" s="1"/>
      <c r="F44" s="1">
        <v>23</v>
      </c>
      <c r="G44" s="20">
        <v>0</v>
      </c>
    </row>
    <row r="45" spans="1:7" x14ac:dyDescent="0.3">
      <c r="A45" s="17">
        <v>1057</v>
      </c>
      <c r="B45" s="1" t="s">
        <v>9</v>
      </c>
      <c r="C45" s="5" t="s">
        <v>8</v>
      </c>
      <c r="D45" s="1">
        <v>62000</v>
      </c>
      <c r="E45" s="1"/>
      <c r="F45" s="1">
        <v>32</v>
      </c>
      <c r="G45" s="20">
        <v>7</v>
      </c>
    </row>
    <row r="46" spans="1:7" x14ac:dyDescent="0.3">
      <c r="A46" s="17">
        <v>1063</v>
      </c>
      <c r="B46" s="1" t="s">
        <v>7</v>
      </c>
      <c r="C46" s="1" t="s">
        <v>8</v>
      </c>
      <c r="D46" s="1">
        <v>75000</v>
      </c>
      <c r="E46" s="1"/>
      <c r="F46" s="1">
        <v>37</v>
      </c>
      <c r="G46" s="20">
        <v>11</v>
      </c>
    </row>
    <row r="47" spans="1:7" x14ac:dyDescent="0.3">
      <c r="A47" s="17">
        <v>1066</v>
      </c>
      <c r="B47" s="1" t="s">
        <v>9</v>
      </c>
      <c r="C47" s="1" t="s">
        <v>8</v>
      </c>
      <c r="D47" s="1">
        <v>88000</v>
      </c>
      <c r="E47" s="1"/>
      <c r="F47" s="1">
        <v>46</v>
      </c>
      <c r="G47" s="20">
        <v>16</v>
      </c>
    </row>
    <row r="48" spans="1:7" x14ac:dyDescent="0.3">
      <c r="A48" s="17">
        <v>1067</v>
      </c>
      <c r="B48" s="1" t="s">
        <v>9</v>
      </c>
      <c r="C48" s="1" t="s">
        <v>8</v>
      </c>
      <c r="D48" s="14">
        <v>90000</v>
      </c>
      <c r="E48" s="1"/>
      <c r="F48" s="1">
        <v>47</v>
      </c>
      <c r="G48" s="20">
        <v>17</v>
      </c>
    </row>
    <row r="49" spans="1:7" x14ac:dyDescent="0.3">
      <c r="A49" s="17">
        <v>1071</v>
      </c>
      <c r="B49" s="1" t="s">
        <v>7</v>
      </c>
      <c r="C49" s="1" t="s">
        <v>8</v>
      </c>
      <c r="D49" s="1">
        <v>79400</v>
      </c>
      <c r="E49" s="1"/>
      <c r="F49" s="1">
        <v>39</v>
      </c>
      <c r="G49" s="20">
        <v>12</v>
      </c>
    </row>
    <row r="50" spans="1:7" x14ac:dyDescent="0.3">
      <c r="A50" s="17">
        <v>1072</v>
      </c>
      <c r="B50" s="1" t="s">
        <v>9</v>
      </c>
      <c r="C50" s="1" t="s">
        <v>8</v>
      </c>
      <c r="D50" s="1">
        <v>80000</v>
      </c>
      <c r="E50" s="1"/>
      <c r="F50" s="1">
        <v>42</v>
      </c>
      <c r="G50" s="20">
        <v>13</v>
      </c>
    </row>
    <row r="51" spans="1:7" x14ac:dyDescent="0.3">
      <c r="A51" s="17">
        <v>1073</v>
      </c>
      <c r="B51" s="1" t="s">
        <v>7</v>
      </c>
      <c r="C51" s="1" t="s">
        <v>8</v>
      </c>
      <c r="D51" s="1">
        <v>170000</v>
      </c>
      <c r="E51" s="1"/>
      <c r="F51" s="1">
        <v>50</v>
      </c>
      <c r="G51" s="20">
        <v>24</v>
      </c>
    </row>
    <row r="52" spans="1:7" x14ac:dyDescent="0.3">
      <c r="A52" s="17">
        <v>1012</v>
      </c>
      <c r="B52" s="1" t="s">
        <v>7</v>
      </c>
      <c r="C52" s="1" t="s">
        <v>10</v>
      </c>
      <c r="D52" s="1">
        <v>75000</v>
      </c>
      <c r="E52" s="1">
        <v>10</v>
      </c>
      <c r="F52" s="4">
        <v>31</v>
      </c>
      <c r="G52" s="19">
        <v>7</v>
      </c>
    </row>
    <row r="53" spans="1:7" x14ac:dyDescent="0.3">
      <c r="A53" s="17">
        <v>1013</v>
      </c>
      <c r="B53" s="1" t="s">
        <v>7</v>
      </c>
      <c r="C53" s="1" t="s">
        <v>10</v>
      </c>
      <c r="D53" s="1">
        <v>61000</v>
      </c>
      <c r="E53" s="1">
        <v>4</v>
      </c>
      <c r="F53" s="4">
        <v>29</v>
      </c>
      <c r="G53" s="19">
        <v>6</v>
      </c>
    </row>
    <row r="54" spans="1:7" x14ac:dyDescent="0.3">
      <c r="A54" s="17">
        <v>1019</v>
      </c>
      <c r="B54" s="1" t="s">
        <v>7</v>
      </c>
      <c r="C54" s="1" t="s">
        <v>10</v>
      </c>
      <c r="D54" s="1">
        <v>65000</v>
      </c>
      <c r="E54" s="1">
        <v>4</v>
      </c>
      <c r="F54" s="4">
        <v>32</v>
      </c>
      <c r="G54" s="19">
        <v>7</v>
      </c>
    </row>
    <row r="55" spans="1:7" x14ac:dyDescent="0.3">
      <c r="A55" s="17">
        <v>1020</v>
      </c>
      <c r="B55" s="1" t="s">
        <v>7</v>
      </c>
      <c r="C55" s="1" t="s">
        <v>10</v>
      </c>
      <c r="D55" s="3">
        <v>54000</v>
      </c>
      <c r="E55" s="3">
        <v>4</v>
      </c>
      <c r="F55" s="12">
        <v>28</v>
      </c>
      <c r="G55" s="19">
        <v>4</v>
      </c>
    </row>
    <row r="56" spans="1:7" x14ac:dyDescent="0.3">
      <c r="A56" s="17">
        <v>1026</v>
      </c>
      <c r="B56" s="1" t="s">
        <v>7</v>
      </c>
      <c r="C56" s="1" t="s">
        <v>10</v>
      </c>
      <c r="D56" s="3">
        <v>54000</v>
      </c>
      <c r="E56" s="3">
        <v>4</v>
      </c>
      <c r="F56" s="12">
        <v>28</v>
      </c>
      <c r="G56" s="19">
        <v>5</v>
      </c>
    </row>
    <row r="57" spans="1:7" x14ac:dyDescent="0.3">
      <c r="A57" s="17">
        <v>1030</v>
      </c>
      <c r="B57" s="1" t="s">
        <v>7</v>
      </c>
      <c r="C57" s="1" t="s">
        <v>10</v>
      </c>
      <c r="D57" s="3">
        <v>94000</v>
      </c>
      <c r="E57" s="3">
        <v>4</v>
      </c>
      <c r="F57" s="12">
        <v>37</v>
      </c>
      <c r="G57" s="19">
        <v>12</v>
      </c>
    </row>
    <row r="58" spans="1:7" x14ac:dyDescent="0.3">
      <c r="A58" s="17">
        <v>1031</v>
      </c>
      <c r="B58" s="1" t="s">
        <v>7</v>
      </c>
      <c r="C58" s="1" t="s">
        <v>10</v>
      </c>
      <c r="D58" s="3">
        <v>42000</v>
      </c>
      <c r="E58" s="3">
        <v>2</v>
      </c>
      <c r="F58" s="12">
        <v>27</v>
      </c>
      <c r="G58" s="19">
        <v>5</v>
      </c>
    </row>
    <row r="59" spans="1:7" x14ac:dyDescent="0.3">
      <c r="A59" s="17">
        <v>1041</v>
      </c>
      <c r="B59" s="1" t="s">
        <v>7</v>
      </c>
      <c r="C59" s="1" t="s">
        <v>10</v>
      </c>
      <c r="D59" s="1">
        <v>36000</v>
      </c>
      <c r="E59" s="1">
        <v>2</v>
      </c>
      <c r="F59" s="4">
        <v>26</v>
      </c>
      <c r="G59" s="19">
        <v>2</v>
      </c>
    </row>
    <row r="60" spans="1:7" x14ac:dyDescent="0.3">
      <c r="A60" s="17">
        <v>1042</v>
      </c>
      <c r="B60" s="1" t="s">
        <v>7</v>
      </c>
      <c r="C60" s="1" t="s">
        <v>10</v>
      </c>
      <c r="D60" s="1">
        <v>32000</v>
      </c>
      <c r="E60" s="1">
        <v>9</v>
      </c>
      <c r="F60" s="4">
        <v>24</v>
      </c>
      <c r="G60" s="19">
        <v>1</v>
      </c>
    </row>
    <row r="61" spans="1:7" x14ac:dyDescent="0.3">
      <c r="A61" s="17">
        <v>1043</v>
      </c>
      <c r="B61" s="1" t="s">
        <v>9</v>
      </c>
      <c r="C61" s="1" t="s">
        <v>10</v>
      </c>
      <c r="D61" s="3">
        <v>30000</v>
      </c>
      <c r="E61" s="3">
        <v>2</v>
      </c>
      <c r="F61" s="12">
        <v>24</v>
      </c>
      <c r="G61" s="19">
        <v>1</v>
      </c>
    </row>
    <row r="62" spans="1:7" x14ac:dyDescent="0.3">
      <c r="A62" s="17">
        <v>1044</v>
      </c>
      <c r="B62" s="1" t="s">
        <v>9</v>
      </c>
      <c r="C62" s="1" t="s">
        <v>10</v>
      </c>
      <c r="D62" s="3">
        <v>28500</v>
      </c>
      <c r="E62" s="3">
        <v>1</v>
      </c>
      <c r="F62" s="12">
        <v>23</v>
      </c>
      <c r="G62" s="19">
        <v>1</v>
      </c>
    </row>
    <row r="63" spans="1:7" x14ac:dyDescent="0.3">
      <c r="A63" s="17">
        <v>1047</v>
      </c>
      <c r="B63" s="1" t="s">
        <v>9</v>
      </c>
      <c r="C63" s="1" t="s">
        <v>10</v>
      </c>
      <c r="D63" s="3">
        <v>28000</v>
      </c>
      <c r="E63" s="3">
        <v>1</v>
      </c>
      <c r="F63" s="12">
        <v>22</v>
      </c>
      <c r="G63" s="19">
        <v>0</v>
      </c>
    </row>
    <row r="64" spans="1:7" x14ac:dyDescent="0.3">
      <c r="A64" s="17">
        <v>1051</v>
      </c>
      <c r="B64" s="1" t="s">
        <v>7</v>
      </c>
      <c r="C64" s="4" t="s">
        <v>10</v>
      </c>
      <c r="D64" s="1">
        <v>68000</v>
      </c>
      <c r="E64" s="1"/>
      <c r="F64" s="1">
        <v>33</v>
      </c>
      <c r="G64" s="21">
        <v>8</v>
      </c>
    </row>
    <row r="65" spans="1:7" x14ac:dyDescent="0.3">
      <c r="A65" s="17">
        <v>1053</v>
      </c>
      <c r="B65" s="1" t="s">
        <v>7</v>
      </c>
      <c r="C65" s="5" t="s">
        <v>10</v>
      </c>
      <c r="D65" s="1">
        <v>58000</v>
      </c>
      <c r="E65" s="1"/>
      <c r="F65" s="1">
        <v>30</v>
      </c>
      <c r="G65" s="21">
        <v>6</v>
      </c>
    </row>
    <row r="66" spans="1:7" x14ac:dyDescent="0.3">
      <c r="A66" s="17">
        <v>1059</v>
      </c>
      <c r="B66" s="1" t="s">
        <v>7</v>
      </c>
      <c r="C66" s="4" t="s">
        <v>10</v>
      </c>
      <c r="D66" s="1">
        <v>60000</v>
      </c>
      <c r="E66" s="1"/>
      <c r="F66" s="1">
        <v>30</v>
      </c>
      <c r="G66" s="20">
        <v>6</v>
      </c>
    </row>
    <row r="67" spans="1:7" x14ac:dyDescent="0.3">
      <c r="A67" s="17">
        <v>1065</v>
      </c>
      <c r="B67" s="1" t="s">
        <v>9</v>
      </c>
      <c r="C67" s="1" t="s">
        <v>10</v>
      </c>
      <c r="D67" s="1">
        <v>58000</v>
      </c>
      <c r="E67" s="1"/>
      <c r="F67" s="1">
        <v>29</v>
      </c>
      <c r="G67" s="20">
        <v>5</v>
      </c>
    </row>
    <row r="68" spans="1:7" x14ac:dyDescent="0.3">
      <c r="A68" s="17">
        <v>1068</v>
      </c>
      <c r="B68" s="1" t="s">
        <v>7</v>
      </c>
      <c r="C68" s="1" t="s">
        <v>10</v>
      </c>
      <c r="D68" s="1">
        <v>63000</v>
      </c>
      <c r="E68" s="1"/>
      <c r="F68" s="1">
        <v>32</v>
      </c>
      <c r="G68" s="20">
        <v>7</v>
      </c>
    </row>
    <row r="69" spans="1:7" x14ac:dyDescent="0.3">
      <c r="A69" s="17">
        <v>1069</v>
      </c>
      <c r="B69" s="1" t="s">
        <v>7</v>
      </c>
      <c r="C69" s="1" t="s">
        <v>10</v>
      </c>
      <c r="D69" s="1">
        <v>62500</v>
      </c>
      <c r="E69" s="1"/>
      <c r="F69" s="1">
        <v>30</v>
      </c>
      <c r="G69" s="20">
        <v>7</v>
      </c>
    </row>
    <row r="70" spans="1:7" x14ac:dyDescent="0.3">
      <c r="A70" s="17">
        <v>1075</v>
      </c>
      <c r="B70" s="1" t="s">
        <v>7</v>
      </c>
      <c r="C70" s="1" t="s">
        <v>10</v>
      </c>
      <c r="D70" s="1">
        <v>53500</v>
      </c>
      <c r="E70" s="1"/>
      <c r="F70" s="1">
        <v>28</v>
      </c>
      <c r="G70" s="20">
        <v>5</v>
      </c>
    </row>
    <row r="71" spans="1:7" x14ac:dyDescent="0.3">
      <c r="A71" s="25">
        <v>1077</v>
      </c>
      <c r="B71" s="26" t="s">
        <v>7</v>
      </c>
      <c r="C71" s="26" t="s">
        <v>10</v>
      </c>
      <c r="D71" s="26">
        <v>66500</v>
      </c>
      <c r="E71" s="26"/>
      <c r="F71" s="26">
        <v>33</v>
      </c>
      <c r="G71" s="27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9954-B29B-4ACD-81B0-71513838FFF2}">
  <dimension ref="A1:D22"/>
  <sheetViews>
    <sheetView tabSelected="1" workbookViewId="0">
      <selection activeCell="C28" sqref="C28"/>
    </sheetView>
  </sheetViews>
  <sheetFormatPr defaultRowHeight="14.4" x14ac:dyDescent="0.3"/>
  <cols>
    <col min="1" max="1" width="12.5546875" bestFit="1" customWidth="1"/>
    <col min="2" max="2" width="25.88671875" bestFit="1" customWidth="1"/>
  </cols>
  <sheetData>
    <row r="1" spans="1:2" x14ac:dyDescent="0.3">
      <c r="A1" s="15" t="s">
        <v>14</v>
      </c>
      <c r="B1" t="s">
        <v>19</v>
      </c>
    </row>
    <row r="2" spans="1:2" x14ac:dyDescent="0.3">
      <c r="A2" s="16">
        <v>0</v>
      </c>
      <c r="B2" s="7">
        <v>28071.428571428572</v>
      </c>
    </row>
    <row r="3" spans="1:2" x14ac:dyDescent="0.3">
      <c r="A3" s="16">
        <v>1</v>
      </c>
      <c r="B3" s="7">
        <v>30125</v>
      </c>
    </row>
    <row r="4" spans="1:2" x14ac:dyDescent="0.3">
      <c r="A4" s="16">
        <v>2</v>
      </c>
      <c r="B4" s="7">
        <v>35666.666666666664</v>
      </c>
    </row>
    <row r="5" spans="1:2" x14ac:dyDescent="0.3">
      <c r="A5" s="16">
        <v>3</v>
      </c>
      <c r="B5" s="7">
        <v>38000</v>
      </c>
    </row>
    <row r="6" spans="1:2" x14ac:dyDescent="0.3">
      <c r="A6" s="16">
        <v>4</v>
      </c>
      <c r="B6" s="7">
        <v>47250</v>
      </c>
    </row>
    <row r="7" spans="1:2" x14ac:dyDescent="0.3">
      <c r="A7" s="16">
        <v>5</v>
      </c>
      <c r="B7" s="7">
        <v>52642.857142857145</v>
      </c>
    </row>
    <row r="8" spans="1:2" x14ac:dyDescent="0.3">
      <c r="A8" s="16">
        <v>6</v>
      </c>
      <c r="B8" s="7">
        <v>59000</v>
      </c>
    </row>
    <row r="9" spans="1:2" x14ac:dyDescent="0.3">
      <c r="A9" s="16">
        <v>7</v>
      </c>
      <c r="B9" s="7">
        <v>65000</v>
      </c>
    </row>
    <row r="10" spans="1:2" x14ac:dyDescent="0.3">
      <c r="A10" s="16">
        <v>8</v>
      </c>
      <c r="B10" s="7">
        <v>69750</v>
      </c>
    </row>
    <row r="11" spans="1:2" x14ac:dyDescent="0.3">
      <c r="A11" s="16">
        <v>9</v>
      </c>
      <c r="B11" s="7">
        <v>77833.333333333328</v>
      </c>
    </row>
    <row r="12" spans="1:2" x14ac:dyDescent="0.3">
      <c r="A12" s="16">
        <v>10</v>
      </c>
      <c r="B12" s="7">
        <v>80500</v>
      </c>
    </row>
    <row r="13" spans="1:2" x14ac:dyDescent="0.3">
      <c r="A13" s="16">
        <v>11</v>
      </c>
      <c r="B13" s="7">
        <v>76000</v>
      </c>
    </row>
    <row r="14" spans="1:2" x14ac:dyDescent="0.3">
      <c r="A14" s="16">
        <v>12</v>
      </c>
      <c r="B14" s="7">
        <v>83800</v>
      </c>
    </row>
    <row r="15" spans="1:2" x14ac:dyDescent="0.3">
      <c r="A15" s="16">
        <v>13</v>
      </c>
      <c r="B15" s="7">
        <v>80833.333333333328</v>
      </c>
    </row>
    <row r="16" spans="1:2" x14ac:dyDescent="0.3">
      <c r="A16" s="16">
        <v>15</v>
      </c>
      <c r="B16" s="7">
        <v>85000</v>
      </c>
    </row>
    <row r="17" spans="1:4" x14ac:dyDescent="0.3">
      <c r="A17" s="16">
        <v>16</v>
      </c>
      <c r="B17" s="7">
        <v>88000</v>
      </c>
      <c r="D17" t="s">
        <v>41</v>
      </c>
    </row>
    <row r="18" spans="1:4" x14ac:dyDescent="0.3">
      <c r="A18" s="16">
        <v>17</v>
      </c>
      <c r="B18" s="7">
        <v>90000</v>
      </c>
    </row>
    <row r="19" spans="1:4" x14ac:dyDescent="0.3">
      <c r="A19" s="16">
        <v>19</v>
      </c>
      <c r="B19" s="7">
        <v>92000</v>
      </c>
    </row>
    <row r="20" spans="1:4" x14ac:dyDescent="0.3">
      <c r="A20" s="16">
        <v>20</v>
      </c>
      <c r="B20" s="7">
        <v>140000</v>
      </c>
    </row>
    <row r="21" spans="1:4" x14ac:dyDescent="0.3">
      <c r="A21" s="16">
        <v>24</v>
      </c>
      <c r="B21" s="7">
        <v>170000</v>
      </c>
    </row>
    <row r="22" spans="1:4" x14ac:dyDescent="0.3">
      <c r="A22" s="16" t="s">
        <v>15</v>
      </c>
      <c r="B22" s="7">
        <v>59270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2" ma:contentTypeDescription="Create a new document." ma:contentTypeScope="" ma:versionID="bb9f7ac773cafbfa04a0f6cfaf6875ab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07ab935f7a499dafb3ee50cd03b7f7a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F5D1F9-073B-4498-BB58-168E808CDF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EB53E3-A6BC-4AD1-9FC7-1BE1209ED7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6A5D62-EF81-459A-B426-BCB6EE7E4F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 1</vt:lpstr>
      <vt:lpstr>TASK 2</vt:lpstr>
      <vt:lpstr>TASK 3</vt:lpstr>
      <vt:lpstr>TASK 4</vt:lpstr>
      <vt:lpstr>TASK 5</vt:lpstr>
      <vt:lpstr>TASK 6 &amp; 8</vt:lpstr>
      <vt:lpstr>TASK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anuragpawarrocks@gmail.com</cp:lastModifiedBy>
  <cp:revision/>
  <dcterms:created xsi:type="dcterms:W3CDTF">2021-05-22T09:50:20Z</dcterms:created>
  <dcterms:modified xsi:type="dcterms:W3CDTF">2022-01-18T16:25:19Z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61f690a1-e6a9-4f62-9f69-38e1360137ea</vt:lpwstr>
  </property>
  <property fmtid="{D5CDD505-2E9C-101B-9397-08002B2CF9AE}" pid="3" name="ContentTypeId">
    <vt:lpwstr>0x010100D80C9320661FCB478F077E19A50F7652</vt:lpwstr>
  </property>
</Properties>
</file>