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347" documentId="11_B86B034D9C533B0F5F2551013B75A5302C7306F3" xr6:coauthVersionLast="47" xr6:coauthVersionMax="47" xr10:uidLastSave="{50272669-57D7-4C3C-A7FE-2BB1030159A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1" l="1"/>
  <c r="K14" i="1"/>
  <c r="J14" i="1"/>
  <c r="F31" i="1"/>
  <c r="F29" i="1"/>
  <c r="F9" i="1"/>
  <c r="E15" i="1"/>
  <c r="F15" i="1" s="1"/>
  <c r="E25" i="1"/>
  <c r="F25" i="1" s="1"/>
  <c r="E28" i="1"/>
  <c r="F28" i="1" s="1"/>
  <c r="E22" i="1"/>
  <c r="E20" i="1"/>
  <c r="F20" i="1" s="1"/>
  <c r="E18" i="1"/>
  <c r="F18" i="1" s="1"/>
  <c r="E16" i="1"/>
  <c r="F16" i="1" s="1"/>
  <c r="E14" i="1"/>
  <c r="F14" i="1" s="1"/>
  <c r="E4" i="1"/>
  <c r="F4" i="1" s="1"/>
  <c r="E7" i="1"/>
</calcChain>
</file>

<file path=xl/sharedStrings.xml><?xml version="1.0" encoding="utf-8"?>
<sst xmlns="http://schemas.openxmlformats.org/spreadsheetml/2006/main" count="85" uniqueCount="43">
  <si>
    <t xml:space="preserve">MOBILITY </t>
  </si>
  <si>
    <t> </t>
  </si>
  <si>
    <t>S/N </t>
  </si>
  <si>
    <t>Component </t>
  </si>
  <si>
    <t>Voltage (V)</t>
  </si>
  <si>
    <t>Current (A or Ah)</t>
  </si>
  <si>
    <t>Power (W)</t>
  </si>
  <si>
    <t>Total Power (W)</t>
  </si>
  <si>
    <t>1 </t>
  </si>
  <si>
    <t>Alien Power Systems Motors (x6) - Diode and motor in parallel</t>
  </si>
  <si>
    <t>2 </t>
  </si>
  <si>
    <t xml:space="preserve">Flipsky FSESC Motor Controllers (x6) - The IRF Symbol - The MOSFET </t>
  </si>
  <si>
    <t>Negligible</t>
  </si>
  <si>
    <t>3 </t>
  </si>
  <si>
    <t>DC-DC Buck Boost Converters (x6) - 24V</t>
  </si>
  <si>
    <t>4 </t>
  </si>
  <si>
    <t>Micro-controller – Arduino Nano  </t>
  </si>
  <si>
    <t xml:space="preserve"> </t>
  </si>
  <si>
    <t>TOTAL</t>
  </si>
  <si>
    <t>CHASSIS + SCIENCE</t>
  </si>
  <si>
    <t>Comms</t>
  </si>
  <si>
    <t>Voltage(V)</t>
  </si>
  <si>
    <t>Current(A)</t>
  </si>
  <si>
    <t>Power(W)</t>
  </si>
  <si>
    <t xml:space="preserve">STEPPERONLINE 3PCS Nema 17 Stepper Motor 1.5A 12V 45Ncm (63.74oz.in) 4-Lead 39mm Body W/ 1m Cable and Connector for DIY CNC/ 3D Printer/Extruder (x4)
(for SCU) 
</t>
  </si>
  <si>
    <t>2 X Rocket M2</t>
  </si>
  <si>
    <t>Ultrasonic Module HC-SR04 Distance Measuring Transducer Sensor 5V 
(for SCU, helps with maintaining scoop at a specific desirable height) 
 (x4)</t>
  </si>
  <si>
    <t>-</t>
  </si>
  <si>
    <t>Antennae (MAX Power Input)</t>
  </si>
  <si>
    <t>Servo motor for sampling scoop: STANDARD SERVO - TOWERPRO SG-5010 
(for SCU) 
 (x2)</t>
  </si>
  <si>
    <t>AirMAX sector (shared connection with one Rocket M2)</t>
  </si>
  <si>
    <t>Sample Analysis Unit SAU: Nema 17 Stepper Motor 12V 1.5A (26Ncm) - (x1)</t>
  </si>
  <si>
    <t>Sample Analysis Unit SAU: CCD42-10 Back Illuminated High Performance AIMO CCD Sensor (x1)</t>
  </si>
  <si>
    <t>Sample Processing Unit SPU: Nema 17 Stepper Motor 12V 1.5A (26Ncm) - (x1)</t>
  </si>
  <si>
    <t>Sample Processing Unit SPU: AC 220V 60W-100W Ultrasonic Cleaner Power Driver Board With 2Pcs 50W 40KHZ Transducers (x1) </t>
  </si>
  <si>
    <t>Atmosphere Sensor Suite ATMOS: Arduino Uno R3 (x1)</t>
  </si>
  <si>
    <t>Atmosphere Sensor Suite ATMOS: Soil Hygrometer Humidity Detection Module Moisture (x2)</t>
  </si>
  <si>
    <t>Atmosphere Sensor Suite ATMOS: DHT11 DHT-11 Temperature and Relative Humidity Sensor Module (x1)</t>
  </si>
  <si>
    <t>L298N (x7)</t>
  </si>
  <si>
    <t>80 mm PC CPU Case Fans DC 12V Computer Fan 80mm 3.15 inch 2 Pin XH 2.54 8025 High Performance Cooling Fan 3000RPM 2-Pack (x1)</t>
  </si>
  <si>
    <t>Raspberry Pi Camera V2 Camera Module (x1)</t>
  </si>
  <si>
    <t>NeCu Laser (x1)</t>
  </si>
  <si>
    <t>TOTAL POWER DRAWN FOR CHASSIS + SCIENCE + 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</si>
</sst>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charset val="1"/>
    </font>
    <font>
      <b/>
      <sz val="8"/>
      <name val="Arial"/>
      <charset val="1"/>
    </font>
    <font>
      <sz val="8"/>
      <color rgb="FF000000"/>
      <name val="Roboto"/>
      <charset val="1"/>
    </font>
    <font>
      <sz val="8"/>
      <color theme="1"/>
      <name val="Arial"/>
    </font>
    <font>
      <sz val="8"/>
      <color theme="1"/>
      <name val="Arial"/>
      <family val="2"/>
      <charset val="1"/>
    </font>
    <font>
      <sz val="8"/>
      <color theme="1"/>
      <name val="Calibri"/>
      <family val="2"/>
      <charset val="1"/>
    </font>
    <font>
      <sz val="8"/>
      <color rgb="FF0F1111"/>
      <name val="Calibri"/>
      <family val="2"/>
      <charset val="1"/>
    </font>
    <font>
      <sz val="8"/>
      <color rgb="FF444444"/>
      <name val="Arial"/>
      <family val="2"/>
      <charset val="1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C14" workbookViewId="0">
      <selection activeCell="K31" sqref="K31"/>
    </sheetView>
  </sheetViews>
  <sheetFormatPr defaultRowHeight="15"/>
  <cols>
    <col min="1" max="1" width="7" style="1" customWidth="1"/>
    <col min="2" max="2" width="86.140625" style="1" customWidth="1"/>
    <col min="3" max="3" width="8.5703125" style="1" customWidth="1"/>
    <col min="4" max="4" width="14.28515625" style="1" customWidth="1"/>
    <col min="5" max="5" width="9.28515625" style="1" customWidth="1"/>
    <col min="6" max="6" width="13.7109375" style="1" customWidth="1"/>
    <col min="7" max="10" width="9.140625" style="1"/>
    <col min="11" max="11" width="12.28515625" style="1" bestFit="1" customWidth="1"/>
    <col min="12" max="12" width="18.140625" style="1" customWidth="1"/>
    <col min="13" max="16384" width="9.140625" style="1"/>
  </cols>
  <sheetData>
    <row r="1" spans="1:12">
      <c r="B1" s="23" t="s">
        <v>0</v>
      </c>
    </row>
    <row r="2" spans="1:12" ht="11.25">
      <c r="A2" s="2" t="s">
        <v>1</v>
      </c>
    </row>
    <row r="3" spans="1:12" s="10" customFormat="1" ht="11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12" ht="11.25">
      <c r="A4" s="4" t="s">
        <v>8</v>
      </c>
      <c r="B4" s="6" t="s">
        <v>9</v>
      </c>
      <c r="C4" s="4">
        <v>42</v>
      </c>
      <c r="D4" s="4">
        <v>25</v>
      </c>
      <c r="E4" s="4">
        <f>PRODUCT(C4,D4)</f>
        <v>1050</v>
      </c>
      <c r="F4" s="3">
        <f>PRODUCT(E4,6)</f>
        <v>6300</v>
      </c>
    </row>
    <row r="5" spans="1:12" ht="11.25">
      <c r="A5" s="4" t="s">
        <v>10</v>
      </c>
      <c r="B5" s="6" t="s">
        <v>11</v>
      </c>
      <c r="C5" s="1" t="s">
        <v>12</v>
      </c>
      <c r="D5" s="1" t="s">
        <v>12</v>
      </c>
      <c r="E5" s="1" t="s">
        <v>12</v>
      </c>
      <c r="F5" s="10" t="s">
        <v>12</v>
      </c>
    </row>
    <row r="6" spans="1:12" ht="11.25">
      <c r="A6" s="7" t="s">
        <v>13</v>
      </c>
      <c r="B6" s="11" t="s">
        <v>14</v>
      </c>
      <c r="C6" s="1" t="s">
        <v>12</v>
      </c>
      <c r="D6" s="1" t="s">
        <v>12</v>
      </c>
      <c r="E6" s="1" t="s">
        <v>12</v>
      </c>
      <c r="F6" s="10" t="s">
        <v>12</v>
      </c>
    </row>
    <row r="7" spans="1:12" ht="11.25">
      <c r="A7" s="4" t="s">
        <v>15</v>
      </c>
      <c r="B7" s="6" t="s">
        <v>16</v>
      </c>
      <c r="C7" s="4">
        <v>5</v>
      </c>
      <c r="D7" s="4">
        <v>1.9E-2</v>
      </c>
      <c r="E7" s="4">
        <f>PRODUCT(C7,D7)</f>
        <v>9.5000000000000001E-2</v>
      </c>
      <c r="F7" s="3">
        <v>9.5000000000000001E-2</v>
      </c>
      <c r="G7" s="1" t="s">
        <v>17</v>
      </c>
    </row>
    <row r="8" spans="1:12" ht="11.25">
      <c r="A8" s="12"/>
      <c r="B8" s="12"/>
      <c r="C8" s="12"/>
      <c r="D8" s="13" t="s">
        <v>1</v>
      </c>
      <c r="E8" s="12"/>
      <c r="F8" s="14"/>
      <c r="H8" s="1" t="s">
        <v>17</v>
      </c>
    </row>
    <row r="9" spans="1:12" ht="11.25">
      <c r="B9" s="10" t="s">
        <v>18</v>
      </c>
      <c r="D9" s="24"/>
      <c r="F9" s="25">
        <f>SUM(F4,F7)</f>
        <v>6300.0950000000003</v>
      </c>
    </row>
    <row r="10" spans="1:12" ht="11.25"/>
    <row r="11" spans="1:12">
      <c r="B11" s="22" t="s">
        <v>19</v>
      </c>
    </row>
    <row r="12" spans="1:12" ht="11.25">
      <c r="A12" s="2" t="s">
        <v>1</v>
      </c>
      <c r="H12" s="1" t="s">
        <v>20</v>
      </c>
    </row>
    <row r="13" spans="1:12" ht="11.25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H13" s="1" t="s">
        <v>21</v>
      </c>
      <c r="I13" s="1" t="s">
        <v>22</v>
      </c>
      <c r="J13" s="1" t="s">
        <v>23</v>
      </c>
      <c r="K13" s="1" t="s">
        <v>7</v>
      </c>
    </row>
    <row r="14" spans="1:12" ht="78.75">
      <c r="A14" s="4" t="s">
        <v>8</v>
      </c>
      <c r="B14" s="5" t="s">
        <v>24</v>
      </c>
      <c r="C14" s="4">
        <v>12</v>
      </c>
      <c r="D14" s="4">
        <v>1.5</v>
      </c>
      <c r="E14" s="4">
        <f>PRODUCT(C14,D14)</f>
        <v>18</v>
      </c>
      <c r="F14" s="3">
        <f>PRODUCT(E14,4)</f>
        <v>72</v>
      </c>
      <c r="H14" s="1">
        <v>24</v>
      </c>
      <c r="I14" s="1">
        <v>1</v>
      </c>
      <c r="J14" s="1">
        <f>PRODUCT(H14,I14)</f>
        <v>24</v>
      </c>
      <c r="K14" s="1">
        <f>PRODUCT(J14,2)</f>
        <v>48</v>
      </c>
      <c r="L14" s="1" t="s">
        <v>25</v>
      </c>
    </row>
    <row r="15" spans="1:12" ht="45">
      <c r="A15" s="7">
        <v>2</v>
      </c>
      <c r="B15" s="8" t="s">
        <v>26</v>
      </c>
      <c r="C15" s="7">
        <v>5</v>
      </c>
      <c r="D15" s="7">
        <v>2E-3</v>
      </c>
      <c r="E15" s="7">
        <f>PRODUCT(C15,D15)</f>
        <v>0.01</v>
      </c>
      <c r="F15" s="9">
        <f>PRODUCT(E15,4)</f>
        <v>0.04</v>
      </c>
      <c r="H15" s="1" t="s">
        <v>27</v>
      </c>
      <c r="I15" s="1" t="s">
        <v>27</v>
      </c>
      <c r="J15" s="1" t="s">
        <v>27</v>
      </c>
      <c r="K15" s="1">
        <v>100</v>
      </c>
      <c r="L15" s="1" t="s">
        <v>28</v>
      </c>
    </row>
    <row r="16" spans="1:12" ht="56.25">
      <c r="A16" s="4">
        <v>3</v>
      </c>
      <c r="B16" s="5" t="s">
        <v>29</v>
      </c>
      <c r="C16" s="4">
        <v>5</v>
      </c>
      <c r="D16" s="4">
        <v>1.9E-2</v>
      </c>
      <c r="E16" s="4">
        <f>PRODUCT(C16,D16)</f>
        <v>9.5000000000000001E-2</v>
      </c>
      <c r="F16" s="3">
        <f>PRODUCT(E16,2)</f>
        <v>0.19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30</v>
      </c>
    </row>
    <row r="17" spans="1:11" ht="11.25">
      <c r="A17" s="12"/>
      <c r="B17" s="12"/>
      <c r="C17" s="12"/>
      <c r="D17" s="13"/>
      <c r="E17" s="12"/>
      <c r="F17" s="14"/>
      <c r="K17" s="1">
        <v>148</v>
      </c>
    </row>
    <row r="18" spans="1:11" ht="11.25">
      <c r="A18" s="15">
        <v>4</v>
      </c>
      <c r="B18" s="16" t="s">
        <v>31</v>
      </c>
      <c r="C18" s="1">
        <v>12</v>
      </c>
      <c r="D18" s="1">
        <v>1.5</v>
      </c>
      <c r="E18" s="1">
        <f>PRODUCT(C18,D18)</f>
        <v>18</v>
      </c>
      <c r="F18" s="10">
        <f>PRODUCT(E18,1)</f>
        <v>18</v>
      </c>
    </row>
    <row r="19" spans="1:11" ht="11.25">
      <c r="A19" s="1">
        <v>5</v>
      </c>
      <c r="B19" s="17" t="s">
        <v>32</v>
      </c>
      <c r="C19" s="1" t="s">
        <v>12</v>
      </c>
      <c r="D19" s="1" t="s">
        <v>12</v>
      </c>
      <c r="E19" s="1" t="s">
        <v>12</v>
      </c>
      <c r="F19" s="10" t="s">
        <v>12</v>
      </c>
    </row>
    <row r="20" spans="1:11" ht="11.25">
      <c r="A20" s="1">
        <v>6</v>
      </c>
      <c r="B20" s="18" t="s">
        <v>33</v>
      </c>
      <c r="C20" s="1">
        <v>12</v>
      </c>
      <c r="D20" s="1">
        <v>1.5</v>
      </c>
      <c r="E20" s="1">
        <f>PRODUCT(C20,D20)</f>
        <v>18</v>
      </c>
      <c r="F20" s="10">
        <f>PRODUCT(E20,1)</f>
        <v>18</v>
      </c>
    </row>
    <row r="21" spans="1:11" ht="11.25">
      <c r="A21" s="1">
        <v>7</v>
      </c>
      <c r="B21" s="19" t="s">
        <v>34</v>
      </c>
      <c r="C21" s="1">
        <v>220</v>
      </c>
      <c r="D21" s="1">
        <v>0.45</v>
      </c>
      <c r="E21" s="1">
        <v>100</v>
      </c>
      <c r="F21" s="10">
        <v>100</v>
      </c>
    </row>
    <row r="22" spans="1:11" ht="11.25">
      <c r="A22" s="1">
        <v>8</v>
      </c>
      <c r="B22" s="18" t="s">
        <v>35</v>
      </c>
      <c r="C22" s="4">
        <v>5</v>
      </c>
      <c r="D22" s="4">
        <v>1.9E-2</v>
      </c>
      <c r="E22" s="4">
        <f>PRODUCT(C22,D22)</f>
        <v>9.5000000000000001E-2</v>
      </c>
      <c r="F22" s="3">
        <v>9.5000000000000001E-2</v>
      </c>
    </row>
    <row r="23" spans="1:11" ht="11.25">
      <c r="A23" s="1">
        <v>9</v>
      </c>
      <c r="B23" s="18" t="s">
        <v>36</v>
      </c>
      <c r="C23" s="1" t="s">
        <v>12</v>
      </c>
      <c r="D23" s="1" t="s">
        <v>12</v>
      </c>
      <c r="E23" s="1" t="s">
        <v>12</v>
      </c>
      <c r="F23" s="10" t="s">
        <v>12</v>
      </c>
    </row>
    <row r="24" spans="1:11" ht="11.25">
      <c r="A24" s="1">
        <v>10</v>
      </c>
      <c r="B24" s="19" t="s">
        <v>37</v>
      </c>
      <c r="C24" s="1" t="s">
        <v>12</v>
      </c>
      <c r="D24" s="1" t="s">
        <v>12</v>
      </c>
      <c r="E24" s="1" t="s">
        <v>12</v>
      </c>
      <c r="F24" s="10" t="s">
        <v>12</v>
      </c>
    </row>
    <row r="25" spans="1:11" ht="11.25">
      <c r="A25" s="1">
        <v>11</v>
      </c>
      <c r="B25" s="1" t="s">
        <v>38</v>
      </c>
      <c r="C25" s="1">
        <v>12</v>
      </c>
      <c r="D25" s="1">
        <v>2</v>
      </c>
      <c r="E25" s="1">
        <f>PRODUCT(D25,C25)</f>
        <v>24</v>
      </c>
      <c r="F25" s="10">
        <f>PRODUCT(E25,7)</f>
        <v>168</v>
      </c>
    </row>
    <row r="26" spans="1:11" ht="11.25">
      <c r="A26" s="1">
        <v>12</v>
      </c>
      <c r="B26" s="20" t="s">
        <v>39</v>
      </c>
      <c r="C26" s="1">
        <v>12</v>
      </c>
      <c r="D26" s="1">
        <v>0.2</v>
      </c>
      <c r="E26" s="1">
        <v>2.4</v>
      </c>
      <c r="F26" s="10">
        <v>2.4</v>
      </c>
    </row>
    <row r="27" spans="1:11" ht="11.25">
      <c r="A27" s="1">
        <v>13</v>
      </c>
      <c r="B27" s="21" t="s">
        <v>40</v>
      </c>
      <c r="C27" s="1" t="s">
        <v>27</v>
      </c>
      <c r="D27" s="1" t="s">
        <v>27</v>
      </c>
      <c r="E27" s="1" t="s">
        <v>27</v>
      </c>
      <c r="F27" s="10">
        <v>1.4</v>
      </c>
    </row>
    <row r="28" spans="1:11" ht="11.25">
      <c r="A28" s="1">
        <v>14</v>
      </c>
      <c r="B28" s="1" t="s">
        <v>41</v>
      </c>
      <c r="C28" s="1">
        <v>90</v>
      </c>
      <c r="D28" s="1">
        <v>0.1</v>
      </c>
      <c r="E28" s="1">
        <f>PRODUCT(D28,C28)</f>
        <v>9</v>
      </c>
      <c r="F28" s="10">
        <f>PRODUCT(E28,1)</f>
        <v>9</v>
      </c>
    </row>
    <row r="29" spans="1:11" ht="11.25">
      <c r="B29" s="10" t="s">
        <v>18</v>
      </c>
      <c r="C29" s="1" t="s">
        <v>17</v>
      </c>
      <c r="F29" s="26">
        <f>SUM(F14:F18,F20:F22,F25:F28)</f>
        <v>389.125</v>
      </c>
    </row>
    <row r="31" spans="1:11" ht="33.75">
      <c r="B31" s="28" t="s">
        <v>42</v>
      </c>
      <c r="F31" s="27">
        <f>SUM(F29,F9)</f>
        <v>6689.22</v>
      </c>
      <c r="K31" s="29">
        <f>SUM(F31,K17)</f>
        <v>6837.22</v>
      </c>
    </row>
    <row r="37" spans="3:3">
      <c r="C37" s="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E7A889D277E340A105DB5087BC47CE" ma:contentTypeVersion="12" ma:contentTypeDescription="Create a new document." ma:contentTypeScope="" ma:versionID="f84f4792e2bb2acb433c69f91d649061">
  <xsd:schema xmlns:xsd="http://www.w3.org/2001/XMLSchema" xmlns:xs="http://www.w3.org/2001/XMLSchema" xmlns:p="http://schemas.microsoft.com/office/2006/metadata/properties" xmlns:ns2="ba906579-dfb9-4621-b916-20d2bcc34c94" xmlns:ns3="c08902db-dddd-4f3f-913b-b4d8e9610e5f" targetNamespace="http://schemas.microsoft.com/office/2006/metadata/properties" ma:root="true" ma:fieldsID="e49a0f931085ff2e3dbaba16e6364f00" ns2:_="" ns3:_="">
    <xsd:import namespace="ba906579-dfb9-4621-b916-20d2bcc34c94"/>
    <xsd:import namespace="c08902db-dddd-4f3f-913b-b4d8e9610e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06579-dfb9-4621-b916-20d2bcc34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902db-dddd-4f3f-913b-b4d8e9610e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5BC691-D4C6-4428-B172-B51C56FDF93D}"/>
</file>

<file path=customXml/itemProps2.xml><?xml version="1.0" encoding="utf-8"?>
<ds:datastoreItem xmlns:ds="http://schemas.openxmlformats.org/officeDocument/2006/customXml" ds:itemID="{36BC1BE1-A478-4F85-8D0A-BBDCA34FC204}"/>
</file>

<file path=customXml/itemProps3.xml><?xml version="1.0" encoding="utf-8"?>
<ds:datastoreItem xmlns:ds="http://schemas.openxmlformats.org/officeDocument/2006/customXml" ds:itemID="{2B021121-E0C9-4D82-9D77-BB80ED7E6B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Johanes Rafael Sudardji</cp:lastModifiedBy>
  <cp:revision/>
  <dcterms:created xsi:type="dcterms:W3CDTF">2022-01-19T15:26:19Z</dcterms:created>
  <dcterms:modified xsi:type="dcterms:W3CDTF">2022-02-23T14:50:17Z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0x0101002CE7A889D277E340A105DB5087BC47CE</vt:lpwstr>
  </property>
</Properties>
</file>