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defaultThemeVersion="124226"/>
  <xr:revisionPtr revIDLastSave="0" documentId="8_{892165CA-E9D0-496C-B223-58949D55581B}" xr6:coauthVersionLast="47" xr6:coauthVersionMax="47" xr10:uidLastSave="{00000000-0000-0000-0000-000000000000}"/>
  <bookViews>
    <workbookView xWindow="-120" yWindow="-120" windowWidth="20730" windowHeight="11160" activeTab="1" xr2:uid="{00000000-000D-0000-FFFF-FFFF00000000}"/>
  </bookViews>
  <sheets>
    <sheet name="Sheet1" sheetId="1" r:id="rId1"/>
    <sheet name="DNANB001A001J696" sheetId="4" r:id="rId2"/>
  </sheets>
  <definedNames>
    <definedName name="_xlnm.Print_Area" localSheetId="1">DNANB001A001J696!$A$1:$R$79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0" i="1" l="1"/>
  <c r="B49" i="1"/>
  <c r="B45" i="1"/>
  <c r="B44" i="1"/>
  <c r="B41" i="1"/>
  <c r="B38" i="1"/>
  <c r="B33" i="1"/>
  <c r="B25" i="1"/>
  <c r="B24" i="1"/>
  <c r="B30" i="1"/>
  <c r="B18" i="1"/>
  <c r="B14" i="1"/>
  <c r="B10" i="1"/>
  <c r="B52" i="1"/>
  <c r="B51" i="1"/>
  <c r="B48" i="1"/>
  <c r="B47" i="1"/>
  <c r="B46" i="1"/>
  <c r="B43" i="1"/>
  <c r="B42" i="1"/>
  <c r="B40" i="1"/>
  <c r="B39" i="1"/>
  <c r="B37" i="1"/>
  <c r="B36" i="1"/>
  <c r="B35" i="1"/>
  <c r="B34" i="1"/>
  <c r="B32" i="1"/>
  <c r="B31" i="1"/>
  <c r="B29" i="1"/>
  <c r="B28" i="1"/>
  <c r="B27" i="1"/>
  <c r="B26" i="1"/>
  <c r="B23" i="1"/>
  <c r="B22" i="1"/>
  <c r="B19" i="1"/>
  <c r="B20" i="1"/>
  <c r="B21" i="1"/>
  <c r="B8" i="1"/>
  <c r="B9" i="1"/>
  <c r="B11" i="1"/>
  <c r="C11" i="1" s="1"/>
  <c r="B12" i="1"/>
  <c r="B13" i="1"/>
  <c r="F6" i="1" s="1"/>
  <c r="B15" i="1"/>
  <c r="B16" i="1"/>
  <c r="B17" i="1"/>
  <c r="B7" i="1"/>
  <c r="B6" i="1"/>
  <c r="B53" i="1" l="1"/>
  <c r="F8" i="1"/>
  <c r="F7" i="1"/>
  <c r="C8" i="1"/>
  <c r="C9" i="1" l="1"/>
  <c r="C7" i="1" l="1"/>
  <c r="C18" i="1"/>
  <c r="C16" i="1" l="1"/>
  <c r="C12" i="1"/>
  <c r="C14" i="1"/>
  <c r="C15" i="1" l="1"/>
  <c r="C13" i="1" l="1"/>
  <c r="C10" i="1" l="1"/>
  <c r="E4" i="1" l="1"/>
  <c r="C59" i="4" l="1"/>
  <c r="G34" i="4"/>
  <c r="G55" i="4" l="1"/>
  <c r="E29" i="1" l="1"/>
  <c r="C29" i="4" s="1"/>
  <c r="C3" i="4"/>
  <c r="K3" i="4" s="1"/>
  <c r="G61" i="4"/>
  <c r="G59" i="4"/>
  <c r="G57" i="4"/>
  <c r="G53" i="4"/>
  <c r="G51" i="4"/>
  <c r="G50" i="4"/>
  <c r="G47" i="4"/>
  <c r="G46" i="4"/>
  <c r="G45" i="4"/>
  <c r="C63" i="4"/>
  <c r="C61" i="4"/>
  <c r="C57" i="4"/>
  <c r="C55" i="4"/>
  <c r="C53" i="4"/>
  <c r="C51" i="4"/>
  <c r="C50" i="4"/>
  <c r="C47" i="4"/>
  <c r="C46" i="4"/>
  <c r="C45" i="4"/>
  <c r="G37" i="4"/>
  <c r="G35" i="4"/>
  <c r="G32" i="4"/>
  <c r="G31" i="4"/>
  <c r="G29" i="4"/>
  <c r="G27" i="4"/>
  <c r="C37" i="4"/>
  <c r="C35" i="4"/>
  <c r="C34" i="4"/>
  <c r="C32" i="4"/>
  <c r="C31" i="4"/>
  <c r="C27" i="4"/>
  <c r="G9" i="4"/>
  <c r="G10" i="4"/>
  <c r="G11" i="4"/>
  <c r="G12" i="4"/>
  <c r="G13" i="4"/>
  <c r="G8" i="4"/>
  <c r="C10" i="4"/>
  <c r="C11" i="4"/>
  <c r="C12" i="4"/>
  <c r="C13" i="4"/>
  <c r="C14" i="4"/>
  <c r="C9" i="4"/>
  <c r="C8" i="4"/>
  <c r="C20" i="4" l="1"/>
  <c r="G19" i="4"/>
  <c r="C21" i="4"/>
  <c r="G20" i="4"/>
  <c r="C19" i="4"/>
  <c r="F25" i="1"/>
  <c r="G72" i="4" s="1"/>
  <c r="F20" i="1" l="1"/>
  <c r="C72" i="4" s="1"/>
  <c r="F22" i="1" l="1"/>
  <c r="C74" i="4" s="1"/>
  <c r="F28" i="1"/>
  <c r="G75" i="4" s="1"/>
  <c r="F27" i="1"/>
  <c r="G74" i="4" s="1"/>
  <c r="F26" i="1"/>
  <c r="G73" i="4" s="1"/>
  <c r="F24" i="1"/>
  <c r="G70" i="4" s="1"/>
  <c r="F23" i="1"/>
  <c r="C75" i="4" s="1"/>
  <c r="F21" i="1"/>
  <c r="C73" i="4" s="1"/>
  <c r="F19" i="1"/>
  <c r="C70" i="4" s="1"/>
  <c r="F10" i="1"/>
  <c r="F9" i="1"/>
  <c r="F11" i="1"/>
</calcChain>
</file>

<file path=xl/sharedStrings.xml><?xml version="1.0" encoding="utf-8"?>
<sst xmlns="http://schemas.openxmlformats.org/spreadsheetml/2006/main" count="447" uniqueCount="312">
  <si>
    <t>Ala</t>
  </si>
  <si>
    <t>Arg</t>
  </si>
  <si>
    <t>Asp</t>
  </si>
  <si>
    <t>Cit</t>
  </si>
  <si>
    <t>Glu</t>
  </si>
  <si>
    <t>Gly</t>
  </si>
  <si>
    <t>Leu</t>
  </si>
  <si>
    <t>Met</t>
  </si>
  <si>
    <t>Orn</t>
  </si>
  <si>
    <t>Phe</t>
  </si>
  <si>
    <t>Pro</t>
  </si>
  <si>
    <t>Tyr</t>
  </si>
  <si>
    <t>Val</t>
  </si>
  <si>
    <t>C0</t>
  </si>
  <si>
    <t>C2</t>
  </si>
  <si>
    <t>C3</t>
  </si>
  <si>
    <t>C3DC</t>
  </si>
  <si>
    <t>C4</t>
  </si>
  <si>
    <t>C4OH</t>
  </si>
  <si>
    <t>C4DC</t>
  </si>
  <si>
    <t>C5</t>
  </si>
  <si>
    <t>C5:1</t>
  </si>
  <si>
    <t>C5DC</t>
  </si>
  <si>
    <t>C5OH</t>
  </si>
  <si>
    <t>C6</t>
  </si>
  <si>
    <t>C6DC</t>
  </si>
  <si>
    <t>C8</t>
  </si>
  <si>
    <t>C8:1</t>
  </si>
  <si>
    <t>C10</t>
  </si>
  <si>
    <t>C10:1</t>
  </si>
  <si>
    <t>C10:2</t>
  </si>
  <si>
    <t>C12</t>
  </si>
  <si>
    <t>C12:1</t>
  </si>
  <si>
    <t>C14</t>
  </si>
  <si>
    <t>C14:1</t>
  </si>
  <si>
    <t>C14:2</t>
  </si>
  <si>
    <t>C14OH</t>
  </si>
  <si>
    <t>C16</t>
  </si>
  <si>
    <t>C16:1</t>
  </si>
  <si>
    <t>C16:1OH</t>
  </si>
  <si>
    <t>C16OH</t>
  </si>
  <si>
    <t>C18</t>
  </si>
  <si>
    <t>C18:2</t>
  </si>
  <si>
    <t>C18:1</t>
  </si>
  <si>
    <t>C18:2OH</t>
  </si>
  <si>
    <t>C18:1OH</t>
  </si>
  <si>
    <t>C18OH</t>
  </si>
  <si>
    <t xml:space="preserve">Metabolite </t>
  </si>
  <si>
    <t>Met/Leu</t>
  </si>
  <si>
    <t>Met/Phe</t>
  </si>
  <si>
    <t>Orn/Cit</t>
  </si>
  <si>
    <t>Phe/Tyr</t>
  </si>
  <si>
    <t>leu/Ala</t>
  </si>
  <si>
    <t>Leu/Tyr</t>
  </si>
  <si>
    <t>Total carnitines</t>
  </si>
  <si>
    <t>C4/C3</t>
  </si>
  <si>
    <t>C3/C0</t>
  </si>
  <si>
    <t>C3/C2</t>
  </si>
  <si>
    <t>C8/C10</t>
  </si>
  <si>
    <t>C8/C2</t>
  </si>
  <si>
    <t>C0/(C16+C18)</t>
  </si>
  <si>
    <t>C5/C2</t>
  </si>
  <si>
    <t>C5/C3</t>
  </si>
  <si>
    <t>C5DC/C3</t>
  </si>
  <si>
    <t>C5DC/C16</t>
  </si>
  <si>
    <t>Date Acquired</t>
  </si>
  <si>
    <t>Tray:Vial</t>
  </si>
  <si>
    <t>Annexure 1</t>
  </si>
  <si>
    <r>
      <t>1.</t>
    </r>
    <r>
      <rPr>
        <b/>
        <sz val="7"/>
        <color theme="1"/>
        <rFont val="Times New Roman"/>
        <family val="1"/>
      </rPr>
      <t xml:space="preserve">      </t>
    </r>
    <r>
      <rPr>
        <b/>
        <sz val="12"/>
        <color theme="1"/>
        <rFont val="Times New Roman"/>
        <family val="1"/>
      </rPr>
      <t>Amino acids:</t>
    </r>
  </si>
  <si>
    <t>(Amino acid &amp; Urea  Cycle Disorders)</t>
  </si>
  <si>
    <t>Metabolite</t>
  </si>
  <si>
    <t>Conc. (uM)</t>
  </si>
  <si>
    <t>Reference Ranges</t>
  </si>
  <si>
    <t>Alanine</t>
  </si>
  <si>
    <t xml:space="preserve"> 103-742</t>
  </si>
  <si>
    <t>Methionine</t>
  </si>
  <si>
    <t xml:space="preserve"> 5-41</t>
  </si>
  <si>
    <t>Arginine</t>
  </si>
  <si>
    <t xml:space="preserve">Ornithine </t>
  </si>
  <si>
    <t>Aspartic acid</t>
  </si>
  <si>
    <t>Phenylalanine</t>
  </si>
  <si>
    <t xml:space="preserve"> 10-102</t>
  </si>
  <si>
    <t>Citrulline</t>
  </si>
  <si>
    <t>Proline</t>
  </si>
  <si>
    <t xml:space="preserve"> 87-441</t>
  </si>
  <si>
    <t>Glutamic acid</t>
  </si>
  <si>
    <t>Tyrosine</t>
  </si>
  <si>
    <t xml:space="preserve"> 15-259</t>
  </si>
  <si>
    <t>Glycine</t>
  </si>
  <si>
    <t xml:space="preserve"> 0-1142</t>
  </si>
  <si>
    <t>Valine</t>
  </si>
  <si>
    <t xml:space="preserve"> 52-322</t>
  </si>
  <si>
    <t>Leucine</t>
  </si>
  <si>
    <t xml:space="preserve"> 27-324</t>
  </si>
  <si>
    <r>
      <t>2.</t>
    </r>
    <r>
      <rPr>
        <b/>
        <sz val="7"/>
        <color theme="1"/>
        <rFont val="Times New Roman"/>
        <family val="1"/>
      </rPr>
      <t xml:space="preserve">      </t>
    </r>
    <r>
      <rPr>
        <b/>
        <sz val="12"/>
        <color theme="1"/>
        <rFont val="Times New Roman"/>
        <family val="1"/>
      </rPr>
      <t>Amino acids molar ratios:</t>
    </r>
  </si>
  <si>
    <t>Ratios</t>
  </si>
  <si>
    <t>Values</t>
  </si>
  <si>
    <t>Ranges</t>
  </si>
  <si>
    <t>Met / Leu</t>
  </si>
  <si>
    <t>&lt;0.42</t>
  </si>
  <si>
    <t>Leu  / Ala</t>
  </si>
  <si>
    <t>0.12-1.00</t>
  </si>
  <si>
    <t xml:space="preserve">Met / Phe  </t>
  </si>
  <si>
    <t>&lt;0.70</t>
  </si>
  <si>
    <t>Leu / Tyr</t>
  </si>
  <si>
    <t>0.50-3.50</t>
  </si>
  <si>
    <t>Phe / Tyr (PKU)</t>
  </si>
  <si>
    <t xml:space="preserve">&lt;2.00 </t>
  </si>
  <si>
    <r>
      <t>3.</t>
    </r>
    <r>
      <rPr>
        <b/>
        <sz val="7"/>
        <color rgb="FF000000"/>
        <rFont val="Times New Roman"/>
        <family val="1"/>
      </rPr>
      <t xml:space="preserve">      </t>
    </r>
    <r>
      <rPr>
        <b/>
        <sz val="12"/>
        <color rgb="FF000000"/>
        <rFont val="Times New Roman"/>
        <family val="1"/>
      </rPr>
      <t>Acylcarnitines:</t>
    </r>
  </si>
  <si>
    <r>
      <t>(</t>
    </r>
    <r>
      <rPr>
        <b/>
        <sz val="10"/>
        <color rgb="FF000000"/>
        <rFont val="Times New Roman"/>
        <family val="1"/>
      </rPr>
      <t>fatty Acid Oxidation defects &amp; Organic Acid Disorders)</t>
    </r>
  </si>
  <si>
    <t>Con. (uM)</t>
  </si>
  <si>
    <t>Free CN</t>
  </si>
  <si>
    <t>(C0)</t>
  </si>
  <si>
    <t>Methylmalonylcarnitine (C4DC)</t>
  </si>
  <si>
    <t>0.10-1.25</t>
  </si>
  <si>
    <t>Total Carnitines</t>
  </si>
  <si>
    <t>10-184</t>
  </si>
  <si>
    <t>Isovalerylcarnitine</t>
  </si>
  <si>
    <t>(C5)</t>
  </si>
  <si>
    <t>Acetylcarnitine (C2)</t>
  </si>
  <si>
    <t>3-methylcrotonylcarnitine (C5:1)</t>
  </si>
  <si>
    <t>Propionylcarnitine (C3)</t>
  </si>
  <si>
    <t>Glutarylcarnitine</t>
  </si>
  <si>
    <t xml:space="preserve"> (C5DC)</t>
  </si>
  <si>
    <t>Malonylcarnitine (C3DC)</t>
  </si>
  <si>
    <t>0.01-0.45</t>
  </si>
  <si>
    <t>3-OH- Isovalerylcarnitine (C5OH)</t>
  </si>
  <si>
    <t>Butyrylcarnitine (C4)</t>
  </si>
  <si>
    <t xml:space="preserve">Hexanoylcarnitine </t>
  </si>
  <si>
    <t>(C6)</t>
  </si>
  <si>
    <t>3-OH-Butyrylcarnitine</t>
  </si>
  <si>
    <t>(C4OH)</t>
  </si>
  <si>
    <t>0.01-1.29</t>
  </si>
  <si>
    <r>
      <t>Methylglutarylcarnitine</t>
    </r>
    <r>
      <rPr>
        <sz val="10"/>
        <color theme="1"/>
        <rFont val="Times New Roman"/>
        <family val="1"/>
      </rPr>
      <t xml:space="preserve"> (C6DC)</t>
    </r>
  </si>
  <si>
    <t>Octanoylcarnitine (C8)</t>
  </si>
  <si>
    <t>Palmitoylcarnitine (C16)</t>
  </si>
  <si>
    <t>0.34-10.35</t>
  </si>
  <si>
    <t>Octenoylcarnitine (C8:1)</t>
  </si>
  <si>
    <t>Hexadecenoylcanitine (C16:1)</t>
  </si>
  <si>
    <t>0.01-1.4</t>
  </si>
  <si>
    <t>Decanoylcarnitine (C10)</t>
  </si>
  <si>
    <t>3-Hydroxypalmitoleyl</t>
  </si>
  <si>
    <r>
      <t>carnitine</t>
    </r>
    <r>
      <rPr>
        <sz val="10"/>
        <color theme="1"/>
        <rFont val="Times New Roman"/>
        <family val="1"/>
      </rPr>
      <t xml:space="preserve"> </t>
    </r>
  </si>
  <si>
    <t>(C16:1OH)</t>
  </si>
  <si>
    <t>Decenoylcarnitine (C10:1)</t>
  </si>
  <si>
    <t>Hexadecenoylcanitine (C16OH)</t>
  </si>
  <si>
    <t>0.01-0.10</t>
  </si>
  <si>
    <t>Decadienoyl</t>
  </si>
  <si>
    <t>carnitine (C10:2)</t>
  </si>
  <si>
    <t>Stearoylcarnitine (C18)</t>
  </si>
  <si>
    <t>0.21-2.03</t>
  </si>
  <si>
    <t>Dodecanoyl</t>
  </si>
  <si>
    <t>carnitine (C12)</t>
  </si>
  <si>
    <t>0.02-0.6</t>
  </si>
  <si>
    <t>Octadecadienoyl</t>
  </si>
  <si>
    <t>carnitine (C18:2)</t>
  </si>
  <si>
    <t>0.10-0.73</t>
  </si>
  <si>
    <t>Dodecenoyl</t>
  </si>
  <si>
    <t>carnitine (C12:1)</t>
  </si>
  <si>
    <t>0.01-0.5</t>
  </si>
  <si>
    <t>Octadecenoylcarnitine (C18:1)</t>
  </si>
  <si>
    <t>0.5-7.0</t>
  </si>
  <si>
    <t>Myristoyla</t>
  </si>
  <si>
    <t>carnitine (C14)</t>
  </si>
  <si>
    <t>3-Hydroxylinoleoyl</t>
  </si>
  <si>
    <r>
      <t>carnitine</t>
    </r>
    <r>
      <rPr>
        <sz val="10"/>
        <color theme="1"/>
        <rFont val="Times New Roman"/>
        <family val="1"/>
      </rPr>
      <t xml:space="preserve"> (C18:2OH)</t>
    </r>
  </si>
  <si>
    <t>0.01-0.03</t>
  </si>
  <si>
    <t>Tetradecenoyl</t>
  </si>
  <si>
    <t>carnitine (C14:1)</t>
  </si>
  <si>
    <t>0.01-0.80</t>
  </si>
  <si>
    <t>3-OH-Octadecenoylcarnitine (C18:1OH)</t>
  </si>
  <si>
    <t>Tetradecadienoyl</t>
  </si>
  <si>
    <t>carnitine(C14:2)</t>
  </si>
  <si>
    <t>0.00-0.20</t>
  </si>
  <si>
    <t>3-OH-Stearoylcarnitine (C18OH)</t>
  </si>
  <si>
    <t>3-OH-Tetradecenoyl</t>
  </si>
  <si>
    <t>carnitine (C14OH)</t>
  </si>
  <si>
    <r>
      <t>4.</t>
    </r>
    <r>
      <rPr>
        <b/>
        <sz val="7"/>
        <color theme="1"/>
        <rFont val="Times New Roman"/>
        <family val="1"/>
      </rPr>
      <t xml:space="preserve">      </t>
    </r>
    <r>
      <rPr>
        <b/>
        <sz val="12"/>
        <color theme="1"/>
        <rFont val="Times New Roman"/>
        <family val="1"/>
      </rPr>
      <t>Acylcarnitine molar ratios:</t>
    </r>
  </si>
  <si>
    <t>C4 / C3</t>
  </si>
  <si>
    <t>&lt;1.18</t>
  </si>
  <si>
    <t>C0 /</t>
  </si>
  <si>
    <t>( C16 + C18)</t>
  </si>
  <si>
    <t>&lt;70</t>
  </si>
  <si>
    <t>C3 / C0</t>
  </si>
  <si>
    <t>&lt;0.27</t>
  </si>
  <si>
    <t>C5 / C2</t>
  </si>
  <si>
    <t>&lt;0.16</t>
  </si>
  <si>
    <t>C3 / C2</t>
  </si>
  <si>
    <t>&lt;0.45</t>
  </si>
  <si>
    <t>C5 / C3</t>
  </si>
  <si>
    <t>&lt;0.29</t>
  </si>
  <si>
    <t>C8 / C10</t>
  </si>
  <si>
    <t>&lt; 1.50</t>
  </si>
  <si>
    <t>C5DC / C3</t>
  </si>
  <si>
    <t>C8 / C2</t>
  </si>
  <si>
    <t>&lt;0.03</t>
  </si>
  <si>
    <t>C5DC / C16</t>
  </si>
  <si>
    <t>&lt;0.68</t>
  </si>
  <si>
    <t>Annexure 2</t>
  </si>
  <si>
    <t xml:space="preserve">Results Biochemical Parameters: </t>
  </si>
  <si>
    <t>Biochemical Parameters</t>
  </si>
  <si>
    <t>Assay</t>
  </si>
  <si>
    <t>Result</t>
  </si>
  <si>
    <t>17-hydroxyprogestrone (17-OHP)</t>
  </si>
  <si>
    <t>(Congenital Adrenal Hyperplasia (CAH)</t>
  </si>
  <si>
    <t xml:space="preserve">&lt;30 nmol/L (BW &gt;2250g) </t>
  </si>
  <si>
    <t>&lt;50 nmol/L (BW&lt;2250g)</t>
  </si>
  <si>
    <t>Thyroid Stimulating Hormone (TSH)</t>
  </si>
  <si>
    <t>(Congenital Hypothyroidism (CH)</t>
  </si>
  <si>
    <t>&lt; 15 ulU/mL</t>
  </si>
  <si>
    <t>G6PD enzyme activity</t>
  </si>
  <si>
    <t>(G6PD Deficiency)</t>
  </si>
  <si>
    <t>&gt; 1.5 U/gHb</t>
  </si>
  <si>
    <t>Total Galactose (TGAL)</t>
  </si>
  <si>
    <t>(Galactosemia (GAL)</t>
  </si>
  <si>
    <t>&lt; 15 mg/dL</t>
  </si>
  <si>
    <t>*******End Of Report******</t>
  </si>
  <si>
    <t>Disorders Included in the test panel</t>
  </si>
  <si>
    <t>Amino Acid Disorders</t>
  </si>
  <si>
    <t>Acylcarnitine and Organic acid Disorders</t>
  </si>
  <si>
    <t>(ARG) Argininemia</t>
  </si>
  <si>
    <t>(CACT) Carnitine Acylcarnitine Translocase Deficiency</t>
  </si>
  <si>
    <t xml:space="preserve">(ASA) Argininosuccinic Aciduria </t>
  </si>
  <si>
    <t>(CPT-IA) Carnitine Palmitoyltransferase Type I Deficiency</t>
  </si>
  <si>
    <t xml:space="preserve">(CIT-I) Citrullinemia, Type I </t>
  </si>
  <si>
    <t>(CPT-II) Carnitine Palmitoyltransferase Type II Deficiency</t>
  </si>
  <si>
    <t>(CIT-II) Citrullinemia Type II</t>
  </si>
  <si>
    <t xml:space="preserve">(CUD) Carnitine Uptake Defect </t>
  </si>
  <si>
    <t>(CPS-1) Carbomyl phosphate synthetase 1 deficiency</t>
  </si>
  <si>
    <t>(DE-RED) 2,4-Dienoyl-CoA Reductase Deficiency</t>
  </si>
  <si>
    <t>(BIOPT-BS) defects of biopterin cofactor biosynthesis</t>
  </si>
  <si>
    <t xml:space="preserve">(LCHAD) Long-Chain L-3 Hydroxyacyl-CoA Dehydrogenase Deficiency </t>
  </si>
  <si>
    <t>(BIOPT-RG) defects of biopterin cofactor regeneration</t>
  </si>
  <si>
    <t>(HCY) Homocystinuria</t>
  </si>
  <si>
    <t>(MADD) Multiple Acy-CoA Dehydrogenase Deficiency</t>
  </si>
  <si>
    <t>(H-PHE) Hyperphenylalaninemia</t>
  </si>
  <si>
    <t>(SCAD) Short-chain Acyl-CoA Dehydrogenase Deficiency</t>
  </si>
  <si>
    <t xml:space="preserve">(HHH syndrome 1) Hyperammonemia, Hyperornithinemia and Homocitrullinemia </t>
  </si>
  <si>
    <t>Short chain Hydroxy Acyl-CoA Dehydrogenase Deficiency</t>
  </si>
  <si>
    <t xml:space="preserve">(HOGA) Hyperornithinemia with Gyral Atrophy </t>
  </si>
  <si>
    <t xml:space="preserve">(TFP) Trifunctional Protein Deficiency </t>
  </si>
  <si>
    <t xml:space="preserve">(H-PHE) Benign Hyperphenylalaninemia </t>
  </si>
  <si>
    <t xml:space="preserve">(VLCAD) Very Long-Chain Acyl-CoA Dehydrogenase Deficiency </t>
  </si>
  <si>
    <t>Hyperprolinemia</t>
  </si>
  <si>
    <t>(IVA) Isovaleric Acidemia</t>
  </si>
  <si>
    <t>Hyperalimentation</t>
  </si>
  <si>
    <t xml:space="preserve">(GA1) Glutaric Acidemia, Type I </t>
  </si>
  <si>
    <t>(MET) Hypermethioninemia</t>
  </si>
  <si>
    <t>(2MBG) 2-Methylbutyryl-CoA Dehydrogenase Deficiency</t>
  </si>
  <si>
    <t>(MSUD) Maple Syrup Urine Disease</t>
  </si>
  <si>
    <t>(MCD) Mutiple CoA Carboxylase Deficiency</t>
  </si>
  <si>
    <t>(5-OXO) 5-Oxoprolinurial</t>
  </si>
  <si>
    <t>(3MCC) 3-Methylcrotonyl-CoA Carboxylase Deficiency</t>
  </si>
  <si>
    <t>Ornithine transcarbamylase deficiency</t>
  </si>
  <si>
    <t>(3MGA) 3-Methylglutaconyl-CoA Hydratase Deficiency</t>
  </si>
  <si>
    <t>(PKU) Classic Phenylketonuria</t>
  </si>
  <si>
    <t>(MMA) Methylmalonic Acidemias</t>
  </si>
  <si>
    <t>Pyruvate decarboxylase deficiency</t>
  </si>
  <si>
    <t>(MUT) Methylmalonyl-CoA Mutase Deficiency</t>
  </si>
  <si>
    <t>(TYR-1) Tyrosinemia</t>
  </si>
  <si>
    <t>(CBL C, D) Methylmalonic acidemia with homocystinuria</t>
  </si>
  <si>
    <t>(TYR-II) Tyrosinemia</t>
  </si>
  <si>
    <t>(BKT) Mitochondrial Acetoacetyl-CoA Thiolase Deficiency</t>
  </si>
  <si>
    <t>(TYR-III) Tyrosinemia</t>
  </si>
  <si>
    <t xml:space="preserve">(MCAT) Medium-chain Ketoacyl-CoA Thiolase Deficiency </t>
  </si>
  <si>
    <t>Liver Disease</t>
  </si>
  <si>
    <t xml:space="preserve">(M/SCHAD) Medium/Short-Chain L-3-Hydroxyacyl-CoA Dehydrogenase Deficiency </t>
  </si>
  <si>
    <t>Maternal Vitamin B12 Deficiency</t>
  </si>
  <si>
    <t xml:space="preserve">(MAL) Malonic Aciduria </t>
  </si>
  <si>
    <t>(PROP) Propionic Acidemia</t>
  </si>
  <si>
    <t>GA-II Multiple Acyl-CoA Dehydrogenase Deficiency GAII</t>
  </si>
  <si>
    <t xml:space="preserve">(HMG) 3-Hydroxy-3-methylglutaryl-CoA Lyase Deficiency </t>
  </si>
  <si>
    <t xml:space="preserve">(IBG) Isobutyrl-CoA Dehydrogenase Deficiency </t>
  </si>
  <si>
    <t xml:space="preserve">(MCT )Medium Chain Triglyceride Oil Administration </t>
  </si>
  <si>
    <t>Methylmalonic Acidemia (Cobalamin disorders) Cbl A, B</t>
  </si>
  <si>
    <t>S.No</t>
  </si>
  <si>
    <t>Patient Name:</t>
  </si>
  <si>
    <t xml:space="preserve">(MCAD) Medium-Chain Acyl-CoA Dehydrogenase Def. </t>
  </si>
  <si>
    <r>
      <rPr>
        <b/>
        <sz val="10"/>
        <color theme="1"/>
        <rFont val="Times New Roman"/>
        <family val="1"/>
      </rPr>
      <t>Disclaimer:</t>
    </r>
    <r>
      <rPr>
        <sz val="10"/>
        <color theme="1"/>
        <rFont val="Calibri"/>
        <family val="2"/>
        <scheme val="minor"/>
      </rPr>
      <t xml:space="preserve"> </t>
    </r>
    <r>
      <rPr>
        <sz val="10"/>
        <color theme="1"/>
        <rFont val="Times New Roman"/>
        <family val="1"/>
      </rPr>
      <t>The laboratory values in this report represent "screening" results and are intended to identify NEWBORNS at risk for selected disorders and may need for more definitive testing. "NORMAL" refers to the analyte(s) measured. NOT ALL BABIES AT RISK for screened disorders will be detected and the above results should be clinically correlated with the following factors at the time of collection: age, birth weight or current weight, prematurity, nutrition, health status, and treatments (IV glucose, transfusions, antibiotics, TPN/hyperalimentation, etc.</t>
    </r>
  </si>
  <si>
    <t>10-345</t>
  </si>
  <si>
    <t xml:space="preserve">1-41 </t>
  </si>
  <si>
    <t xml:space="preserve"> 5-43</t>
  </si>
  <si>
    <t>150-708</t>
  </si>
  <si>
    <t xml:space="preserve"> 10-263</t>
  </si>
  <si>
    <t>5-125</t>
  </si>
  <si>
    <t>1.4-80</t>
  </si>
  <si>
    <t>0.18-6.3</t>
  </si>
  <si>
    <t>0.08-1.70</t>
  </si>
  <si>
    <t>0.01-1.00</t>
  </si>
  <si>
    <t>0.01-0.90</t>
  </si>
  <si>
    <t>0.01-2.99</t>
  </si>
  <si>
    <t>0.01-0.95</t>
  </si>
  <si>
    <t>0.01-0.23</t>
  </si>
  <si>
    <t>0.01-0.60</t>
  </si>
  <si>
    <t>0.01-0.70</t>
  </si>
  <si>
    <t>0.02-0.65</t>
  </si>
  <si>
    <t>0.01-0.22</t>
  </si>
  <si>
    <t>0.01-1.22</t>
  </si>
  <si>
    <t xml:space="preserve">0.01-0.10 </t>
  </si>
  <si>
    <t>Immunoreactive trypsinogen (IRT)</t>
  </si>
  <si>
    <t>(Cystic Fibrosis -CF)</t>
  </si>
  <si>
    <t>Biotinidase (BIOT)</t>
  </si>
  <si>
    <t>(Biotinidase)</t>
  </si>
  <si>
    <r>
      <t xml:space="preserve">&lt; 90 </t>
    </r>
    <r>
      <rPr>
        <sz val="12"/>
        <color theme="1"/>
        <rFont val="Calibri"/>
        <family val="2"/>
      </rPr>
      <t>µ</t>
    </r>
    <r>
      <rPr>
        <sz val="12"/>
        <color theme="1"/>
        <rFont val="Times New Roman"/>
        <family val="1"/>
      </rPr>
      <t>g/L</t>
    </r>
  </si>
  <si>
    <t>31.6 - 388 U</t>
  </si>
  <si>
    <t>NBS-D363  24</t>
  </si>
  <si>
    <t>17-09-2019 18:10:22</t>
  </si>
  <si>
    <t>1:2</t>
  </si>
  <si>
    <t>Aspartic Acid</t>
  </si>
  <si>
    <t>Glutamic Acid</t>
  </si>
  <si>
    <t>Ornithine</t>
  </si>
  <si>
    <t>DNANB001A001J696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</si>
</sst>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0">
    <font>
      <sz val="11"/>
      <color theme="1"/>
      <name val="Calibri"/>
      <family val="2"/>
      <scheme val="minor"/>
    </font>
    <font>
      <sz val="10"/>
      <color theme="1"/>
      <name val="Times New Roman"/>
      <family val="1"/>
    </font>
    <font>
      <sz val="10"/>
      <name val="Times New Roman"/>
      <family val="1"/>
    </font>
    <font>
      <b/>
      <sz val="10"/>
      <color theme="1"/>
      <name val="Times New Roman"/>
      <family val="1"/>
    </font>
    <font>
      <b/>
      <sz val="10"/>
      <name val="Times New Roman"/>
      <family val="1"/>
    </font>
    <font>
      <sz val="9"/>
      <name val="ＭＳ Ｐゴシック"/>
      <family val="3"/>
      <charset val="128"/>
    </font>
    <font>
      <sz val="11"/>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ＭＳ Ｐゴシック"/>
      <family val="3"/>
      <charset val="128"/>
    </font>
    <font>
      <sz val="11"/>
      <color indexed="20"/>
      <name val="ＭＳ Ｐゴシック"/>
      <family val="3"/>
      <charset val="128"/>
    </font>
    <font>
      <sz val="11"/>
      <color indexed="60"/>
      <name val="ＭＳ Ｐゴシック"/>
      <family val="3"/>
      <charset val="128"/>
    </font>
    <font>
      <sz val="11"/>
      <color indexed="62"/>
      <name val="ＭＳ Ｐゴシック"/>
      <family val="3"/>
      <charset val="128"/>
    </font>
    <font>
      <b/>
      <sz val="11"/>
      <color indexed="63"/>
      <name val="ＭＳ Ｐゴシック"/>
      <family val="3"/>
      <charset val="128"/>
    </font>
    <font>
      <b/>
      <sz val="11"/>
      <color indexed="52"/>
      <name val="ＭＳ Ｐゴシック"/>
      <family val="3"/>
      <charset val="128"/>
    </font>
    <font>
      <sz val="11"/>
      <color indexed="52"/>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8"/>
      <name val="ＭＳ Ｐゴシック"/>
      <family val="3"/>
      <charset val="128"/>
    </font>
    <font>
      <sz val="11"/>
      <color indexed="9"/>
      <name val="ＭＳ Ｐゴシック"/>
      <family val="3"/>
      <charset val="128"/>
    </font>
    <font>
      <sz val="11"/>
      <color indexed="8"/>
      <name val="ＭＳ Ｐゴシック"/>
      <family val="3"/>
      <charset val="128"/>
    </font>
    <font>
      <b/>
      <sz val="12"/>
      <color theme="1"/>
      <name val="Times New Roman"/>
      <family val="1"/>
    </font>
    <font>
      <b/>
      <sz val="7"/>
      <color theme="1"/>
      <name val="Times New Roman"/>
      <family val="1"/>
    </font>
    <font>
      <b/>
      <sz val="10"/>
      <color rgb="FF000000"/>
      <name val="Times New Roman"/>
      <family val="1"/>
    </font>
    <font>
      <sz val="10"/>
      <color rgb="FF000000"/>
      <name val="Times New Roman"/>
      <family val="1"/>
    </font>
    <font>
      <sz val="10"/>
      <color rgb="FF222222"/>
      <name val="Times New Roman"/>
      <family val="1"/>
    </font>
    <font>
      <b/>
      <sz val="12"/>
      <color rgb="FF000000"/>
      <name val="Times New Roman"/>
      <family val="1"/>
    </font>
    <font>
      <b/>
      <sz val="7"/>
      <color rgb="FF000000"/>
      <name val="Times New Roman"/>
      <family val="1"/>
    </font>
    <font>
      <sz val="12"/>
      <color theme="1"/>
      <name val="Times New Roman"/>
      <family val="1"/>
    </font>
    <font>
      <sz val="12"/>
      <color rgb="FF000000"/>
      <name val="Times New Roman"/>
      <family val="1"/>
    </font>
    <font>
      <b/>
      <sz val="9"/>
      <color rgb="FF000000"/>
      <name val="Times New Roman"/>
      <family val="1"/>
    </font>
    <font>
      <sz val="9"/>
      <color rgb="FF000000"/>
      <name val="Times New Roman"/>
      <family val="1"/>
    </font>
    <font>
      <sz val="12"/>
      <color theme="1"/>
      <name val="Calibri"/>
      <family val="2"/>
      <scheme val="minor"/>
    </font>
    <font>
      <b/>
      <sz val="12"/>
      <color theme="1"/>
      <name val="Calibri"/>
      <family val="2"/>
      <scheme val="minor"/>
    </font>
    <font>
      <sz val="10"/>
      <color theme="1"/>
      <name val="Calibri"/>
      <family val="2"/>
      <scheme val="minor"/>
    </font>
    <font>
      <sz val="9"/>
      <color theme="1"/>
      <name val="Times New Roman"/>
      <family val="1"/>
    </font>
    <font>
      <sz val="12"/>
      <color theme="1"/>
      <name val="Calibri"/>
      <family val="2"/>
    </font>
  </fonts>
  <fills count="27">
    <fill>
      <patternFill patternType="none"/>
    </fill>
    <fill>
      <patternFill patternType="gray125"/>
    </fill>
    <fill>
      <patternFill patternType="solid">
        <fgColor rgb="FFFFFFFF"/>
        <bgColor indexed="64"/>
      </patternFill>
    </fill>
    <fill>
      <patternFill patternType="solid">
        <fgColor rgb="FFE180C0"/>
        <bgColor indexed="64"/>
      </patternFill>
    </fill>
    <fill>
      <patternFill patternType="solid">
        <fgColor rgb="FFFFFF8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43">
    <xf numFmtId="0" fontId="0" fillId="0" borderId="0"/>
    <xf numFmtId="0" fontId="6" fillId="0" borderId="0">
      <alignment vertical="center"/>
    </xf>
    <xf numFmtId="0" fontId="23" fillId="5" borderId="0" applyNumberFormat="0" applyBorder="0" applyAlignment="0" applyProtection="0">
      <alignment vertical="center"/>
    </xf>
    <xf numFmtId="0" fontId="23" fillId="6" borderId="0" applyNumberFormat="0" applyBorder="0" applyAlignment="0" applyProtection="0">
      <alignment vertical="center"/>
    </xf>
    <xf numFmtId="0" fontId="23" fillId="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7" fillId="0" borderId="0" applyNumberFormat="0" applyFill="0" applyBorder="0" applyAlignment="0" applyProtection="0">
      <alignment vertical="center"/>
    </xf>
    <xf numFmtId="0" fontId="18" fillId="23" borderId="3" applyNumberFormat="0" applyAlignment="0" applyProtection="0">
      <alignment vertical="center"/>
    </xf>
    <xf numFmtId="0" fontId="13" fillId="24" borderId="0" applyNumberFormat="0" applyBorder="0" applyAlignment="0" applyProtection="0">
      <alignment vertical="center"/>
    </xf>
    <xf numFmtId="0" fontId="6" fillId="25" borderId="4" applyNumberFormat="0" applyFont="0" applyAlignment="0" applyProtection="0">
      <alignment vertical="center"/>
    </xf>
    <xf numFmtId="0" fontId="17" fillId="0" borderId="5" applyNumberFormat="0" applyFill="0" applyAlignment="0" applyProtection="0">
      <alignment vertical="center"/>
    </xf>
    <xf numFmtId="0" fontId="12" fillId="6" borderId="0" applyNumberFormat="0" applyBorder="0" applyAlignment="0" applyProtection="0">
      <alignment vertical="center"/>
    </xf>
    <xf numFmtId="0" fontId="16" fillId="10" borderId="6" applyNumberFormat="0" applyAlignment="0" applyProtection="0">
      <alignment vertical="center"/>
    </xf>
    <xf numFmtId="0" fontId="19" fillId="0" borderId="0" applyNumberFormat="0" applyFill="0" applyBorder="0" applyAlignment="0" applyProtection="0">
      <alignment vertical="center"/>
    </xf>
    <xf numFmtId="0" fontId="8" fillId="0" borderId="7" applyNumberFormat="0" applyFill="0" applyAlignment="0" applyProtection="0">
      <alignment vertical="center"/>
    </xf>
    <xf numFmtId="0" fontId="9" fillId="0" borderId="8" applyNumberFormat="0" applyFill="0" applyAlignment="0" applyProtection="0">
      <alignment vertical="center"/>
    </xf>
    <xf numFmtId="0" fontId="10" fillId="0" borderId="9" applyNumberFormat="0" applyFill="0" applyAlignment="0" applyProtection="0">
      <alignment vertical="center"/>
    </xf>
    <xf numFmtId="0" fontId="10" fillId="0" borderId="0" applyNumberFormat="0" applyFill="0" applyBorder="0" applyAlignment="0" applyProtection="0">
      <alignment vertical="center"/>
    </xf>
    <xf numFmtId="0" fontId="21" fillId="0" borderId="10" applyNumberFormat="0" applyFill="0" applyAlignment="0" applyProtection="0">
      <alignment vertical="center"/>
    </xf>
    <xf numFmtId="0" fontId="15" fillId="10" borderId="11" applyNumberFormat="0" applyAlignment="0" applyProtection="0">
      <alignment vertical="center"/>
    </xf>
    <xf numFmtId="0" fontId="20" fillId="0" borderId="0" applyNumberFormat="0" applyFill="0" applyBorder="0" applyAlignment="0" applyProtection="0">
      <alignment vertical="center"/>
    </xf>
    <xf numFmtId="0" fontId="14" fillId="10" borderId="6" applyNumberFormat="0" applyAlignment="0" applyProtection="0">
      <alignment vertical="center"/>
    </xf>
    <xf numFmtId="0" fontId="11" fillId="7" borderId="0" applyNumberFormat="0" applyBorder="0" applyAlignment="0" applyProtection="0">
      <alignment vertical="center"/>
    </xf>
  </cellStyleXfs>
  <cellXfs count="139">
    <xf numFmtId="0" fontId="0" fillId="0" borderId="0" xfId="0"/>
    <xf numFmtId="0" fontId="1" fillId="0" borderId="0" xfId="0" applyFont="1"/>
    <xf numFmtId="0" fontId="2" fillId="0" borderId="1" xfId="0" applyFont="1" applyBorder="1" applyAlignment="1">
      <alignment vertical="center" wrapText="1"/>
    </xf>
    <xf numFmtId="2" fontId="1" fillId="0" borderId="0" xfId="0" applyNumberFormat="1" applyFont="1"/>
    <xf numFmtId="0" fontId="3" fillId="0" borderId="0" xfId="0" applyFont="1"/>
    <xf numFmtId="0" fontId="4" fillId="0" borderId="2" xfId="0" applyFont="1" applyFill="1" applyBorder="1" applyAlignment="1">
      <alignment vertical="center" wrapText="1"/>
    </xf>
    <xf numFmtId="2" fontId="1" fillId="0" borderId="0" xfId="0" applyNumberFormat="1" applyFont="1" applyFill="1"/>
    <xf numFmtId="0" fontId="5" fillId="0" borderId="0" xfId="0" applyFont="1" applyAlignment="1">
      <alignment vertical="center" wrapText="1"/>
    </xf>
    <xf numFmtId="0" fontId="5" fillId="0" borderId="1" xfId="1" applyFont="1" applyBorder="1" applyAlignment="1">
      <alignment vertical="center" wrapText="1"/>
    </xf>
    <xf numFmtId="164" fontId="1" fillId="0" borderId="0" xfId="0" applyNumberFormat="1" applyFont="1"/>
    <xf numFmtId="0" fontId="0" fillId="0" borderId="0" xfId="0"/>
    <xf numFmtId="165" fontId="1" fillId="0" borderId="0" xfId="0" applyNumberFormat="1" applyFont="1"/>
    <xf numFmtId="2" fontId="5" fillId="2" borderId="1" xfId="0" applyNumberFormat="1" applyFont="1" applyFill="1" applyBorder="1" applyAlignment="1">
      <alignment vertical="center" wrapText="1"/>
    </xf>
    <xf numFmtId="0" fontId="5" fillId="3" borderId="1" xfId="0" applyFont="1" applyFill="1" applyBorder="1" applyAlignment="1">
      <alignment vertical="center" wrapText="1"/>
    </xf>
    <xf numFmtId="49" fontId="5" fillId="0" borderId="1" xfId="0" applyNumberFormat="1" applyFont="1" applyBorder="1" applyAlignment="1">
      <alignment vertical="center" wrapText="1"/>
    </xf>
    <xf numFmtId="2" fontId="5" fillId="4" borderId="1" xfId="0" applyNumberFormat="1" applyFont="1" applyFill="1" applyBorder="1" applyAlignment="1">
      <alignment vertical="center" wrapText="1"/>
    </xf>
    <xf numFmtId="0" fontId="0" fillId="0" borderId="0" xfId="0" applyAlignment="1">
      <alignment vertical="center"/>
    </xf>
    <xf numFmtId="0" fontId="24" fillId="0" borderId="0" xfId="0" applyFont="1" applyAlignment="1">
      <alignment vertical="center"/>
    </xf>
    <xf numFmtId="0" fontId="24" fillId="0" borderId="0" xfId="0" applyFont="1" applyAlignment="1">
      <alignment horizontal="left" vertical="center" indent="5"/>
    </xf>
    <xf numFmtId="0" fontId="26" fillId="0" borderId="0" xfId="0" applyFont="1" applyAlignment="1">
      <alignment horizontal="left" vertical="center" indent="5"/>
    </xf>
    <xf numFmtId="0" fontId="29" fillId="0" borderId="0" xfId="0" applyFont="1" applyAlignment="1">
      <alignment horizontal="left" vertical="center" indent="5"/>
    </xf>
    <xf numFmtId="0" fontId="29" fillId="0" borderId="0" xfId="0" applyFont="1" applyAlignment="1">
      <alignment horizontal="left" vertical="center" indent="2"/>
    </xf>
    <xf numFmtId="0" fontId="31" fillId="0" borderId="0" xfId="0" applyFont="1" applyAlignment="1">
      <alignment vertical="center"/>
    </xf>
    <xf numFmtId="0" fontId="24" fillId="0" borderId="0" xfId="0" applyFont="1" applyAlignment="1">
      <alignment horizontal="left" vertical="center" indent="2"/>
    </xf>
    <xf numFmtId="0" fontId="31" fillId="0" borderId="0" xfId="0" applyFont="1" applyAlignment="1">
      <alignment horizontal="justify" vertical="center"/>
    </xf>
    <xf numFmtId="0" fontId="31" fillId="0" borderId="0" xfId="0" applyFont="1" applyAlignment="1">
      <alignment horizontal="center" vertical="center"/>
    </xf>
    <xf numFmtId="0" fontId="33" fillId="0" borderId="0" xfId="0" applyFont="1" applyAlignment="1">
      <alignment horizontal="justify" vertical="center"/>
    </xf>
    <xf numFmtId="0" fontId="0" fillId="0" borderId="0" xfId="0" applyAlignment="1"/>
    <xf numFmtId="0" fontId="35" fillId="0" borderId="0" xfId="0" applyFont="1"/>
    <xf numFmtId="0" fontId="36" fillId="0" borderId="0" xfId="0" applyFont="1"/>
    <xf numFmtId="0" fontId="29" fillId="0" borderId="0" xfId="0" applyFont="1" applyBorder="1" applyAlignment="1">
      <alignment vertical="center" wrapText="1"/>
    </xf>
    <xf numFmtId="0" fontId="31" fillId="0" borderId="15" xfId="0" applyFont="1" applyBorder="1"/>
    <xf numFmtId="0" fontId="0" fillId="0" borderId="17" xfId="0" applyBorder="1"/>
    <xf numFmtId="0" fontId="0" fillId="0" borderId="15" xfId="0" applyBorder="1"/>
    <xf numFmtId="0" fontId="0" fillId="0" borderId="16" xfId="0" applyBorder="1"/>
    <xf numFmtId="0" fontId="31" fillId="0" borderId="16" xfId="0" applyFont="1" applyBorder="1"/>
    <xf numFmtId="0" fontId="31" fillId="0" borderId="17" xfId="0" applyFont="1" applyBorder="1"/>
    <xf numFmtId="0" fontId="31" fillId="0" borderId="13" xfId="0" applyFont="1" applyBorder="1" applyAlignment="1">
      <alignment horizontal="left" vertical="center"/>
    </xf>
    <xf numFmtId="0" fontId="31" fillId="0" borderId="15" xfId="0" applyFont="1" applyBorder="1" applyAlignment="1">
      <alignment horizontal="left"/>
    </xf>
    <xf numFmtId="0" fontId="31" fillId="0" borderId="16" xfId="0" applyFont="1" applyBorder="1" applyAlignment="1">
      <alignment horizontal="left" vertical="center" wrapText="1"/>
    </xf>
    <xf numFmtId="0" fontId="31" fillId="0" borderId="17" xfId="0" applyFont="1" applyBorder="1" applyAlignment="1">
      <alignment horizontal="left"/>
    </xf>
    <xf numFmtId="0" fontId="31" fillId="0" borderId="12" xfId="0" applyFont="1" applyBorder="1" applyAlignment="1">
      <alignment horizontal="left"/>
    </xf>
    <xf numFmtId="0" fontId="31" fillId="0" borderId="14" xfId="0" applyFont="1" applyBorder="1" applyAlignment="1">
      <alignment horizontal="left"/>
    </xf>
    <xf numFmtId="0" fontId="31" fillId="0" borderId="16" xfId="0" applyFont="1" applyBorder="1" applyAlignment="1">
      <alignment horizontal="left"/>
    </xf>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31" fillId="0" borderId="15" xfId="0" applyFont="1" applyBorder="1" applyAlignment="1"/>
    <xf numFmtId="0" fontId="31" fillId="0" borderId="17" xfId="0" applyFont="1" applyBorder="1" applyAlignment="1"/>
    <xf numFmtId="0" fontId="0" fillId="0" borderId="15" xfId="0" applyBorder="1" applyAlignment="1"/>
    <xf numFmtId="0" fontId="0" fillId="0" borderId="17" xfId="0" applyBorder="1" applyAlignment="1"/>
    <xf numFmtId="165" fontId="27" fillId="0" borderId="19" xfId="0" applyNumberFormat="1" applyFont="1" applyBorder="1" applyAlignment="1">
      <alignment horizontal="center" vertical="center" wrapText="1"/>
    </xf>
    <xf numFmtId="0" fontId="27" fillId="0" borderId="19" xfId="0" applyFont="1" applyBorder="1" applyAlignment="1">
      <alignment vertical="center" wrapText="1"/>
    </xf>
    <xf numFmtId="0" fontId="1" fillId="0" borderId="21" xfId="0" applyFont="1" applyBorder="1" applyAlignment="1">
      <alignment horizontal="center" vertical="center" wrapText="1"/>
    </xf>
    <xf numFmtId="0" fontId="1" fillId="0" borderId="20" xfId="0" applyFont="1" applyBorder="1" applyAlignment="1">
      <alignment horizontal="center" vertical="center" wrapText="1"/>
    </xf>
    <xf numFmtId="0" fontId="27" fillId="0" borderId="21" xfId="0" applyFont="1" applyBorder="1" applyAlignment="1">
      <alignment horizontal="center" vertical="center" wrapText="1"/>
    </xf>
    <xf numFmtId="0" fontId="27" fillId="0" borderId="20" xfId="0" applyFont="1" applyBorder="1" applyAlignment="1">
      <alignment horizontal="center" vertical="center" wrapText="1"/>
    </xf>
    <xf numFmtId="0" fontId="5" fillId="4" borderId="1" xfId="0" applyFont="1" applyFill="1" applyBorder="1" applyAlignment="1">
      <alignment vertical="center" wrapText="1"/>
    </xf>
    <xf numFmtId="0" fontId="27" fillId="0" borderId="19" xfId="0" applyFont="1" applyBorder="1" applyAlignment="1">
      <alignment horizontal="center" vertical="center" wrapText="1"/>
    </xf>
    <xf numFmtId="0" fontId="1" fillId="0" borderId="19" xfId="0" applyFont="1" applyBorder="1" applyAlignment="1">
      <alignment horizontal="center" vertical="center" wrapText="1"/>
    </xf>
    <xf numFmtId="2" fontId="27" fillId="0" borderId="19" xfId="0" applyNumberFormat="1" applyFont="1" applyBorder="1" applyAlignment="1">
      <alignment horizontal="center" vertical="center" wrapText="1"/>
    </xf>
    <xf numFmtId="2" fontId="1" fillId="0" borderId="19" xfId="0" applyNumberFormat="1" applyFont="1" applyBorder="1" applyAlignment="1">
      <alignment horizontal="center" vertical="center" wrapText="1"/>
    </xf>
    <xf numFmtId="0" fontId="1" fillId="26" borderId="23" xfId="0" applyFont="1" applyFill="1" applyBorder="1" applyAlignment="1">
      <alignment horizontal="center" vertical="center" wrapText="1"/>
    </xf>
    <xf numFmtId="0" fontId="1" fillId="26" borderId="23" xfId="0" applyFont="1" applyFill="1" applyBorder="1" applyAlignment="1">
      <alignment horizontal="left" vertical="center" wrapText="1"/>
    </xf>
    <xf numFmtId="2" fontId="27" fillId="26" borderId="23" xfId="0" applyNumberFormat="1" applyFont="1" applyFill="1" applyBorder="1" applyAlignment="1">
      <alignment horizontal="center" vertical="center" wrapText="1"/>
    </xf>
    <xf numFmtId="0" fontId="1" fillId="26" borderId="23" xfId="0" applyFont="1" applyFill="1" applyBorder="1" applyAlignment="1">
      <alignment vertical="center" wrapText="1"/>
    </xf>
    <xf numFmtId="0" fontId="27" fillId="26" borderId="23" xfId="0" applyFont="1" applyFill="1" applyBorder="1" applyAlignment="1">
      <alignment horizontal="left" vertical="center" wrapText="1"/>
    </xf>
    <xf numFmtId="0" fontId="28" fillId="26" borderId="23" xfId="0" applyFont="1" applyFill="1" applyBorder="1" applyAlignment="1">
      <alignment horizontal="left" vertical="center" wrapText="1"/>
    </xf>
    <xf numFmtId="0" fontId="24" fillId="0" borderId="0" xfId="0" applyFont="1"/>
    <xf numFmtId="0" fontId="27" fillId="0" borderId="24" xfId="0" applyFont="1" applyBorder="1" applyAlignment="1">
      <alignment horizontal="center" vertical="center" wrapText="1"/>
    </xf>
    <xf numFmtId="0" fontId="0" fillId="0" borderId="19" xfId="0" applyBorder="1"/>
    <xf numFmtId="0" fontId="34" fillId="0" borderId="19" xfId="0" applyFont="1" applyBorder="1" applyAlignment="1">
      <alignment horizontal="left" vertical="center"/>
    </xf>
    <xf numFmtId="0" fontId="0" fillId="0" borderId="19" xfId="0" applyBorder="1" applyAlignment="1">
      <alignment horizontal="left"/>
    </xf>
    <xf numFmtId="0" fontId="34" fillId="0" borderId="19" xfId="0" applyFont="1" applyBorder="1" applyAlignment="1">
      <alignment vertical="center"/>
    </xf>
    <xf numFmtId="0" fontId="34" fillId="0" borderId="19" xfId="0" applyFont="1" applyBorder="1" applyAlignment="1">
      <alignment horizontal="left" vertical="center"/>
    </xf>
    <xf numFmtId="0" fontId="24" fillId="0" borderId="0" xfId="0" applyFont="1" applyBorder="1" applyAlignment="1">
      <alignment vertical="center"/>
    </xf>
    <xf numFmtId="0" fontId="32" fillId="0" borderId="0" xfId="0" applyFont="1" applyBorder="1" applyAlignment="1">
      <alignment vertical="center"/>
    </xf>
    <xf numFmtId="0" fontId="0" fillId="0" borderId="28" xfId="0" applyBorder="1" applyAlignment="1">
      <alignment horizontal="left"/>
    </xf>
    <xf numFmtId="0" fontId="0" fillId="0" borderId="22" xfId="0" applyBorder="1" applyAlignment="1">
      <alignment horizontal="left"/>
    </xf>
    <xf numFmtId="0" fontId="38" fillId="0" borderId="19" xfId="0" applyFont="1" applyBorder="1"/>
    <xf numFmtId="0" fontId="38" fillId="0" borderId="19" xfId="0" applyFont="1" applyBorder="1" applyAlignment="1">
      <alignment horizontal="center"/>
    </xf>
    <xf numFmtId="49" fontId="1" fillId="26" borderId="23" xfId="0" applyNumberFormat="1" applyFont="1" applyFill="1" applyBorder="1" applyAlignment="1">
      <alignment horizontal="center" vertical="center" wrapText="1"/>
    </xf>
    <xf numFmtId="2" fontId="1" fillId="0" borderId="19" xfId="0" applyNumberFormat="1" applyFont="1" applyBorder="1" applyAlignment="1">
      <alignment horizontal="center" vertical="center" wrapText="1"/>
    </xf>
    <xf numFmtId="2" fontId="5" fillId="3" borderId="1" xfId="0" applyNumberFormat="1" applyFont="1" applyFill="1" applyBorder="1" applyAlignment="1">
      <alignment vertical="center" wrapText="1"/>
    </xf>
    <xf numFmtId="0" fontId="0" fillId="0" borderId="0" xfId="0" applyAlignment="1">
      <alignment horizontal="center"/>
    </xf>
    <xf numFmtId="0" fontId="0" fillId="0" borderId="0" xfId="0" applyAlignment="1">
      <alignment horizontal="center"/>
    </xf>
    <xf numFmtId="2" fontId="5" fillId="0" borderId="0" xfId="0" applyNumberFormat="1" applyFont="1" applyAlignment="1">
      <alignment vertical="center" wrapText="1"/>
    </xf>
    <xf numFmtId="0" fontId="3" fillId="26" borderId="23" xfId="0" applyFont="1" applyFill="1" applyBorder="1" applyAlignment="1">
      <alignment horizontal="center" vertical="center" wrapText="1"/>
    </xf>
    <xf numFmtId="0" fontId="26" fillId="26" borderId="23" xfId="0" applyFont="1" applyFill="1" applyBorder="1" applyAlignment="1">
      <alignment horizontal="center" vertical="center" wrapText="1"/>
    </xf>
    <xf numFmtId="0" fontId="3" fillId="0" borderId="19" xfId="0" applyFont="1" applyBorder="1" applyAlignment="1">
      <alignment horizontal="center" vertical="center" wrapText="1"/>
    </xf>
    <xf numFmtId="0" fontId="26" fillId="0" borderId="19" xfId="0" applyFont="1" applyBorder="1" applyAlignment="1">
      <alignment horizontal="center" vertical="center" wrapText="1"/>
    </xf>
    <xf numFmtId="0" fontId="1" fillId="0" borderId="19" xfId="0" applyFont="1" applyBorder="1" applyAlignment="1">
      <alignment horizontal="center" vertical="center" wrapText="1"/>
    </xf>
    <xf numFmtId="0" fontId="27" fillId="0" borderId="19" xfId="0" applyFont="1" applyBorder="1" applyAlignment="1">
      <alignment horizontal="center" vertical="center" wrapText="1"/>
    </xf>
    <xf numFmtId="2" fontId="27" fillId="0" borderId="19" xfId="0" applyNumberFormat="1" applyFont="1" applyBorder="1" applyAlignment="1">
      <alignment horizontal="center" vertical="center" wrapText="1"/>
    </xf>
    <xf numFmtId="2" fontId="1" fillId="0" borderId="19" xfId="0" applyNumberFormat="1" applyFont="1" applyBorder="1" applyAlignment="1">
      <alignment horizontal="center" vertical="center" wrapText="1"/>
    </xf>
    <xf numFmtId="0" fontId="1" fillId="0" borderId="19" xfId="0" applyFont="1" applyBorder="1" applyAlignment="1">
      <alignment vertical="center" wrapText="1"/>
    </xf>
    <xf numFmtId="165" fontId="1" fillId="0" borderId="19" xfId="0" applyNumberFormat="1" applyFont="1" applyBorder="1" applyAlignment="1">
      <alignment horizontal="center" vertical="center" wrapText="1"/>
    </xf>
    <xf numFmtId="0" fontId="29" fillId="0" borderId="1" xfId="0" applyFont="1" applyBorder="1" applyAlignment="1">
      <alignment horizontal="center"/>
    </xf>
    <xf numFmtId="0" fontId="31" fillId="0" borderId="1" xfId="0" applyFont="1" applyBorder="1" applyAlignment="1">
      <alignment horizontal="center" vertical="center"/>
    </xf>
    <xf numFmtId="0" fontId="29" fillId="0" borderId="1" xfId="0" applyFont="1" applyBorder="1" applyAlignment="1">
      <alignment horizontal="center" vertical="center" wrapText="1"/>
    </xf>
    <xf numFmtId="0" fontId="24" fillId="0" borderId="1" xfId="0" applyFont="1" applyBorder="1" applyAlignment="1">
      <alignment horizontal="center" vertical="center"/>
    </xf>
    <xf numFmtId="0" fontId="0" fillId="0" borderId="0" xfId="0" applyAlignment="1">
      <alignment horizontal="center"/>
    </xf>
    <xf numFmtId="0" fontId="37" fillId="0" borderId="0" xfId="0" applyFont="1" applyBorder="1" applyAlignment="1">
      <alignment horizontal="center" wrapText="1"/>
    </xf>
    <xf numFmtId="0" fontId="0" fillId="0" borderId="0" xfId="0" applyAlignment="1">
      <alignment horizontal="center" wrapText="1"/>
    </xf>
    <xf numFmtId="0" fontId="0" fillId="0" borderId="0" xfId="0" applyBorder="1" applyAlignment="1">
      <alignment horizontal="center" wrapText="1"/>
    </xf>
    <xf numFmtId="0" fontId="33" fillId="0" borderId="19" xfId="0" applyFont="1" applyBorder="1" applyAlignment="1">
      <alignment horizontal="center"/>
    </xf>
    <xf numFmtId="0" fontId="32" fillId="0" borderId="13" xfId="0" applyFont="1" applyBorder="1" applyAlignment="1">
      <alignment horizontal="center" vertical="center" wrapText="1"/>
    </xf>
    <xf numFmtId="0" fontId="32" fillId="0" borderId="12" xfId="0" applyFont="1" applyBorder="1" applyAlignment="1">
      <alignment horizontal="center" vertical="center" wrapText="1"/>
    </xf>
    <xf numFmtId="0" fontId="32" fillId="0" borderId="14" xfId="0" applyFont="1" applyBorder="1" applyAlignment="1">
      <alignment horizontal="center" vertical="center" wrapText="1"/>
    </xf>
    <xf numFmtId="0" fontId="31" fillId="0" borderId="15" xfId="0" applyFont="1" applyBorder="1" applyAlignment="1">
      <alignment horizontal="center"/>
    </xf>
    <xf numFmtId="0" fontId="31" fillId="0" borderId="16" xfId="0" applyFont="1" applyBorder="1" applyAlignment="1">
      <alignment horizontal="center"/>
    </xf>
    <xf numFmtId="0" fontId="31" fillId="0" borderId="17" xfId="0" applyFont="1" applyBorder="1" applyAlignment="1">
      <alignment horizontal="center"/>
    </xf>
    <xf numFmtId="0" fontId="31" fillId="0" borderId="13" xfId="0" applyFont="1" applyBorder="1" applyAlignment="1">
      <alignment horizontal="center"/>
    </xf>
    <xf numFmtId="0" fontId="31" fillId="0" borderId="12" xfId="0" applyFont="1" applyBorder="1" applyAlignment="1">
      <alignment horizontal="center"/>
    </xf>
    <xf numFmtId="0" fontId="31" fillId="0" borderId="14" xfId="0" applyFont="1" applyBorder="1" applyAlignment="1">
      <alignment horizontal="center"/>
    </xf>
    <xf numFmtId="2" fontId="31" fillId="0" borderId="13" xfId="0" applyNumberFormat="1" applyFont="1" applyBorder="1" applyAlignment="1" applyProtection="1">
      <alignment horizontal="center"/>
      <protection locked="0"/>
    </xf>
    <xf numFmtId="2" fontId="31" fillId="0" borderId="14" xfId="0" applyNumberFormat="1" applyFont="1" applyBorder="1" applyAlignment="1" applyProtection="1">
      <alignment horizontal="center"/>
      <protection locked="0"/>
    </xf>
    <xf numFmtId="0" fontId="31" fillId="0" borderId="13" xfId="0" applyFont="1" applyBorder="1" applyAlignment="1">
      <alignment horizontal="left" vertical="center" wrapText="1"/>
    </xf>
    <xf numFmtId="0" fontId="31" fillId="0" borderId="12" xfId="0" applyFont="1" applyBorder="1" applyAlignment="1">
      <alignment horizontal="left" vertical="center" wrapText="1"/>
    </xf>
    <xf numFmtId="0" fontId="31" fillId="0" borderId="14" xfId="0" applyFont="1" applyBorder="1" applyAlignment="1">
      <alignment horizontal="left" vertical="center" wrapText="1"/>
    </xf>
    <xf numFmtId="0" fontId="0" fillId="0" borderId="19" xfId="0" applyBorder="1" applyAlignment="1">
      <alignment horizontal="center"/>
    </xf>
    <xf numFmtId="0" fontId="34" fillId="0" borderId="19" xfId="0" applyFont="1" applyBorder="1" applyAlignment="1">
      <alignment horizontal="left" vertical="center"/>
    </xf>
    <xf numFmtId="0" fontId="34" fillId="0" borderId="19" xfId="0" applyFont="1" applyBorder="1" applyAlignment="1">
      <alignment horizontal="left" vertical="center" wrapText="1"/>
    </xf>
    <xf numFmtId="0" fontId="34" fillId="0" borderId="22" xfId="0" applyFont="1" applyBorder="1" applyAlignment="1">
      <alignment horizontal="left" vertical="center" wrapText="1"/>
    </xf>
    <xf numFmtId="0" fontId="34" fillId="0" borderId="27" xfId="0" applyFont="1" applyBorder="1" applyAlignment="1">
      <alignment horizontal="left" vertical="center" wrapText="1"/>
    </xf>
    <xf numFmtId="0" fontId="34" fillId="0" borderId="28" xfId="0" applyFont="1" applyBorder="1" applyAlignment="1">
      <alignment horizontal="left" vertical="center" wrapText="1"/>
    </xf>
    <xf numFmtId="0" fontId="29" fillId="0" borderId="13" xfId="0" applyFont="1" applyBorder="1" applyAlignment="1">
      <alignment horizontal="center" vertical="center" wrapText="1"/>
    </xf>
    <xf numFmtId="0" fontId="29" fillId="0" borderId="12"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15" xfId="0" applyFont="1" applyBorder="1" applyAlignment="1">
      <alignment horizontal="center" vertical="center" wrapText="1"/>
    </xf>
    <xf numFmtId="0" fontId="29" fillId="0" borderId="16" xfId="0" applyFont="1" applyBorder="1" applyAlignment="1">
      <alignment horizontal="center" vertical="center" wrapText="1"/>
    </xf>
    <xf numFmtId="0" fontId="29" fillId="0" borderId="17" xfId="0" applyFont="1" applyBorder="1" applyAlignment="1">
      <alignment horizontal="center" vertical="center" wrapText="1"/>
    </xf>
    <xf numFmtId="0" fontId="29" fillId="0" borderId="26" xfId="0" applyFont="1" applyBorder="1" applyAlignment="1">
      <alignment horizontal="center"/>
    </xf>
    <xf numFmtId="0" fontId="29" fillId="0" borderId="25" xfId="0" applyFont="1" applyBorder="1" applyAlignment="1">
      <alignment horizontal="center"/>
    </xf>
    <xf numFmtId="0" fontId="29" fillId="0" borderId="18" xfId="0" applyFont="1" applyBorder="1" applyAlignment="1">
      <alignment horizontal="center"/>
    </xf>
    <xf numFmtId="0" fontId="31" fillId="0" borderId="13" xfId="0" applyFont="1" applyBorder="1" applyAlignment="1">
      <alignment horizontal="center" vertical="center"/>
    </xf>
    <xf numFmtId="0" fontId="31" fillId="0" borderId="12" xfId="0" applyFont="1" applyBorder="1" applyAlignment="1">
      <alignment horizontal="center" vertical="center"/>
    </xf>
    <xf numFmtId="0" fontId="31" fillId="0" borderId="14" xfId="0" applyFont="1" applyBorder="1" applyAlignment="1">
      <alignment horizontal="center" vertical="center"/>
    </xf>
  </cellXfs>
  <cellStyles count="43">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40% - Accent1 2" xfId="8" xr:uid="{00000000-0005-0000-0000-000006000000}"/>
    <cellStyle name="40% - Accent2 2" xfId="9" xr:uid="{00000000-0005-0000-0000-000007000000}"/>
    <cellStyle name="40% - Accent3 2" xfId="10" xr:uid="{00000000-0005-0000-0000-000008000000}"/>
    <cellStyle name="40% - Accent4 2" xfId="11" xr:uid="{00000000-0005-0000-0000-000009000000}"/>
    <cellStyle name="40% - Accent5 2" xfId="12" xr:uid="{00000000-0005-0000-0000-00000A000000}"/>
    <cellStyle name="40% - Accent6 2" xfId="13" xr:uid="{00000000-0005-0000-0000-00000B000000}"/>
    <cellStyle name="60% - Accent1 2" xfId="14" xr:uid="{00000000-0005-0000-0000-00000C000000}"/>
    <cellStyle name="60% - Accent2 2" xfId="15" xr:uid="{00000000-0005-0000-0000-00000D000000}"/>
    <cellStyle name="60% - Accent3 2" xfId="16" xr:uid="{00000000-0005-0000-0000-00000E000000}"/>
    <cellStyle name="60% - Accent4 2" xfId="17" xr:uid="{00000000-0005-0000-0000-00000F000000}"/>
    <cellStyle name="60% - Accent5 2" xfId="18" xr:uid="{00000000-0005-0000-0000-000010000000}"/>
    <cellStyle name="60% - Accent6 2" xfId="19" xr:uid="{00000000-0005-0000-0000-000011000000}"/>
    <cellStyle name="Accent1 2" xfId="20" xr:uid="{00000000-0005-0000-0000-000012000000}"/>
    <cellStyle name="Accent2 2" xfId="21" xr:uid="{00000000-0005-0000-0000-000013000000}"/>
    <cellStyle name="Accent3 2" xfId="22" xr:uid="{00000000-0005-0000-0000-000014000000}"/>
    <cellStyle name="Accent4 2" xfId="23" xr:uid="{00000000-0005-0000-0000-000015000000}"/>
    <cellStyle name="Accent5 2" xfId="24" xr:uid="{00000000-0005-0000-0000-000016000000}"/>
    <cellStyle name="Accent6 2" xfId="25" xr:uid="{00000000-0005-0000-0000-000017000000}"/>
    <cellStyle name="Bad 2" xfId="31" xr:uid="{00000000-0005-0000-0000-000018000000}"/>
    <cellStyle name="Calculation 2" xfId="32" xr:uid="{00000000-0005-0000-0000-000019000000}"/>
    <cellStyle name="Check Cell 2" xfId="27" xr:uid="{00000000-0005-0000-0000-00001A000000}"/>
    <cellStyle name="Explanatory Text 2" xfId="40" xr:uid="{00000000-0005-0000-0000-00001B000000}"/>
    <cellStyle name="Good 2" xfId="42" xr:uid="{00000000-0005-0000-0000-00001C000000}"/>
    <cellStyle name="Heading 1 2" xfId="34" xr:uid="{00000000-0005-0000-0000-00001D000000}"/>
    <cellStyle name="Heading 2 2" xfId="35" xr:uid="{00000000-0005-0000-0000-00001E000000}"/>
    <cellStyle name="Heading 3 2" xfId="36" xr:uid="{00000000-0005-0000-0000-00001F000000}"/>
    <cellStyle name="Heading 4 2" xfId="37" xr:uid="{00000000-0005-0000-0000-000020000000}"/>
    <cellStyle name="Input 2" xfId="41" xr:uid="{00000000-0005-0000-0000-000021000000}"/>
    <cellStyle name="Linked Cell 2" xfId="30" xr:uid="{00000000-0005-0000-0000-000022000000}"/>
    <cellStyle name="Neutral 2" xfId="28" xr:uid="{00000000-0005-0000-0000-000023000000}"/>
    <cellStyle name="Normal" xfId="0" builtinId="0"/>
    <cellStyle name="Normal 2" xfId="1" xr:uid="{00000000-0005-0000-0000-000025000000}"/>
    <cellStyle name="Note 2" xfId="29" xr:uid="{00000000-0005-0000-0000-000026000000}"/>
    <cellStyle name="Output 2" xfId="39" xr:uid="{00000000-0005-0000-0000-000027000000}"/>
    <cellStyle name="Title 2" xfId="26" xr:uid="{00000000-0005-0000-0000-000028000000}"/>
    <cellStyle name="Total 2" xfId="38" xr:uid="{00000000-0005-0000-0000-000029000000}"/>
    <cellStyle name="Warning Text 2" xfId="33" xr:uid="{00000000-0005-0000-0000-00002A000000}"/>
  </cellStyles>
  <dxfs count="48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R54"/>
  <sheetViews>
    <sheetView workbookViewId="0">
      <selection activeCell="H16" sqref="H16"/>
    </sheetView>
  </sheetViews>
  <sheetFormatPr defaultColWidth="9.140625" defaultRowHeight="12.75"/>
  <cols>
    <col min="1" max="1" width="9.140625" style="1"/>
    <col min="2" max="2" width="9.140625" style="7"/>
    <col min="3" max="3" width="9.140625" style="1"/>
    <col min="4" max="4" width="4.140625" style="1" customWidth="1"/>
    <col min="5" max="5" width="12" style="1" customWidth="1"/>
    <col min="6" max="6" width="12.42578125" style="1" customWidth="1"/>
    <col min="7" max="12" width="9.140625" style="1"/>
    <col min="13" max="15" width="9.140625" style="7"/>
    <col min="16" max="16384" width="9.140625" style="1"/>
  </cols>
  <sheetData>
    <row r="3" spans="1:15" ht="22.5">
      <c r="B3" s="13" t="s">
        <v>311</v>
      </c>
      <c r="J3" s="8"/>
      <c r="K3" s="13" t="s">
        <v>305</v>
      </c>
      <c r="L3" s="13"/>
      <c r="M3" s="58"/>
      <c r="N3" s="12"/>
      <c r="O3" s="14"/>
    </row>
    <row r="4" spans="1:15" ht="33.75">
      <c r="A4" s="1" t="s">
        <v>47</v>
      </c>
      <c r="B4" s="14" t="s">
        <v>306</v>
      </c>
      <c r="E4" s="1">
        <f>B11/1.75</f>
        <v>265.28914285714285</v>
      </c>
      <c r="J4" s="8" t="s">
        <v>65</v>
      </c>
      <c r="K4" s="14" t="s">
        <v>306</v>
      </c>
      <c r="L4" s="14"/>
      <c r="M4" s="14"/>
      <c r="N4" s="12"/>
      <c r="O4" s="12"/>
    </row>
    <row r="5" spans="1:15">
      <c r="B5" s="14" t="s">
        <v>307</v>
      </c>
      <c r="J5" s="8" t="s">
        <v>66</v>
      </c>
      <c r="K5" s="14" t="s">
        <v>307</v>
      </c>
      <c r="L5" s="14"/>
      <c r="M5" s="14"/>
      <c r="N5" s="12"/>
      <c r="O5" s="12"/>
    </row>
    <row r="6" spans="1:15" ht="15">
      <c r="A6" s="2" t="s">
        <v>0</v>
      </c>
      <c r="B6" s="12">
        <f>K6</f>
        <v>366.24639999999994</v>
      </c>
      <c r="C6" s="3"/>
      <c r="D6" s="3"/>
      <c r="E6" s="1" t="s">
        <v>48</v>
      </c>
      <c r="F6" s="3">
        <f>B13/B12</f>
        <v>0.19312609884162171</v>
      </c>
      <c r="I6" s="85" t="s">
        <v>73</v>
      </c>
      <c r="J6" s="8" t="s">
        <v>0</v>
      </c>
      <c r="K6" s="10">
        <v>366.24639999999994</v>
      </c>
      <c r="L6" s="12"/>
      <c r="M6" s="12"/>
      <c r="N6" s="12"/>
      <c r="O6" s="12"/>
    </row>
    <row r="7" spans="1:15" ht="15">
      <c r="A7" s="2" t="s">
        <v>1</v>
      </c>
      <c r="B7" s="12">
        <f>K7</f>
        <v>3.9493999999999998</v>
      </c>
      <c r="C7" s="3">
        <f>B7/1.75</f>
        <v>2.2567999999999997</v>
      </c>
      <c r="E7" s="1" t="s">
        <v>49</v>
      </c>
      <c r="F7" s="3">
        <f>B13/B15</f>
        <v>0.31350751168269414</v>
      </c>
      <c r="I7" s="85" t="s">
        <v>77</v>
      </c>
      <c r="J7" s="8" t="s">
        <v>1</v>
      </c>
      <c r="K7" s="10">
        <v>3.9493999999999998</v>
      </c>
      <c r="L7" s="15"/>
      <c r="M7" s="12"/>
      <c r="N7" s="12"/>
      <c r="O7" s="12"/>
    </row>
    <row r="8" spans="1:15" ht="15">
      <c r="A8" s="2" t="s">
        <v>2</v>
      </c>
      <c r="B8" s="12">
        <f t="shared" ref="B8:B21" si="0">K8</f>
        <v>27.726399999999995</v>
      </c>
      <c r="C8" s="3">
        <f>B8*1.75</f>
        <v>48.521199999999993</v>
      </c>
      <c r="E8" s="1" t="s">
        <v>51</v>
      </c>
      <c r="F8" s="3">
        <f>B15/B17</f>
        <v>1.7947100655696802</v>
      </c>
      <c r="G8" s="4"/>
      <c r="I8" s="85" t="s">
        <v>308</v>
      </c>
      <c r="J8" s="8" t="s">
        <v>2</v>
      </c>
      <c r="K8" s="10">
        <v>27.726399999999995</v>
      </c>
      <c r="L8" s="12"/>
      <c r="M8" s="12"/>
      <c r="N8" s="12"/>
      <c r="O8" s="12"/>
    </row>
    <row r="9" spans="1:15" ht="15">
      <c r="A9" s="2" t="s">
        <v>3</v>
      </c>
      <c r="B9" s="12">
        <f t="shared" si="0"/>
        <v>10.074999999999999</v>
      </c>
      <c r="C9" s="3">
        <f>B9*1.75</f>
        <v>17.631249999999998</v>
      </c>
      <c r="D9" s="3"/>
      <c r="E9" s="1" t="s">
        <v>52</v>
      </c>
      <c r="F9" s="3">
        <f>B12/B6</f>
        <v>0.45906690140845069</v>
      </c>
      <c r="I9" s="85" t="s">
        <v>82</v>
      </c>
      <c r="J9" s="8" t="s">
        <v>3</v>
      </c>
      <c r="K9" s="10">
        <v>10.074999999999999</v>
      </c>
      <c r="L9" s="12"/>
      <c r="M9" s="12"/>
      <c r="N9" s="12"/>
      <c r="O9" s="12"/>
    </row>
    <row r="10" spans="1:15" ht="15">
      <c r="A10" s="2" t="s">
        <v>4</v>
      </c>
      <c r="B10" s="12">
        <f t="shared" si="0"/>
        <v>597.9713999999999</v>
      </c>
      <c r="C10" s="3">
        <f t="shared" ref="C10:C16" si="1">B10/1.75</f>
        <v>341.69794285714278</v>
      </c>
      <c r="E10" s="1" t="s">
        <v>53</v>
      </c>
      <c r="F10" s="3">
        <f>B12/B17</f>
        <v>2.91340782122905</v>
      </c>
      <c r="I10" s="85" t="s">
        <v>309</v>
      </c>
      <c r="J10" s="8" t="s">
        <v>4</v>
      </c>
      <c r="K10" s="10">
        <v>597.9713999999999</v>
      </c>
      <c r="L10" s="12"/>
      <c r="M10" s="12"/>
      <c r="N10" s="12"/>
      <c r="O10" s="12"/>
    </row>
    <row r="11" spans="1:15" ht="15">
      <c r="A11" s="2" t="s">
        <v>5</v>
      </c>
      <c r="B11" s="12">
        <f t="shared" si="0"/>
        <v>464.25599999999997</v>
      </c>
      <c r="C11" s="3">
        <f t="shared" si="1"/>
        <v>265.28914285714285</v>
      </c>
      <c r="D11" s="3"/>
      <c r="E11" s="1" t="s">
        <v>50</v>
      </c>
      <c r="F11" s="3">
        <f>B14/B9</f>
        <v>4.5199999999999996</v>
      </c>
      <c r="I11" s="85" t="s">
        <v>88</v>
      </c>
      <c r="J11" s="8" t="s">
        <v>5</v>
      </c>
      <c r="K11" s="10">
        <v>464.25599999999997</v>
      </c>
      <c r="L11" s="12"/>
      <c r="M11" s="12"/>
      <c r="N11" s="12"/>
      <c r="O11" s="12"/>
    </row>
    <row r="12" spans="1:15" ht="15">
      <c r="A12" s="2" t="s">
        <v>6</v>
      </c>
      <c r="B12" s="12">
        <f t="shared" si="0"/>
        <v>168.13159999999996</v>
      </c>
      <c r="C12" s="3">
        <f t="shared" si="1"/>
        <v>96.075199999999981</v>
      </c>
      <c r="D12" s="3"/>
      <c r="I12" s="85" t="s">
        <v>92</v>
      </c>
      <c r="J12" s="8" t="s">
        <v>6</v>
      </c>
      <c r="K12" s="10">
        <v>168.13159999999996</v>
      </c>
      <c r="L12" s="12"/>
      <c r="M12" s="12"/>
      <c r="N12" s="12"/>
      <c r="O12" s="12"/>
    </row>
    <row r="13" spans="1:15" ht="15">
      <c r="A13" s="2" t="s">
        <v>7</v>
      </c>
      <c r="B13" s="12">
        <f t="shared" si="0"/>
        <v>32.470599999999997</v>
      </c>
      <c r="C13" s="3">
        <f t="shared" si="1"/>
        <v>18.554628571428569</v>
      </c>
      <c r="D13" s="3"/>
      <c r="I13" s="85" t="s">
        <v>75</v>
      </c>
      <c r="J13" s="8" t="s">
        <v>7</v>
      </c>
      <c r="K13" s="10">
        <v>32.470599999999997</v>
      </c>
      <c r="L13" s="12"/>
      <c r="M13" s="12"/>
      <c r="N13" s="12"/>
      <c r="O13" s="12"/>
    </row>
    <row r="14" spans="1:15" ht="15">
      <c r="A14" s="2" t="s">
        <v>8</v>
      </c>
      <c r="B14" s="12">
        <f t="shared" si="0"/>
        <v>45.538999999999994</v>
      </c>
      <c r="C14" s="3">
        <f t="shared" si="1"/>
        <v>26.022285714285712</v>
      </c>
      <c r="I14" s="85" t="s">
        <v>310</v>
      </c>
      <c r="J14" s="8" t="s">
        <v>8</v>
      </c>
      <c r="K14" s="10">
        <v>45.538999999999994</v>
      </c>
      <c r="L14" s="12"/>
      <c r="M14" s="12"/>
      <c r="N14" s="12"/>
      <c r="O14" s="12"/>
    </row>
    <row r="15" spans="1:15" ht="15">
      <c r="A15" s="2" t="s">
        <v>9</v>
      </c>
      <c r="B15" s="12">
        <f t="shared" si="0"/>
        <v>103.572</v>
      </c>
      <c r="C15" s="3">
        <f t="shared" si="1"/>
        <v>59.184000000000005</v>
      </c>
      <c r="D15" s="3"/>
      <c r="I15" s="85" t="s">
        <v>80</v>
      </c>
      <c r="J15" s="8" t="s">
        <v>9</v>
      </c>
      <c r="K15" s="10">
        <v>103.572</v>
      </c>
      <c r="L15" s="12"/>
      <c r="M15" s="12"/>
      <c r="N15" s="12"/>
      <c r="O15" s="12"/>
    </row>
    <row r="16" spans="1:15" ht="15">
      <c r="A16" s="2" t="s">
        <v>10</v>
      </c>
      <c r="B16" s="12">
        <f t="shared" si="0"/>
        <v>224.30979999999997</v>
      </c>
      <c r="C16" s="3">
        <f t="shared" si="1"/>
        <v>128.17702857142856</v>
      </c>
      <c r="D16" s="3"/>
      <c r="I16" s="85" t="s">
        <v>83</v>
      </c>
      <c r="J16" s="8" t="s">
        <v>10</v>
      </c>
      <c r="K16" s="10">
        <v>224.30979999999997</v>
      </c>
      <c r="L16" s="12"/>
      <c r="M16" s="12"/>
      <c r="N16" s="12"/>
      <c r="O16" s="12"/>
    </row>
    <row r="17" spans="1:44" ht="15">
      <c r="A17" s="2" t="s">
        <v>11</v>
      </c>
      <c r="B17" s="12">
        <f t="shared" si="0"/>
        <v>57.709599999999995</v>
      </c>
      <c r="C17" s="3"/>
      <c r="D17" s="3"/>
      <c r="I17" s="85" t="s">
        <v>86</v>
      </c>
      <c r="J17" s="8" t="s">
        <v>11</v>
      </c>
      <c r="K17" s="10">
        <v>57.709599999999995</v>
      </c>
      <c r="L17" s="12"/>
      <c r="M17" s="15"/>
      <c r="N17" s="12"/>
      <c r="O17" s="12"/>
    </row>
    <row r="18" spans="1:44" ht="15">
      <c r="A18" s="2" t="s">
        <v>12</v>
      </c>
      <c r="B18" s="12">
        <f t="shared" si="0"/>
        <v>98.331999999999994</v>
      </c>
      <c r="C18" s="3">
        <f>B18/1.75</f>
        <v>56.189714285714281</v>
      </c>
      <c r="D18" s="3"/>
      <c r="I18" s="85" t="s">
        <v>90</v>
      </c>
      <c r="J18" s="8" t="s">
        <v>12</v>
      </c>
      <c r="K18" s="10">
        <v>98.331999999999994</v>
      </c>
      <c r="L18" s="12"/>
      <c r="M18" s="12"/>
      <c r="N18" s="12"/>
      <c r="O18" s="12"/>
    </row>
    <row r="19" spans="1:44" ht="15">
      <c r="A19" s="2" t="s">
        <v>13</v>
      </c>
      <c r="B19" s="12">
        <f t="shared" si="0"/>
        <v>23.940800000000003</v>
      </c>
      <c r="E19" s="1" t="s">
        <v>55</v>
      </c>
      <c r="F19" s="3">
        <f>B23/B21</f>
        <v>0.23591087811271294</v>
      </c>
      <c r="I19" s="10" t="s">
        <v>13</v>
      </c>
      <c r="J19" s="10" t="s">
        <v>13</v>
      </c>
      <c r="K19" s="86">
        <v>23.940800000000003</v>
      </c>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row>
    <row r="20" spans="1:44" ht="15">
      <c r="A20" s="2" t="s">
        <v>14</v>
      </c>
      <c r="B20" s="12">
        <f t="shared" si="0"/>
        <v>38.251199999999997</v>
      </c>
      <c r="E20" s="1" t="s">
        <v>56</v>
      </c>
      <c r="F20" s="3">
        <f>B21/B19</f>
        <v>0.16445064492414621</v>
      </c>
      <c r="I20" s="10" t="s">
        <v>14</v>
      </c>
      <c r="J20" s="10" t="s">
        <v>14</v>
      </c>
      <c r="K20" s="86">
        <v>38.251199999999997</v>
      </c>
      <c r="L20" s="12"/>
      <c r="M20" s="12"/>
      <c r="N20" s="12"/>
      <c r="O20" s="12"/>
    </row>
    <row r="21" spans="1:44" ht="15">
      <c r="A21" s="2" t="s">
        <v>15</v>
      </c>
      <c r="B21" s="12">
        <f t="shared" si="0"/>
        <v>3.9370800000000004</v>
      </c>
      <c r="E21" s="1" t="s">
        <v>57</v>
      </c>
      <c r="F21" s="3">
        <f>B21/B20</f>
        <v>0.10292696699711383</v>
      </c>
      <c r="I21" s="10" t="s">
        <v>15</v>
      </c>
      <c r="J21" s="10" t="s">
        <v>15</v>
      </c>
      <c r="K21" s="86">
        <v>3.9370800000000004</v>
      </c>
      <c r="L21" s="12"/>
      <c r="M21" s="12"/>
      <c r="N21" s="12"/>
      <c r="O21" s="12"/>
    </row>
    <row r="22" spans="1:44" ht="15">
      <c r="A22" s="2" t="s">
        <v>16</v>
      </c>
      <c r="B22" s="12">
        <f>K32</f>
        <v>7.3529999999999998E-2</v>
      </c>
      <c r="E22" s="1" t="s">
        <v>58</v>
      </c>
      <c r="F22" s="6">
        <f>B32/B34</f>
        <v>0.41818181818181815</v>
      </c>
      <c r="I22" s="10" t="s">
        <v>17</v>
      </c>
      <c r="J22" s="10" t="s">
        <v>17</v>
      </c>
      <c r="K22" s="86">
        <v>0.92879999999999996</v>
      </c>
      <c r="L22" s="12"/>
      <c r="M22" s="12"/>
      <c r="N22" s="12"/>
      <c r="O22" s="12"/>
    </row>
    <row r="23" spans="1:44" ht="15">
      <c r="A23" s="2" t="s">
        <v>17</v>
      </c>
      <c r="B23" s="12">
        <f>K22</f>
        <v>0.92879999999999996</v>
      </c>
      <c r="E23" s="1" t="s">
        <v>59</v>
      </c>
      <c r="F23" s="11">
        <f>B32/B20</f>
        <v>1.5513238800351364E-3</v>
      </c>
      <c r="I23" s="10" t="s">
        <v>20</v>
      </c>
      <c r="J23" s="10" t="s">
        <v>20</v>
      </c>
      <c r="K23" s="86">
        <v>0.39050000000000001</v>
      </c>
      <c r="L23" s="12"/>
      <c r="M23" s="12"/>
      <c r="N23" s="12"/>
      <c r="O23" s="12"/>
    </row>
    <row r="24" spans="1:44" ht="15">
      <c r="A24" s="2" t="s">
        <v>18</v>
      </c>
      <c r="B24" s="12">
        <f>K33</f>
        <v>0.32121</v>
      </c>
      <c r="E24" s="1" t="s">
        <v>60</v>
      </c>
      <c r="F24" s="3">
        <f>B19/(B43+B47)</f>
        <v>4.2870470681983006</v>
      </c>
      <c r="I24" s="10" t="s">
        <v>22</v>
      </c>
      <c r="J24" s="10" t="s">
        <v>22</v>
      </c>
      <c r="K24" s="86">
        <v>1.6279999999999999E-2</v>
      </c>
      <c r="L24" s="12"/>
      <c r="M24" s="12"/>
      <c r="N24" s="12"/>
      <c r="O24" s="12"/>
    </row>
    <row r="25" spans="1:44" ht="15">
      <c r="A25" s="2" t="s">
        <v>19</v>
      </c>
      <c r="B25" s="12">
        <f>K34</f>
        <v>0.40377000000000002</v>
      </c>
      <c r="E25" s="1" t="s">
        <v>61</v>
      </c>
      <c r="F25" s="11">
        <f>B26/B20</f>
        <v>1.0208830049776216E-2</v>
      </c>
      <c r="I25" s="10" t="s">
        <v>24</v>
      </c>
      <c r="J25" s="10" t="s">
        <v>24</v>
      </c>
      <c r="K25" s="86">
        <v>0.32450000000000001</v>
      </c>
      <c r="L25" s="12"/>
      <c r="M25" s="12"/>
      <c r="N25" s="12"/>
      <c r="O25" s="12"/>
    </row>
    <row r="26" spans="1:44" ht="15">
      <c r="A26" s="2" t="s">
        <v>20</v>
      </c>
      <c r="B26" s="12">
        <f>K23</f>
        <v>0.39050000000000001</v>
      </c>
      <c r="E26" s="1" t="s">
        <v>62</v>
      </c>
      <c r="F26" s="9">
        <f>B26/B21</f>
        <v>9.9185182927448767E-2</v>
      </c>
      <c r="G26" s="4"/>
      <c r="I26" s="10" t="s">
        <v>26</v>
      </c>
      <c r="J26" s="10" t="s">
        <v>26</v>
      </c>
      <c r="K26" s="86">
        <v>5.9340000000000004E-2</v>
      </c>
      <c r="L26" s="12"/>
      <c r="M26" s="15"/>
      <c r="N26" s="12"/>
      <c r="O26" s="12"/>
    </row>
    <row r="27" spans="1:44" ht="15">
      <c r="A27" s="2" t="s">
        <v>21</v>
      </c>
      <c r="B27" s="12">
        <f>K35</f>
        <v>8.8000000000000009E-2</v>
      </c>
      <c r="E27" s="1" t="s">
        <v>63</v>
      </c>
      <c r="F27" s="3">
        <f>B28/B21</f>
        <v>4.1350442459894129E-3</v>
      </c>
      <c r="I27" s="10" t="s">
        <v>28</v>
      </c>
      <c r="J27" s="10" t="s">
        <v>28</v>
      </c>
      <c r="K27" s="86">
        <v>0.14190000000000003</v>
      </c>
      <c r="L27" s="12"/>
      <c r="M27" s="12"/>
      <c r="N27" s="12"/>
      <c r="O27" s="12"/>
    </row>
    <row r="28" spans="1:44" ht="15">
      <c r="A28" s="2" t="s">
        <v>22</v>
      </c>
      <c r="B28" s="84">
        <f>K24</f>
        <v>1.6279999999999999E-2</v>
      </c>
      <c r="E28" s="1" t="s">
        <v>64</v>
      </c>
      <c r="F28" s="3">
        <f>B28/B43</f>
        <v>3.5785725276416148E-3</v>
      </c>
      <c r="I28" s="10" t="s">
        <v>31</v>
      </c>
      <c r="J28" s="10" t="s">
        <v>31</v>
      </c>
      <c r="K28" s="86">
        <v>6.6000000000000003E-2</v>
      </c>
      <c r="L28" s="12"/>
      <c r="M28" s="12"/>
      <c r="N28" s="12"/>
      <c r="O28" s="12"/>
    </row>
    <row r="29" spans="1:44" ht="15">
      <c r="A29" s="2" t="s">
        <v>23</v>
      </c>
      <c r="B29" s="12">
        <f>K36</f>
        <v>9.6799999999999997E-2</v>
      </c>
      <c r="E29" s="3">
        <f>SUM(B19:B52)</f>
        <v>77.938528000000019</v>
      </c>
      <c r="I29" s="10" t="s">
        <v>33</v>
      </c>
      <c r="J29" s="10" t="s">
        <v>33</v>
      </c>
      <c r="K29" s="86">
        <v>0.21039900000000003</v>
      </c>
      <c r="L29" s="12"/>
      <c r="M29" s="12"/>
      <c r="N29" s="12"/>
      <c r="O29" s="12"/>
    </row>
    <row r="30" spans="1:44" ht="15">
      <c r="A30" s="2" t="s">
        <v>24</v>
      </c>
      <c r="B30" s="12">
        <f>K25</f>
        <v>0.32450000000000001</v>
      </c>
      <c r="I30" s="10" t="s">
        <v>37</v>
      </c>
      <c r="J30" s="10" t="s">
        <v>37</v>
      </c>
      <c r="K30" s="86">
        <v>4.5493000000000006</v>
      </c>
      <c r="L30" s="12"/>
      <c r="M30" s="12"/>
      <c r="N30" s="12"/>
      <c r="O30" s="12"/>
    </row>
    <row r="31" spans="1:44" ht="15">
      <c r="A31" s="2" t="s">
        <v>25</v>
      </c>
      <c r="B31" s="12">
        <f>K37</f>
        <v>7.2600000000000012E-2</v>
      </c>
      <c r="I31" s="10" t="s">
        <v>41</v>
      </c>
      <c r="J31" s="10" t="s">
        <v>41</v>
      </c>
      <c r="K31" s="86">
        <v>1.03515</v>
      </c>
      <c r="L31" s="12"/>
      <c r="M31" s="12"/>
      <c r="N31" s="12"/>
      <c r="O31" s="12"/>
    </row>
    <row r="32" spans="1:44" ht="15">
      <c r="A32" s="2" t="s">
        <v>26</v>
      </c>
      <c r="B32" s="12">
        <f>K26</f>
        <v>5.9340000000000004E-2</v>
      </c>
      <c r="I32" s="10" t="s">
        <v>16</v>
      </c>
      <c r="J32" s="10" t="s">
        <v>16</v>
      </c>
      <c r="K32" s="86">
        <v>7.3529999999999998E-2</v>
      </c>
      <c r="L32" s="12"/>
      <c r="M32" s="12"/>
      <c r="N32" s="12"/>
      <c r="O32" s="12"/>
    </row>
    <row r="33" spans="1:15" ht="15">
      <c r="A33" s="2" t="s">
        <v>27</v>
      </c>
      <c r="B33" s="12">
        <f>K38</f>
        <v>0.10965000000000001</v>
      </c>
      <c r="I33" s="10" t="s">
        <v>18</v>
      </c>
      <c r="J33" s="10" t="s">
        <v>18</v>
      </c>
      <c r="K33" s="86">
        <v>0.32121</v>
      </c>
      <c r="L33" s="12"/>
      <c r="M33" s="12"/>
      <c r="N33" s="12"/>
      <c r="O33" s="12"/>
    </row>
    <row r="34" spans="1:15" ht="15">
      <c r="A34" s="2" t="s">
        <v>28</v>
      </c>
      <c r="B34" s="84">
        <f>K27</f>
        <v>0.14190000000000003</v>
      </c>
      <c r="I34" s="10" t="s">
        <v>19</v>
      </c>
      <c r="J34" s="10" t="s">
        <v>19</v>
      </c>
      <c r="K34" s="86">
        <v>0.40377000000000002</v>
      </c>
      <c r="L34" s="12"/>
      <c r="M34" s="12"/>
      <c r="N34" s="12"/>
      <c r="O34" s="12"/>
    </row>
    <row r="35" spans="1:15" ht="15">
      <c r="A35" s="2" t="s">
        <v>29</v>
      </c>
      <c r="B35" s="12">
        <f>K40</f>
        <v>6.93E-2</v>
      </c>
      <c r="I35" s="10" t="s">
        <v>21</v>
      </c>
      <c r="J35" s="10" t="s">
        <v>21</v>
      </c>
      <c r="K35" s="86">
        <v>8.8000000000000009E-2</v>
      </c>
      <c r="L35" s="12"/>
      <c r="M35" s="12"/>
      <c r="N35" s="12"/>
      <c r="O35" s="12"/>
    </row>
    <row r="36" spans="1:15" ht="15">
      <c r="A36" s="2" t="s">
        <v>30</v>
      </c>
      <c r="B36" s="12">
        <f>K39</f>
        <v>9.9000000000000008E-3</v>
      </c>
      <c r="I36" s="10" t="s">
        <v>23</v>
      </c>
      <c r="J36" s="10" t="s">
        <v>23</v>
      </c>
      <c r="K36" s="86">
        <v>9.6799999999999997E-2</v>
      </c>
      <c r="L36" s="12"/>
      <c r="M36" s="12"/>
      <c r="N36" s="12"/>
      <c r="O36" s="12"/>
    </row>
    <row r="37" spans="1:15" ht="15">
      <c r="A37" s="2" t="s">
        <v>31</v>
      </c>
      <c r="B37" s="12">
        <f>K28</f>
        <v>6.6000000000000003E-2</v>
      </c>
      <c r="I37" s="10" t="s">
        <v>25</v>
      </c>
      <c r="J37" s="10" t="s">
        <v>25</v>
      </c>
      <c r="K37" s="86">
        <v>7.2600000000000012E-2</v>
      </c>
      <c r="L37" s="12"/>
      <c r="M37" s="12"/>
      <c r="N37" s="12"/>
      <c r="O37" s="12"/>
    </row>
    <row r="38" spans="1:15" ht="15">
      <c r="A38" s="2" t="s">
        <v>32</v>
      </c>
      <c r="B38" s="12">
        <f>K41</f>
        <v>0.1386</v>
      </c>
      <c r="I38" s="10" t="s">
        <v>27</v>
      </c>
      <c r="J38" s="10" t="s">
        <v>27</v>
      </c>
      <c r="K38" s="86">
        <v>0.10965000000000001</v>
      </c>
      <c r="L38" s="12"/>
      <c r="M38" s="12"/>
      <c r="N38" s="12"/>
      <c r="O38" s="12"/>
    </row>
    <row r="39" spans="1:15" ht="15">
      <c r="A39" s="2" t="s">
        <v>33</v>
      </c>
      <c r="B39" s="12">
        <f>K29</f>
        <v>0.21039900000000003</v>
      </c>
      <c r="I39" s="10" t="s">
        <v>30</v>
      </c>
      <c r="J39" s="10" t="s">
        <v>30</v>
      </c>
      <c r="K39" s="86">
        <v>9.9000000000000008E-3</v>
      </c>
      <c r="L39" s="12"/>
      <c r="M39" s="12"/>
      <c r="N39" s="12"/>
      <c r="O39" s="12"/>
    </row>
    <row r="40" spans="1:15" ht="15">
      <c r="A40" s="2" t="s">
        <v>34</v>
      </c>
      <c r="B40" s="12">
        <f>K43</f>
        <v>0.10565100000000001</v>
      </c>
      <c r="I40" s="10" t="s">
        <v>29</v>
      </c>
      <c r="J40" s="10" t="s">
        <v>29</v>
      </c>
      <c r="K40" s="86">
        <v>6.93E-2</v>
      </c>
      <c r="L40" s="12"/>
      <c r="M40" s="12"/>
      <c r="N40" s="12"/>
      <c r="O40" s="12"/>
    </row>
    <row r="41" spans="1:15" ht="15">
      <c r="A41" s="2" t="s">
        <v>35</v>
      </c>
      <c r="B41" s="12">
        <f>K42</f>
        <v>5.4180000000000001E-3</v>
      </c>
      <c r="I41" s="10" t="s">
        <v>32</v>
      </c>
      <c r="J41" s="10" t="s">
        <v>32</v>
      </c>
      <c r="K41" s="86">
        <v>0.1386</v>
      </c>
      <c r="L41" s="12"/>
      <c r="M41" s="12"/>
      <c r="N41" s="12"/>
      <c r="O41" s="12"/>
    </row>
    <row r="42" spans="1:15" ht="15">
      <c r="A42" s="2" t="s">
        <v>36</v>
      </c>
      <c r="B42" s="12">
        <f>K44</f>
        <v>0.01</v>
      </c>
      <c r="I42" s="10" t="s">
        <v>35</v>
      </c>
      <c r="J42" s="10" t="s">
        <v>35</v>
      </c>
      <c r="K42" s="86">
        <v>5.4180000000000001E-3</v>
      </c>
      <c r="L42" s="12"/>
      <c r="M42" s="12"/>
      <c r="N42" s="12"/>
      <c r="O42" s="12"/>
    </row>
    <row r="43" spans="1:15" ht="15">
      <c r="A43" s="2" t="s">
        <v>37</v>
      </c>
      <c r="B43" s="12">
        <f>K30</f>
        <v>4.5493000000000006</v>
      </c>
      <c r="I43" s="10" t="s">
        <v>34</v>
      </c>
      <c r="J43" s="10" t="s">
        <v>34</v>
      </c>
      <c r="K43" s="86">
        <v>0.10565100000000001</v>
      </c>
      <c r="L43" s="12"/>
      <c r="M43" s="12"/>
      <c r="N43" s="12"/>
      <c r="O43" s="12"/>
    </row>
    <row r="44" spans="1:15" ht="15">
      <c r="A44" s="2" t="s">
        <v>38</v>
      </c>
      <c r="B44" s="12">
        <f>K45</f>
        <v>0.2077</v>
      </c>
      <c r="I44" s="10" t="s">
        <v>36</v>
      </c>
      <c r="J44" s="10" t="s">
        <v>36</v>
      </c>
      <c r="K44" s="86">
        <v>0.01</v>
      </c>
      <c r="L44" s="12"/>
      <c r="M44" s="12"/>
      <c r="N44" s="12"/>
      <c r="O44" s="12"/>
    </row>
    <row r="45" spans="1:15" ht="15">
      <c r="A45" s="2" t="s">
        <v>39</v>
      </c>
      <c r="B45" s="12">
        <f>K46</f>
        <v>1.6750000000000001E-2</v>
      </c>
      <c r="I45" s="10" t="s">
        <v>38</v>
      </c>
      <c r="J45" s="10" t="s">
        <v>38</v>
      </c>
      <c r="K45" s="86">
        <v>0.2077</v>
      </c>
      <c r="L45" s="12"/>
      <c r="M45" s="12"/>
      <c r="N45" s="12"/>
      <c r="O45" s="12"/>
    </row>
    <row r="46" spans="1:15" ht="15">
      <c r="A46" s="2" t="s">
        <v>40</v>
      </c>
      <c r="B46" s="12">
        <f>K47</f>
        <v>1.005E-2</v>
      </c>
      <c r="I46" s="10" t="s">
        <v>39</v>
      </c>
      <c r="J46" s="10" t="s">
        <v>39</v>
      </c>
      <c r="K46" s="86">
        <v>1.6750000000000001E-2</v>
      </c>
      <c r="L46" s="12"/>
      <c r="M46" s="12"/>
      <c r="N46" s="12"/>
      <c r="O46" s="12"/>
    </row>
    <row r="47" spans="1:15" ht="15">
      <c r="A47" s="2" t="s">
        <v>41</v>
      </c>
      <c r="B47" s="12">
        <f>K31</f>
        <v>1.03515</v>
      </c>
      <c r="I47" s="10" t="s">
        <v>40</v>
      </c>
      <c r="J47" s="10" t="s">
        <v>40</v>
      </c>
      <c r="K47" s="86">
        <v>1.005E-2</v>
      </c>
      <c r="L47" s="12"/>
      <c r="M47" s="12"/>
      <c r="N47" s="12"/>
      <c r="O47" s="12"/>
    </row>
    <row r="48" spans="1:15" ht="15">
      <c r="A48" s="2" t="s">
        <v>42</v>
      </c>
      <c r="B48" s="12">
        <f>K48</f>
        <v>5.0249999999999996E-2</v>
      </c>
      <c r="I48" s="10" t="s">
        <v>42</v>
      </c>
      <c r="J48" s="10" t="s">
        <v>42</v>
      </c>
      <c r="K48" s="86">
        <v>5.0249999999999996E-2</v>
      </c>
      <c r="L48" s="12"/>
      <c r="M48" s="12"/>
      <c r="N48" s="12"/>
      <c r="O48" s="12"/>
    </row>
    <row r="49" spans="1:15" ht="15">
      <c r="A49" s="2" t="s">
        <v>43</v>
      </c>
      <c r="B49" s="12">
        <f>K49</f>
        <v>2.2646000000000002</v>
      </c>
      <c r="C49" s="1">
        <v>0.46</v>
      </c>
      <c r="I49" s="10" t="s">
        <v>43</v>
      </c>
      <c r="J49" s="10" t="s">
        <v>43</v>
      </c>
      <c r="K49" s="86">
        <v>2.2646000000000002</v>
      </c>
      <c r="L49" s="12"/>
      <c r="M49" s="12"/>
      <c r="N49" s="12"/>
      <c r="O49" s="12"/>
    </row>
    <row r="50" spans="1:15" ht="15">
      <c r="A50" s="2" t="s">
        <v>44</v>
      </c>
      <c r="B50" s="12">
        <f>K50</f>
        <v>2.01E-2</v>
      </c>
      <c r="I50" s="10" t="s">
        <v>44</v>
      </c>
      <c r="J50" s="10" t="s">
        <v>44</v>
      </c>
      <c r="K50" s="86">
        <v>2.01E-2</v>
      </c>
      <c r="L50" s="12"/>
      <c r="M50" s="12"/>
      <c r="O50" s="12"/>
    </row>
    <row r="51" spans="1:15" ht="15">
      <c r="A51" s="2" t="s">
        <v>45</v>
      </c>
      <c r="B51" s="12">
        <f>K51</f>
        <v>3.3500000000000001E-3</v>
      </c>
      <c r="I51" s="10" t="s">
        <v>45</v>
      </c>
      <c r="J51" s="10" t="s">
        <v>45</v>
      </c>
      <c r="K51" s="86">
        <v>3.3500000000000001E-3</v>
      </c>
      <c r="L51" s="12"/>
      <c r="M51" s="12"/>
    </row>
    <row r="52" spans="1:15" ht="15">
      <c r="A52" s="2" t="s">
        <v>46</v>
      </c>
      <c r="B52" s="12">
        <f>K52</f>
        <v>1.005E-2</v>
      </c>
      <c r="I52" s="10" t="s">
        <v>46</v>
      </c>
      <c r="J52" s="10" t="s">
        <v>46</v>
      </c>
      <c r="K52" s="86">
        <v>1.005E-2</v>
      </c>
      <c r="L52" s="12"/>
      <c r="M52" s="12"/>
    </row>
    <row r="53" spans="1:15" ht="25.5">
      <c r="A53" s="5" t="s">
        <v>54</v>
      </c>
      <c r="B53" s="87">
        <f>SUM(B19:B52)</f>
        <v>77.938528000000019</v>
      </c>
      <c r="K53" s="7"/>
      <c r="L53" s="10"/>
    </row>
    <row r="54" spans="1:15" ht="15">
      <c r="K54" s="10"/>
      <c r="L54" s="10"/>
    </row>
  </sheetData>
  <conditionalFormatting sqref="K6">
    <cfRule type="cellIs" dxfId="454" priority="319" operator="between">
      <formula>103</formula>
      <formula>742</formula>
    </cfRule>
  </conditionalFormatting>
  <conditionalFormatting sqref="K7">
    <cfRule type="cellIs" dxfId="453" priority="318" operator="between">
      <formula>1</formula>
      <formula>41</formula>
    </cfRule>
  </conditionalFormatting>
  <conditionalFormatting sqref="K8">
    <cfRule type="cellIs" dxfId="452" priority="317" operator="between">
      <formula>10</formula>
      <formula>345</formula>
    </cfRule>
  </conditionalFormatting>
  <conditionalFormatting sqref="K9">
    <cfRule type="cellIs" dxfId="451" priority="316" operator="between">
      <formula>5</formula>
      <formula>43</formula>
    </cfRule>
  </conditionalFormatting>
  <conditionalFormatting sqref="K10">
    <cfRule type="cellIs" dxfId="450" priority="315" operator="between">
      <formula>152</formula>
      <formula>708</formula>
    </cfRule>
  </conditionalFormatting>
  <conditionalFormatting sqref="K11">
    <cfRule type="cellIs" dxfId="449" priority="314" operator="between">
      <formula>0</formula>
      <formula>1142</formula>
    </cfRule>
  </conditionalFormatting>
  <conditionalFormatting sqref="K12">
    <cfRule type="cellIs" dxfId="448" priority="313" operator="between">
      <formula>27</formula>
      <formula>324</formula>
    </cfRule>
  </conditionalFormatting>
  <conditionalFormatting sqref="K13">
    <cfRule type="cellIs" dxfId="447" priority="312" operator="between">
      <formula>5</formula>
      <formula>41</formula>
    </cfRule>
  </conditionalFormatting>
  <conditionalFormatting sqref="K14">
    <cfRule type="cellIs" dxfId="446" priority="311" operator="between">
      <formula>10</formula>
      <formula>263</formula>
    </cfRule>
  </conditionalFormatting>
  <conditionalFormatting sqref="K15">
    <cfRule type="cellIs" dxfId="445" priority="310" operator="between">
      <formula>10</formula>
      <formula>102</formula>
    </cfRule>
  </conditionalFormatting>
  <conditionalFormatting sqref="K16">
    <cfRule type="cellIs" dxfId="444" priority="309" operator="between">
      <formula>87</formula>
      <formula>441</formula>
    </cfRule>
  </conditionalFormatting>
  <conditionalFormatting sqref="K17">
    <cfRule type="cellIs" dxfId="443" priority="308" operator="between">
      <formula>15</formula>
      <formula>259</formula>
    </cfRule>
  </conditionalFormatting>
  <conditionalFormatting sqref="K18">
    <cfRule type="cellIs" dxfId="442" priority="307" operator="between">
      <formula>52</formula>
      <formula>322</formula>
    </cfRule>
  </conditionalFormatting>
  <conditionalFormatting sqref="AR19">
    <cfRule type="cellIs" dxfId="66" priority="67" operator="between">
      <formula>0.01</formula>
      <formula>0.1</formula>
    </cfRule>
  </conditionalFormatting>
  <conditionalFormatting sqref="AQ19">
    <cfRule type="cellIs" dxfId="65" priority="66" operator="between">
      <formula>0.01</formula>
      <formula>0.1</formula>
    </cfRule>
  </conditionalFormatting>
  <conditionalFormatting sqref="AP19">
    <cfRule type="cellIs" dxfId="64" priority="65" operator="between">
      <formula>0.01</formula>
      <formula>0.03</formula>
    </cfRule>
  </conditionalFormatting>
  <conditionalFormatting sqref="AO19">
    <cfRule type="cellIs" dxfId="63" priority="64" operator="between">
      <formula>0.5</formula>
      <formula>7</formula>
    </cfRule>
  </conditionalFormatting>
  <conditionalFormatting sqref="AN19">
    <cfRule type="cellIs" dxfId="62" priority="63" operator="between">
      <formula>0.1</formula>
      <formula>0.73</formula>
    </cfRule>
  </conditionalFormatting>
  <conditionalFormatting sqref="AM19">
    <cfRule type="cellIs" dxfId="61" priority="62" operator="between">
      <formula>0.01</formula>
      <formula>0.1</formula>
    </cfRule>
  </conditionalFormatting>
  <conditionalFormatting sqref="AL19">
    <cfRule type="cellIs" dxfId="60" priority="61" operator="between">
      <formula>0.01</formula>
      <formula>0.1</formula>
    </cfRule>
  </conditionalFormatting>
  <conditionalFormatting sqref="AK19">
    <cfRule type="cellIs" dxfId="59" priority="60" operator="between">
      <formula>0.01</formula>
      <formula>1.4</formula>
    </cfRule>
  </conditionalFormatting>
  <conditionalFormatting sqref="AJ19">
    <cfRule type="cellIs" dxfId="58" priority="59" operator="between">
      <formula>0</formula>
      <formula>0.2</formula>
    </cfRule>
  </conditionalFormatting>
  <conditionalFormatting sqref="AI19">
    <cfRule type="cellIs" dxfId="57" priority="58" operator="between">
      <formula>0.01</formula>
      <formula>0.8</formula>
    </cfRule>
  </conditionalFormatting>
  <conditionalFormatting sqref="AH19">
    <cfRule type="cellIs" dxfId="56" priority="57" operator="between">
      <formula>0</formula>
      <formula>0.2</formula>
    </cfRule>
  </conditionalFormatting>
  <conditionalFormatting sqref="AG19">
    <cfRule type="cellIs" dxfId="55" priority="56" operator="between">
      <formula>0.01</formula>
      <formula>0.5</formula>
    </cfRule>
  </conditionalFormatting>
  <conditionalFormatting sqref="AF19">
    <cfRule type="cellIs" dxfId="54" priority="55" operator="between">
      <formula>0.01</formula>
      <formula>0.45</formula>
    </cfRule>
  </conditionalFormatting>
  <conditionalFormatting sqref="AE19">
    <cfRule type="cellIs" dxfId="53" priority="54" operator="between">
      <formula>0.01</formula>
      <formula>0.22</formula>
    </cfRule>
  </conditionalFormatting>
  <conditionalFormatting sqref="AD19">
    <cfRule type="cellIs" dxfId="52" priority="53" operator="between">
      <formula>0.01</formula>
      <formula>0.7</formula>
    </cfRule>
  </conditionalFormatting>
  <conditionalFormatting sqref="AC19">
    <cfRule type="cellIs" dxfId="51" priority="52" operator="between">
      <formula>0.01</formula>
      <formula>0.23</formula>
    </cfRule>
  </conditionalFormatting>
  <conditionalFormatting sqref="AB19">
    <cfRule type="cellIs" dxfId="50" priority="51" operator="between">
      <formula>0.01</formula>
      <formula>0.9</formula>
    </cfRule>
  </conditionalFormatting>
  <conditionalFormatting sqref="AA19">
    <cfRule type="cellIs" dxfId="49" priority="50" operator="between">
      <formula>0.01</formula>
      <formula>0.9</formula>
    </cfRule>
  </conditionalFormatting>
  <conditionalFormatting sqref="Z19">
    <cfRule type="cellIs" dxfId="48" priority="49" operator="between">
      <formula>0.1</formula>
      <formula>1.25</formula>
    </cfRule>
  </conditionalFormatting>
  <conditionalFormatting sqref="Y19">
    <cfRule type="cellIs" dxfId="47" priority="48" operator="between">
      <formula>0.01</formula>
      <formula>1.29</formula>
    </cfRule>
  </conditionalFormatting>
  <conditionalFormatting sqref="X19">
    <cfRule type="cellIs" dxfId="46" priority="47" operator="between">
      <formula>0.1</formula>
      <formula>0.45</formula>
    </cfRule>
  </conditionalFormatting>
  <conditionalFormatting sqref="W19">
    <cfRule type="cellIs" dxfId="45" priority="46" operator="between">
      <formula>0.21</formula>
      <formula>2.03</formula>
    </cfRule>
  </conditionalFormatting>
  <conditionalFormatting sqref="V19">
    <cfRule type="cellIs" dxfId="44" priority="45" operator="between">
      <formula>0.34</formula>
      <formula>10.35</formula>
    </cfRule>
  </conditionalFormatting>
  <conditionalFormatting sqref="U19">
    <cfRule type="cellIs" dxfId="43" priority="44" operator="between">
      <formula>0.01</formula>
      <formula>1.22</formula>
    </cfRule>
  </conditionalFormatting>
  <conditionalFormatting sqref="T19">
    <cfRule type="cellIs" dxfId="42" priority="43" operator="between">
      <formula>0.02</formula>
      <formula>0.6</formula>
    </cfRule>
  </conditionalFormatting>
  <conditionalFormatting sqref="S19">
    <cfRule type="cellIs" dxfId="41" priority="42" operator="between">
      <formula>0.02</formula>
      <formula>0.65</formula>
    </cfRule>
  </conditionalFormatting>
  <conditionalFormatting sqref="R19">
    <cfRule type="cellIs" dxfId="40" priority="41" operator="between">
      <formula>0.01</formula>
      <formula>0.6</formula>
    </cfRule>
  </conditionalFormatting>
  <conditionalFormatting sqref="Q19">
    <cfRule type="cellIs" dxfId="39" priority="40" operator="between">
      <formula>0.01</formula>
      <formula>0.95</formula>
    </cfRule>
  </conditionalFormatting>
  <conditionalFormatting sqref="P19">
    <cfRule type="cellIs" dxfId="38" priority="39" operator="between">
      <formula>0.01</formula>
      <formula>2.99</formula>
    </cfRule>
  </conditionalFormatting>
  <conditionalFormatting sqref="O19">
    <cfRule type="cellIs" dxfId="37" priority="38" operator="between">
      <formula>0.01</formula>
      <formula>1</formula>
    </cfRule>
  </conditionalFormatting>
  <conditionalFormatting sqref="N19">
    <cfRule type="cellIs" dxfId="36" priority="37" operator="between">
      <formula>0.08</formula>
      <formula>1.7</formula>
    </cfRule>
  </conditionalFormatting>
  <conditionalFormatting sqref="M19">
    <cfRule type="cellIs" dxfId="35" priority="36" operator="between">
      <formula>0.18</formula>
      <formula>0.63</formula>
    </cfRule>
  </conditionalFormatting>
  <conditionalFormatting sqref="L19">
    <cfRule type="cellIs" dxfId="34" priority="35" operator="between">
      <formula>1.4</formula>
      <formula>80</formula>
    </cfRule>
  </conditionalFormatting>
  <conditionalFormatting sqref="K19">
    <cfRule type="cellIs" dxfId="33" priority="34" operator="between">
      <formula>5</formula>
      <formula>125</formula>
    </cfRule>
  </conditionalFormatting>
  <conditionalFormatting sqref="K52">
    <cfRule type="cellIs" dxfId="32" priority="33" operator="between">
      <formula>0.01</formula>
      <formula>0.1</formula>
    </cfRule>
  </conditionalFormatting>
  <conditionalFormatting sqref="K51">
    <cfRule type="cellIs" dxfId="31" priority="32" operator="between">
      <formula>0.01</formula>
      <formula>0.1</formula>
    </cfRule>
  </conditionalFormatting>
  <conditionalFormatting sqref="K50">
    <cfRule type="cellIs" dxfId="30" priority="31" operator="between">
      <formula>0.01</formula>
      <formula>0.03</formula>
    </cfRule>
  </conditionalFormatting>
  <conditionalFormatting sqref="K49">
    <cfRule type="cellIs" dxfId="29" priority="30" operator="between">
      <formula>0.5</formula>
      <formula>7</formula>
    </cfRule>
  </conditionalFormatting>
  <conditionalFormatting sqref="K48">
    <cfRule type="cellIs" dxfId="28" priority="29" operator="between">
      <formula>0.1</formula>
      <formula>0.73</formula>
    </cfRule>
  </conditionalFormatting>
  <conditionalFormatting sqref="K47">
    <cfRule type="cellIs" dxfId="27" priority="28" operator="between">
      <formula>0.01</formula>
      <formula>0.1</formula>
    </cfRule>
  </conditionalFormatting>
  <conditionalFormatting sqref="K46">
    <cfRule type="cellIs" dxfId="26" priority="27" operator="between">
      <formula>0.01</formula>
      <formula>0.1</formula>
    </cfRule>
  </conditionalFormatting>
  <conditionalFormatting sqref="K45">
    <cfRule type="cellIs" dxfId="25" priority="26" operator="between">
      <formula>0.01</formula>
      <formula>1.4</formula>
    </cfRule>
  </conditionalFormatting>
  <conditionalFormatting sqref="K44">
    <cfRule type="cellIs" dxfId="24" priority="25" operator="between">
      <formula>0</formula>
      <formula>0.2</formula>
    </cfRule>
  </conditionalFormatting>
  <conditionalFormatting sqref="K43">
    <cfRule type="cellIs" dxfId="23" priority="24" operator="between">
      <formula>0.01</formula>
      <formula>0.8</formula>
    </cfRule>
  </conditionalFormatting>
  <conditionalFormatting sqref="K42">
    <cfRule type="cellIs" dxfId="22" priority="23" operator="between">
      <formula>0</formula>
      <formula>0.2</formula>
    </cfRule>
  </conditionalFormatting>
  <conditionalFormatting sqref="K41">
    <cfRule type="cellIs" dxfId="21" priority="22" operator="between">
      <formula>0.01</formula>
      <formula>0.5</formula>
    </cfRule>
  </conditionalFormatting>
  <conditionalFormatting sqref="K40">
    <cfRule type="cellIs" dxfId="20" priority="21" operator="between">
      <formula>0.01</formula>
      <formula>0.45</formula>
    </cfRule>
  </conditionalFormatting>
  <conditionalFormatting sqref="K39">
    <cfRule type="cellIs" dxfId="19" priority="20" operator="between">
      <formula>0.01</formula>
      <formula>0.22</formula>
    </cfRule>
  </conditionalFormatting>
  <conditionalFormatting sqref="K38">
    <cfRule type="cellIs" dxfId="18" priority="19" operator="between">
      <formula>0.01</formula>
      <formula>0.7</formula>
    </cfRule>
  </conditionalFormatting>
  <conditionalFormatting sqref="K37">
    <cfRule type="cellIs" dxfId="17" priority="18" operator="between">
      <formula>0.01</formula>
      <formula>0.23</formula>
    </cfRule>
  </conditionalFormatting>
  <conditionalFormatting sqref="K36">
    <cfRule type="cellIs" dxfId="16" priority="17" operator="between">
      <formula>0.01</formula>
      <formula>0.9</formula>
    </cfRule>
  </conditionalFormatting>
  <conditionalFormatting sqref="K35">
    <cfRule type="cellIs" dxfId="15" priority="16" operator="between">
      <formula>0.01</formula>
      <formula>0.9</formula>
    </cfRule>
  </conditionalFormatting>
  <conditionalFormatting sqref="K34">
    <cfRule type="cellIs" dxfId="14" priority="15" operator="between">
      <formula>0.1</formula>
      <formula>1.25</formula>
    </cfRule>
  </conditionalFormatting>
  <conditionalFormatting sqref="K33">
    <cfRule type="cellIs" dxfId="13" priority="14" operator="between">
      <formula>0.01</formula>
      <formula>1.29</formula>
    </cfRule>
  </conditionalFormatting>
  <conditionalFormatting sqref="K32">
    <cfRule type="cellIs" dxfId="12" priority="13" operator="between">
      <formula>0.1</formula>
      <formula>0.45</formula>
    </cfRule>
  </conditionalFormatting>
  <conditionalFormatting sqref="K31">
    <cfRule type="cellIs" dxfId="11" priority="12" operator="between">
      <formula>0.21</formula>
      <formula>2.03</formula>
    </cfRule>
  </conditionalFormatting>
  <conditionalFormatting sqref="K30">
    <cfRule type="cellIs" dxfId="10" priority="11" operator="between">
      <formula>0.34</formula>
      <formula>10.35</formula>
    </cfRule>
  </conditionalFormatting>
  <conditionalFormatting sqref="K29">
    <cfRule type="cellIs" dxfId="9" priority="10" operator="between">
      <formula>0.01</formula>
      <formula>1.22</formula>
    </cfRule>
  </conditionalFormatting>
  <conditionalFormatting sqref="K28">
    <cfRule type="cellIs" dxfId="8" priority="9" operator="between">
      <formula>0.02</formula>
      <formula>0.6</formula>
    </cfRule>
  </conditionalFormatting>
  <conditionalFormatting sqref="K27">
    <cfRule type="cellIs" dxfId="7" priority="8" operator="between">
      <formula>0.02</formula>
      <formula>0.65</formula>
    </cfRule>
  </conditionalFormatting>
  <conditionalFormatting sqref="K26">
    <cfRule type="cellIs" dxfId="6" priority="7" operator="between">
      <formula>0.01</formula>
      <formula>0.6</formula>
    </cfRule>
  </conditionalFormatting>
  <conditionalFormatting sqref="K25">
    <cfRule type="cellIs" dxfId="5" priority="6" operator="between">
      <formula>0.01</formula>
      <formula>0.95</formula>
    </cfRule>
  </conditionalFormatting>
  <conditionalFormatting sqref="K24">
    <cfRule type="cellIs" dxfId="4" priority="5" operator="between">
      <formula>0.01</formula>
      <formula>2.99</formula>
    </cfRule>
  </conditionalFormatting>
  <conditionalFormatting sqref="K23">
    <cfRule type="cellIs" dxfId="3" priority="4" operator="between">
      <formula>0.01</formula>
      <formula>1</formula>
    </cfRule>
  </conditionalFormatting>
  <conditionalFormatting sqref="K22">
    <cfRule type="cellIs" dxfId="2" priority="3" operator="between">
      <formula>0.08</formula>
      <formula>1.7</formula>
    </cfRule>
  </conditionalFormatting>
  <conditionalFormatting sqref="K21">
    <cfRule type="cellIs" dxfId="1" priority="2" operator="between">
      <formula>0.18</formula>
      <formula>0.63</formula>
    </cfRule>
  </conditionalFormatting>
  <conditionalFormatting sqref="K20">
    <cfRule type="cellIs" dxfId="0" priority="1" operator="between">
      <formula>1.4</formula>
      <formula>80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0"/>
  <sheetViews>
    <sheetView tabSelected="1" view="pageLayout" topLeftCell="A7" zoomScale="78" zoomScalePageLayoutView="78" workbookViewId="0">
      <selection activeCell="M20" sqref="M20:N20"/>
    </sheetView>
  </sheetViews>
  <sheetFormatPr defaultRowHeight="15"/>
  <cols>
    <col min="1" max="1" width="6.5703125" style="10" customWidth="1"/>
    <col min="2" max="2" width="16.28515625" style="10" customWidth="1"/>
    <col min="3" max="3" width="8.5703125" style="10" customWidth="1"/>
    <col min="4" max="4" width="12.7109375" style="10" customWidth="1"/>
    <col min="5" max="5" width="6.7109375" style="10" customWidth="1"/>
    <col min="6" max="6" width="21.42578125" style="10" customWidth="1"/>
    <col min="7" max="7" width="8.140625" style="10" customWidth="1"/>
    <col min="8" max="8" width="12.28515625" style="10" customWidth="1"/>
    <col min="9" max="9" width="6.42578125" customWidth="1"/>
    <col min="11" max="11" width="9.140625" customWidth="1"/>
    <col min="12" max="12" width="22.85546875" customWidth="1"/>
    <col min="13" max="13" width="5.42578125" customWidth="1"/>
    <col min="14" max="14" width="11.42578125" customWidth="1"/>
    <col min="17" max="17" width="16.5703125" customWidth="1"/>
    <col min="18" max="18" width="9.140625" hidden="1" customWidth="1"/>
  </cols>
  <sheetData>
    <row r="1" spans="1:17" ht="17.25" customHeight="1">
      <c r="A1" s="101" t="s">
        <v>67</v>
      </c>
      <c r="B1" s="101"/>
      <c r="C1" s="101"/>
      <c r="D1" s="101"/>
      <c r="E1" s="101"/>
      <c r="F1" s="101"/>
      <c r="G1" s="101"/>
      <c r="H1" s="101"/>
      <c r="I1" s="99" t="s">
        <v>198</v>
      </c>
      <c r="J1" s="99"/>
      <c r="K1" s="99"/>
      <c r="L1" s="99"/>
      <c r="M1" s="99"/>
      <c r="N1" s="99"/>
      <c r="O1" s="99"/>
      <c r="P1" s="99"/>
      <c r="Q1" s="99"/>
    </row>
    <row r="2" spans="1:17" ht="15.75">
      <c r="A2" s="17"/>
      <c r="I2" s="17"/>
      <c r="J2" s="28"/>
      <c r="K2" s="29"/>
      <c r="L2" s="28"/>
      <c r="M2" s="28"/>
    </row>
    <row r="3" spans="1:17" ht="15.75">
      <c r="A3" s="17" t="s">
        <v>276</v>
      </c>
      <c r="B3" s="17"/>
      <c r="C3" s="17" t="str">
        <f>Sheet1!B3</f>
        <v>DNANB001A001J696</v>
      </c>
      <c r="D3" s="17"/>
      <c r="I3" s="76" t="s">
        <v>276</v>
      </c>
      <c r="K3" s="69" t="str">
        <f>C3</f>
        <v>DNANB001A001J696</v>
      </c>
    </row>
    <row r="4" spans="1:17" ht="15.75" customHeight="1">
      <c r="A4" s="18" t="s">
        <v>68</v>
      </c>
      <c r="I4" s="30"/>
      <c r="J4" s="30"/>
      <c r="K4" s="30"/>
      <c r="L4" s="30"/>
      <c r="M4" s="30"/>
      <c r="N4" s="30"/>
      <c r="O4" s="30"/>
      <c r="P4" s="30"/>
      <c r="Q4" s="30"/>
    </row>
    <row r="5" spans="1:17" ht="15.75" customHeight="1">
      <c r="A5" s="19" t="s">
        <v>69</v>
      </c>
      <c r="I5" s="77" t="s">
        <v>199</v>
      </c>
      <c r="J5" s="30"/>
      <c r="K5" s="30"/>
      <c r="L5" s="30"/>
      <c r="M5" s="30"/>
      <c r="N5" s="30"/>
      <c r="O5" s="30"/>
      <c r="P5" s="30"/>
      <c r="Q5" s="30"/>
    </row>
    <row r="6" spans="1:17" ht="15.75" customHeight="1">
      <c r="A6" s="88" t="s">
        <v>275</v>
      </c>
      <c r="B6" s="88" t="s">
        <v>70</v>
      </c>
      <c r="C6" s="88" t="s">
        <v>71</v>
      </c>
      <c r="D6" s="89" t="s">
        <v>72</v>
      </c>
      <c r="E6" s="88" t="s">
        <v>275</v>
      </c>
      <c r="F6" s="88" t="s">
        <v>70</v>
      </c>
      <c r="G6" s="88" t="s">
        <v>71</v>
      </c>
      <c r="H6" s="89" t="s">
        <v>72</v>
      </c>
      <c r="I6" s="30"/>
      <c r="J6" s="30"/>
      <c r="K6" s="30"/>
      <c r="O6" s="27"/>
      <c r="P6" s="27"/>
      <c r="Q6" s="27"/>
    </row>
    <row r="7" spans="1:17" ht="15.75" customHeight="1">
      <c r="A7" s="88"/>
      <c r="B7" s="88"/>
      <c r="C7" s="88"/>
      <c r="D7" s="89"/>
      <c r="E7" s="88"/>
      <c r="F7" s="88"/>
      <c r="G7" s="88"/>
      <c r="H7" s="89"/>
      <c r="I7" s="30"/>
      <c r="J7" s="127" t="s">
        <v>200</v>
      </c>
      <c r="K7" s="128"/>
      <c r="L7" s="128"/>
      <c r="M7" s="128"/>
      <c r="N7" s="128"/>
      <c r="O7" s="128"/>
      <c r="P7" s="128"/>
      <c r="Q7" s="129"/>
    </row>
    <row r="8" spans="1:17" ht="16.5" customHeight="1">
      <c r="A8" s="63">
        <v>1</v>
      </c>
      <c r="B8" s="64" t="s">
        <v>73</v>
      </c>
      <c r="C8" s="65">
        <f>Sheet1!B6</f>
        <v>366.24639999999994</v>
      </c>
      <c r="D8" s="63" t="s">
        <v>74</v>
      </c>
      <c r="E8" s="63">
        <v>8</v>
      </c>
      <c r="F8" s="66" t="s">
        <v>75</v>
      </c>
      <c r="G8" s="65">
        <f>Sheet1!B13</f>
        <v>32.470599999999997</v>
      </c>
      <c r="H8" s="63" t="s">
        <v>76</v>
      </c>
      <c r="I8" s="30"/>
      <c r="J8" s="130"/>
      <c r="K8" s="131"/>
      <c r="L8" s="131"/>
      <c r="M8" s="131"/>
      <c r="N8" s="131"/>
      <c r="O8" s="131"/>
      <c r="P8" s="131"/>
      <c r="Q8" s="132"/>
    </row>
    <row r="9" spans="1:17" ht="20.25" customHeight="1">
      <c r="A9" s="63">
        <v>2</v>
      </c>
      <c r="B9" s="67" t="s">
        <v>77</v>
      </c>
      <c r="C9" s="65">
        <f>Sheet1!B7</f>
        <v>3.9493999999999998</v>
      </c>
      <c r="D9" s="82" t="s">
        <v>280</v>
      </c>
      <c r="E9" s="63">
        <v>9</v>
      </c>
      <c r="F9" s="66" t="s">
        <v>78</v>
      </c>
      <c r="G9" s="65">
        <f>Sheet1!B14</f>
        <v>45.538999999999994</v>
      </c>
      <c r="H9" s="63" t="s">
        <v>283</v>
      </c>
      <c r="J9" s="133" t="s">
        <v>201</v>
      </c>
      <c r="K9" s="134"/>
      <c r="L9" s="135"/>
      <c r="M9" s="98" t="s">
        <v>202</v>
      </c>
      <c r="N9" s="98"/>
      <c r="O9" s="100" t="s">
        <v>72</v>
      </c>
      <c r="P9" s="100"/>
      <c r="Q9" s="100"/>
    </row>
    <row r="10" spans="1:17" ht="18.75" customHeight="1">
      <c r="A10" s="63">
        <v>3</v>
      </c>
      <c r="B10" s="68" t="s">
        <v>79</v>
      </c>
      <c r="C10" s="65">
        <f>Sheet1!B8</f>
        <v>27.726399999999995</v>
      </c>
      <c r="D10" s="63" t="s">
        <v>279</v>
      </c>
      <c r="E10" s="63">
        <v>10</v>
      </c>
      <c r="F10" s="66" t="s">
        <v>80</v>
      </c>
      <c r="G10" s="65">
        <f>Sheet1!B15</f>
        <v>103.572</v>
      </c>
      <c r="H10" s="63" t="s">
        <v>81</v>
      </c>
      <c r="J10" s="118" t="s">
        <v>207</v>
      </c>
      <c r="K10" s="119"/>
      <c r="L10" s="120"/>
      <c r="M10" s="116">
        <v>2.4</v>
      </c>
      <c r="N10" s="117"/>
      <c r="O10" s="113" t="s">
        <v>209</v>
      </c>
      <c r="P10" s="114"/>
      <c r="Q10" s="115"/>
    </row>
    <row r="11" spans="1:17" ht="16.5" customHeight="1">
      <c r="A11" s="63">
        <v>4</v>
      </c>
      <c r="B11" s="64" t="s">
        <v>82</v>
      </c>
      <c r="C11" s="65">
        <f>Sheet1!B9</f>
        <v>10.074999999999999</v>
      </c>
      <c r="D11" s="63" t="s">
        <v>281</v>
      </c>
      <c r="E11" s="63">
        <v>11</v>
      </c>
      <c r="F11" s="66" t="s">
        <v>83</v>
      </c>
      <c r="G11" s="65">
        <f>Sheet1!B16</f>
        <v>224.30979999999997</v>
      </c>
      <c r="H11" s="63" t="s">
        <v>84</v>
      </c>
      <c r="J11" s="38" t="s">
        <v>208</v>
      </c>
      <c r="K11" s="39"/>
      <c r="L11" s="40"/>
      <c r="M11" s="48"/>
      <c r="N11" s="49"/>
      <c r="O11" s="31"/>
      <c r="P11" s="35"/>
      <c r="Q11" s="36"/>
    </row>
    <row r="12" spans="1:17" ht="17.25" customHeight="1">
      <c r="A12" s="63">
        <v>5</v>
      </c>
      <c r="B12" s="64" t="s">
        <v>85</v>
      </c>
      <c r="C12" s="65">
        <f>Sheet1!B10</f>
        <v>597.9713999999999</v>
      </c>
      <c r="D12" s="63" t="s">
        <v>282</v>
      </c>
      <c r="E12" s="63">
        <v>12</v>
      </c>
      <c r="F12" s="66" t="s">
        <v>86</v>
      </c>
      <c r="G12" s="65">
        <f>Sheet1!B17</f>
        <v>57.709599999999995</v>
      </c>
      <c r="H12" s="63" t="s">
        <v>87</v>
      </c>
      <c r="J12" s="118" t="s">
        <v>203</v>
      </c>
      <c r="K12" s="119"/>
      <c r="L12" s="120"/>
      <c r="M12" s="116">
        <v>19.3</v>
      </c>
      <c r="N12" s="117"/>
      <c r="O12" s="107" t="s">
        <v>205</v>
      </c>
      <c r="P12" s="108"/>
      <c r="Q12" s="109"/>
    </row>
    <row r="13" spans="1:17" ht="15.75">
      <c r="A13" s="63">
        <v>6</v>
      </c>
      <c r="B13" s="64" t="s">
        <v>88</v>
      </c>
      <c r="C13" s="65">
        <f>Sheet1!B11</f>
        <v>464.25599999999997</v>
      </c>
      <c r="D13" s="63" t="s">
        <v>89</v>
      </c>
      <c r="E13" s="63">
        <v>13</v>
      </c>
      <c r="F13" s="66" t="s">
        <v>90</v>
      </c>
      <c r="G13" s="65">
        <f>Sheet1!B18</f>
        <v>98.331999999999994</v>
      </c>
      <c r="H13" s="63" t="s">
        <v>91</v>
      </c>
      <c r="J13" s="38" t="s">
        <v>204</v>
      </c>
      <c r="K13" s="39"/>
      <c r="L13" s="40"/>
      <c r="M13" s="48"/>
      <c r="N13" s="49"/>
      <c r="O13" s="110" t="s">
        <v>206</v>
      </c>
      <c r="P13" s="111"/>
      <c r="Q13" s="112"/>
    </row>
    <row r="14" spans="1:17" ht="15.75">
      <c r="A14" s="63">
        <v>7</v>
      </c>
      <c r="B14" s="64" t="s">
        <v>92</v>
      </c>
      <c r="C14" s="65">
        <f>Sheet1!B12</f>
        <v>168.13159999999996</v>
      </c>
      <c r="D14" s="63" t="s">
        <v>93</v>
      </c>
      <c r="E14" s="66"/>
      <c r="F14" s="66"/>
      <c r="G14" s="63"/>
      <c r="H14" s="66"/>
      <c r="J14" s="37" t="s">
        <v>210</v>
      </c>
      <c r="K14" s="41"/>
      <c r="L14" s="42"/>
      <c r="M14" s="116">
        <v>3.3</v>
      </c>
      <c r="N14" s="117"/>
      <c r="O14" s="136" t="s">
        <v>212</v>
      </c>
      <c r="P14" s="137"/>
      <c r="Q14" s="138"/>
    </row>
    <row r="15" spans="1:17" ht="15.75">
      <c r="A15" s="16"/>
      <c r="J15" s="38" t="s">
        <v>211</v>
      </c>
      <c r="K15" s="43"/>
      <c r="L15" s="40"/>
      <c r="M15" s="48"/>
      <c r="N15" s="49"/>
      <c r="O15" s="31"/>
      <c r="P15" s="35"/>
      <c r="Q15" s="36"/>
    </row>
    <row r="16" spans="1:17" ht="15.75">
      <c r="A16" s="18" t="s">
        <v>94</v>
      </c>
      <c r="J16" s="37" t="s">
        <v>213</v>
      </c>
      <c r="K16" s="44"/>
      <c r="L16" s="45"/>
      <c r="M16" s="116">
        <v>5.7</v>
      </c>
      <c r="N16" s="117"/>
      <c r="O16" s="113" t="s">
        <v>215</v>
      </c>
      <c r="P16" s="114"/>
      <c r="Q16" s="115"/>
    </row>
    <row r="17" spans="1:17" ht="15.75">
      <c r="A17" s="90" t="s">
        <v>275</v>
      </c>
      <c r="B17" s="90" t="s">
        <v>95</v>
      </c>
      <c r="C17" s="90" t="s">
        <v>96</v>
      </c>
      <c r="D17" s="91" t="s">
        <v>97</v>
      </c>
      <c r="E17" s="90" t="s">
        <v>275</v>
      </c>
      <c r="F17" s="90" t="s">
        <v>95</v>
      </c>
      <c r="G17" s="90" t="s">
        <v>96</v>
      </c>
      <c r="H17" s="91" t="s">
        <v>97</v>
      </c>
      <c r="J17" s="38" t="s">
        <v>214</v>
      </c>
      <c r="K17" s="46"/>
      <c r="L17" s="47"/>
      <c r="M17" s="50"/>
      <c r="N17" s="51"/>
      <c r="O17" s="33"/>
      <c r="P17" s="34"/>
      <c r="Q17" s="32"/>
    </row>
    <row r="18" spans="1:17" ht="15.75">
      <c r="A18" s="90"/>
      <c r="B18" s="90"/>
      <c r="C18" s="90"/>
      <c r="D18" s="91"/>
      <c r="E18" s="90"/>
      <c r="F18" s="90"/>
      <c r="G18" s="90"/>
      <c r="H18" s="91"/>
      <c r="I18" s="17"/>
      <c r="J18" s="37" t="s">
        <v>299</v>
      </c>
      <c r="K18" s="44"/>
      <c r="L18" s="45"/>
      <c r="M18" s="116">
        <v>55.2</v>
      </c>
      <c r="N18" s="117"/>
      <c r="O18" s="113" t="s">
        <v>303</v>
      </c>
      <c r="P18" s="114"/>
      <c r="Q18" s="115"/>
    </row>
    <row r="19" spans="1:17" ht="15.75">
      <c r="A19" s="60">
        <v>1</v>
      </c>
      <c r="B19" s="59" t="s">
        <v>98</v>
      </c>
      <c r="C19" s="61">
        <f>G8/C14</f>
        <v>0.19312609884162171</v>
      </c>
      <c r="D19" s="59" t="s">
        <v>99</v>
      </c>
      <c r="E19" s="60">
        <v>4</v>
      </c>
      <c r="F19" s="59" t="s">
        <v>100</v>
      </c>
      <c r="G19" s="61">
        <f>C14/C8</f>
        <v>0.45906690140845069</v>
      </c>
      <c r="H19" s="59" t="s">
        <v>101</v>
      </c>
      <c r="I19" s="17"/>
      <c r="J19" s="38" t="s">
        <v>300</v>
      </c>
      <c r="K19" s="46"/>
      <c r="L19" s="47"/>
      <c r="M19" s="50"/>
      <c r="N19" s="51"/>
      <c r="O19" s="33"/>
      <c r="P19" s="34"/>
      <c r="Q19" s="32"/>
    </row>
    <row r="20" spans="1:17" ht="15.75">
      <c r="A20" s="60">
        <v>2</v>
      </c>
      <c r="B20" s="59" t="s">
        <v>102</v>
      </c>
      <c r="C20" s="61">
        <f>G8/G10</f>
        <v>0.31350751168269414</v>
      </c>
      <c r="D20" s="59" t="s">
        <v>103</v>
      </c>
      <c r="E20" s="60">
        <v>5</v>
      </c>
      <c r="F20" s="59" t="s">
        <v>104</v>
      </c>
      <c r="G20" s="61">
        <f>C14/G12</f>
        <v>2.91340782122905</v>
      </c>
      <c r="H20" s="59" t="s">
        <v>105</v>
      </c>
      <c r="I20" s="17"/>
      <c r="J20" s="37" t="s">
        <v>301</v>
      </c>
      <c r="K20" s="44"/>
      <c r="L20" s="45"/>
      <c r="M20" s="116">
        <v>64.099999999999994</v>
      </c>
      <c r="N20" s="117"/>
      <c r="O20" s="113" t="s">
        <v>304</v>
      </c>
      <c r="P20" s="114"/>
      <c r="Q20" s="115"/>
    </row>
    <row r="21" spans="1:17" ht="15.75">
      <c r="A21" s="60">
        <v>3</v>
      </c>
      <c r="B21" s="59" t="s">
        <v>106</v>
      </c>
      <c r="C21" s="61">
        <f>G10/G12</f>
        <v>1.7947100655696802</v>
      </c>
      <c r="D21" s="59" t="s">
        <v>107</v>
      </c>
      <c r="E21" s="60">
        <v>6</v>
      </c>
      <c r="F21" s="53"/>
      <c r="G21" s="59"/>
      <c r="H21" s="59"/>
      <c r="I21" s="17"/>
      <c r="J21" s="38" t="s">
        <v>302</v>
      </c>
      <c r="K21" s="46"/>
      <c r="L21" s="47"/>
      <c r="M21" s="50"/>
      <c r="N21" s="51"/>
      <c r="O21" s="33"/>
      <c r="P21" s="34"/>
      <c r="Q21" s="32"/>
    </row>
    <row r="22" spans="1:17" ht="15.75">
      <c r="A22" s="16"/>
      <c r="I22" s="24"/>
    </row>
    <row r="23" spans="1:17" ht="15.75">
      <c r="A23" s="20" t="s">
        <v>108</v>
      </c>
      <c r="I23" s="24"/>
    </row>
    <row r="24" spans="1:17" ht="15.75">
      <c r="A24" s="21" t="s">
        <v>109</v>
      </c>
      <c r="I24" s="102" t="s">
        <v>216</v>
      </c>
      <c r="J24" s="102"/>
      <c r="K24" s="102"/>
      <c r="L24" s="102"/>
      <c r="M24" s="102"/>
      <c r="N24" s="102"/>
      <c r="O24" s="102"/>
      <c r="P24" s="102"/>
      <c r="Q24" s="102"/>
    </row>
    <row r="25" spans="1:17" ht="15.75">
      <c r="A25" s="90" t="s">
        <v>275</v>
      </c>
      <c r="B25" s="90" t="s">
        <v>70</v>
      </c>
      <c r="C25" s="90" t="s">
        <v>71</v>
      </c>
      <c r="D25" s="91" t="s">
        <v>72</v>
      </c>
      <c r="E25" s="90" t="s">
        <v>275</v>
      </c>
      <c r="F25" s="90" t="s">
        <v>70</v>
      </c>
      <c r="G25" s="90" t="s">
        <v>110</v>
      </c>
      <c r="H25" s="91" t="s">
        <v>72</v>
      </c>
      <c r="I25" s="22"/>
    </row>
    <row r="26" spans="1:17" ht="15.75">
      <c r="A26" s="90"/>
      <c r="B26" s="90"/>
      <c r="C26" s="90"/>
      <c r="D26" s="91"/>
      <c r="E26" s="90"/>
      <c r="F26" s="90"/>
      <c r="G26" s="90"/>
      <c r="H26" s="91"/>
      <c r="I26" s="25"/>
    </row>
    <row r="27" spans="1:17" ht="22.5" customHeight="1">
      <c r="A27" s="92">
        <v>1</v>
      </c>
      <c r="B27" s="55" t="s">
        <v>111</v>
      </c>
      <c r="C27" s="95">
        <f>Sheet1!B19</f>
        <v>23.940800000000003</v>
      </c>
      <c r="D27" s="92" t="s">
        <v>284</v>
      </c>
      <c r="E27" s="92">
        <v>8</v>
      </c>
      <c r="F27" s="92" t="s">
        <v>113</v>
      </c>
      <c r="G27" s="95">
        <f>Sheet1!B25</f>
        <v>0.40377000000000002</v>
      </c>
      <c r="H27" s="92" t="s">
        <v>114</v>
      </c>
      <c r="I27" s="22"/>
    </row>
    <row r="28" spans="1:17">
      <c r="A28" s="92"/>
      <c r="B28" s="54" t="s">
        <v>112</v>
      </c>
      <c r="C28" s="92"/>
      <c r="D28" s="92"/>
      <c r="E28" s="92"/>
      <c r="F28" s="92"/>
      <c r="G28" s="92"/>
      <c r="H28" s="92"/>
      <c r="I28" s="26"/>
    </row>
    <row r="29" spans="1:17" ht="15.75">
      <c r="A29" s="92">
        <v>2</v>
      </c>
      <c r="B29" s="93" t="s">
        <v>115</v>
      </c>
      <c r="C29" s="94">
        <f>Sheet1!E29</f>
        <v>77.938528000000019</v>
      </c>
      <c r="D29" s="93" t="s">
        <v>116</v>
      </c>
      <c r="E29" s="92">
        <v>9</v>
      </c>
      <c r="F29" s="55" t="s">
        <v>117</v>
      </c>
      <c r="G29" s="95">
        <f>Sheet1!B26</f>
        <v>0.39050000000000001</v>
      </c>
      <c r="H29" s="92" t="s">
        <v>288</v>
      </c>
      <c r="I29" s="24"/>
    </row>
    <row r="30" spans="1:17">
      <c r="A30" s="92"/>
      <c r="B30" s="93"/>
      <c r="C30" s="93"/>
      <c r="D30" s="93"/>
      <c r="E30" s="92"/>
      <c r="F30" s="54" t="s">
        <v>118</v>
      </c>
      <c r="G30" s="92"/>
      <c r="H30" s="92"/>
      <c r="I30" s="103" t="s">
        <v>278</v>
      </c>
      <c r="J30" s="104"/>
      <c r="K30" s="104"/>
      <c r="L30" s="104"/>
      <c r="M30" s="104"/>
      <c r="N30" s="104"/>
      <c r="O30" s="104"/>
      <c r="P30" s="104"/>
      <c r="Q30" s="104"/>
    </row>
    <row r="31" spans="1:17" ht="39" customHeight="1">
      <c r="A31" s="60">
        <v>3</v>
      </c>
      <c r="B31" s="60" t="s">
        <v>119</v>
      </c>
      <c r="C31" s="62">
        <f>Sheet1!B20</f>
        <v>38.251199999999997</v>
      </c>
      <c r="D31" s="60" t="s">
        <v>285</v>
      </c>
      <c r="E31" s="60">
        <v>10</v>
      </c>
      <c r="F31" s="60" t="s">
        <v>120</v>
      </c>
      <c r="G31" s="62">
        <f>Sheet1!B27</f>
        <v>8.8000000000000009E-2</v>
      </c>
      <c r="H31" s="60" t="s">
        <v>289</v>
      </c>
      <c r="I31" s="105"/>
      <c r="J31" s="104"/>
      <c r="K31" s="104"/>
      <c r="L31" s="104"/>
      <c r="M31" s="104"/>
      <c r="N31" s="104"/>
      <c r="O31" s="104"/>
      <c r="P31" s="104"/>
      <c r="Q31" s="104"/>
    </row>
    <row r="32" spans="1:17">
      <c r="A32" s="92">
        <v>4</v>
      </c>
      <c r="B32" s="92" t="s">
        <v>121</v>
      </c>
      <c r="C32" s="95">
        <f>Sheet1!B21</f>
        <v>3.9370800000000004</v>
      </c>
      <c r="D32" s="92" t="s">
        <v>286</v>
      </c>
      <c r="E32" s="92">
        <v>11</v>
      </c>
      <c r="F32" s="55" t="s">
        <v>122</v>
      </c>
      <c r="G32" s="95">
        <f>Sheet1!B28</f>
        <v>1.6279999999999999E-2</v>
      </c>
      <c r="H32" s="92" t="s">
        <v>290</v>
      </c>
      <c r="I32" s="105"/>
      <c r="J32" s="104"/>
      <c r="K32" s="104"/>
      <c r="L32" s="104"/>
      <c r="M32" s="104"/>
      <c r="N32" s="104"/>
      <c r="O32" s="104"/>
      <c r="P32" s="104"/>
      <c r="Q32" s="104"/>
    </row>
    <row r="33" spans="1:17">
      <c r="A33" s="92"/>
      <c r="B33" s="92"/>
      <c r="C33" s="92"/>
      <c r="D33" s="92"/>
      <c r="E33" s="92"/>
      <c r="F33" s="54" t="s">
        <v>123</v>
      </c>
      <c r="G33" s="92"/>
      <c r="H33" s="92"/>
      <c r="I33" s="105"/>
      <c r="J33" s="104"/>
      <c r="K33" s="104"/>
      <c r="L33" s="104"/>
      <c r="M33" s="104"/>
      <c r="N33" s="104"/>
      <c r="O33" s="104"/>
      <c r="P33" s="104"/>
      <c r="Q33" s="104"/>
    </row>
    <row r="34" spans="1:17" ht="33.75" customHeight="1">
      <c r="A34" s="60">
        <v>5</v>
      </c>
      <c r="B34" s="60" t="s">
        <v>124</v>
      </c>
      <c r="C34" s="62">
        <f>Sheet1!B22</f>
        <v>7.3529999999999998E-2</v>
      </c>
      <c r="D34" s="60" t="s">
        <v>125</v>
      </c>
      <c r="E34" s="60">
        <v>12</v>
      </c>
      <c r="F34" s="60" t="s">
        <v>126</v>
      </c>
      <c r="G34" s="83">
        <f>Sheet1!B29</f>
        <v>9.6799999999999997E-2</v>
      </c>
      <c r="H34" s="60" t="s">
        <v>289</v>
      </c>
      <c r="I34" s="105"/>
      <c r="J34" s="104"/>
      <c r="K34" s="104"/>
      <c r="L34" s="104"/>
      <c r="M34" s="104"/>
      <c r="N34" s="104"/>
      <c r="O34" s="104"/>
      <c r="P34" s="104"/>
      <c r="Q34" s="104"/>
    </row>
    <row r="35" spans="1:17">
      <c r="A35" s="92">
        <v>6</v>
      </c>
      <c r="B35" s="92" t="s">
        <v>127</v>
      </c>
      <c r="C35" s="95">
        <f>Sheet1!B23</f>
        <v>0.92879999999999996</v>
      </c>
      <c r="D35" s="92" t="s">
        <v>287</v>
      </c>
      <c r="E35" s="92">
        <v>13</v>
      </c>
      <c r="F35" s="55" t="s">
        <v>128</v>
      </c>
      <c r="G35" s="95">
        <f>Sheet1!B30</f>
        <v>0.32450000000000001</v>
      </c>
      <c r="H35" s="92" t="s">
        <v>291</v>
      </c>
      <c r="I35" s="105"/>
      <c r="J35" s="104"/>
      <c r="K35" s="104"/>
      <c r="L35" s="104"/>
      <c r="M35" s="104"/>
      <c r="N35" s="104"/>
      <c r="O35" s="104"/>
      <c r="P35" s="104"/>
      <c r="Q35" s="104"/>
    </row>
    <row r="36" spans="1:17">
      <c r="A36" s="92"/>
      <c r="B36" s="92"/>
      <c r="C36" s="92"/>
      <c r="D36" s="92"/>
      <c r="E36" s="92"/>
      <c r="F36" s="54" t="s">
        <v>129</v>
      </c>
      <c r="G36" s="92"/>
      <c r="H36" s="92"/>
      <c r="I36" s="105"/>
      <c r="J36" s="104"/>
      <c r="K36" s="104"/>
      <c r="L36" s="104"/>
      <c r="M36" s="104"/>
      <c r="N36" s="104"/>
      <c r="O36" s="104"/>
      <c r="P36" s="104"/>
      <c r="Q36" s="104"/>
    </row>
    <row r="37" spans="1:17" ht="25.5">
      <c r="A37" s="92">
        <v>7</v>
      </c>
      <c r="B37" s="55" t="s">
        <v>130</v>
      </c>
      <c r="C37" s="95">
        <f>Sheet1!B24</f>
        <v>0.32121</v>
      </c>
      <c r="D37" s="92" t="s">
        <v>132</v>
      </c>
      <c r="E37" s="92">
        <v>14</v>
      </c>
      <c r="F37" s="93" t="s">
        <v>133</v>
      </c>
      <c r="G37" s="95">
        <f>Sheet1!B31</f>
        <v>7.2600000000000012E-2</v>
      </c>
      <c r="H37" s="92" t="s">
        <v>292</v>
      </c>
      <c r="I37" s="105"/>
      <c r="J37" s="104"/>
      <c r="K37" s="104"/>
      <c r="L37" s="104"/>
      <c r="M37" s="104"/>
      <c r="N37" s="104"/>
      <c r="O37" s="104"/>
      <c r="P37" s="104"/>
      <c r="Q37" s="104"/>
    </row>
    <row r="38" spans="1:17">
      <c r="A38" s="92"/>
      <c r="B38" s="54" t="s">
        <v>131</v>
      </c>
      <c r="C38" s="92"/>
      <c r="D38" s="92"/>
      <c r="E38" s="92"/>
      <c r="F38" s="93"/>
      <c r="G38" s="92"/>
      <c r="H38" s="92"/>
    </row>
    <row r="39" spans="1:17">
      <c r="A39" s="16"/>
    </row>
    <row r="40" spans="1:17" ht="15.75">
      <c r="A40" s="22"/>
    </row>
    <row r="41" spans="1:17" ht="21.75" customHeight="1">
      <c r="A41" s="22"/>
      <c r="I41" s="106" t="s">
        <v>217</v>
      </c>
      <c r="J41" s="106"/>
      <c r="K41" s="106"/>
      <c r="L41" s="106"/>
      <c r="M41" s="106"/>
      <c r="N41" s="106"/>
      <c r="O41" s="106"/>
      <c r="P41" s="106"/>
      <c r="Q41" s="106"/>
    </row>
    <row r="42" spans="1:17" ht="15.75">
      <c r="A42" s="22"/>
      <c r="I42" s="80" t="s">
        <v>275</v>
      </c>
      <c r="J42" s="106" t="s">
        <v>218</v>
      </c>
      <c r="K42" s="106"/>
      <c r="L42" s="106"/>
      <c r="M42" s="80" t="s">
        <v>275</v>
      </c>
      <c r="N42" s="106" t="s">
        <v>219</v>
      </c>
      <c r="O42" s="106"/>
      <c r="P42" s="106"/>
      <c r="Q42" s="106"/>
    </row>
    <row r="43" spans="1:17">
      <c r="A43" s="90" t="s">
        <v>275</v>
      </c>
      <c r="B43" s="90" t="s">
        <v>70</v>
      </c>
      <c r="C43" s="90" t="s">
        <v>71</v>
      </c>
      <c r="D43" s="91" t="s">
        <v>72</v>
      </c>
      <c r="E43" s="90" t="s">
        <v>275</v>
      </c>
      <c r="F43" s="90" t="s">
        <v>70</v>
      </c>
      <c r="G43" s="90" t="s">
        <v>110</v>
      </c>
      <c r="H43" s="91" t="s">
        <v>72</v>
      </c>
      <c r="I43" s="81">
        <v>1</v>
      </c>
      <c r="J43" s="75" t="s">
        <v>220</v>
      </c>
      <c r="K43" s="79"/>
      <c r="L43" s="78"/>
      <c r="M43" s="81">
        <v>1</v>
      </c>
      <c r="N43" s="74" t="s">
        <v>221</v>
      </c>
      <c r="O43" s="71"/>
      <c r="P43" s="71"/>
      <c r="Q43" s="71"/>
    </row>
    <row r="44" spans="1:17">
      <c r="A44" s="90"/>
      <c r="B44" s="90"/>
      <c r="C44" s="90"/>
      <c r="D44" s="91"/>
      <c r="E44" s="90"/>
      <c r="F44" s="90"/>
      <c r="G44" s="90"/>
      <c r="H44" s="91"/>
      <c r="I44" s="81">
        <v>2</v>
      </c>
      <c r="J44" s="122" t="s">
        <v>222</v>
      </c>
      <c r="K44" s="122"/>
      <c r="L44" s="122"/>
      <c r="M44" s="81">
        <v>2</v>
      </c>
      <c r="N44" s="74" t="s">
        <v>223</v>
      </c>
      <c r="O44" s="71"/>
      <c r="P44" s="71"/>
      <c r="Q44" s="71"/>
    </row>
    <row r="45" spans="1:17" ht="25.5">
      <c r="A45" s="60">
        <v>15</v>
      </c>
      <c r="B45" s="60" t="s">
        <v>134</v>
      </c>
      <c r="C45" s="62">
        <f>Sheet1!B32</f>
        <v>5.9340000000000004E-2</v>
      </c>
      <c r="D45" s="60" t="s">
        <v>293</v>
      </c>
      <c r="E45" s="60">
        <v>26</v>
      </c>
      <c r="F45" s="60" t="s">
        <v>135</v>
      </c>
      <c r="G45" s="62">
        <f>Sheet1!B43</f>
        <v>4.5493000000000006</v>
      </c>
      <c r="H45" s="60" t="s">
        <v>136</v>
      </c>
      <c r="I45" s="81">
        <v>3</v>
      </c>
      <c r="J45" s="122" t="s">
        <v>224</v>
      </c>
      <c r="K45" s="122"/>
      <c r="L45" s="122"/>
      <c r="M45" s="81">
        <v>3</v>
      </c>
      <c r="N45" s="74" t="s">
        <v>225</v>
      </c>
      <c r="O45" s="71"/>
      <c r="P45" s="71"/>
      <c r="Q45" s="71"/>
    </row>
    <row r="46" spans="1:17" ht="30" customHeight="1">
      <c r="A46" s="60">
        <v>16</v>
      </c>
      <c r="B46" s="60" t="s">
        <v>137</v>
      </c>
      <c r="C46" s="62">
        <f>Sheet1!B33</f>
        <v>0.10965000000000001</v>
      </c>
      <c r="D46" s="60" t="s">
        <v>294</v>
      </c>
      <c r="E46" s="60">
        <v>27</v>
      </c>
      <c r="F46" s="60" t="s">
        <v>138</v>
      </c>
      <c r="G46" s="62">
        <f>Sheet1!B44</f>
        <v>0.2077</v>
      </c>
      <c r="H46" s="60" t="s">
        <v>139</v>
      </c>
      <c r="I46" s="81">
        <v>4</v>
      </c>
      <c r="J46" s="72" t="s">
        <v>226</v>
      </c>
      <c r="K46" s="73"/>
      <c r="L46" s="73"/>
      <c r="M46" s="81">
        <v>4</v>
      </c>
      <c r="N46" s="123" t="s">
        <v>231</v>
      </c>
      <c r="O46" s="123"/>
      <c r="P46" s="123"/>
      <c r="Q46" s="123"/>
    </row>
    <row r="47" spans="1:17">
      <c r="A47" s="92">
        <v>17</v>
      </c>
      <c r="B47" s="92" t="s">
        <v>140</v>
      </c>
      <c r="C47" s="95">
        <f>Sheet1!B34</f>
        <v>0.14190000000000003</v>
      </c>
      <c r="D47" s="92" t="s">
        <v>295</v>
      </c>
      <c r="E47" s="92">
        <v>28</v>
      </c>
      <c r="F47" s="57" t="s">
        <v>141</v>
      </c>
      <c r="G47" s="95">
        <f>Sheet1!B45</f>
        <v>1.6750000000000001E-2</v>
      </c>
      <c r="H47" s="92" t="s">
        <v>298</v>
      </c>
      <c r="I47" s="81">
        <v>5</v>
      </c>
      <c r="J47" s="122" t="s">
        <v>228</v>
      </c>
      <c r="K47" s="122"/>
      <c r="L47" s="122"/>
      <c r="M47" s="81">
        <v>5</v>
      </c>
      <c r="N47" s="74" t="s">
        <v>229</v>
      </c>
      <c r="O47" s="71"/>
      <c r="P47" s="71"/>
      <c r="Q47" s="71"/>
    </row>
    <row r="48" spans="1:17">
      <c r="A48" s="92"/>
      <c r="B48" s="92"/>
      <c r="C48" s="92"/>
      <c r="D48" s="92"/>
      <c r="E48" s="92"/>
      <c r="F48" s="70" t="s">
        <v>142</v>
      </c>
      <c r="G48" s="92"/>
      <c r="H48" s="92"/>
      <c r="I48" s="81">
        <v>6</v>
      </c>
      <c r="J48" s="122" t="s">
        <v>230</v>
      </c>
      <c r="K48" s="122"/>
      <c r="L48" s="122"/>
      <c r="M48" s="81">
        <v>6</v>
      </c>
      <c r="N48" s="122" t="s">
        <v>227</v>
      </c>
      <c r="O48" s="122"/>
      <c r="P48" s="122"/>
      <c r="Q48" s="122"/>
    </row>
    <row r="49" spans="1:17">
      <c r="A49" s="92"/>
      <c r="B49" s="92"/>
      <c r="C49" s="92"/>
      <c r="D49" s="92"/>
      <c r="E49" s="92"/>
      <c r="F49" s="54" t="s">
        <v>143</v>
      </c>
      <c r="G49" s="92"/>
      <c r="H49" s="92"/>
      <c r="I49" s="81">
        <v>7</v>
      </c>
      <c r="J49" s="122" t="s">
        <v>232</v>
      </c>
      <c r="K49" s="122"/>
      <c r="L49" s="122"/>
      <c r="M49" s="81">
        <v>7</v>
      </c>
      <c r="N49" s="74" t="s">
        <v>277</v>
      </c>
      <c r="O49" s="71"/>
      <c r="P49" s="71"/>
      <c r="Q49" s="71"/>
    </row>
    <row r="50" spans="1:17" ht="25.5">
      <c r="A50" s="60">
        <v>18</v>
      </c>
      <c r="B50" s="60" t="s">
        <v>144</v>
      </c>
      <c r="C50" s="62">
        <f>Sheet1!B35</f>
        <v>6.93E-2</v>
      </c>
      <c r="D50" s="60" t="s">
        <v>125</v>
      </c>
      <c r="E50" s="60">
        <v>29</v>
      </c>
      <c r="F50" s="60" t="s">
        <v>145</v>
      </c>
      <c r="G50" s="62">
        <f>Sheet1!B46</f>
        <v>1.005E-2</v>
      </c>
      <c r="H50" s="60" t="s">
        <v>146</v>
      </c>
      <c r="I50" s="81">
        <v>8</v>
      </c>
      <c r="J50" s="122" t="s">
        <v>233</v>
      </c>
      <c r="K50" s="122"/>
      <c r="L50" s="122"/>
      <c r="M50" s="81">
        <v>8</v>
      </c>
      <c r="N50" s="74" t="s">
        <v>234</v>
      </c>
      <c r="O50" s="71"/>
      <c r="P50" s="71"/>
      <c r="Q50" s="71"/>
    </row>
    <row r="51" spans="1:17">
      <c r="A51" s="92">
        <v>19</v>
      </c>
      <c r="B51" s="55" t="s">
        <v>147</v>
      </c>
      <c r="C51" s="95">
        <f>Sheet1!B36</f>
        <v>9.9000000000000008E-3</v>
      </c>
      <c r="D51" s="92" t="s">
        <v>296</v>
      </c>
      <c r="E51" s="92">
        <v>30</v>
      </c>
      <c r="F51" s="92" t="s">
        <v>149</v>
      </c>
      <c r="G51" s="95">
        <f>Sheet1!B47</f>
        <v>1.03515</v>
      </c>
      <c r="H51" s="92" t="s">
        <v>150</v>
      </c>
      <c r="I51" s="81">
        <v>9</v>
      </c>
      <c r="J51" s="122" t="s">
        <v>235</v>
      </c>
      <c r="K51" s="122"/>
      <c r="L51" s="122"/>
      <c r="M51" s="81">
        <v>9</v>
      </c>
      <c r="N51" s="74" t="s">
        <v>236</v>
      </c>
      <c r="O51" s="71"/>
      <c r="P51" s="71"/>
      <c r="Q51" s="71"/>
    </row>
    <row r="52" spans="1:17" ht="23.25" customHeight="1">
      <c r="A52" s="92"/>
      <c r="B52" s="54" t="s">
        <v>148</v>
      </c>
      <c r="C52" s="92"/>
      <c r="D52" s="92"/>
      <c r="E52" s="92"/>
      <c r="F52" s="92"/>
      <c r="G52" s="95"/>
      <c r="H52" s="92"/>
      <c r="I52" s="81">
        <v>10</v>
      </c>
      <c r="J52" s="123" t="s">
        <v>237</v>
      </c>
      <c r="K52" s="123"/>
      <c r="L52" s="123"/>
      <c r="M52" s="81">
        <v>10</v>
      </c>
      <c r="N52" s="123" t="s">
        <v>266</v>
      </c>
      <c r="O52" s="123"/>
      <c r="P52" s="123"/>
      <c r="Q52" s="123"/>
    </row>
    <row r="53" spans="1:17">
      <c r="A53" s="92">
        <v>20</v>
      </c>
      <c r="B53" s="55" t="s">
        <v>151</v>
      </c>
      <c r="C53" s="95">
        <f>Sheet1!B37</f>
        <v>6.6000000000000003E-2</v>
      </c>
      <c r="D53" s="92" t="s">
        <v>153</v>
      </c>
      <c r="E53" s="92">
        <v>31</v>
      </c>
      <c r="F53" s="55" t="s">
        <v>154</v>
      </c>
      <c r="G53" s="95">
        <f>Sheet1!B48</f>
        <v>5.0249999999999996E-2</v>
      </c>
      <c r="H53" s="92" t="s">
        <v>156</v>
      </c>
      <c r="I53" s="81">
        <v>11</v>
      </c>
      <c r="J53" s="122" t="s">
        <v>239</v>
      </c>
      <c r="K53" s="122"/>
      <c r="L53" s="122"/>
      <c r="M53" s="81">
        <v>11</v>
      </c>
      <c r="N53" s="122" t="s">
        <v>240</v>
      </c>
      <c r="O53" s="122"/>
      <c r="P53" s="122"/>
      <c r="Q53" s="122"/>
    </row>
    <row r="54" spans="1:17">
      <c r="A54" s="92"/>
      <c r="B54" s="54" t="s">
        <v>152</v>
      </c>
      <c r="C54" s="92"/>
      <c r="D54" s="92"/>
      <c r="E54" s="92"/>
      <c r="F54" s="54" t="s">
        <v>155</v>
      </c>
      <c r="G54" s="92"/>
      <c r="H54" s="92"/>
      <c r="I54" s="81">
        <v>12</v>
      </c>
      <c r="J54" s="122" t="s">
        <v>241</v>
      </c>
      <c r="K54" s="122"/>
      <c r="L54" s="122"/>
      <c r="M54" s="81">
        <v>12</v>
      </c>
      <c r="N54" s="74" t="s">
        <v>260</v>
      </c>
      <c r="O54" s="71"/>
      <c r="P54" s="71"/>
      <c r="Q54" s="71"/>
    </row>
    <row r="55" spans="1:17">
      <c r="A55" s="92">
        <v>21</v>
      </c>
      <c r="B55" s="55" t="s">
        <v>157</v>
      </c>
      <c r="C55" s="95">
        <f>Sheet1!B38</f>
        <v>0.1386</v>
      </c>
      <c r="D55" s="92" t="s">
        <v>159</v>
      </c>
      <c r="E55" s="92">
        <v>32</v>
      </c>
      <c r="F55" s="92" t="s">
        <v>160</v>
      </c>
      <c r="G55" s="95">
        <f>Sheet1!B49</f>
        <v>2.2646000000000002</v>
      </c>
      <c r="H55" s="92" t="s">
        <v>161</v>
      </c>
      <c r="I55" s="81">
        <v>13</v>
      </c>
      <c r="J55" s="122" t="s">
        <v>243</v>
      </c>
      <c r="K55" s="122"/>
      <c r="L55" s="122"/>
      <c r="M55" s="81">
        <v>13</v>
      </c>
      <c r="N55" s="122" t="s">
        <v>244</v>
      </c>
      <c r="O55" s="122"/>
      <c r="P55" s="122"/>
      <c r="Q55" s="122"/>
    </row>
    <row r="56" spans="1:17">
      <c r="A56" s="92"/>
      <c r="B56" s="54" t="s">
        <v>158</v>
      </c>
      <c r="C56" s="92"/>
      <c r="D56" s="92"/>
      <c r="E56" s="92"/>
      <c r="F56" s="92"/>
      <c r="G56" s="92"/>
      <c r="H56" s="92"/>
      <c r="I56" s="81">
        <v>14</v>
      </c>
      <c r="J56" s="122" t="s">
        <v>245</v>
      </c>
      <c r="K56" s="122"/>
      <c r="L56" s="122"/>
      <c r="M56" s="81">
        <v>14</v>
      </c>
      <c r="N56" s="122" t="s">
        <v>246</v>
      </c>
      <c r="O56" s="122"/>
      <c r="P56" s="122"/>
      <c r="Q56" s="122"/>
    </row>
    <row r="57" spans="1:17">
      <c r="A57" s="92">
        <v>22</v>
      </c>
      <c r="B57" s="55" t="s">
        <v>162</v>
      </c>
      <c r="C57" s="95">
        <f>Sheet1!B39</f>
        <v>0.21039900000000003</v>
      </c>
      <c r="D57" s="92" t="s">
        <v>297</v>
      </c>
      <c r="E57" s="92">
        <v>33</v>
      </c>
      <c r="F57" s="57" t="s">
        <v>164</v>
      </c>
      <c r="G57" s="95">
        <f>Sheet1!B50</f>
        <v>2.01E-2</v>
      </c>
      <c r="H57" s="92" t="s">
        <v>166</v>
      </c>
      <c r="I57" s="81">
        <v>15</v>
      </c>
      <c r="J57" s="72" t="s">
        <v>247</v>
      </c>
      <c r="K57" s="73"/>
      <c r="L57" s="73"/>
      <c r="M57" s="81">
        <v>15</v>
      </c>
      <c r="N57" s="74" t="s">
        <v>248</v>
      </c>
      <c r="O57" s="71"/>
      <c r="P57" s="71"/>
      <c r="Q57" s="71"/>
    </row>
    <row r="58" spans="1:17">
      <c r="A58" s="92"/>
      <c r="B58" s="54" t="s">
        <v>163</v>
      </c>
      <c r="C58" s="92"/>
      <c r="D58" s="92"/>
      <c r="E58" s="92"/>
      <c r="F58" s="56" t="s">
        <v>165</v>
      </c>
      <c r="G58" s="92"/>
      <c r="H58" s="92"/>
      <c r="I58" s="81">
        <v>16</v>
      </c>
      <c r="J58" s="72" t="s">
        <v>249</v>
      </c>
      <c r="K58" s="73"/>
      <c r="L58" s="73"/>
      <c r="M58" s="81">
        <v>16</v>
      </c>
      <c r="N58" s="74" t="s">
        <v>250</v>
      </c>
      <c r="O58" s="71"/>
      <c r="P58" s="71"/>
      <c r="Q58" s="71"/>
    </row>
    <row r="59" spans="1:17" ht="24" customHeight="1">
      <c r="A59" s="92">
        <v>23</v>
      </c>
      <c r="B59" s="55" t="s">
        <v>167</v>
      </c>
      <c r="C59" s="95">
        <f>Sheet1!B40</f>
        <v>0.10565100000000001</v>
      </c>
      <c r="D59" s="92" t="s">
        <v>169</v>
      </c>
      <c r="E59" s="92">
        <v>34</v>
      </c>
      <c r="F59" s="92" t="s">
        <v>170</v>
      </c>
      <c r="G59" s="95">
        <f>Sheet1!B51</f>
        <v>3.3500000000000001E-3</v>
      </c>
      <c r="H59" s="92" t="s">
        <v>146</v>
      </c>
      <c r="I59" s="81">
        <v>17</v>
      </c>
      <c r="J59" s="122" t="s">
        <v>251</v>
      </c>
      <c r="K59" s="122"/>
      <c r="L59" s="122"/>
      <c r="M59" s="81">
        <v>17</v>
      </c>
      <c r="N59" s="74" t="s">
        <v>252</v>
      </c>
      <c r="O59" s="71"/>
      <c r="P59" s="71"/>
      <c r="Q59" s="71"/>
    </row>
    <row r="60" spans="1:17">
      <c r="A60" s="92"/>
      <c r="B60" s="54" t="s">
        <v>168</v>
      </c>
      <c r="C60" s="92"/>
      <c r="D60" s="92"/>
      <c r="E60" s="92"/>
      <c r="F60" s="92"/>
      <c r="G60" s="92"/>
      <c r="H60" s="92"/>
      <c r="I60" s="81">
        <v>18</v>
      </c>
      <c r="J60" s="72" t="s">
        <v>253</v>
      </c>
      <c r="K60" s="73"/>
      <c r="L60" s="73"/>
      <c r="M60" s="81">
        <v>18</v>
      </c>
      <c r="N60" s="74" t="s">
        <v>254</v>
      </c>
      <c r="O60" s="71"/>
      <c r="P60" s="71"/>
      <c r="Q60" s="71"/>
    </row>
    <row r="61" spans="1:17">
      <c r="A61" s="92">
        <v>24</v>
      </c>
      <c r="B61" s="55" t="s">
        <v>171</v>
      </c>
      <c r="C61" s="95">
        <f>Sheet1!B41</f>
        <v>5.4180000000000001E-3</v>
      </c>
      <c r="D61" s="92" t="s">
        <v>173</v>
      </c>
      <c r="E61" s="92">
        <v>35</v>
      </c>
      <c r="F61" s="92" t="s">
        <v>174</v>
      </c>
      <c r="G61" s="97">
        <f>Sheet1!B52</f>
        <v>1.005E-2</v>
      </c>
      <c r="H61" s="92" t="s">
        <v>146</v>
      </c>
      <c r="I61" s="81">
        <v>19</v>
      </c>
      <c r="J61" s="72" t="s">
        <v>255</v>
      </c>
      <c r="K61" s="73"/>
      <c r="L61" s="73"/>
      <c r="M61" s="81">
        <v>19</v>
      </c>
      <c r="N61" s="122" t="s">
        <v>256</v>
      </c>
      <c r="O61" s="122"/>
      <c r="P61" s="122"/>
      <c r="Q61" s="122"/>
    </row>
    <row r="62" spans="1:17" ht="17.25" customHeight="1">
      <c r="A62" s="92"/>
      <c r="B62" s="54" t="s">
        <v>172</v>
      </c>
      <c r="C62" s="92"/>
      <c r="D62" s="92"/>
      <c r="E62" s="92"/>
      <c r="F62" s="92"/>
      <c r="G62" s="97"/>
      <c r="H62" s="92"/>
      <c r="I62" s="81">
        <v>20</v>
      </c>
      <c r="J62" s="122" t="s">
        <v>257</v>
      </c>
      <c r="K62" s="122"/>
      <c r="L62" s="122"/>
      <c r="M62" s="81">
        <v>20</v>
      </c>
      <c r="N62" s="74" t="s">
        <v>258</v>
      </c>
      <c r="O62" s="71"/>
      <c r="P62" s="71"/>
      <c r="Q62" s="71"/>
    </row>
    <row r="63" spans="1:17" ht="25.5">
      <c r="A63" s="92">
        <v>25</v>
      </c>
      <c r="B63" s="55" t="s">
        <v>175</v>
      </c>
      <c r="C63" s="97">
        <f>Sheet1!B42</f>
        <v>0.01</v>
      </c>
      <c r="D63" s="92" t="s">
        <v>173</v>
      </c>
      <c r="E63" s="96"/>
      <c r="F63" s="93"/>
      <c r="G63" s="96"/>
      <c r="H63" s="92"/>
      <c r="I63" s="81">
        <v>21</v>
      </c>
      <c r="J63" s="122" t="s">
        <v>259</v>
      </c>
      <c r="K63" s="122"/>
      <c r="L63" s="122"/>
      <c r="M63" s="81">
        <v>21</v>
      </c>
      <c r="N63" s="124" t="s">
        <v>242</v>
      </c>
      <c r="O63" s="125"/>
      <c r="P63" s="125"/>
      <c r="Q63" s="126"/>
    </row>
    <row r="64" spans="1:17" ht="29.25" customHeight="1">
      <c r="A64" s="92"/>
      <c r="B64" s="54" t="s">
        <v>176</v>
      </c>
      <c r="C64" s="97"/>
      <c r="D64" s="92"/>
      <c r="E64" s="96"/>
      <c r="F64" s="93"/>
      <c r="G64" s="96"/>
      <c r="H64" s="92"/>
      <c r="I64" s="81">
        <v>22</v>
      </c>
      <c r="J64" s="122" t="s">
        <v>261</v>
      </c>
      <c r="K64" s="122"/>
      <c r="L64" s="122"/>
      <c r="M64" s="81">
        <v>22</v>
      </c>
      <c r="N64" s="74" t="s">
        <v>262</v>
      </c>
      <c r="O64" s="71"/>
      <c r="P64" s="71"/>
      <c r="Q64" s="71"/>
    </row>
    <row r="65" spans="1:17" ht="15.75">
      <c r="A65" s="22"/>
      <c r="I65" s="81">
        <v>23</v>
      </c>
      <c r="J65" s="122" t="s">
        <v>263</v>
      </c>
      <c r="K65" s="122"/>
      <c r="L65" s="122"/>
      <c r="M65" s="81">
        <v>23</v>
      </c>
      <c r="N65" s="74" t="s">
        <v>264</v>
      </c>
      <c r="O65" s="71"/>
      <c r="P65" s="71"/>
      <c r="Q65" s="71"/>
    </row>
    <row r="66" spans="1:17" ht="15.75">
      <c r="A66" s="23"/>
      <c r="I66" s="81">
        <v>24</v>
      </c>
      <c r="J66" s="122" t="s">
        <v>265</v>
      </c>
      <c r="K66" s="122"/>
      <c r="L66" s="122"/>
      <c r="M66" s="81">
        <v>24</v>
      </c>
      <c r="N66" s="74" t="s">
        <v>238</v>
      </c>
      <c r="O66" s="71"/>
      <c r="P66" s="71"/>
      <c r="Q66" s="71"/>
    </row>
    <row r="67" spans="1:17" ht="15.75">
      <c r="A67" s="18" t="s">
        <v>177</v>
      </c>
      <c r="I67" s="71"/>
      <c r="J67" s="121"/>
      <c r="K67" s="121"/>
      <c r="L67" s="121"/>
      <c r="M67" s="81">
        <v>25</v>
      </c>
      <c r="N67" s="122" t="s">
        <v>267</v>
      </c>
      <c r="O67" s="122"/>
      <c r="P67" s="122"/>
      <c r="Q67" s="122"/>
    </row>
    <row r="68" spans="1:17">
      <c r="A68" s="90" t="s">
        <v>275</v>
      </c>
      <c r="B68" s="90" t="s">
        <v>95</v>
      </c>
      <c r="C68" s="90" t="s">
        <v>96</v>
      </c>
      <c r="D68" s="91" t="s">
        <v>97</v>
      </c>
      <c r="E68" s="90" t="s">
        <v>275</v>
      </c>
      <c r="F68" s="90" t="s">
        <v>95</v>
      </c>
      <c r="G68" s="90" t="s">
        <v>96</v>
      </c>
      <c r="H68" s="91" t="s">
        <v>97</v>
      </c>
      <c r="I68" s="71"/>
      <c r="J68" s="121"/>
      <c r="K68" s="121"/>
      <c r="L68" s="121"/>
      <c r="M68" s="81">
        <v>26</v>
      </c>
      <c r="N68" s="122" t="s">
        <v>268</v>
      </c>
      <c r="O68" s="122"/>
      <c r="P68" s="122"/>
      <c r="Q68" s="122"/>
    </row>
    <row r="69" spans="1:17">
      <c r="A69" s="90"/>
      <c r="B69" s="90"/>
      <c r="C69" s="90"/>
      <c r="D69" s="91"/>
      <c r="E69" s="90"/>
      <c r="F69" s="90"/>
      <c r="G69" s="90"/>
      <c r="H69" s="91"/>
      <c r="I69" s="71"/>
      <c r="J69" s="121"/>
      <c r="K69" s="121"/>
      <c r="L69" s="121"/>
      <c r="M69" s="81">
        <v>27</v>
      </c>
      <c r="N69" s="122" t="s">
        <v>269</v>
      </c>
      <c r="O69" s="122"/>
      <c r="P69" s="122"/>
      <c r="Q69" s="122"/>
    </row>
    <row r="70" spans="1:17">
      <c r="A70" s="92">
        <v>1</v>
      </c>
      <c r="B70" s="93" t="s">
        <v>178</v>
      </c>
      <c r="C70" s="94">
        <f>Sheet1!F19</f>
        <v>0.23591087811271294</v>
      </c>
      <c r="D70" s="93" t="s">
        <v>179</v>
      </c>
      <c r="E70" s="92">
        <v>6</v>
      </c>
      <c r="F70" s="57" t="s">
        <v>180</v>
      </c>
      <c r="G70" s="94">
        <f>Sheet1!F24</f>
        <v>4.2870470681983006</v>
      </c>
      <c r="H70" s="93" t="s">
        <v>182</v>
      </c>
      <c r="I70" s="71"/>
      <c r="J70" s="121"/>
      <c r="K70" s="121"/>
      <c r="L70" s="121"/>
      <c r="M70" s="81">
        <v>28</v>
      </c>
      <c r="N70" s="74" t="s">
        <v>270</v>
      </c>
      <c r="O70" s="71"/>
      <c r="P70" s="71"/>
      <c r="Q70" s="71"/>
    </row>
    <row r="71" spans="1:17">
      <c r="A71" s="92"/>
      <c r="B71" s="93"/>
      <c r="C71" s="93"/>
      <c r="D71" s="93"/>
      <c r="E71" s="92"/>
      <c r="F71" s="56" t="s">
        <v>181</v>
      </c>
      <c r="G71" s="93"/>
      <c r="H71" s="93"/>
      <c r="I71" s="71"/>
      <c r="J71" s="121"/>
      <c r="K71" s="121"/>
      <c r="L71" s="121"/>
      <c r="M71" s="81">
        <v>29</v>
      </c>
      <c r="N71" s="74" t="s">
        <v>271</v>
      </c>
      <c r="O71" s="71"/>
      <c r="P71" s="71"/>
      <c r="Q71" s="71"/>
    </row>
    <row r="72" spans="1:17">
      <c r="A72" s="60">
        <v>2</v>
      </c>
      <c r="B72" s="59" t="s">
        <v>183</v>
      </c>
      <c r="C72" s="61">
        <f>Sheet1!F20</f>
        <v>0.16445064492414621</v>
      </c>
      <c r="D72" s="59" t="s">
        <v>184</v>
      </c>
      <c r="E72" s="60">
        <v>7</v>
      </c>
      <c r="F72" s="59" t="s">
        <v>185</v>
      </c>
      <c r="G72" s="52">
        <f>Sheet1!F25</f>
        <v>1.0208830049776216E-2</v>
      </c>
      <c r="H72" s="59" t="s">
        <v>186</v>
      </c>
      <c r="I72" s="71"/>
      <c r="J72" s="121"/>
      <c r="K72" s="121"/>
      <c r="L72" s="121"/>
      <c r="M72" s="81">
        <v>30</v>
      </c>
      <c r="N72" s="74" t="s">
        <v>272</v>
      </c>
      <c r="O72" s="71"/>
      <c r="P72" s="71"/>
      <c r="Q72" s="71"/>
    </row>
    <row r="73" spans="1:17">
      <c r="A73" s="60">
        <v>3</v>
      </c>
      <c r="B73" s="59" t="s">
        <v>187</v>
      </c>
      <c r="C73" s="61">
        <f>Sheet1!F21</f>
        <v>0.10292696699711383</v>
      </c>
      <c r="D73" s="59" t="s">
        <v>188</v>
      </c>
      <c r="E73" s="60">
        <v>8</v>
      </c>
      <c r="F73" s="59" t="s">
        <v>189</v>
      </c>
      <c r="G73" s="61">
        <f>Sheet1!F26</f>
        <v>9.9185182927448767E-2</v>
      </c>
      <c r="H73" s="59" t="s">
        <v>190</v>
      </c>
      <c r="I73" s="71"/>
      <c r="J73" s="121"/>
      <c r="K73" s="121"/>
      <c r="L73" s="121"/>
      <c r="M73" s="81">
        <v>31</v>
      </c>
      <c r="N73" s="74" t="s">
        <v>273</v>
      </c>
      <c r="O73" s="71"/>
      <c r="P73" s="71"/>
      <c r="Q73" s="71"/>
    </row>
    <row r="74" spans="1:17">
      <c r="A74" s="60">
        <v>4</v>
      </c>
      <c r="B74" s="59" t="s">
        <v>191</v>
      </c>
      <c r="C74" s="61">
        <f>Sheet1!F22</f>
        <v>0.41818181818181815</v>
      </c>
      <c r="D74" s="59" t="s">
        <v>192</v>
      </c>
      <c r="E74" s="60">
        <v>9</v>
      </c>
      <c r="F74" s="59" t="s">
        <v>193</v>
      </c>
      <c r="G74" s="61">
        <f>Sheet1!F27</f>
        <v>4.1350442459894129E-3</v>
      </c>
      <c r="H74" s="59" t="s">
        <v>184</v>
      </c>
      <c r="I74" s="71"/>
      <c r="J74" s="121"/>
      <c r="K74" s="121"/>
      <c r="L74" s="121"/>
      <c r="M74" s="81">
        <v>32</v>
      </c>
      <c r="N74" s="74" t="s">
        <v>274</v>
      </c>
      <c r="O74" s="71"/>
      <c r="P74" s="71"/>
      <c r="Q74" s="71"/>
    </row>
    <row r="75" spans="1:17">
      <c r="A75" s="60">
        <v>5</v>
      </c>
      <c r="B75" s="59" t="s">
        <v>194</v>
      </c>
      <c r="C75" s="52">
        <f>Sheet1!F23</f>
        <v>1.5513238800351364E-3</v>
      </c>
      <c r="D75" s="59" t="s">
        <v>195</v>
      </c>
      <c r="E75" s="60">
        <v>10</v>
      </c>
      <c r="F75" s="59" t="s">
        <v>196</v>
      </c>
      <c r="G75" s="61">
        <f>Sheet1!F28</f>
        <v>3.5785725276416148E-3</v>
      </c>
      <c r="H75" s="59" t="s">
        <v>197</v>
      </c>
      <c r="I75" s="10"/>
    </row>
    <row r="76" spans="1:17" ht="15.75">
      <c r="A76" s="22"/>
      <c r="I76" s="10"/>
    </row>
    <row r="77" spans="1:17" ht="15.75">
      <c r="A77" s="22"/>
      <c r="I77" s="10"/>
    </row>
    <row r="78" spans="1:17" ht="15.75">
      <c r="A78" s="22"/>
      <c r="I78" s="10"/>
    </row>
    <row r="79" spans="1:17" ht="15.75">
      <c r="A79" s="22"/>
      <c r="I79" s="10"/>
    </row>
    <row r="80" spans="1:17">
      <c r="I80" s="10"/>
    </row>
  </sheetData>
  <sheetProtection password="C410" sheet="1" objects="1" scenarios="1" selectLockedCells="1"/>
  <mergeCells count="199">
    <mergeCell ref="J7:Q8"/>
    <mergeCell ref="J9:L9"/>
    <mergeCell ref="N67:Q67"/>
    <mergeCell ref="N68:Q68"/>
    <mergeCell ref="N69:Q69"/>
    <mergeCell ref="A6:A7"/>
    <mergeCell ref="E6:E7"/>
    <mergeCell ref="A25:A26"/>
    <mergeCell ref="E25:E26"/>
    <mergeCell ref="A43:A44"/>
    <mergeCell ref="E43:E44"/>
    <mergeCell ref="J50:L50"/>
    <mergeCell ref="J51:L51"/>
    <mergeCell ref="J52:L52"/>
    <mergeCell ref="J53:L53"/>
    <mergeCell ref="J54:L54"/>
    <mergeCell ref="J42:L42"/>
    <mergeCell ref="N42:Q42"/>
    <mergeCell ref="J44:L44"/>
    <mergeCell ref="J45:L45"/>
    <mergeCell ref="J47:L47"/>
    <mergeCell ref="J48:L48"/>
    <mergeCell ref="N46:Q46"/>
    <mergeCell ref="O14:Q14"/>
    <mergeCell ref="J74:L74"/>
    <mergeCell ref="J63:L63"/>
    <mergeCell ref="J55:L55"/>
    <mergeCell ref="J56:L56"/>
    <mergeCell ref="N48:Q48"/>
    <mergeCell ref="N53:Q53"/>
    <mergeCell ref="N55:Q55"/>
    <mergeCell ref="N56:Q56"/>
    <mergeCell ref="N61:Q61"/>
    <mergeCell ref="J67:L67"/>
    <mergeCell ref="J68:L68"/>
    <mergeCell ref="J69:L69"/>
    <mergeCell ref="J70:L70"/>
    <mergeCell ref="J71:L71"/>
    <mergeCell ref="J73:L73"/>
    <mergeCell ref="J72:L72"/>
    <mergeCell ref="J59:L59"/>
    <mergeCell ref="J62:L62"/>
    <mergeCell ref="J64:L64"/>
    <mergeCell ref="J65:L65"/>
    <mergeCell ref="J66:L66"/>
    <mergeCell ref="N52:Q52"/>
    <mergeCell ref="N63:Q63"/>
    <mergeCell ref="J49:L49"/>
    <mergeCell ref="I24:Q24"/>
    <mergeCell ref="I30:Q37"/>
    <mergeCell ref="I41:Q41"/>
    <mergeCell ref="O12:Q12"/>
    <mergeCell ref="O13:Q13"/>
    <mergeCell ref="O10:Q10"/>
    <mergeCell ref="M10:N10"/>
    <mergeCell ref="M12:N12"/>
    <mergeCell ref="M14:N14"/>
    <mergeCell ref="J10:L10"/>
    <mergeCell ref="J12:L12"/>
    <mergeCell ref="M16:N16"/>
    <mergeCell ref="O16:Q16"/>
    <mergeCell ref="M18:N18"/>
    <mergeCell ref="O18:Q18"/>
    <mergeCell ref="M20:N20"/>
    <mergeCell ref="O20:Q20"/>
    <mergeCell ref="M9:N9"/>
    <mergeCell ref="I1:Q1"/>
    <mergeCell ref="O9:Q9"/>
    <mergeCell ref="H70:H71"/>
    <mergeCell ref="A1:H1"/>
    <mergeCell ref="A68:A69"/>
    <mergeCell ref="E68:E69"/>
    <mergeCell ref="A70:A71"/>
    <mergeCell ref="B70:B71"/>
    <mergeCell ref="C70:C71"/>
    <mergeCell ref="D70:D71"/>
    <mergeCell ref="E70:E71"/>
    <mergeCell ref="G70:G71"/>
    <mergeCell ref="H63:H64"/>
    <mergeCell ref="B68:B69"/>
    <mergeCell ref="C68:C69"/>
    <mergeCell ref="D68:D69"/>
    <mergeCell ref="F68:F69"/>
    <mergeCell ref="G68:G69"/>
    <mergeCell ref="H68:H69"/>
    <mergeCell ref="A63:A64"/>
    <mergeCell ref="C63:C64"/>
    <mergeCell ref="D63:D64"/>
    <mergeCell ref="E63:E64"/>
    <mergeCell ref="F63:F64"/>
    <mergeCell ref="G63:G64"/>
    <mergeCell ref="H59:H60"/>
    <mergeCell ref="A61:A62"/>
    <mergeCell ref="C61:C62"/>
    <mergeCell ref="D61:D62"/>
    <mergeCell ref="E61:E62"/>
    <mergeCell ref="F61:F62"/>
    <mergeCell ref="G61:G62"/>
    <mergeCell ref="H61:H62"/>
    <mergeCell ref="A59:A60"/>
    <mergeCell ref="C59:C60"/>
    <mergeCell ref="D59:D60"/>
    <mergeCell ref="E59:E60"/>
    <mergeCell ref="F59:F60"/>
    <mergeCell ref="G59:G60"/>
    <mergeCell ref="H55:H56"/>
    <mergeCell ref="A57:A58"/>
    <mergeCell ref="C57:C58"/>
    <mergeCell ref="D57:D58"/>
    <mergeCell ref="E57:E58"/>
    <mergeCell ref="G57:G58"/>
    <mergeCell ref="H57:H58"/>
    <mergeCell ref="A55:A56"/>
    <mergeCell ref="C55:C56"/>
    <mergeCell ref="D55:D56"/>
    <mergeCell ref="E55:E56"/>
    <mergeCell ref="F55:F56"/>
    <mergeCell ref="G55:G56"/>
    <mergeCell ref="A53:A54"/>
    <mergeCell ref="C53:C54"/>
    <mergeCell ref="D53:D54"/>
    <mergeCell ref="E53:E54"/>
    <mergeCell ref="G53:G54"/>
    <mergeCell ref="H53:H54"/>
    <mergeCell ref="H47:H49"/>
    <mergeCell ref="A51:A52"/>
    <mergeCell ref="C51:C52"/>
    <mergeCell ref="D51:D52"/>
    <mergeCell ref="E51:E52"/>
    <mergeCell ref="F51:F52"/>
    <mergeCell ref="G51:G52"/>
    <mergeCell ref="H51:H52"/>
    <mergeCell ref="A47:A49"/>
    <mergeCell ref="B47:B49"/>
    <mergeCell ref="C47:C49"/>
    <mergeCell ref="D47:D49"/>
    <mergeCell ref="E47:E49"/>
    <mergeCell ref="G47:G49"/>
    <mergeCell ref="H37:H38"/>
    <mergeCell ref="B43:B44"/>
    <mergeCell ref="C43:C44"/>
    <mergeCell ref="D43:D44"/>
    <mergeCell ref="F43:F44"/>
    <mergeCell ref="G43:G44"/>
    <mergeCell ref="H43:H44"/>
    <mergeCell ref="A37:A38"/>
    <mergeCell ref="C37:C38"/>
    <mergeCell ref="D37:D38"/>
    <mergeCell ref="E37:E38"/>
    <mergeCell ref="F37:F38"/>
    <mergeCell ref="G37:G38"/>
    <mergeCell ref="H32:H33"/>
    <mergeCell ref="A35:A36"/>
    <mergeCell ref="B35:B36"/>
    <mergeCell ref="C35:C36"/>
    <mergeCell ref="D35:D36"/>
    <mergeCell ref="E35:E36"/>
    <mergeCell ref="G35:G36"/>
    <mergeCell ref="H35:H36"/>
    <mergeCell ref="A32:A33"/>
    <mergeCell ref="B32:B33"/>
    <mergeCell ref="C32:C33"/>
    <mergeCell ref="D32:D33"/>
    <mergeCell ref="E32:E33"/>
    <mergeCell ref="G32:G33"/>
    <mergeCell ref="H27:H28"/>
    <mergeCell ref="A29:A30"/>
    <mergeCell ref="B29:B30"/>
    <mergeCell ref="C29:C30"/>
    <mergeCell ref="D29:D30"/>
    <mergeCell ref="E29:E30"/>
    <mergeCell ref="G29:G30"/>
    <mergeCell ref="H29:H30"/>
    <mergeCell ref="A27:A28"/>
    <mergeCell ref="C27:C28"/>
    <mergeCell ref="D27:D28"/>
    <mergeCell ref="E27:E28"/>
    <mergeCell ref="F27:F28"/>
    <mergeCell ref="G27:G28"/>
    <mergeCell ref="B6:B7"/>
    <mergeCell ref="C6:C7"/>
    <mergeCell ref="D6:D7"/>
    <mergeCell ref="F6:F7"/>
    <mergeCell ref="G6:G7"/>
    <mergeCell ref="H6:H7"/>
    <mergeCell ref="A17:A18"/>
    <mergeCell ref="E17:E18"/>
    <mergeCell ref="B25:B26"/>
    <mergeCell ref="C25:C26"/>
    <mergeCell ref="D25:D26"/>
    <mergeCell ref="F25:F26"/>
    <mergeCell ref="G25:G26"/>
    <mergeCell ref="H25:H26"/>
    <mergeCell ref="B17:B18"/>
    <mergeCell ref="C17:C18"/>
    <mergeCell ref="D17:D18"/>
    <mergeCell ref="F17:F18"/>
    <mergeCell ref="G17:G18"/>
    <mergeCell ref="H17:H18"/>
  </mergeCells>
  <pageMargins left="0.25" right="0.25" top="0.75" bottom="0.75" header="0.3" footer="0.3"/>
  <pageSetup paperSize="9" scale="93" orientation="portrait" r:id="rId1"/>
  <headerFooter>
    <oddFooter>&amp;LNBS Report for  &amp;A</oddFooter>
  </headerFooter>
  <rowBreaks count="1" manualBreakCount="1">
    <brk id="40" max="16383" man="1"/>
  </rowBreaks>
  <colBreaks count="1" manualBreakCount="1">
    <brk id="8" max="78"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DNANB001A001J696</vt:lpstr>
      <vt:lpstr>DNANB001A001J696!Print_Area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2022-06-18T15:45:35Z</dcterms:modified>
</cp:coreProperties>
</file>