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Business analytics\"/>
    </mc:Choice>
  </mc:AlternateContent>
  <xr:revisionPtr revIDLastSave="0" documentId="13_ncr:1_{34E83962-716A-45D2-9D1A-5ABED3553D3B}" xr6:coauthVersionLast="36" xr6:coauthVersionMax="36" xr10:uidLastSave="{00000000-0000-0000-0000-000000000000}"/>
  <bookViews>
    <workbookView xWindow="0" yWindow="0" windowWidth="20490" windowHeight="7545" xr2:uid="{274F3C25-51E7-48D1-84BB-DD8AAD085961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6" i="1" l="1"/>
  <c r="AB15" i="1"/>
  <c r="AB14" i="1"/>
  <c r="AG9" i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8" i="1"/>
  <c r="B50" i="1" l="1"/>
  <c r="B43" i="1"/>
  <c r="B44" i="1" s="1"/>
  <c r="B47" i="1" s="1"/>
  <c r="D37" i="1"/>
  <c r="H37" i="1" s="1"/>
  <c r="C37" i="1"/>
  <c r="G37" i="1" s="1"/>
  <c r="B37" i="1"/>
  <c r="F37" i="1" s="1"/>
  <c r="D36" i="1"/>
  <c r="H36" i="1" s="1"/>
  <c r="C36" i="1"/>
  <c r="G36" i="1" s="1"/>
  <c r="B36" i="1"/>
  <c r="F36" i="1" s="1"/>
  <c r="D35" i="1"/>
  <c r="H35" i="1" s="1"/>
  <c r="C35" i="1"/>
  <c r="G35" i="1" s="1"/>
  <c r="B35" i="1"/>
  <c r="F35" i="1" s="1"/>
  <c r="D34" i="1"/>
  <c r="H34" i="1" s="1"/>
  <c r="C34" i="1"/>
  <c r="G34" i="1" s="1"/>
  <c r="B34" i="1"/>
  <c r="F34" i="1" s="1"/>
  <c r="D33" i="1"/>
  <c r="H33" i="1" s="1"/>
  <c r="C33" i="1"/>
  <c r="G33" i="1" s="1"/>
  <c r="B33" i="1"/>
  <c r="F33" i="1" s="1"/>
  <c r="D32" i="1"/>
  <c r="H32" i="1" s="1"/>
  <c r="C32" i="1"/>
  <c r="G32" i="1" s="1"/>
  <c r="B32" i="1"/>
  <c r="F32" i="1" s="1"/>
  <c r="D31" i="1"/>
  <c r="H31" i="1" s="1"/>
  <c r="C31" i="1"/>
  <c r="G31" i="1" s="1"/>
  <c r="B31" i="1"/>
  <c r="F31" i="1" s="1"/>
  <c r="D30" i="1"/>
  <c r="H30" i="1" s="1"/>
  <c r="C30" i="1"/>
  <c r="G30" i="1" s="1"/>
  <c r="B30" i="1"/>
  <c r="F30" i="1" s="1"/>
  <c r="D29" i="1"/>
  <c r="H29" i="1" s="1"/>
  <c r="C29" i="1"/>
  <c r="G29" i="1" s="1"/>
  <c r="B29" i="1"/>
  <c r="F29" i="1" s="1"/>
  <c r="D28" i="1"/>
  <c r="H28" i="1" s="1"/>
  <c r="C28" i="1"/>
  <c r="G28" i="1" s="1"/>
  <c r="B28" i="1"/>
  <c r="F28" i="1" s="1"/>
  <c r="D27" i="1"/>
  <c r="H27" i="1" s="1"/>
  <c r="C27" i="1"/>
  <c r="G27" i="1" s="1"/>
  <c r="B27" i="1"/>
  <c r="F27" i="1" s="1"/>
  <c r="D26" i="1"/>
  <c r="H26" i="1" s="1"/>
  <c r="H38" i="1" s="1"/>
  <c r="C26" i="1"/>
  <c r="G26" i="1" s="1"/>
  <c r="B26" i="1"/>
  <c r="F26" i="1" s="1"/>
  <c r="F38" i="1" l="1"/>
  <c r="G38" i="1"/>
  <c r="B46" i="1"/>
  <c r="B48" i="1" s="1"/>
  <c r="G41" i="1" l="1"/>
  <c r="J56" i="1"/>
</calcChain>
</file>

<file path=xl/sharedStrings.xml><?xml version="1.0" encoding="utf-8"?>
<sst xmlns="http://schemas.openxmlformats.org/spreadsheetml/2006/main" count="70" uniqueCount="58">
  <si>
    <t>Modeling Demand and Price:</t>
  </si>
  <si>
    <t>The 19th Hole</t>
  </si>
  <si>
    <t>Month</t>
  </si>
  <si>
    <t>Price</t>
  </si>
  <si>
    <t>Demand (00s)</t>
  </si>
  <si>
    <t>Linear: y=mx+b</t>
  </si>
  <si>
    <t>Power: y=ax^b</t>
  </si>
  <si>
    <t>Exponential: y= ae^(bx)</t>
  </si>
  <si>
    <t>intercept(b)</t>
  </si>
  <si>
    <t>Constant(a)</t>
  </si>
  <si>
    <t>slope(m)</t>
  </si>
  <si>
    <t>Exponent(b)</t>
  </si>
  <si>
    <t>Predictions based on different models</t>
  </si>
  <si>
    <t>Absolute Percentage Error</t>
  </si>
  <si>
    <t>Price(x)</t>
  </si>
  <si>
    <t>Linear</t>
  </si>
  <si>
    <t>Power</t>
  </si>
  <si>
    <t>Exponential</t>
  </si>
  <si>
    <t>Average=</t>
  </si>
  <si>
    <t>Model the business:</t>
  </si>
  <si>
    <t>Profit</t>
  </si>
  <si>
    <t>Unit cost</t>
  </si>
  <si>
    <t>per set of clubs</t>
  </si>
  <si>
    <t>Sale price</t>
  </si>
  <si>
    <t>&lt;----multiple of 10</t>
  </si>
  <si>
    <t>Demand(00s)</t>
  </si>
  <si>
    <t>&lt;----from power model</t>
  </si>
  <si>
    <t>Demand..</t>
  </si>
  <si>
    <t>Cost</t>
  </si>
  <si>
    <t>Revenue</t>
  </si>
  <si>
    <t>Max profit</t>
  </si>
  <si>
    <t>Price of max profit</t>
  </si>
  <si>
    <t>PRICE</t>
  </si>
  <si>
    <t>UNIT COST</t>
  </si>
  <si>
    <t>Modeling Net Present Value</t>
  </si>
  <si>
    <t>Gopher Drugs</t>
  </si>
  <si>
    <t>Modelling Net Present Value is on column AA and furthur--&gt;</t>
  </si>
  <si>
    <t>1. The company should charge $530 to maximize its profit.</t>
  </si>
  <si>
    <t>2. Optimal Price depends on unit cost by ensuring profitability while balancing demand.</t>
  </si>
  <si>
    <t>3. The model is approximate representation of reality, not a perfect one because there is a variance of 6% in the model and reality.</t>
  </si>
  <si>
    <t>Development cost</t>
  </si>
  <si>
    <t>Life</t>
  </si>
  <si>
    <t>Year 1 Margin</t>
  </si>
  <si>
    <t xml:space="preserve">Increase through year </t>
  </si>
  <si>
    <t>Rate of increase</t>
  </si>
  <si>
    <t>Discount rate</t>
  </si>
  <si>
    <t>Rate of decrease</t>
  </si>
  <si>
    <t>millions</t>
  </si>
  <si>
    <t>years</t>
  </si>
  <si>
    <t>year</t>
  </si>
  <si>
    <t>Cashflows</t>
  </si>
  <si>
    <t>End of Year</t>
  </si>
  <si>
    <t>Gross Margin($ Millions)</t>
  </si>
  <si>
    <t>Net Present Value</t>
  </si>
  <si>
    <t>In Millions</t>
  </si>
  <si>
    <t xml:space="preserve">Profit </t>
  </si>
  <si>
    <t xml:space="preserve">1. Yes, the drug is worth pursuing because it could generate the positive net present value of USD 3.3 millions. </t>
  </si>
  <si>
    <t>2. Changes in key model assumption could significantly impact the NPV which could lead to impact the decision taken in the first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</si>
</sst>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b/>
      <sz val="11"/>
      <color rgb="FF1F1F1F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ck">
        <color theme="4"/>
      </bottom>
      <diagonal/>
    </border>
    <border>
      <left style="thin">
        <color indexed="64"/>
      </left>
      <right/>
      <top/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3" fontId="0" fillId="0" borderId="3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9" fontId="0" fillId="0" borderId="17" xfId="3" applyFont="1" applyBorder="1" applyAlignment="1">
      <alignment horizontal="center" vertical="center"/>
    </xf>
    <xf numFmtId="9" fontId="0" fillId="0" borderId="3" xfId="3" applyFont="1" applyBorder="1" applyAlignment="1">
      <alignment horizontal="center" vertical="center"/>
    </xf>
    <xf numFmtId="9" fontId="0" fillId="0" borderId="18" xfId="3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3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4" xfId="3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0" xfId="3" applyFont="1" applyBorder="1" applyAlignment="1">
      <alignment horizontal="center" vertical="center"/>
    </xf>
    <xf numFmtId="9" fontId="0" fillId="0" borderId="11" xfId="3" applyFont="1" applyBorder="1" applyAlignment="1">
      <alignment horizontal="center" vertical="center"/>
    </xf>
    <xf numFmtId="9" fontId="0" fillId="0" borderId="12" xfId="3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0" fillId="3" borderId="0" xfId="2" applyNumberFormat="1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0" fillId="0" borderId="3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164" fontId="8" fillId="0" borderId="3" xfId="2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4" applyAlignment="1">
      <alignment horizontal="center" vertical="center"/>
    </xf>
    <xf numFmtId="0" fontId="3" fillId="0" borderId="2" xfId="5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4" fontId="0" fillId="0" borderId="13" xfId="2" applyNumberFormat="1" applyFont="1" applyBorder="1" applyAlignment="1">
      <alignment horizontal="center" vertical="center"/>
    </xf>
    <xf numFmtId="0" fontId="2" fillId="0" borderId="29" xfId="4" applyBorder="1" applyAlignment="1">
      <alignment horizontal="center" vertical="center"/>
    </xf>
    <xf numFmtId="0" fontId="2" fillId="0" borderId="1" xfId="4" applyBorder="1" applyAlignment="1">
      <alignment horizontal="center" vertical="center"/>
    </xf>
    <xf numFmtId="0" fontId="3" fillId="0" borderId="30" xfId="5" applyBorder="1" applyAlignment="1">
      <alignment horizontal="center" vertical="center"/>
    </xf>
    <xf numFmtId="0" fontId="3" fillId="0" borderId="2" xfId="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4" fontId="0" fillId="0" borderId="3" xfId="2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8" fontId="0" fillId="0" borderId="0" xfId="0" applyNumberFormat="1" applyBorder="1" applyAlignment="1">
      <alignment horizontal="center" vertical="center"/>
    </xf>
    <xf numFmtId="44" fontId="0" fillId="0" borderId="0" xfId="0" applyNumberForma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8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Heading 2" xfId="5" builtinId="17"/>
    <cellStyle name="Normal" xfId="0" builtinId="0"/>
    <cellStyle name="Percent" xfId="3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</a:t>
            </a:r>
            <a:r>
              <a:rPr lang="en-US" baseline="0"/>
              <a:t> vs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[1]Sheet1!$C$5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127939111580807"/>
                  <c:y val="-0.592310804899387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7331467782028182"/>
                  <c:y val="-0.49849846894138233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9.4831529801685938E-3"/>
                  <c:y val="-0.500608778069407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[1]Sheet1!$B$6:$B$17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[1]Sheet1!$C$6:$C$17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1F-4498-8E7F-F1B5DB694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055967"/>
        <c:axId val="1409643135"/>
      </c:scatterChart>
      <c:valAx>
        <c:axId val="140805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643135"/>
        <c:crosses val="autoZero"/>
        <c:crossBetween val="midCat"/>
      </c:valAx>
      <c:valAx>
        <c:axId val="140964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55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vs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[1]Sheet1!$F$42:$F$116</c:f>
              <c:numCache>
                <c:formatCode>General</c:formatCode>
                <c:ptCount val="7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  <c:pt idx="65">
                  <c:v>910</c:v>
                </c:pt>
                <c:pt idx="66">
                  <c:v>920</c:v>
                </c:pt>
                <c:pt idx="67">
                  <c:v>930</c:v>
                </c:pt>
                <c:pt idx="68">
                  <c:v>940</c:v>
                </c:pt>
                <c:pt idx="69">
                  <c:v>950</c:v>
                </c:pt>
                <c:pt idx="70">
                  <c:v>960</c:v>
                </c:pt>
                <c:pt idx="71">
                  <c:v>970</c:v>
                </c:pt>
                <c:pt idx="72">
                  <c:v>980</c:v>
                </c:pt>
                <c:pt idx="73">
                  <c:v>990</c:v>
                </c:pt>
                <c:pt idx="74">
                  <c:v>1000</c:v>
                </c:pt>
              </c:numCache>
            </c:numRef>
          </c:xVal>
          <c:yVal>
            <c:numRef>
              <c:f>[1]Sheet1!$G$42:$G$116</c:f>
              <c:numCache>
                <c:formatCode>General</c:formatCode>
                <c:ptCount val="7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1024731.2726827315</c:v>
                </c:pt>
                <c:pt idx="36">
                  <c:v>1021022.2237432048</c:v>
                </c:pt>
                <c:pt idx="37">
                  <c:v>1017088.2634793159</c:v>
                </c:pt>
                <c:pt idx="38">
                  <c:v>1012954.7173026291</c:v>
                </c:pt>
                <c:pt idx="39">
                  <c:v>1008644.4924491229</c:v>
                </c:pt>
                <c:pt idx="40">
                  <c:v>1004178.3234829371</c:v>
                </c:pt>
                <c:pt idx="41">
                  <c:v>999574.99043870345</c:v>
                </c:pt>
                <c:pt idx="42">
                  <c:v>994851.51295467373</c:v>
                </c:pt>
                <c:pt idx="43">
                  <c:v>990023.32329994719</c:v>
                </c:pt>
                <c:pt idx="44">
                  <c:v>985104.42081539321</c:v>
                </c:pt>
                <c:pt idx="45">
                  <c:v>980107.50995916908</c:v>
                </c:pt>
                <c:pt idx="46">
                  <c:v>975044.1238656675</c:v>
                </c:pt>
                <c:pt idx="47">
                  <c:v>969924.73508398188</c:v>
                </c:pt>
                <c:pt idx="48">
                  <c:v>964758.8549528002</c:v>
                </c:pt>
                <c:pt idx="49">
                  <c:v>959555.12288789009</c:v>
                </c:pt>
                <c:pt idx="50">
                  <c:v>954321.38670201262</c:v>
                </c:pt>
                <c:pt idx="51">
                  <c:v>949064.7749414182</c:v>
                </c:pt>
                <c:pt idx="52">
                  <c:v>943791.76210536808</c:v>
                </c:pt>
                <c:pt idx="53">
                  <c:v>938508.22751260083</c:v>
                </c:pt>
                <c:pt idx="54">
                  <c:v>933219.50848926988</c:v>
                </c:pt>
                <c:pt idx="55">
                  <c:v>927930.44847494666</c:v>
                </c:pt>
                <c:pt idx="56">
                  <c:v>922645.44057495799</c:v>
                </c:pt>
                <c:pt idx="57">
                  <c:v>917368.46702761366</c:v>
                </c:pt>
                <c:pt idx="58">
                  <c:v>912103.13500239153</c:v>
                </c:pt>
                <c:pt idx="59">
                  <c:v>906852.70909909625</c:v>
                </c:pt>
                <c:pt idx="60">
                  <c:v>901620.14087741717</c:v>
                </c:pt>
                <c:pt idx="61">
                  <c:v>896408.09571059258</c:v>
                </c:pt>
                <c:pt idx="62">
                  <c:v>891218.97722535138</c:v>
                </c:pt>
                <c:pt idx="63">
                  <c:v>886054.94956237264</c:v>
                </c:pt>
                <c:pt idx="64">
                  <c:v>880917.95766693447</c:v>
                </c:pt>
                <c:pt idx="65">
                  <c:v>875809.74579744879</c:v>
                </c:pt>
                <c:pt idx="66">
                  <c:v>870731.87442029815</c:v>
                </c:pt>
                <c:pt idx="67">
                  <c:v>865685.73564207088</c:v>
                </c:pt>
                <c:pt idx="68">
                  <c:v>860672.56731504342</c:v>
                </c:pt>
                <c:pt idx="69">
                  <c:v>855693.46593807475</c:v>
                </c:pt>
                <c:pt idx="70">
                  <c:v>850749.39846291335</c:v>
                </c:pt>
                <c:pt idx="71">
                  <c:v>845841.21310510824</c:v>
                </c:pt>
                <c:pt idx="72">
                  <c:v>840969.6492489638</c:v>
                </c:pt>
                <c:pt idx="73">
                  <c:v>836135.34652733605</c:v>
                </c:pt>
                <c:pt idx="74">
                  <c:v>831338.85314930137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8-4629-9840-BEA336F87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230607"/>
        <c:axId val="1409634399"/>
      </c:scatterChart>
      <c:valAx>
        <c:axId val="139923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634399"/>
        <c:crosses val="autoZero"/>
        <c:crossBetween val="midCat"/>
      </c:valAx>
      <c:valAx>
        <c:axId val="14096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230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12</xdr:col>
      <xdr:colOff>57150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FA8794-97AC-4788-9F26-762FBDDBD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66675</xdr:colOff>
      <xdr:row>4</xdr:row>
      <xdr:rowOff>0</xdr:rowOff>
    </xdr:from>
    <xdr:to>
      <xdr:col>18</xdr:col>
      <xdr:colOff>201050</xdr:colOff>
      <xdr:row>5</xdr:row>
      <xdr:rowOff>87440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B8D2E1-5F38-4972-B760-86A22526E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81875" y="828675"/>
          <a:ext cx="5849375" cy="477965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5</xdr:row>
      <xdr:rowOff>85725</xdr:rowOff>
    </xdr:from>
    <xdr:to>
      <xdr:col>18</xdr:col>
      <xdr:colOff>534449</xdr:colOff>
      <xdr:row>13</xdr:row>
      <xdr:rowOff>6958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C7998A-AFEA-41D9-A2AF-56FBE65A9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0925" y="1304925"/>
          <a:ext cx="6163724" cy="1445233"/>
        </a:xfrm>
        <a:prstGeom prst="rect">
          <a:avLst/>
        </a:prstGeom>
      </xdr:spPr>
    </xdr:pic>
    <xdr:clientData/>
  </xdr:twoCellAnchor>
  <xdr:twoCellAnchor>
    <xdr:from>
      <xdr:col>6</xdr:col>
      <xdr:colOff>771524</xdr:colOff>
      <xdr:row>39</xdr:row>
      <xdr:rowOff>0</xdr:rowOff>
    </xdr:from>
    <xdr:to>
      <xdr:col>17</xdr:col>
      <xdr:colOff>123825</xdr:colOff>
      <xdr:row>53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E63015-18D5-4266-A6F3-3DD1DDBB4C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36</xdr:col>
      <xdr:colOff>9525</xdr:colOff>
      <xdr:row>2</xdr:row>
      <xdr:rowOff>19130</xdr:rowOff>
    </xdr:from>
    <xdr:to>
      <xdr:col>45</xdr:col>
      <xdr:colOff>591657</xdr:colOff>
      <xdr:row>14</xdr:row>
      <xdr:rowOff>57589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6C2E36-B06B-4E77-A478-42CE55AC3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46425" y="428705"/>
          <a:ext cx="6068532" cy="25625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ing%20Demand,%20Price%20and%20Net%20present%20val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C5" t="str">
            <v>Demand (00s)</v>
          </cell>
        </row>
        <row r="6">
          <cell r="B6">
            <v>450</v>
          </cell>
          <cell r="C6">
            <v>45</v>
          </cell>
        </row>
        <row r="7">
          <cell r="B7">
            <v>300</v>
          </cell>
          <cell r="C7">
            <v>103</v>
          </cell>
        </row>
        <row r="8">
          <cell r="B8">
            <v>440</v>
          </cell>
          <cell r="C8">
            <v>49</v>
          </cell>
        </row>
        <row r="9">
          <cell r="B9">
            <v>360</v>
          </cell>
          <cell r="C9">
            <v>86</v>
          </cell>
        </row>
        <row r="10">
          <cell r="B10">
            <v>290</v>
          </cell>
          <cell r="C10">
            <v>125</v>
          </cell>
        </row>
        <row r="11">
          <cell r="B11">
            <v>450</v>
          </cell>
          <cell r="C11">
            <v>52</v>
          </cell>
        </row>
        <row r="12">
          <cell r="B12">
            <v>340</v>
          </cell>
          <cell r="C12">
            <v>87</v>
          </cell>
        </row>
        <row r="13">
          <cell r="B13">
            <v>370</v>
          </cell>
          <cell r="C13">
            <v>68</v>
          </cell>
        </row>
        <row r="14">
          <cell r="B14">
            <v>500</v>
          </cell>
          <cell r="C14">
            <v>45</v>
          </cell>
        </row>
        <row r="15">
          <cell r="B15">
            <v>490</v>
          </cell>
          <cell r="C15">
            <v>44</v>
          </cell>
        </row>
        <row r="16">
          <cell r="B16">
            <v>430</v>
          </cell>
          <cell r="C16">
            <v>58</v>
          </cell>
        </row>
        <row r="17">
          <cell r="B17">
            <v>390</v>
          </cell>
          <cell r="C17">
            <v>68</v>
          </cell>
        </row>
        <row r="42">
          <cell r="F42">
            <v>260</v>
          </cell>
          <cell r="G42">
            <v>144859.72842847556</v>
          </cell>
        </row>
        <row r="43">
          <cell r="F43">
            <v>270</v>
          </cell>
          <cell r="G43">
            <v>269590.60184817808</v>
          </cell>
        </row>
        <row r="44">
          <cell r="F44">
            <v>280</v>
          </cell>
          <cell r="G44">
            <v>377277.18719872413</v>
          </cell>
        </row>
        <row r="45">
          <cell r="F45">
            <v>290</v>
          </cell>
          <cell r="G45">
            <v>470458.61526328744</v>
          </cell>
        </row>
        <row r="46">
          <cell r="F46">
            <v>300</v>
          </cell>
          <cell r="G46">
            <v>551238.40185229108</v>
          </cell>
        </row>
        <row r="47">
          <cell r="F47">
            <v>310</v>
          </cell>
          <cell r="G47">
            <v>621369.53021456813</v>
          </cell>
        </row>
        <row r="48">
          <cell r="F48">
            <v>320</v>
          </cell>
          <cell r="G48">
            <v>682320.93416212313</v>
          </cell>
        </row>
        <row r="49">
          <cell r="F49">
            <v>330</v>
          </cell>
          <cell r="G49">
            <v>735329.86392835062</v>
          </cell>
        </row>
        <row r="50">
          <cell r="F50">
            <v>340</v>
          </cell>
          <cell r="G50">
            <v>781443.44106265297</v>
          </cell>
        </row>
        <row r="51">
          <cell r="F51">
            <v>350</v>
          </cell>
          <cell r="G51">
            <v>821551.86522268457</v>
          </cell>
        </row>
        <row r="52">
          <cell r="F52">
            <v>360</v>
          </cell>
          <cell r="G52">
            <v>856415.12424477958</v>
          </cell>
        </row>
        <row r="53">
          <cell r="F53">
            <v>370</v>
          </cell>
          <cell r="G53">
            <v>886684.61116254725</v>
          </cell>
        </row>
        <row r="54">
          <cell r="F54">
            <v>380</v>
          </cell>
          <cell r="G54">
            <v>912920.72098907013</v>
          </cell>
        </row>
        <row r="55">
          <cell r="F55">
            <v>390</v>
          </cell>
          <cell r="G55">
            <v>935607.253438466</v>
          </cell>
        </row>
        <row r="56">
          <cell r="F56">
            <v>400</v>
          </cell>
          <cell r="G56">
            <v>955163.26238462282</v>
          </cell>
        </row>
        <row r="57">
          <cell r="F57">
            <v>410</v>
          </cell>
          <cell r="G57">
            <v>971952.85243747453</v>
          </cell>
        </row>
        <row r="58">
          <cell r="F58">
            <v>420</v>
          </cell>
          <cell r="G58">
            <v>986293.31587235699</v>
          </cell>
        </row>
        <row r="59">
          <cell r="F59">
            <v>430</v>
          </cell>
          <cell r="G59">
            <v>998461.92082203622</v>
          </cell>
        </row>
        <row r="60">
          <cell r="F60">
            <v>440</v>
          </cell>
          <cell r="G60">
            <v>1008701.5979665397</v>
          </cell>
        </row>
        <row r="61">
          <cell r="F61">
            <v>450</v>
          </cell>
          <cell r="G61">
            <v>1017225.7233983984</v>
          </cell>
        </row>
        <row r="62">
          <cell r="F62">
            <v>460</v>
          </cell>
          <cell r="G62">
            <v>1024222.1565401531</v>
          </cell>
        </row>
        <row r="63">
          <cell r="F63">
            <v>470</v>
          </cell>
          <cell r="G63">
            <v>1029856.6614397548</v>
          </cell>
        </row>
        <row r="64">
          <cell r="F64">
            <v>480</v>
          </cell>
          <cell r="G64">
            <v>1034275.8155834542</v>
          </cell>
        </row>
        <row r="65">
          <cell r="F65">
            <v>490</v>
          </cell>
          <cell r="G65">
            <v>1037609.4911199291</v>
          </cell>
        </row>
        <row r="66">
          <cell r="F66">
            <v>500</v>
          </cell>
          <cell r="G66">
            <v>1039972.9779989794</v>
          </cell>
        </row>
        <row r="67">
          <cell r="F67">
            <v>510</v>
          </cell>
          <cell r="G67">
            <v>1041468.8061629091</v>
          </cell>
        </row>
        <row r="68">
          <cell r="F68">
            <v>520</v>
          </cell>
          <cell r="G68">
            <v>1042188.3139489595</v>
          </cell>
        </row>
        <row r="69">
          <cell r="F69">
            <v>530</v>
          </cell>
          <cell r="G69">
            <v>1042213.0017719698</v>
          </cell>
        </row>
        <row r="70">
          <cell r="F70">
            <v>540</v>
          </cell>
          <cell r="G70">
            <v>1041615.7035724644</v>
          </cell>
        </row>
        <row r="71">
          <cell r="F71">
            <v>550</v>
          </cell>
          <cell r="G71">
            <v>1040461.6031350964</v>
          </cell>
        </row>
        <row r="72">
          <cell r="F72">
            <v>560</v>
          </cell>
          <cell r="G72">
            <v>1038809.1179690239</v>
          </cell>
        </row>
        <row r="73">
          <cell r="F73">
            <v>570</v>
          </cell>
          <cell r="G73">
            <v>1036710.669808225</v>
          </cell>
        </row>
        <row r="74">
          <cell r="F74">
            <v>580</v>
          </cell>
          <cell r="G74">
            <v>1034213.3577876764</v>
          </cell>
        </row>
        <row r="75">
          <cell r="F75">
            <v>590</v>
          </cell>
          <cell r="G75">
            <v>1031359.5478624469</v>
          </cell>
        </row>
        <row r="76">
          <cell r="F76">
            <v>600</v>
          </cell>
          <cell r="G76">
            <v>1028187.3899667513</v>
          </cell>
        </row>
        <row r="77">
          <cell r="F77">
            <v>610</v>
          </cell>
          <cell r="G77">
            <v>1024731.2726827315</v>
          </cell>
        </row>
        <row r="78">
          <cell r="F78">
            <v>620</v>
          </cell>
          <cell r="G78">
            <v>1021022.2237432048</v>
          </cell>
        </row>
        <row r="79">
          <cell r="F79">
            <v>630</v>
          </cell>
          <cell r="G79">
            <v>1017088.2634793159</v>
          </cell>
        </row>
        <row r="80">
          <cell r="F80">
            <v>640</v>
          </cell>
          <cell r="G80">
            <v>1012954.7173026291</v>
          </cell>
        </row>
        <row r="81">
          <cell r="F81">
            <v>650</v>
          </cell>
          <cell r="G81">
            <v>1008644.4924491229</v>
          </cell>
        </row>
        <row r="82">
          <cell r="F82">
            <v>660</v>
          </cell>
          <cell r="G82">
            <v>1004178.3234829371</v>
          </cell>
        </row>
        <row r="83">
          <cell r="F83">
            <v>670</v>
          </cell>
          <cell r="G83">
            <v>999574.99043870345</v>
          </cell>
        </row>
        <row r="84">
          <cell r="F84">
            <v>680</v>
          </cell>
          <cell r="G84">
            <v>994851.51295467373</v>
          </cell>
        </row>
        <row r="85">
          <cell r="F85">
            <v>690</v>
          </cell>
          <cell r="G85">
            <v>990023.32329994719</v>
          </cell>
        </row>
        <row r="86">
          <cell r="F86">
            <v>700</v>
          </cell>
          <cell r="G86">
            <v>985104.42081539321</v>
          </cell>
        </row>
        <row r="87">
          <cell r="F87">
            <v>710</v>
          </cell>
          <cell r="G87">
            <v>980107.50995916908</v>
          </cell>
        </row>
        <row r="88">
          <cell r="F88">
            <v>720</v>
          </cell>
          <cell r="G88">
            <v>975044.1238656675</v>
          </cell>
        </row>
        <row r="89">
          <cell r="F89">
            <v>730</v>
          </cell>
          <cell r="G89">
            <v>969924.73508398188</v>
          </cell>
        </row>
        <row r="90">
          <cell r="F90">
            <v>740</v>
          </cell>
          <cell r="G90">
            <v>964758.8549528002</v>
          </cell>
        </row>
        <row r="91">
          <cell r="F91">
            <v>750</v>
          </cell>
          <cell r="G91">
            <v>959555.12288789009</v>
          </cell>
        </row>
        <row r="92">
          <cell r="F92">
            <v>760</v>
          </cell>
          <cell r="G92">
            <v>954321.38670201262</v>
          </cell>
        </row>
        <row r="93">
          <cell r="F93">
            <v>770</v>
          </cell>
          <cell r="G93">
            <v>949064.7749414182</v>
          </cell>
        </row>
        <row r="94">
          <cell r="F94">
            <v>780</v>
          </cell>
          <cell r="G94">
            <v>943791.76210536808</v>
          </cell>
        </row>
        <row r="95">
          <cell r="F95">
            <v>790</v>
          </cell>
          <cell r="G95">
            <v>938508.22751260083</v>
          </cell>
        </row>
        <row r="96">
          <cell r="F96">
            <v>800</v>
          </cell>
          <cell r="G96">
            <v>933219.50848926988</v>
          </cell>
        </row>
        <row r="97">
          <cell r="F97">
            <v>810</v>
          </cell>
          <cell r="G97">
            <v>927930.44847494666</v>
          </cell>
        </row>
        <row r="98">
          <cell r="F98">
            <v>820</v>
          </cell>
          <cell r="G98">
            <v>922645.44057495799</v>
          </cell>
        </row>
        <row r="99">
          <cell r="F99">
            <v>830</v>
          </cell>
          <cell r="G99">
            <v>917368.46702761366</v>
          </cell>
        </row>
        <row r="100">
          <cell r="F100">
            <v>840</v>
          </cell>
          <cell r="G100">
            <v>912103.13500239153</v>
          </cell>
        </row>
        <row r="101">
          <cell r="F101">
            <v>850</v>
          </cell>
          <cell r="G101">
            <v>906852.70909909625</v>
          </cell>
        </row>
        <row r="102">
          <cell r="F102">
            <v>860</v>
          </cell>
          <cell r="G102">
            <v>901620.14087741717</v>
          </cell>
        </row>
        <row r="103">
          <cell r="F103">
            <v>870</v>
          </cell>
          <cell r="G103">
            <v>896408.09571059258</v>
          </cell>
        </row>
        <row r="104">
          <cell r="F104">
            <v>880</v>
          </cell>
          <cell r="G104">
            <v>891218.97722535138</v>
          </cell>
        </row>
        <row r="105">
          <cell r="F105">
            <v>890</v>
          </cell>
          <cell r="G105">
            <v>886054.94956237264</v>
          </cell>
        </row>
        <row r="106">
          <cell r="F106">
            <v>900</v>
          </cell>
          <cell r="G106">
            <v>880917.95766693447</v>
          </cell>
        </row>
        <row r="107">
          <cell r="F107">
            <v>910</v>
          </cell>
          <cell r="G107">
            <v>875809.74579744879</v>
          </cell>
        </row>
        <row r="108">
          <cell r="F108">
            <v>920</v>
          </cell>
          <cell r="G108">
            <v>870731.87442029815</v>
          </cell>
        </row>
        <row r="109">
          <cell r="F109">
            <v>930</v>
          </cell>
          <cell r="G109">
            <v>865685.73564207088</v>
          </cell>
        </row>
        <row r="110">
          <cell r="F110">
            <v>940</v>
          </cell>
          <cell r="G110">
            <v>860672.56731504342</v>
          </cell>
        </row>
        <row r="111">
          <cell r="F111">
            <v>950</v>
          </cell>
          <cell r="G111">
            <v>855693.46593807475</v>
          </cell>
        </row>
        <row r="112">
          <cell r="F112">
            <v>960</v>
          </cell>
          <cell r="G112">
            <v>850749.39846291335</v>
          </cell>
        </row>
        <row r="113">
          <cell r="F113">
            <v>970</v>
          </cell>
          <cell r="G113">
            <v>845841.21310510824</v>
          </cell>
        </row>
        <row r="114">
          <cell r="F114">
            <v>980</v>
          </cell>
          <cell r="G114">
            <v>840969.6492489638</v>
          </cell>
        </row>
        <row r="115">
          <cell r="F115">
            <v>990</v>
          </cell>
          <cell r="G115">
            <v>836135.34652733605</v>
          </cell>
        </row>
        <row r="116">
          <cell r="F116">
            <v>1000</v>
          </cell>
          <cell r="G116">
            <v>831338.85314930137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F519-CA17-49C7-97D0-D8D89AE90535}">
  <dimension ref="A1:AH131"/>
  <sheetViews>
    <sheetView tabSelected="1" topLeftCell="W1" workbookViewId="0">
      <selection activeCell="AB25" sqref="AB25"/>
    </sheetView>
  </sheetViews>
  <sheetFormatPr defaultRowHeight="15" x14ac:dyDescent="0.25"/>
  <cols>
    <col min="1" max="1" width="17.5703125" style="1" bestFit="1" customWidth="1"/>
    <col min="2" max="2" width="11.5703125" style="1" bestFit="1" customWidth="1"/>
    <col min="3" max="3" width="9.140625" style="1"/>
    <col min="4" max="4" width="13.28515625" style="1" bestFit="1" customWidth="1"/>
    <col min="5" max="6" width="9.140625" style="1"/>
    <col min="7" max="8" width="11.5703125" style="1" bestFit="1" customWidth="1"/>
    <col min="9" max="9" width="9.140625" style="1"/>
    <col min="10" max="26" width="14.28515625" style="1" bestFit="1" customWidth="1"/>
    <col min="27" max="27" width="17.42578125" style="2" bestFit="1" customWidth="1"/>
    <col min="28" max="31" width="9.140625" style="60"/>
    <col min="32" max="32" width="10.85546875" style="60" bestFit="1" customWidth="1"/>
    <col min="33" max="33" width="22.85546875" style="60" bestFit="1" customWidth="1"/>
    <col min="34" max="34" width="9.140625" style="60"/>
    <col min="35" max="16384" width="9.140625" style="1"/>
  </cols>
  <sheetData>
    <row r="1" spans="1:34" ht="15.75" thickBot="1" x14ac:dyDescent="0.3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51" t="s">
        <v>36</v>
      </c>
      <c r="N1" s="52"/>
      <c r="AA1" s="56" t="s">
        <v>34</v>
      </c>
      <c r="AB1" s="57"/>
      <c r="AC1" s="57"/>
      <c r="AD1" s="57"/>
      <c r="AE1" s="57"/>
      <c r="AF1" s="57"/>
      <c r="AG1" s="57"/>
      <c r="AH1" s="57"/>
    </row>
    <row r="2" spans="1:34" ht="16.5" thickTop="1" thickBot="1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53"/>
      <c r="N2" s="54"/>
      <c r="AA2" s="56"/>
      <c r="AB2" s="57"/>
      <c r="AC2" s="57"/>
      <c r="AD2" s="57"/>
      <c r="AE2" s="57"/>
      <c r="AF2" s="57"/>
      <c r="AG2" s="57"/>
      <c r="AH2" s="57"/>
    </row>
    <row r="3" spans="1:34" ht="16.5" thickTop="1" thickBot="1" x14ac:dyDescent="0.3">
      <c r="A3" s="48" t="s">
        <v>1</v>
      </c>
      <c r="B3" s="48"/>
      <c r="C3" s="48"/>
      <c r="D3" s="48"/>
      <c r="AA3" s="58" t="s">
        <v>35</v>
      </c>
      <c r="AB3" s="59"/>
      <c r="AC3" s="59"/>
    </row>
    <row r="4" spans="1:34" ht="16.5" thickTop="1" thickBot="1" x14ac:dyDescent="0.3">
      <c r="A4" s="48"/>
      <c r="B4" s="48"/>
      <c r="C4" s="48"/>
      <c r="D4" s="48"/>
      <c r="AA4" s="58"/>
      <c r="AB4" s="59"/>
      <c r="AC4" s="59"/>
    </row>
    <row r="5" spans="1:34" ht="30.75" thickTop="1" x14ac:dyDescent="0.25">
      <c r="A5" s="34" t="s">
        <v>2</v>
      </c>
      <c r="B5" s="34" t="s">
        <v>3</v>
      </c>
      <c r="C5" s="34" t="s">
        <v>4</v>
      </c>
      <c r="AF5" s="61" t="s">
        <v>50</v>
      </c>
      <c r="AG5" s="61"/>
    </row>
    <row r="6" spans="1:34" x14ac:dyDescent="0.25">
      <c r="A6" s="34">
        <v>1</v>
      </c>
      <c r="B6" s="34">
        <v>450</v>
      </c>
      <c r="C6" s="34">
        <v>45</v>
      </c>
      <c r="AA6" s="26" t="s">
        <v>40</v>
      </c>
      <c r="AB6" s="62">
        <v>9.3000000000000007</v>
      </c>
      <c r="AC6" s="60" t="s">
        <v>47</v>
      </c>
      <c r="AF6" s="26" t="s">
        <v>51</v>
      </c>
      <c r="AG6" s="26" t="s">
        <v>52</v>
      </c>
    </row>
    <row r="7" spans="1:34" x14ac:dyDescent="0.25">
      <c r="A7" s="34">
        <v>2</v>
      </c>
      <c r="B7" s="34">
        <v>300</v>
      </c>
      <c r="C7" s="34">
        <v>103</v>
      </c>
      <c r="AA7" s="26" t="s">
        <v>41</v>
      </c>
      <c r="AB7" s="26">
        <v>20</v>
      </c>
      <c r="AC7" s="60" t="s">
        <v>48</v>
      </c>
      <c r="AF7" s="26">
        <v>1</v>
      </c>
      <c r="AG7" s="62">
        <v>1.2</v>
      </c>
    </row>
    <row r="8" spans="1:34" x14ac:dyDescent="0.25">
      <c r="A8" s="34">
        <v>3</v>
      </c>
      <c r="B8" s="34">
        <v>440</v>
      </c>
      <c r="C8" s="34">
        <v>49</v>
      </c>
      <c r="AA8" s="26" t="s">
        <v>42</v>
      </c>
      <c r="AB8" s="62">
        <v>1.2</v>
      </c>
      <c r="AC8" s="60" t="s">
        <v>47</v>
      </c>
      <c r="AF8" s="26">
        <v>2</v>
      </c>
      <c r="AG8" s="62">
        <f>IF(AF8&lt;=$AB$9,AG7+AG7*$AB$10,AG7-AG7*$AB$11)</f>
        <v>1.3199999999999998</v>
      </c>
    </row>
    <row r="9" spans="1:34" x14ac:dyDescent="0.25">
      <c r="A9" s="34">
        <v>4</v>
      </c>
      <c r="B9" s="34">
        <v>360</v>
      </c>
      <c r="C9" s="34">
        <v>86</v>
      </c>
      <c r="AA9" s="26" t="s">
        <v>43</v>
      </c>
      <c r="AB9" s="26">
        <v>8</v>
      </c>
      <c r="AC9" s="60" t="s">
        <v>49</v>
      </c>
      <c r="AF9" s="26">
        <v>3</v>
      </c>
      <c r="AG9" s="62">
        <f t="shared" ref="AG9:AG26" si="0">IF(AF9&lt;=$AB$9,AG8+AG8*$AB$10,AG8-AG8*$AB$11)</f>
        <v>1.4519999999999997</v>
      </c>
    </row>
    <row r="10" spans="1:34" x14ac:dyDescent="0.25">
      <c r="A10" s="34">
        <v>5</v>
      </c>
      <c r="B10" s="34">
        <v>290</v>
      </c>
      <c r="C10" s="34">
        <v>125</v>
      </c>
      <c r="AA10" s="26" t="s">
        <v>44</v>
      </c>
      <c r="AB10" s="63">
        <v>0.1</v>
      </c>
      <c r="AF10" s="26">
        <v>4</v>
      </c>
      <c r="AG10" s="62">
        <f t="shared" si="0"/>
        <v>1.5971999999999997</v>
      </c>
    </row>
    <row r="11" spans="1:34" x14ac:dyDescent="0.25">
      <c r="A11" s="34">
        <v>6</v>
      </c>
      <c r="B11" s="34">
        <v>450</v>
      </c>
      <c r="C11" s="34">
        <v>52</v>
      </c>
      <c r="AA11" s="26" t="s">
        <v>46</v>
      </c>
      <c r="AB11" s="63">
        <v>0.05</v>
      </c>
      <c r="AF11" s="26">
        <v>5</v>
      </c>
      <c r="AG11" s="62">
        <f t="shared" si="0"/>
        <v>1.7569199999999996</v>
      </c>
    </row>
    <row r="12" spans="1:34" x14ac:dyDescent="0.25">
      <c r="A12" s="34">
        <v>7</v>
      </c>
      <c r="B12" s="34">
        <v>340</v>
      </c>
      <c r="C12" s="34">
        <v>87</v>
      </c>
      <c r="AA12" s="26" t="s">
        <v>45</v>
      </c>
      <c r="AB12" s="63">
        <v>0.12</v>
      </c>
      <c r="AF12" s="26">
        <v>6</v>
      </c>
      <c r="AG12" s="62">
        <f t="shared" si="0"/>
        <v>1.9326119999999996</v>
      </c>
    </row>
    <row r="13" spans="1:34" x14ac:dyDescent="0.25">
      <c r="A13" s="34">
        <v>8</v>
      </c>
      <c r="B13" s="34">
        <v>370</v>
      </c>
      <c r="C13" s="34">
        <v>68</v>
      </c>
      <c r="AF13" s="26">
        <v>7</v>
      </c>
      <c r="AG13" s="62">
        <f t="shared" si="0"/>
        <v>2.1258731999999996</v>
      </c>
    </row>
    <row r="14" spans="1:34" x14ac:dyDescent="0.25">
      <c r="A14" s="34">
        <v>9</v>
      </c>
      <c r="B14" s="34">
        <v>500</v>
      </c>
      <c r="C14" s="34">
        <v>45</v>
      </c>
      <c r="AA14" s="2" t="s">
        <v>53</v>
      </c>
      <c r="AB14" s="64">
        <f>NPV(AB12,AG7:AG26)</f>
        <v>12.600290735832383</v>
      </c>
      <c r="AC14" s="60" t="s">
        <v>54</v>
      </c>
      <c r="AF14" s="26">
        <v>8</v>
      </c>
      <c r="AG14" s="62">
        <f t="shared" si="0"/>
        <v>2.3384605199999995</v>
      </c>
    </row>
    <row r="15" spans="1:34" x14ac:dyDescent="0.25">
      <c r="A15" s="34">
        <v>10</v>
      </c>
      <c r="B15" s="34">
        <v>490</v>
      </c>
      <c r="C15" s="34">
        <v>44</v>
      </c>
      <c r="AA15" s="2" t="s">
        <v>28</v>
      </c>
      <c r="AB15" s="65">
        <f>AB6</f>
        <v>9.3000000000000007</v>
      </c>
      <c r="AC15" s="60" t="s">
        <v>54</v>
      </c>
      <c r="AF15" s="26">
        <v>9</v>
      </c>
      <c r="AG15" s="62">
        <f t="shared" si="0"/>
        <v>2.2215374939999997</v>
      </c>
    </row>
    <row r="16" spans="1:34" x14ac:dyDescent="0.25">
      <c r="A16" s="34">
        <v>11</v>
      </c>
      <c r="B16" s="34">
        <v>430</v>
      </c>
      <c r="C16" s="34">
        <v>58</v>
      </c>
      <c r="AA16" s="66" t="s">
        <v>55</v>
      </c>
      <c r="AB16" s="67">
        <f>AB14-AB15</f>
        <v>3.3002907358323821</v>
      </c>
      <c r="AC16" s="68" t="s">
        <v>54</v>
      </c>
      <c r="AF16" s="26">
        <v>10</v>
      </c>
      <c r="AG16" s="62">
        <f t="shared" si="0"/>
        <v>2.1104606192999995</v>
      </c>
    </row>
    <row r="17" spans="1:33" ht="15.75" thickBot="1" x14ac:dyDescent="0.3">
      <c r="A17" s="34">
        <v>12</v>
      </c>
      <c r="B17" s="34">
        <v>390</v>
      </c>
      <c r="C17" s="34">
        <v>68</v>
      </c>
      <c r="AF17" s="26">
        <v>11</v>
      </c>
      <c r="AG17" s="62">
        <f t="shared" si="0"/>
        <v>2.0049375883349994</v>
      </c>
    </row>
    <row r="18" spans="1:33" x14ac:dyDescent="0.25">
      <c r="AA18" s="70" t="s">
        <v>56</v>
      </c>
      <c r="AB18" s="71"/>
      <c r="AC18" s="71"/>
      <c r="AD18" s="71"/>
      <c r="AE18" s="72"/>
      <c r="AF18" s="69">
        <v>12</v>
      </c>
      <c r="AG18" s="62">
        <f t="shared" si="0"/>
        <v>1.9046907089182494</v>
      </c>
    </row>
    <row r="19" spans="1:33" x14ac:dyDescent="0.25">
      <c r="AA19" s="73"/>
      <c r="AB19" s="74"/>
      <c r="AC19" s="74"/>
      <c r="AD19" s="74"/>
      <c r="AE19" s="75"/>
      <c r="AF19" s="69">
        <v>13</v>
      </c>
      <c r="AG19" s="62">
        <f t="shared" si="0"/>
        <v>1.8094561734723369</v>
      </c>
    </row>
    <row r="20" spans="1:33" ht="15" customHeight="1" x14ac:dyDescent="0.25">
      <c r="A20" s="49" t="s">
        <v>5</v>
      </c>
      <c r="B20" s="50"/>
      <c r="C20" s="49" t="s">
        <v>6</v>
      </c>
      <c r="D20" s="50"/>
      <c r="E20" s="49" t="s">
        <v>7</v>
      </c>
      <c r="F20" s="50"/>
      <c r="AA20" s="73" t="s">
        <v>57</v>
      </c>
      <c r="AB20" s="74"/>
      <c r="AC20" s="74"/>
      <c r="AD20" s="74"/>
      <c r="AE20" s="75"/>
      <c r="AF20" s="69">
        <v>14</v>
      </c>
      <c r="AG20" s="62">
        <f t="shared" si="0"/>
        <v>1.71898336479872</v>
      </c>
    </row>
    <row r="21" spans="1:33" x14ac:dyDescent="0.25">
      <c r="A21" s="2" t="s">
        <v>8</v>
      </c>
      <c r="B21" s="3">
        <v>211.31</v>
      </c>
      <c r="C21" s="2" t="s">
        <v>9</v>
      </c>
      <c r="D21" s="4">
        <v>5871064</v>
      </c>
      <c r="E21" s="2" t="s">
        <v>9</v>
      </c>
      <c r="F21" s="3">
        <v>466.51</v>
      </c>
      <c r="AA21" s="73"/>
      <c r="AB21" s="74"/>
      <c r="AC21" s="74"/>
      <c r="AD21" s="74"/>
      <c r="AE21" s="75"/>
      <c r="AF21" s="69">
        <v>15</v>
      </c>
      <c r="AG21" s="62">
        <f t="shared" si="0"/>
        <v>1.633034196558784</v>
      </c>
    </row>
    <row r="22" spans="1:33" ht="15.75" thickBot="1" x14ac:dyDescent="0.3">
      <c r="A22" s="5" t="s">
        <v>10</v>
      </c>
      <c r="B22" s="6">
        <v>-0.35460000000000003</v>
      </c>
      <c r="C22" s="5" t="s">
        <v>11</v>
      </c>
      <c r="D22" s="6">
        <v>-1.9079999999999999</v>
      </c>
      <c r="E22" s="5" t="s">
        <v>11</v>
      </c>
      <c r="F22" s="6">
        <v>-5.0000000000000001E-3</v>
      </c>
      <c r="AA22" s="76"/>
      <c r="AB22" s="77"/>
      <c r="AC22" s="77"/>
      <c r="AD22" s="77"/>
      <c r="AE22" s="78"/>
      <c r="AF22" s="69">
        <v>16</v>
      </c>
      <c r="AG22" s="62">
        <f t="shared" si="0"/>
        <v>1.5513824867308448</v>
      </c>
    </row>
    <row r="23" spans="1:33" ht="15.75" thickBot="1" x14ac:dyDescent="0.3">
      <c r="AF23" s="26">
        <v>17</v>
      </c>
      <c r="AG23" s="62">
        <f t="shared" si="0"/>
        <v>1.4738133623943026</v>
      </c>
    </row>
    <row r="24" spans="1:33" ht="15.75" thickBot="1" x14ac:dyDescent="0.3">
      <c r="B24" s="42" t="s">
        <v>12</v>
      </c>
      <c r="C24" s="43"/>
      <c r="D24" s="44"/>
      <c r="F24" s="42" t="s">
        <v>13</v>
      </c>
      <c r="G24" s="43"/>
      <c r="H24" s="44"/>
      <c r="AF24" s="26">
        <v>18</v>
      </c>
      <c r="AG24" s="62">
        <f t="shared" si="0"/>
        <v>1.4001226942745875</v>
      </c>
    </row>
    <row r="25" spans="1:33" ht="30" x14ac:dyDescent="0.25">
      <c r="A25" s="35" t="s">
        <v>14</v>
      </c>
      <c r="B25" s="7" t="s">
        <v>15</v>
      </c>
      <c r="C25" s="8" t="s">
        <v>16</v>
      </c>
      <c r="D25" s="9" t="s">
        <v>17</v>
      </c>
      <c r="E25" s="36" t="s">
        <v>4</v>
      </c>
      <c r="F25" s="7" t="s">
        <v>15</v>
      </c>
      <c r="G25" s="8" t="s">
        <v>16</v>
      </c>
      <c r="H25" s="9" t="s">
        <v>17</v>
      </c>
      <c r="AF25" s="26">
        <v>19</v>
      </c>
      <c r="AG25" s="62">
        <f t="shared" si="0"/>
        <v>1.3301165595608582</v>
      </c>
    </row>
    <row r="26" spans="1:33" x14ac:dyDescent="0.25">
      <c r="A26" s="37">
        <v>450</v>
      </c>
      <c r="B26" s="10">
        <f>$B$22*A26+$B$21</f>
        <v>51.739999999999981</v>
      </c>
      <c r="C26" s="11">
        <f>$D$21*A26^$D$22</f>
        <v>50.861286169919921</v>
      </c>
      <c r="D26" s="12">
        <f>$F$21*EXP($F$22*A26)</f>
        <v>49.169792250355329</v>
      </c>
      <c r="E26" s="34">
        <v>45</v>
      </c>
      <c r="F26" s="13">
        <f>ABS(B26-E26)/E26</f>
        <v>0.14977777777777734</v>
      </c>
      <c r="G26" s="14">
        <f>ABS(C26-E26)/E26</f>
        <v>0.13025080377599826</v>
      </c>
      <c r="H26" s="15">
        <f>ABS(D26-E26)/E26</f>
        <v>9.2662050007896193E-2</v>
      </c>
      <c r="AF26" s="26">
        <v>20</v>
      </c>
      <c r="AG26" s="62">
        <f t="shared" si="0"/>
        <v>1.2636107315828153</v>
      </c>
    </row>
    <row r="27" spans="1:33" x14ac:dyDescent="0.25">
      <c r="A27" s="37">
        <v>300</v>
      </c>
      <c r="B27" s="10">
        <f t="shared" ref="B27:B37" si="1">$B$22*A27+$B$21</f>
        <v>104.92999999999999</v>
      </c>
      <c r="C27" s="11">
        <f t="shared" ref="C27:C37" si="2">$D$21*A27^$D$22</f>
        <v>110.2476803704582</v>
      </c>
      <c r="D27" s="12">
        <f t="shared" ref="D27:D37" si="3">$F$21*EXP($F$22*A27)</f>
        <v>104.09245101084399</v>
      </c>
      <c r="E27" s="34">
        <v>103</v>
      </c>
      <c r="F27" s="13">
        <f t="shared" ref="F27:F37" si="4">ABS(B27-E27)/E27</f>
        <v>1.8737864077669832E-2</v>
      </c>
      <c r="G27" s="14">
        <f t="shared" ref="G27:G37" si="5">ABS(C27-E27)/E27</f>
        <v>7.0365828839399985E-2</v>
      </c>
      <c r="H27" s="15">
        <f t="shared" ref="H27:H37" si="6">ABS(D27-E27)/E27</f>
        <v>1.0606320493630948E-2</v>
      </c>
    </row>
    <row r="28" spans="1:33" x14ac:dyDescent="0.25">
      <c r="A28" s="37">
        <v>440</v>
      </c>
      <c r="B28" s="10">
        <f t="shared" si="1"/>
        <v>55.286000000000001</v>
      </c>
      <c r="C28" s="11">
        <f t="shared" si="2"/>
        <v>53.089557787712614</v>
      </c>
      <c r="D28" s="12">
        <f t="shared" si="3"/>
        <v>51.69078140761237</v>
      </c>
      <c r="E28" s="34">
        <v>49</v>
      </c>
      <c r="F28" s="13">
        <f t="shared" si="4"/>
        <v>0.12828571428571431</v>
      </c>
      <c r="G28" s="14">
        <f t="shared" si="5"/>
        <v>8.3460363014543154E-2</v>
      </c>
      <c r="H28" s="15">
        <f t="shared" si="6"/>
        <v>5.4913906277803466E-2</v>
      </c>
    </row>
    <row r="29" spans="1:33" x14ac:dyDescent="0.25">
      <c r="A29" s="37">
        <v>360</v>
      </c>
      <c r="B29" s="10">
        <f t="shared" si="1"/>
        <v>83.653999999999996</v>
      </c>
      <c r="C29" s="11">
        <f t="shared" si="2"/>
        <v>77.85592038588905</v>
      </c>
      <c r="D29" s="12">
        <f t="shared" si="3"/>
        <v>77.113584344252331</v>
      </c>
      <c r="E29" s="34">
        <v>86</v>
      </c>
      <c r="F29" s="13">
        <f t="shared" si="4"/>
        <v>2.7279069767441901E-2</v>
      </c>
      <c r="G29" s="14">
        <f t="shared" si="5"/>
        <v>9.4698600164080812E-2</v>
      </c>
      <c r="H29" s="15">
        <f t="shared" si="6"/>
        <v>0.10333041460171709</v>
      </c>
    </row>
    <row r="30" spans="1:33" x14ac:dyDescent="0.25">
      <c r="A30" s="37">
        <v>290</v>
      </c>
      <c r="B30" s="10">
        <f t="shared" si="1"/>
        <v>108.476</v>
      </c>
      <c r="C30" s="11">
        <f t="shared" si="2"/>
        <v>117.61465381582187</v>
      </c>
      <c r="D30" s="12">
        <f t="shared" si="3"/>
        <v>109.42938509863754</v>
      </c>
      <c r="E30" s="34">
        <v>125</v>
      </c>
      <c r="F30" s="13">
        <f t="shared" si="4"/>
        <v>0.132192</v>
      </c>
      <c r="G30" s="14">
        <f t="shared" si="5"/>
        <v>5.9082769473425063E-2</v>
      </c>
      <c r="H30" s="15">
        <f t="shared" si="6"/>
        <v>0.12456491921089968</v>
      </c>
    </row>
    <row r="31" spans="1:33" x14ac:dyDescent="0.25">
      <c r="A31" s="37">
        <v>450</v>
      </c>
      <c r="B31" s="10">
        <f t="shared" si="1"/>
        <v>51.739999999999981</v>
      </c>
      <c r="C31" s="11">
        <f t="shared" si="2"/>
        <v>50.861286169919921</v>
      </c>
      <c r="D31" s="12">
        <f t="shared" si="3"/>
        <v>49.169792250355329</v>
      </c>
      <c r="E31" s="34">
        <v>52</v>
      </c>
      <c r="F31" s="13">
        <f t="shared" si="4"/>
        <v>5.0000000000003713E-3</v>
      </c>
      <c r="G31" s="14">
        <f t="shared" si="5"/>
        <v>2.1898342886155355E-2</v>
      </c>
      <c r="H31" s="15">
        <f t="shared" si="6"/>
        <v>5.4427072108551369E-2</v>
      </c>
    </row>
    <row r="32" spans="1:33" x14ac:dyDescent="0.25">
      <c r="A32" s="37">
        <v>340</v>
      </c>
      <c r="B32" s="10">
        <f t="shared" si="1"/>
        <v>90.745999999999995</v>
      </c>
      <c r="C32" s="11">
        <f t="shared" si="2"/>
        <v>86.827049006961417</v>
      </c>
      <c r="D32" s="12">
        <f t="shared" si="3"/>
        <v>85.223690805841244</v>
      </c>
      <c r="E32" s="34">
        <v>87</v>
      </c>
      <c r="F32" s="13">
        <f t="shared" si="4"/>
        <v>4.3057471264367757E-2</v>
      </c>
      <c r="G32" s="14">
        <f t="shared" si="5"/>
        <v>1.9879424487193459E-3</v>
      </c>
      <c r="H32" s="15">
        <f t="shared" si="6"/>
        <v>2.0417347059296046E-2</v>
      </c>
    </row>
    <row r="33" spans="1:8" x14ac:dyDescent="0.25">
      <c r="A33" s="37">
        <v>370</v>
      </c>
      <c r="B33" s="10">
        <f t="shared" si="1"/>
        <v>80.108000000000004</v>
      </c>
      <c r="C33" s="11">
        <f t="shared" si="2"/>
        <v>73.890384263545585</v>
      </c>
      <c r="D33" s="12">
        <f t="shared" si="3"/>
        <v>73.352710456970414</v>
      </c>
      <c r="E33" s="34">
        <v>68</v>
      </c>
      <c r="F33" s="13">
        <f t="shared" si="4"/>
        <v>0.17805882352941182</v>
      </c>
      <c r="G33" s="14">
        <f t="shared" si="5"/>
        <v>8.6623297993317416E-2</v>
      </c>
      <c r="H33" s="15">
        <f t="shared" si="6"/>
        <v>7.8716330249564911E-2</v>
      </c>
    </row>
    <row r="34" spans="1:8" x14ac:dyDescent="0.25">
      <c r="A34" s="37">
        <v>500</v>
      </c>
      <c r="B34" s="10">
        <f t="shared" si="1"/>
        <v>34.009999999999991</v>
      </c>
      <c r="C34" s="11">
        <f t="shared" si="2"/>
        <v>41.59891911995917</v>
      </c>
      <c r="D34" s="12">
        <f t="shared" si="3"/>
        <v>38.293472708035026</v>
      </c>
      <c r="E34" s="34">
        <v>45</v>
      </c>
      <c r="F34" s="13">
        <f t="shared" si="4"/>
        <v>0.24422222222222242</v>
      </c>
      <c r="G34" s="14">
        <f t="shared" si="5"/>
        <v>7.5579575112018446E-2</v>
      </c>
      <c r="H34" s="15">
        <f t="shared" si="6"/>
        <v>0.14903393982144386</v>
      </c>
    </row>
    <row r="35" spans="1:8" x14ac:dyDescent="0.25">
      <c r="A35" s="37">
        <v>490</v>
      </c>
      <c r="B35" s="10">
        <f t="shared" si="1"/>
        <v>37.555999999999983</v>
      </c>
      <c r="C35" s="11">
        <f t="shared" si="2"/>
        <v>43.233728796663705</v>
      </c>
      <c r="D35" s="12">
        <f t="shared" si="3"/>
        <v>40.256821037821332</v>
      </c>
      <c r="E35" s="34">
        <v>44</v>
      </c>
      <c r="F35" s="13">
        <f t="shared" si="4"/>
        <v>0.14645454545454584</v>
      </c>
      <c r="G35" s="14">
        <f t="shared" si="5"/>
        <v>1.7415254621279432E-2</v>
      </c>
      <c r="H35" s="15">
        <f t="shared" si="6"/>
        <v>8.5072249140424272E-2</v>
      </c>
    </row>
    <row r="36" spans="1:8" x14ac:dyDescent="0.25">
      <c r="A36" s="37">
        <v>430</v>
      </c>
      <c r="B36" s="10">
        <f t="shared" si="1"/>
        <v>58.831999999999994</v>
      </c>
      <c r="C36" s="11">
        <f t="shared" si="2"/>
        <v>55.470106712335337</v>
      </c>
      <c r="D36" s="12">
        <f t="shared" si="3"/>
        <v>54.341024442914069</v>
      </c>
      <c r="E36" s="34">
        <v>58</v>
      </c>
      <c r="F36" s="13">
        <f t="shared" si="4"/>
        <v>1.4344827586206787E-2</v>
      </c>
      <c r="G36" s="14">
        <f t="shared" si="5"/>
        <v>4.3618849787321778E-2</v>
      </c>
      <c r="H36" s="15">
        <f t="shared" si="6"/>
        <v>6.3085785466998806E-2</v>
      </c>
    </row>
    <row r="37" spans="1:8" ht="15.75" thickBot="1" x14ac:dyDescent="0.3">
      <c r="A37" s="37">
        <v>390</v>
      </c>
      <c r="B37" s="16">
        <f t="shared" si="1"/>
        <v>73.015999999999991</v>
      </c>
      <c r="C37" s="17">
        <f t="shared" si="2"/>
        <v>66.829089531318985</v>
      </c>
      <c r="D37" s="18">
        <f t="shared" si="3"/>
        <v>66.372277135824447</v>
      </c>
      <c r="E37" s="38">
        <v>68</v>
      </c>
      <c r="F37" s="19">
        <f t="shared" si="4"/>
        <v>7.3764705882352816E-2</v>
      </c>
      <c r="G37" s="20">
        <f t="shared" si="5"/>
        <v>1.7219271598250221E-2</v>
      </c>
      <c r="H37" s="21">
        <f t="shared" si="6"/>
        <v>2.393710094375813E-2</v>
      </c>
    </row>
    <row r="38" spans="1:8" ht="15.75" thickBot="1" x14ac:dyDescent="0.3">
      <c r="E38" s="22" t="s">
        <v>18</v>
      </c>
      <c r="F38" s="23">
        <f>AVERAGE(F26:F37)</f>
        <v>9.6764585153975916E-2</v>
      </c>
      <c r="G38" s="24">
        <f>AVERAGE(G26:G37)</f>
        <v>5.8516741642875771E-2</v>
      </c>
      <c r="H38" s="25">
        <f>AVERAGE(H26:H37)</f>
        <v>7.17306196151654E-2</v>
      </c>
    </row>
    <row r="40" spans="1:8" x14ac:dyDescent="0.25">
      <c r="A40" s="45" t="s">
        <v>19</v>
      </c>
      <c r="B40" s="45"/>
      <c r="C40" s="45"/>
      <c r="F40" s="26" t="s">
        <v>3</v>
      </c>
      <c r="G40" s="26" t="s">
        <v>20</v>
      </c>
    </row>
    <row r="41" spans="1:8" x14ac:dyDescent="0.25">
      <c r="A41" s="1" t="s">
        <v>21</v>
      </c>
      <c r="B41" s="27">
        <v>250</v>
      </c>
      <c r="C41" s="46" t="s">
        <v>22</v>
      </c>
      <c r="D41" s="46"/>
      <c r="F41" s="26"/>
      <c r="G41" s="28">
        <f>B48</f>
        <v>1042213.0017719698</v>
      </c>
    </row>
    <row r="42" spans="1:8" x14ac:dyDescent="0.25">
      <c r="A42" s="1" t="s">
        <v>23</v>
      </c>
      <c r="B42" s="29">
        <v>530</v>
      </c>
      <c r="C42" s="46" t="s">
        <v>24</v>
      </c>
      <c r="D42" s="46"/>
      <c r="F42" s="30">
        <v>260</v>
      </c>
      <c r="G42" s="31">
        <v>144859.72842847556</v>
      </c>
    </row>
    <row r="43" spans="1:8" x14ac:dyDescent="0.25">
      <c r="A43" s="1" t="s">
        <v>25</v>
      </c>
      <c r="B43" s="32">
        <f>$D$21*B42^$D$22</f>
        <v>37.221892920427493</v>
      </c>
      <c r="C43" s="46" t="s">
        <v>26</v>
      </c>
      <c r="D43" s="46"/>
      <c r="F43" s="26">
        <v>270</v>
      </c>
      <c r="G43" s="31">
        <v>269590.60184817808</v>
      </c>
    </row>
    <row r="44" spans="1:8" x14ac:dyDescent="0.25">
      <c r="A44" s="1" t="s">
        <v>27</v>
      </c>
      <c r="B44" s="32">
        <f>B43*100</f>
        <v>3722.1892920427495</v>
      </c>
      <c r="F44" s="30">
        <v>280</v>
      </c>
      <c r="G44" s="31">
        <v>377277.18719872413</v>
      </c>
    </row>
    <row r="45" spans="1:8" x14ac:dyDescent="0.25">
      <c r="F45" s="26">
        <v>290</v>
      </c>
      <c r="G45" s="31">
        <v>470458.61526328744</v>
      </c>
    </row>
    <row r="46" spans="1:8" x14ac:dyDescent="0.25">
      <c r="A46" s="1" t="s">
        <v>28</v>
      </c>
      <c r="B46" s="33">
        <f>B41*B44</f>
        <v>930547.32301068737</v>
      </c>
      <c r="F46" s="30">
        <v>300</v>
      </c>
      <c r="G46" s="31">
        <v>551238.40185229108</v>
      </c>
    </row>
    <row r="47" spans="1:8" x14ac:dyDescent="0.25">
      <c r="A47" s="1" t="s">
        <v>29</v>
      </c>
      <c r="B47" s="33">
        <f>B44*B42</f>
        <v>1972760.3247826572</v>
      </c>
      <c r="F47" s="26">
        <v>310</v>
      </c>
      <c r="G47" s="31">
        <v>621369.53021456813</v>
      </c>
    </row>
    <row r="48" spans="1:8" x14ac:dyDescent="0.25">
      <c r="A48" s="1" t="s">
        <v>20</v>
      </c>
      <c r="B48" s="27">
        <f>B47-B46</f>
        <v>1042213.0017719698</v>
      </c>
      <c r="F48" s="30">
        <v>320</v>
      </c>
      <c r="G48" s="31">
        <v>682320.93416212313</v>
      </c>
    </row>
    <row r="49" spans="1:26" x14ac:dyDescent="0.25">
      <c r="F49" s="26">
        <v>330</v>
      </c>
      <c r="G49" s="31">
        <v>735329.86392835062</v>
      </c>
    </row>
    <row r="50" spans="1:26" x14ac:dyDescent="0.25">
      <c r="A50" s="1" t="s">
        <v>30</v>
      </c>
      <c r="B50" s="33">
        <f>MAX(G42:G116)</f>
        <v>1042213.0017719698</v>
      </c>
      <c r="F50" s="30">
        <v>340</v>
      </c>
      <c r="G50" s="31">
        <v>781443.44106265297</v>
      </c>
    </row>
    <row r="51" spans="1:26" x14ac:dyDescent="0.25">
      <c r="A51" s="1" t="s">
        <v>31</v>
      </c>
      <c r="B51" s="1">
        <v>530</v>
      </c>
      <c r="F51" s="26">
        <v>350</v>
      </c>
      <c r="G51" s="31">
        <v>821551.86522268457</v>
      </c>
    </row>
    <row r="52" spans="1:26" ht="15.75" thickBot="1" x14ac:dyDescent="0.3">
      <c r="F52" s="30">
        <v>360</v>
      </c>
      <c r="G52" s="31">
        <v>856415.12424477958</v>
      </c>
    </row>
    <row r="53" spans="1:26" x14ac:dyDescent="0.25">
      <c r="A53" s="80" t="s">
        <v>37</v>
      </c>
      <c r="B53" s="81"/>
      <c r="C53" s="81"/>
      <c r="D53" s="81"/>
      <c r="E53" s="82"/>
      <c r="F53" s="69">
        <v>370</v>
      </c>
      <c r="G53" s="31">
        <v>886684.61116254725</v>
      </c>
    </row>
    <row r="54" spans="1:26" x14ac:dyDescent="0.25">
      <c r="A54" s="73" t="s">
        <v>38</v>
      </c>
      <c r="B54" s="74"/>
      <c r="C54" s="74"/>
      <c r="D54" s="74"/>
      <c r="E54" s="75"/>
      <c r="F54" s="79">
        <v>380</v>
      </c>
      <c r="G54" s="31">
        <v>912920.72098907013</v>
      </c>
    </row>
    <row r="55" spans="1:26" x14ac:dyDescent="0.25">
      <c r="A55" s="73"/>
      <c r="B55" s="74"/>
      <c r="C55" s="74"/>
      <c r="D55" s="74"/>
      <c r="E55" s="75"/>
      <c r="F55" s="69">
        <v>390</v>
      </c>
      <c r="G55" s="31">
        <v>935607.253438466</v>
      </c>
      <c r="I55" s="26"/>
      <c r="J55" s="26"/>
      <c r="K55" s="41" t="s">
        <v>33</v>
      </c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73" t="s">
        <v>39</v>
      </c>
      <c r="B56" s="74"/>
      <c r="C56" s="74"/>
      <c r="D56" s="74"/>
      <c r="E56" s="75"/>
      <c r="F56" s="79">
        <v>400</v>
      </c>
      <c r="G56" s="31">
        <v>955163.26238462282</v>
      </c>
      <c r="I56" s="26"/>
      <c r="J56" s="39">
        <f>B48</f>
        <v>1042213.0017719698</v>
      </c>
      <c r="K56" s="31">
        <v>250</v>
      </c>
      <c r="L56" s="31">
        <v>260</v>
      </c>
      <c r="M56" s="31">
        <v>270</v>
      </c>
      <c r="N56" s="31">
        <v>280</v>
      </c>
      <c r="O56" s="31">
        <v>290</v>
      </c>
      <c r="P56" s="31">
        <v>300</v>
      </c>
      <c r="Q56" s="31">
        <v>310</v>
      </c>
      <c r="R56" s="31">
        <v>320</v>
      </c>
      <c r="S56" s="31">
        <v>330</v>
      </c>
      <c r="T56" s="31">
        <v>340</v>
      </c>
      <c r="U56" s="31">
        <v>350</v>
      </c>
      <c r="V56" s="31">
        <v>360</v>
      </c>
      <c r="W56" s="31">
        <v>370</v>
      </c>
      <c r="X56" s="31">
        <v>380</v>
      </c>
      <c r="Y56" s="31">
        <v>390</v>
      </c>
      <c r="Z56" s="55">
        <v>400</v>
      </c>
    </row>
    <row r="57" spans="1:26" ht="15.75" thickBot="1" x14ac:dyDescent="0.3">
      <c r="A57" s="76"/>
      <c r="B57" s="77"/>
      <c r="C57" s="77"/>
      <c r="D57" s="77"/>
      <c r="E57" s="78"/>
      <c r="F57" s="69">
        <v>410</v>
      </c>
      <c r="G57" s="31">
        <v>971952.85243747453</v>
      </c>
      <c r="I57" s="40" t="s">
        <v>32</v>
      </c>
      <c r="J57" s="31">
        <v>260</v>
      </c>
      <c r="K57" s="31">
        <f t="dataTable" ref="K57:Z131" dt2D="1" dtr="1" r1="B41" r2="B42"/>
        <v>144859.72842847556</v>
      </c>
      <c r="L57" s="31">
        <v>0</v>
      </c>
      <c r="M57" s="31">
        <v>-144859.72842847556</v>
      </c>
      <c r="N57" s="31">
        <v>-289719.45685695065</v>
      </c>
      <c r="O57" s="31">
        <v>-434579.18528542668</v>
      </c>
      <c r="P57" s="31">
        <v>-579438.91371390224</v>
      </c>
      <c r="Q57" s="31">
        <v>-724298.64214237686</v>
      </c>
      <c r="R57" s="31">
        <v>-869158.37057085242</v>
      </c>
      <c r="S57" s="31">
        <v>-1014018.098999328</v>
      </c>
      <c r="T57" s="31">
        <v>-1158877.8274278035</v>
      </c>
      <c r="U57" s="31">
        <v>-1303737.5558562791</v>
      </c>
      <c r="V57" s="31">
        <v>-1448597.2842847547</v>
      </c>
      <c r="W57" s="31">
        <v>-1593457.0127132302</v>
      </c>
      <c r="X57" s="31">
        <v>-1738316.7411417058</v>
      </c>
      <c r="Y57" s="31">
        <v>-1883176.4695701813</v>
      </c>
      <c r="Z57" s="55">
        <v>-2028036.1979986569</v>
      </c>
    </row>
    <row r="58" spans="1:26" x14ac:dyDescent="0.25">
      <c r="F58" s="30">
        <v>420</v>
      </c>
      <c r="G58" s="31">
        <v>986293.31587235699</v>
      </c>
      <c r="I58" s="40"/>
      <c r="J58" s="31">
        <v>270</v>
      </c>
      <c r="K58" s="31">
        <v>269590.60184817808</v>
      </c>
      <c r="L58" s="31">
        <v>134795.30092408927</v>
      </c>
      <c r="M58" s="31">
        <v>0</v>
      </c>
      <c r="N58" s="31">
        <v>-134795.30092408881</v>
      </c>
      <c r="O58" s="31">
        <v>-269590.60184817808</v>
      </c>
      <c r="P58" s="31">
        <v>-404385.90277226688</v>
      </c>
      <c r="Q58" s="31">
        <v>-539181.20369635615</v>
      </c>
      <c r="R58" s="31">
        <v>-673976.50462044496</v>
      </c>
      <c r="S58" s="31">
        <v>-808771.80554453377</v>
      </c>
      <c r="T58" s="31">
        <v>-943567.1064686235</v>
      </c>
      <c r="U58" s="31">
        <v>-1078362.4073927123</v>
      </c>
      <c r="V58" s="31">
        <v>-1213157.7083168011</v>
      </c>
      <c r="W58" s="31">
        <v>-1347953.0092408899</v>
      </c>
      <c r="X58" s="31">
        <v>-1482748.3101649797</v>
      </c>
      <c r="Y58" s="31">
        <v>-1617543.6110890685</v>
      </c>
      <c r="Z58" s="55">
        <v>-1752338.9120131573</v>
      </c>
    </row>
    <row r="59" spans="1:26" x14ac:dyDescent="0.25">
      <c r="F59" s="26">
        <v>430</v>
      </c>
      <c r="G59" s="31">
        <v>998461.92082203622</v>
      </c>
      <c r="I59" s="40"/>
      <c r="J59" s="31">
        <v>280</v>
      </c>
      <c r="K59" s="31">
        <v>377277.18719872413</v>
      </c>
      <c r="L59" s="31">
        <v>251518.12479914958</v>
      </c>
      <c r="M59" s="31">
        <v>125759.06239957456</v>
      </c>
      <c r="N59" s="31">
        <v>0</v>
      </c>
      <c r="O59" s="31">
        <v>-125759.06239957456</v>
      </c>
      <c r="P59" s="31">
        <v>-251518.12479914958</v>
      </c>
      <c r="Q59" s="31">
        <v>-377277.18719872413</v>
      </c>
      <c r="R59" s="31">
        <v>-503036.24959829915</v>
      </c>
      <c r="S59" s="31">
        <v>-628795.31199787371</v>
      </c>
      <c r="T59" s="31">
        <v>-754554.37439744826</v>
      </c>
      <c r="U59" s="31">
        <v>-880313.43679702282</v>
      </c>
      <c r="V59" s="31">
        <v>-1006072.4991965974</v>
      </c>
      <c r="W59" s="31">
        <v>-1131831.5615961729</v>
      </c>
      <c r="X59" s="31">
        <v>-1257590.6239957474</v>
      </c>
      <c r="Y59" s="31">
        <v>-1383349.686395322</v>
      </c>
      <c r="Z59" s="55">
        <v>-1509108.7487948965</v>
      </c>
    </row>
    <row r="60" spans="1:26" x14ac:dyDescent="0.25">
      <c r="F60" s="30">
        <v>440</v>
      </c>
      <c r="G60" s="31">
        <v>1008701.5979665397</v>
      </c>
      <c r="I60" s="40"/>
      <c r="J60" s="31">
        <v>290</v>
      </c>
      <c r="K60" s="31">
        <v>470458.61526328744</v>
      </c>
      <c r="L60" s="31">
        <v>352843.9614474657</v>
      </c>
      <c r="M60" s="31">
        <v>235229.30763164349</v>
      </c>
      <c r="N60" s="31">
        <v>117614.65381582174</v>
      </c>
      <c r="O60" s="31">
        <v>0</v>
      </c>
      <c r="P60" s="31">
        <v>-117614.65381582174</v>
      </c>
      <c r="Q60" s="31">
        <v>-235229.30763164395</v>
      </c>
      <c r="R60" s="31">
        <v>-352843.9614474657</v>
      </c>
      <c r="S60" s="31">
        <v>-470458.61526328744</v>
      </c>
      <c r="T60" s="31">
        <v>-588073.26907910965</v>
      </c>
      <c r="U60" s="31">
        <v>-705687.9228949314</v>
      </c>
      <c r="V60" s="31">
        <v>-823302.57671075314</v>
      </c>
      <c r="W60" s="31">
        <v>-940917.23052657489</v>
      </c>
      <c r="X60" s="31">
        <v>-1058531.8843423966</v>
      </c>
      <c r="Y60" s="31">
        <v>-1176146.5381582184</v>
      </c>
      <c r="Z60" s="55">
        <v>-1293761.1919740411</v>
      </c>
    </row>
    <row r="61" spans="1:26" x14ac:dyDescent="0.25">
      <c r="F61" s="26">
        <v>450</v>
      </c>
      <c r="G61" s="31">
        <v>1017225.7233983984</v>
      </c>
      <c r="I61" s="40"/>
      <c r="J61" s="31">
        <v>300</v>
      </c>
      <c r="K61" s="31">
        <v>551238.40185229108</v>
      </c>
      <c r="L61" s="31">
        <v>440990.72148183268</v>
      </c>
      <c r="M61" s="31">
        <v>330743.04111137474</v>
      </c>
      <c r="N61" s="31">
        <v>220495.36074091634</v>
      </c>
      <c r="O61" s="31">
        <v>110247.68037045794</v>
      </c>
      <c r="P61" s="31">
        <v>0</v>
      </c>
      <c r="Q61" s="31">
        <v>-110247.6803704584</v>
      </c>
      <c r="R61" s="31">
        <v>-220495.36074091634</v>
      </c>
      <c r="S61" s="31">
        <v>-330743.04111137474</v>
      </c>
      <c r="T61" s="31">
        <v>-440990.72148183268</v>
      </c>
      <c r="U61" s="31">
        <v>-551238.40185229108</v>
      </c>
      <c r="V61" s="31">
        <v>-661486.08222274948</v>
      </c>
      <c r="W61" s="31">
        <v>-771733.76259320742</v>
      </c>
      <c r="X61" s="31">
        <v>-881981.44296366582</v>
      </c>
      <c r="Y61" s="31">
        <v>-992229.12333412422</v>
      </c>
      <c r="Z61" s="55">
        <v>-1102476.8037045817</v>
      </c>
    </row>
    <row r="62" spans="1:26" x14ac:dyDescent="0.25">
      <c r="F62" s="30">
        <v>460</v>
      </c>
      <c r="G62" s="31">
        <v>1024222.1565401531</v>
      </c>
      <c r="I62" s="40"/>
      <c r="J62" s="31">
        <v>310</v>
      </c>
      <c r="K62" s="31">
        <v>621369.53021456813</v>
      </c>
      <c r="L62" s="31">
        <v>517807.94184547337</v>
      </c>
      <c r="M62" s="31">
        <v>414246.3534763786</v>
      </c>
      <c r="N62" s="31">
        <v>310684.76510728383</v>
      </c>
      <c r="O62" s="31">
        <v>207123.17673818953</v>
      </c>
      <c r="P62" s="31">
        <v>103561.58836909477</v>
      </c>
      <c r="Q62" s="31">
        <v>0</v>
      </c>
      <c r="R62" s="31">
        <v>-103561.58836909477</v>
      </c>
      <c r="S62" s="31">
        <v>-207123.17673818907</v>
      </c>
      <c r="T62" s="31">
        <v>-310684.76510728383</v>
      </c>
      <c r="U62" s="31">
        <v>-414246.3534763786</v>
      </c>
      <c r="V62" s="31">
        <v>-517807.9418454729</v>
      </c>
      <c r="W62" s="31">
        <v>-621369.53021456767</v>
      </c>
      <c r="X62" s="31">
        <v>-724931.11858366244</v>
      </c>
      <c r="Y62" s="31">
        <v>-828492.7069527572</v>
      </c>
      <c r="Z62" s="55">
        <v>-932054.2953218515</v>
      </c>
    </row>
    <row r="63" spans="1:26" x14ac:dyDescent="0.25">
      <c r="F63" s="26">
        <v>470</v>
      </c>
      <c r="G63" s="31">
        <v>1029856.6614397548</v>
      </c>
      <c r="I63" s="40"/>
      <c r="J63" s="31">
        <v>320</v>
      </c>
      <c r="K63" s="31">
        <v>682320.93416212313</v>
      </c>
      <c r="L63" s="31">
        <v>584846.51499610581</v>
      </c>
      <c r="M63" s="31">
        <v>487372.09583008802</v>
      </c>
      <c r="N63" s="31">
        <v>389897.67666407023</v>
      </c>
      <c r="O63" s="31">
        <v>292423.2574980529</v>
      </c>
      <c r="P63" s="31">
        <v>194948.83833203511</v>
      </c>
      <c r="Q63" s="31">
        <v>97474.419166017789</v>
      </c>
      <c r="R63" s="31">
        <v>0</v>
      </c>
      <c r="S63" s="31">
        <v>-97474.419166017789</v>
      </c>
      <c r="T63" s="31">
        <v>-194948.83833203511</v>
      </c>
      <c r="U63" s="31">
        <v>-292423.2574980529</v>
      </c>
      <c r="V63" s="31">
        <v>-389897.67666407023</v>
      </c>
      <c r="W63" s="31">
        <v>-487372.09583008802</v>
      </c>
      <c r="X63" s="31">
        <v>-584846.51499610581</v>
      </c>
      <c r="Y63" s="31">
        <v>-682320.93416212313</v>
      </c>
      <c r="Z63" s="55">
        <v>-779795.35332814092</v>
      </c>
    </row>
    <row r="64" spans="1:26" x14ac:dyDescent="0.25">
      <c r="F64" s="30">
        <v>480</v>
      </c>
      <c r="G64" s="31">
        <v>1034275.8155834542</v>
      </c>
      <c r="I64" s="40"/>
      <c r="J64" s="31">
        <v>330</v>
      </c>
      <c r="K64" s="31">
        <v>735329.86392835062</v>
      </c>
      <c r="L64" s="31">
        <v>643413.63093730668</v>
      </c>
      <c r="M64" s="31">
        <v>551497.39794626273</v>
      </c>
      <c r="N64" s="31">
        <v>459581.16495521925</v>
      </c>
      <c r="O64" s="31">
        <v>367664.93196417531</v>
      </c>
      <c r="P64" s="31">
        <v>275748.69897313137</v>
      </c>
      <c r="Q64" s="31">
        <v>183832.46598208742</v>
      </c>
      <c r="R64" s="31">
        <v>91916.232991043944</v>
      </c>
      <c r="S64" s="31">
        <v>0</v>
      </c>
      <c r="T64" s="31">
        <v>-91916.232991043944</v>
      </c>
      <c r="U64" s="31">
        <v>-183832.46598208742</v>
      </c>
      <c r="V64" s="31">
        <v>-275748.69897313137</v>
      </c>
      <c r="W64" s="31">
        <v>-367664.93196417531</v>
      </c>
      <c r="X64" s="31">
        <v>-459581.16495521925</v>
      </c>
      <c r="Y64" s="31">
        <v>-551497.39794626273</v>
      </c>
      <c r="Z64" s="55">
        <v>-643413.63093730668</v>
      </c>
    </row>
    <row r="65" spans="6:26" x14ac:dyDescent="0.25">
      <c r="F65" s="26">
        <v>490</v>
      </c>
      <c r="G65" s="31">
        <v>1037609.4911199291</v>
      </c>
      <c r="I65" s="40"/>
      <c r="J65" s="31">
        <v>340</v>
      </c>
      <c r="K65" s="31">
        <v>781443.44106265297</v>
      </c>
      <c r="L65" s="31">
        <v>694616.39205569122</v>
      </c>
      <c r="M65" s="31">
        <v>607789.34304872993</v>
      </c>
      <c r="N65" s="31">
        <v>520962.29404176865</v>
      </c>
      <c r="O65" s="31">
        <v>434135.2450348069</v>
      </c>
      <c r="P65" s="31">
        <v>347308.19602784561</v>
      </c>
      <c r="Q65" s="31">
        <v>260481.14702088432</v>
      </c>
      <c r="R65" s="31">
        <v>173654.09801392257</v>
      </c>
      <c r="S65" s="31">
        <v>86827.049006961286</v>
      </c>
      <c r="T65" s="31">
        <v>0</v>
      </c>
      <c r="U65" s="31">
        <v>-86827.049006961286</v>
      </c>
      <c r="V65" s="31">
        <v>-173654.09801392304</v>
      </c>
      <c r="W65" s="31">
        <v>-260481.14702088432</v>
      </c>
      <c r="X65" s="31">
        <v>-347308.19602784561</v>
      </c>
      <c r="Y65" s="31">
        <v>-434135.24503480736</v>
      </c>
      <c r="Z65" s="55">
        <v>-520962.29404176865</v>
      </c>
    </row>
    <row r="66" spans="6:26" x14ac:dyDescent="0.25">
      <c r="F66" s="30">
        <v>500</v>
      </c>
      <c r="G66" s="31">
        <v>1039972.9779989794</v>
      </c>
      <c r="I66" s="40"/>
      <c r="J66" s="31">
        <v>350</v>
      </c>
      <c r="K66" s="31">
        <v>821551.86522268457</v>
      </c>
      <c r="L66" s="31">
        <v>739396.67870041588</v>
      </c>
      <c r="M66" s="31">
        <v>657241.49217814766</v>
      </c>
      <c r="N66" s="31">
        <v>575086.30565587897</v>
      </c>
      <c r="O66" s="31">
        <v>492931.11913361074</v>
      </c>
      <c r="P66" s="31">
        <v>410775.93261134205</v>
      </c>
      <c r="Q66" s="31">
        <v>328620.74608907383</v>
      </c>
      <c r="R66" s="31">
        <v>246465.55956680514</v>
      </c>
      <c r="S66" s="31">
        <v>164310.37304453691</v>
      </c>
      <c r="T66" s="31">
        <v>82155.18652226869</v>
      </c>
      <c r="U66" s="31">
        <v>0</v>
      </c>
      <c r="V66" s="31">
        <v>-82155.186522268225</v>
      </c>
      <c r="W66" s="31">
        <v>-164310.37304453691</v>
      </c>
      <c r="X66" s="31">
        <v>-246465.55956680514</v>
      </c>
      <c r="Y66" s="31">
        <v>-328620.74608907383</v>
      </c>
      <c r="Z66" s="55">
        <v>-410775.93261134205</v>
      </c>
    </row>
    <row r="67" spans="6:26" x14ac:dyDescent="0.25">
      <c r="F67" s="26">
        <v>510</v>
      </c>
      <c r="G67" s="31">
        <v>1041468.8061629091</v>
      </c>
      <c r="I67" s="40"/>
      <c r="J67" s="31">
        <v>360</v>
      </c>
      <c r="K67" s="31">
        <v>856415.12424477958</v>
      </c>
      <c r="L67" s="31">
        <v>778559.20385889057</v>
      </c>
      <c r="M67" s="31">
        <v>700703.28347300133</v>
      </c>
      <c r="N67" s="31">
        <v>622847.36308711255</v>
      </c>
      <c r="O67" s="31">
        <v>544991.44270122331</v>
      </c>
      <c r="P67" s="31">
        <v>467135.52231533453</v>
      </c>
      <c r="Q67" s="31">
        <v>389279.60192944529</v>
      </c>
      <c r="R67" s="31">
        <v>311423.68154355604</v>
      </c>
      <c r="S67" s="31">
        <v>233567.76115766726</v>
      </c>
      <c r="T67" s="31">
        <v>155711.84077177802</v>
      </c>
      <c r="U67" s="31">
        <v>77855.920385889243</v>
      </c>
      <c r="V67" s="31">
        <v>0</v>
      </c>
      <c r="W67" s="31">
        <v>-77855.920385889243</v>
      </c>
      <c r="X67" s="31">
        <v>-155711.84077177802</v>
      </c>
      <c r="Y67" s="31">
        <v>-233567.76115766726</v>
      </c>
      <c r="Z67" s="55">
        <v>-311423.68154355604</v>
      </c>
    </row>
    <row r="68" spans="6:26" x14ac:dyDescent="0.25">
      <c r="F68" s="30">
        <v>520</v>
      </c>
      <c r="G68" s="31">
        <v>1042188.3139489595</v>
      </c>
      <c r="I68" s="40"/>
      <c r="J68" s="31">
        <v>370</v>
      </c>
      <c r="K68" s="31">
        <v>886684.61116254725</v>
      </c>
      <c r="L68" s="31">
        <v>812794.22689900151</v>
      </c>
      <c r="M68" s="31">
        <v>738903.84263545601</v>
      </c>
      <c r="N68" s="31">
        <v>665013.4583719105</v>
      </c>
      <c r="O68" s="31">
        <v>591123.07410836499</v>
      </c>
      <c r="P68" s="31">
        <v>517232.68984481925</v>
      </c>
      <c r="Q68" s="31">
        <v>443342.30558127351</v>
      </c>
      <c r="R68" s="31">
        <v>369451.92131772824</v>
      </c>
      <c r="S68" s="31">
        <v>295561.5370541825</v>
      </c>
      <c r="T68" s="31">
        <v>221671.15279063676</v>
      </c>
      <c r="U68" s="31">
        <v>147780.76852709148</v>
      </c>
      <c r="V68" s="31">
        <v>73890.38426354574</v>
      </c>
      <c r="W68" s="31">
        <v>0</v>
      </c>
      <c r="X68" s="31">
        <v>-73890.384263545275</v>
      </c>
      <c r="Y68" s="31">
        <v>-147780.76852709102</v>
      </c>
      <c r="Z68" s="55">
        <v>-221671.15279063676</v>
      </c>
    </row>
    <row r="69" spans="6:26" x14ac:dyDescent="0.25">
      <c r="F69" s="26">
        <v>530</v>
      </c>
      <c r="G69" s="31">
        <v>1042213.0017719698</v>
      </c>
      <c r="I69" s="40"/>
      <c r="J69" s="31">
        <v>380</v>
      </c>
      <c r="K69" s="31">
        <v>912920.72098907013</v>
      </c>
      <c r="L69" s="31">
        <v>842696.0501437569</v>
      </c>
      <c r="M69" s="31">
        <v>772471.37929844391</v>
      </c>
      <c r="N69" s="31">
        <v>702246.70845313091</v>
      </c>
      <c r="O69" s="31">
        <v>632022.03760781768</v>
      </c>
      <c r="P69" s="31">
        <v>561797.36676250491</v>
      </c>
      <c r="Q69" s="31">
        <v>491572.69591719145</v>
      </c>
      <c r="R69" s="31">
        <v>421348.02507187845</v>
      </c>
      <c r="S69" s="31">
        <v>351123.35422656545</v>
      </c>
      <c r="T69" s="31">
        <v>280898.68338125246</v>
      </c>
      <c r="U69" s="31">
        <v>210674.01253593946</v>
      </c>
      <c r="V69" s="31">
        <v>140449.34169062646</v>
      </c>
      <c r="W69" s="31">
        <v>70224.670845313463</v>
      </c>
      <c r="X69" s="31">
        <v>0</v>
      </c>
      <c r="Y69" s="31">
        <v>-70224.670845312998</v>
      </c>
      <c r="Z69" s="55">
        <v>-140449.341690626</v>
      </c>
    </row>
    <row r="70" spans="6:26" x14ac:dyDescent="0.25">
      <c r="F70" s="30">
        <v>540</v>
      </c>
      <c r="G70" s="31">
        <v>1041615.7035724644</v>
      </c>
      <c r="I70" s="40"/>
      <c r="J70" s="31">
        <v>390</v>
      </c>
      <c r="K70" s="31">
        <v>935607.253438466</v>
      </c>
      <c r="L70" s="31">
        <v>868778.16390714701</v>
      </c>
      <c r="M70" s="31">
        <v>801949.07437582803</v>
      </c>
      <c r="N70" s="31">
        <v>735119.98484450905</v>
      </c>
      <c r="O70" s="31">
        <v>668290.89531319006</v>
      </c>
      <c r="P70" s="31">
        <v>601461.80578187108</v>
      </c>
      <c r="Q70" s="31">
        <v>534632.7162505521</v>
      </c>
      <c r="R70" s="31">
        <v>467803.62671923311</v>
      </c>
      <c r="S70" s="31">
        <v>400974.5371879139</v>
      </c>
      <c r="T70" s="31">
        <v>334145.44765659515</v>
      </c>
      <c r="U70" s="31">
        <v>267316.35812527593</v>
      </c>
      <c r="V70" s="31">
        <v>200487.26859395718</v>
      </c>
      <c r="W70" s="31">
        <v>133658.17906263797</v>
      </c>
      <c r="X70" s="31">
        <v>66829.089531319216</v>
      </c>
      <c r="Y70" s="31">
        <v>0</v>
      </c>
      <c r="Z70" s="55">
        <v>-66829.08953131875</v>
      </c>
    </row>
    <row r="71" spans="6:26" x14ac:dyDescent="0.25">
      <c r="F71" s="26">
        <v>550</v>
      </c>
      <c r="G71" s="31">
        <v>1040461.6031350964</v>
      </c>
      <c r="I71" s="40"/>
      <c r="J71" s="31">
        <v>400</v>
      </c>
      <c r="K71" s="31">
        <v>955163.26238462282</v>
      </c>
      <c r="L71" s="31">
        <v>891485.71155898133</v>
      </c>
      <c r="M71" s="31">
        <v>827808.16073333984</v>
      </c>
      <c r="N71" s="31">
        <v>764130.60990769835</v>
      </c>
      <c r="O71" s="31">
        <v>700453.05908205686</v>
      </c>
      <c r="P71" s="31">
        <v>636775.50825641514</v>
      </c>
      <c r="Q71" s="31">
        <v>573097.95743077365</v>
      </c>
      <c r="R71" s="31">
        <v>509420.40660513216</v>
      </c>
      <c r="S71" s="31">
        <v>445742.8557794909</v>
      </c>
      <c r="T71" s="31">
        <v>382065.30495384941</v>
      </c>
      <c r="U71" s="31">
        <v>318387.75412820745</v>
      </c>
      <c r="V71" s="31">
        <v>254710.20330256596</v>
      </c>
      <c r="W71" s="31">
        <v>191032.65247692447</v>
      </c>
      <c r="X71" s="31">
        <v>127355.10165128298</v>
      </c>
      <c r="Y71" s="31">
        <v>63677.550825641491</v>
      </c>
      <c r="Z71" s="55">
        <v>0</v>
      </c>
    </row>
    <row r="72" spans="6:26" x14ac:dyDescent="0.25">
      <c r="F72" s="30">
        <v>560</v>
      </c>
      <c r="G72" s="31">
        <v>1038809.1179690239</v>
      </c>
      <c r="I72" s="40"/>
      <c r="J72" s="31">
        <v>410</v>
      </c>
      <c r="K72" s="31">
        <v>971952.85243747453</v>
      </c>
      <c r="L72" s="31">
        <v>911205.79916013218</v>
      </c>
      <c r="M72" s="31">
        <v>850458.74588279007</v>
      </c>
      <c r="N72" s="31">
        <v>789711.69260544796</v>
      </c>
      <c r="O72" s="31">
        <v>728964.63932810584</v>
      </c>
      <c r="P72" s="31">
        <v>668217.58605076349</v>
      </c>
      <c r="Q72" s="31">
        <v>607470.53277342138</v>
      </c>
      <c r="R72" s="31">
        <v>546723.47949607926</v>
      </c>
      <c r="S72" s="31">
        <v>485976.42621873715</v>
      </c>
      <c r="T72" s="31">
        <v>425229.37294139504</v>
      </c>
      <c r="U72" s="31">
        <v>364482.31966405269</v>
      </c>
      <c r="V72" s="31">
        <v>303735.26638671057</v>
      </c>
      <c r="W72" s="31">
        <v>242988.21310936846</v>
      </c>
      <c r="X72" s="31">
        <v>182241.15983202634</v>
      </c>
      <c r="Y72" s="31">
        <v>121494.10655468423</v>
      </c>
      <c r="Z72" s="55">
        <v>60747.053277342115</v>
      </c>
    </row>
    <row r="73" spans="6:26" x14ac:dyDescent="0.25">
      <c r="F73" s="26">
        <v>570</v>
      </c>
      <c r="G73" s="31">
        <v>1036710.669808225</v>
      </c>
      <c r="I73" s="40"/>
      <c r="J73" s="31">
        <v>420</v>
      </c>
      <c r="K73" s="31">
        <v>986293.31587235699</v>
      </c>
      <c r="L73" s="31">
        <v>928276.06199751236</v>
      </c>
      <c r="M73" s="31">
        <v>870258.80812266795</v>
      </c>
      <c r="N73" s="31">
        <v>812241.55424782331</v>
      </c>
      <c r="O73" s="31">
        <v>754224.30037297891</v>
      </c>
      <c r="P73" s="31">
        <v>696207.04649813427</v>
      </c>
      <c r="Q73" s="31">
        <v>638189.79262328986</v>
      </c>
      <c r="R73" s="31">
        <v>580172.53874844522</v>
      </c>
      <c r="S73" s="31">
        <v>522155.28487360082</v>
      </c>
      <c r="T73" s="31">
        <v>464138.03099875618</v>
      </c>
      <c r="U73" s="31">
        <v>406120.77712391177</v>
      </c>
      <c r="V73" s="31">
        <v>348103.52324906713</v>
      </c>
      <c r="W73" s="31">
        <v>290086.26937422249</v>
      </c>
      <c r="X73" s="31">
        <v>232069.01549937809</v>
      </c>
      <c r="Y73" s="31">
        <v>174051.76162453368</v>
      </c>
      <c r="Z73" s="55">
        <v>116034.50774968928</v>
      </c>
    </row>
    <row r="74" spans="6:26" x14ac:dyDescent="0.25">
      <c r="F74" s="30">
        <v>580</v>
      </c>
      <c r="G74" s="31">
        <v>1034213.3577876764</v>
      </c>
      <c r="I74" s="40"/>
      <c r="J74" s="31">
        <v>430</v>
      </c>
      <c r="K74" s="31">
        <v>998461.92082203622</v>
      </c>
      <c r="L74" s="31">
        <v>942991.81410970096</v>
      </c>
      <c r="M74" s="31">
        <v>887521.70739736571</v>
      </c>
      <c r="N74" s="31">
        <v>832051.60068503022</v>
      </c>
      <c r="O74" s="31">
        <v>776581.49397269497</v>
      </c>
      <c r="P74" s="31">
        <v>721111.38726035948</v>
      </c>
      <c r="Q74" s="31">
        <v>665641.28054802422</v>
      </c>
      <c r="R74" s="31">
        <v>610171.17383568897</v>
      </c>
      <c r="S74" s="31">
        <v>554701.06712335348</v>
      </c>
      <c r="T74" s="31">
        <v>499230.96041101823</v>
      </c>
      <c r="U74" s="31">
        <v>443760.85369868297</v>
      </c>
      <c r="V74" s="31">
        <v>388290.74698634748</v>
      </c>
      <c r="W74" s="31">
        <v>332820.64027401223</v>
      </c>
      <c r="X74" s="31">
        <v>277350.53356167674</v>
      </c>
      <c r="Y74" s="31">
        <v>221880.42684934149</v>
      </c>
      <c r="Z74" s="55">
        <v>166410.32013700623</v>
      </c>
    </row>
    <row r="75" spans="6:26" x14ac:dyDescent="0.25">
      <c r="F75" s="26">
        <v>590</v>
      </c>
      <c r="G75" s="31">
        <v>1031359.5478624469</v>
      </c>
      <c r="I75" s="40"/>
      <c r="J75" s="31">
        <v>440</v>
      </c>
      <c r="K75" s="31">
        <v>1008701.5979665397</v>
      </c>
      <c r="L75" s="31">
        <v>955612.04017882701</v>
      </c>
      <c r="M75" s="31">
        <v>902522.48239111435</v>
      </c>
      <c r="N75" s="31">
        <v>849432.92460340168</v>
      </c>
      <c r="O75" s="31">
        <v>796343.36681568925</v>
      </c>
      <c r="P75" s="31">
        <v>743253.80902797659</v>
      </c>
      <c r="Q75" s="31">
        <v>690164.25124026393</v>
      </c>
      <c r="R75" s="31">
        <v>637074.69345255126</v>
      </c>
      <c r="S75" s="31">
        <v>583985.1356648386</v>
      </c>
      <c r="T75" s="31">
        <v>530895.57787712617</v>
      </c>
      <c r="U75" s="31">
        <v>477806.02008941351</v>
      </c>
      <c r="V75" s="31">
        <v>424716.46230170084</v>
      </c>
      <c r="W75" s="31">
        <v>371626.90451398818</v>
      </c>
      <c r="X75" s="31">
        <v>318537.34672627575</v>
      </c>
      <c r="Y75" s="31">
        <v>265447.78893856308</v>
      </c>
      <c r="Z75" s="55">
        <v>212358.23115085065</v>
      </c>
    </row>
    <row r="76" spans="6:26" x14ac:dyDescent="0.25">
      <c r="F76" s="30">
        <v>600</v>
      </c>
      <c r="G76" s="31">
        <v>1028187.3899667513</v>
      </c>
      <c r="I76" s="40"/>
      <c r="J76" s="31">
        <v>450</v>
      </c>
      <c r="K76" s="31">
        <v>1017225.7233983984</v>
      </c>
      <c r="L76" s="31">
        <v>966364.43722847849</v>
      </c>
      <c r="M76" s="31">
        <v>915503.15105855861</v>
      </c>
      <c r="N76" s="31">
        <v>864641.86488863849</v>
      </c>
      <c r="O76" s="31">
        <v>813780.57871871861</v>
      </c>
      <c r="P76" s="31">
        <v>762919.29254879872</v>
      </c>
      <c r="Q76" s="31">
        <v>712058.00637887884</v>
      </c>
      <c r="R76" s="31">
        <v>661196.72020895896</v>
      </c>
      <c r="S76" s="31">
        <v>610335.43403903907</v>
      </c>
      <c r="T76" s="31">
        <v>559474.14786911895</v>
      </c>
      <c r="U76" s="31">
        <v>508612.86169919907</v>
      </c>
      <c r="V76" s="31">
        <v>457751.57552927919</v>
      </c>
      <c r="W76" s="31">
        <v>406890.2893593593</v>
      </c>
      <c r="X76" s="31">
        <v>356029.00318943942</v>
      </c>
      <c r="Y76" s="31">
        <v>305167.71701951954</v>
      </c>
      <c r="Z76" s="55">
        <v>254306.43084959942</v>
      </c>
    </row>
    <row r="77" spans="6:26" x14ac:dyDescent="0.25">
      <c r="F77" s="26">
        <v>610</v>
      </c>
      <c r="G77" s="31">
        <v>1024731.2726827315</v>
      </c>
      <c r="I77" s="40"/>
      <c r="J77" s="31">
        <v>460</v>
      </c>
      <c r="K77" s="31">
        <v>1024222.1565401531</v>
      </c>
      <c r="L77" s="31">
        <v>975449.67289538402</v>
      </c>
      <c r="M77" s="31">
        <v>926677.18925061473</v>
      </c>
      <c r="N77" s="31">
        <v>877904.70560584543</v>
      </c>
      <c r="O77" s="31">
        <v>829132.22196107637</v>
      </c>
      <c r="P77" s="31">
        <v>780359.73831630708</v>
      </c>
      <c r="Q77" s="31">
        <v>731587.25467153802</v>
      </c>
      <c r="R77" s="31">
        <v>682814.77102676872</v>
      </c>
      <c r="S77" s="31">
        <v>634042.28738199966</v>
      </c>
      <c r="T77" s="31">
        <v>585269.80373723037</v>
      </c>
      <c r="U77" s="31">
        <v>536497.3200924613</v>
      </c>
      <c r="V77" s="31">
        <v>487724.83644769201</v>
      </c>
      <c r="W77" s="31">
        <v>438952.35280292272</v>
      </c>
      <c r="X77" s="31">
        <v>390179.86915815366</v>
      </c>
      <c r="Y77" s="31">
        <v>341407.38551338436</v>
      </c>
      <c r="Z77" s="55">
        <v>292634.9018686153</v>
      </c>
    </row>
    <row r="78" spans="6:26" x14ac:dyDescent="0.25">
      <c r="F78" s="30">
        <v>620</v>
      </c>
      <c r="G78" s="31">
        <v>1021022.2237432048</v>
      </c>
      <c r="I78" s="40"/>
      <c r="J78" s="31">
        <v>470</v>
      </c>
      <c r="K78" s="31">
        <v>1029856.6614397548</v>
      </c>
      <c r="L78" s="31">
        <v>983044.99501067516</v>
      </c>
      <c r="M78" s="31">
        <v>936233.32858159533</v>
      </c>
      <c r="N78" s="31">
        <v>889421.66215251549</v>
      </c>
      <c r="O78" s="31">
        <v>842609.99572343589</v>
      </c>
      <c r="P78" s="31">
        <v>795798.32929435605</v>
      </c>
      <c r="Q78" s="31">
        <v>748986.66286527622</v>
      </c>
      <c r="R78" s="31">
        <v>702174.99643619638</v>
      </c>
      <c r="S78" s="31">
        <v>655363.33000711678</v>
      </c>
      <c r="T78" s="31">
        <v>608551.66357803694</v>
      </c>
      <c r="U78" s="31">
        <v>561739.9971489571</v>
      </c>
      <c r="V78" s="31">
        <v>514928.3307198775</v>
      </c>
      <c r="W78" s="31">
        <v>468116.66429079766</v>
      </c>
      <c r="X78" s="31">
        <v>421304.99786171783</v>
      </c>
      <c r="Y78" s="31">
        <v>374493.33143263822</v>
      </c>
      <c r="Z78" s="55">
        <v>327681.66500355839</v>
      </c>
    </row>
    <row r="79" spans="6:26" x14ac:dyDescent="0.25">
      <c r="F79" s="26">
        <v>630</v>
      </c>
      <c r="G79" s="31">
        <v>1017088.2634793159</v>
      </c>
      <c r="I79" s="40"/>
      <c r="J79" s="31">
        <v>480</v>
      </c>
      <c r="K79" s="31">
        <v>1034275.8155834542</v>
      </c>
      <c r="L79" s="31">
        <v>989307.30186243448</v>
      </c>
      <c r="M79" s="31">
        <v>944338.78814141476</v>
      </c>
      <c r="N79" s="31">
        <v>899370.27442039503</v>
      </c>
      <c r="O79" s="31">
        <v>854401.7606993753</v>
      </c>
      <c r="P79" s="31">
        <v>809433.24697835557</v>
      </c>
      <c r="Q79" s="31">
        <v>764464.73325733584</v>
      </c>
      <c r="R79" s="31">
        <v>719496.21953631612</v>
      </c>
      <c r="S79" s="31">
        <v>674527.70581529639</v>
      </c>
      <c r="T79" s="31">
        <v>629559.19209427666</v>
      </c>
      <c r="U79" s="31">
        <v>584590.67837325693</v>
      </c>
      <c r="V79" s="31">
        <v>539622.16465223697</v>
      </c>
      <c r="W79" s="31">
        <v>494653.65093121724</v>
      </c>
      <c r="X79" s="31">
        <v>449685.13721019751</v>
      </c>
      <c r="Y79" s="31">
        <v>404716.62348917779</v>
      </c>
      <c r="Z79" s="55">
        <v>359748.10976815806</v>
      </c>
    </row>
    <row r="80" spans="6:26" x14ac:dyDescent="0.25">
      <c r="F80" s="30">
        <v>640</v>
      </c>
      <c r="G80" s="31">
        <v>1012954.7173026291</v>
      </c>
      <c r="I80" s="40"/>
      <c r="J80" s="31">
        <v>490</v>
      </c>
      <c r="K80" s="31">
        <v>1037609.4911199291</v>
      </c>
      <c r="L80" s="31">
        <v>994375.76232326543</v>
      </c>
      <c r="M80" s="31">
        <v>951142.03352660174</v>
      </c>
      <c r="N80" s="31">
        <v>907908.30472993804</v>
      </c>
      <c r="O80" s="31">
        <v>864674.57593327435</v>
      </c>
      <c r="P80" s="31">
        <v>821440.84713661065</v>
      </c>
      <c r="Q80" s="31">
        <v>778207.11833994696</v>
      </c>
      <c r="R80" s="31">
        <v>734973.38954328327</v>
      </c>
      <c r="S80" s="31">
        <v>691739.66074661957</v>
      </c>
      <c r="T80" s="31">
        <v>648505.93194995588</v>
      </c>
      <c r="U80" s="31">
        <v>605272.20315329218</v>
      </c>
      <c r="V80" s="31">
        <v>562038.47435662849</v>
      </c>
      <c r="W80" s="31">
        <v>518804.74555996479</v>
      </c>
      <c r="X80" s="31">
        <v>475571.0167633011</v>
      </c>
      <c r="Y80" s="31">
        <v>432337.28796663741</v>
      </c>
      <c r="Z80" s="55">
        <v>389103.55916997371</v>
      </c>
    </row>
    <row r="81" spans="6:26" x14ac:dyDescent="0.25">
      <c r="F81" s="26">
        <v>650</v>
      </c>
      <c r="G81" s="31">
        <v>1008644.4924491229</v>
      </c>
      <c r="I81" s="40"/>
      <c r="J81" s="31">
        <v>500</v>
      </c>
      <c r="K81" s="31">
        <v>1039972.9779989794</v>
      </c>
      <c r="L81" s="31">
        <v>998374.05887902016</v>
      </c>
      <c r="M81" s="31">
        <v>956775.13975906116</v>
      </c>
      <c r="N81" s="31">
        <v>915176.22063910193</v>
      </c>
      <c r="O81" s="31">
        <v>873577.3015191427</v>
      </c>
      <c r="P81" s="31">
        <v>831978.3823991837</v>
      </c>
      <c r="Q81" s="31">
        <v>790379.46327922447</v>
      </c>
      <c r="R81" s="31">
        <v>748780.54415926524</v>
      </c>
      <c r="S81" s="31">
        <v>707181.625039306</v>
      </c>
      <c r="T81" s="31">
        <v>665582.70591934677</v>
      </c>
      <c r="U81" s="31">
        <v>623983.78679938777</v>
      </c>
      <c r="V81" s="31">
        <v>582384.86767942854</v>
      </c>
      <c r="W81" s="31">
        <v>540785.94855946931</v>
      </c>
      <c r="X81" s="31">
        <v>499187.02943951031</v>
      </c>
      <c r="Y81" s="31">
        <v>457588.11031955108</v>
      </c>
      <c r="Z81" s="55">
        <v>415989.19119959185</v>
      </c>
    </row>
    <row r="82" spans="6:26" x14ac:dyDescent="0.25">
      <c r="F82" s="30">
        <v>660</v>
      </c>
      <c r="G82" s="31">
        <v>1004178.3234829371</v>
      </c>
      <c r="I82" s="40"/>
      <c r="J82" s="31">
        <v>510</v>
      </c>
      <c r="K82" s="31">
        <v>1041468.8061629091</v>
      </c>
      <c r="L82" s="31">
        <v>1001412.3136181819</v>
      </c>
      <c r="M82" s="31">
        <v>961355.82107345457</v>
      </c>
      <c r="N82" s="31">
        <v>921299.3285287274</v>
      </c>
      <c r="O82" s="31">
        <v>881242.835984</v>
      </c>
      <c r="P82" s="31">
        <v>841186.34343927284</v>
      </c>
      <c r="Q82" s="31">
        <v>801129.85089454544</v>
      </c>
      <c r="R82" s="31">
        <v>761073.35834981827</v>
      </c>
      <c r="S82" s="31">
        <v>721016.86580509087</v>
      </c>
      <c r="T82" s="31">
        <v>680960.3732603637</v>
      </c>
      <c r="U82" s="31">
        <v>640903.8807156363</v>
      </c>
      <c r="V82" s="31">
        <v>600847.38817090914</v>
      </c>
      <c r="W82" s="31">
        <v>560790.89562618197</v>
      </c>
      <c r="X82" s="31">
        <v>520734.40308145457</v>
      </c>
      <c r="Y82" s="31">
        <v>480677.9105367274</v>
      </c>
      <c r="Z82" s="55">
        <v>440621.417992</v>
      </c>
    </row>
    <row r="83" spans="6:26" x14ac:dyDescent="0.25">
      <c r="F83" s="26">
        <v>670</v>
      </c>
      <c r="G83" s="31">
        <v>999574.99043870345</v>
      </c>
      <c r="I83" s="40"/>
      <c r="J83" s="31">
        <v>520</v>
      </c>
      <c r="K83" s="31">
        <v>1042188.3139489595</v>
      </c>
      <c r="L83" s="31">
        <v>1003588.7467656647</v>
      </c>
      <c r="M83" s="31">
        <v>964989.17958236986</v>
      </c>
      <c r="N83" s="31">
        <v>926389.61239907518</v>
      </c>
      <c r="O83" s="31">
        <v>887790.04521578038</v>
      </c>
      <c r="P83" s="31">
        <v>849190.47803248558</v>
      </c>
      <c r="Q83" s="31">
        <v>810590.91084919078</v>
      </c>
      <c r="R83" s="31">
        <v>771991.34366589598</v>
      </c>
      <c r="S83" s="31">
        <v>733391.77648260118</v>
      </c>
      <c r="T83" s="31">
        <v>694792.20929930639</v>
      </c>
      <c r="U83" s="31">
        <v>656192.64211601159</v>
      </c>
      <c r="V83" s="31">
        <v>617593.07493271679</v>
      </c>
      <c r="W83" s="31">
        <v>578993.50774942199</v>
      </c>
      <c r="X83" s="31">
        <v>540393.94056612719</v>
      </c>
      <c r="Y83" s="31">
        <v>501794.37338283239</v>
      </c>
      <c r="Z83" s="55">
        <v>463194.80619953759</v>
      </c>
    </row>
    <row r="84" spans="6:26" x14ac:dyDescent="0.25">
      <c r="F84" s="30">
        <v>680</v>
      </c>
      <c r="G84" s="31">
        <v>994851.51295467373</v>
      </c>
      <c r="I84" s="40"/>
      <c r="J84" s="31">
        <v>530</v>
      </c>
      <c r="K84" s="31">
        <v>1042213.0017719698</v>
      </c>
      <c r="L84" s="31">
        <v>1004991.1088515423</v>
      </c>
      <c r="M84" s="31">
        <v>967769.21593111486</v>
      </c>
      <c r="N84" s="31">
        <v>930547.32301068737</v>
      </c>
      <c r="O84" s="31">
        <v>893325.43009025976</v>
      </c>
      <c r="P84" s="31">
        <v>856103.53716983227</v>
      </c>
      <c r="Q84" s="31">
        <v>818881.64424940478</v>
      </c>
      <c r="R84" s="31">
        <v>781659.75132897729</v>
      </c>
      <c r="S84" s="31">
        <v>744437.8584085498</v>
      </c>
      <c r="T84" s="31">
        <v>707215.96548812231</v>
      </c>
      <c r="U84" s="31">
        <v>669994.07256769482</v>
      </c>
      <c r="V84" s="31">
        <v>632772.17964726733</v>
      </c>
      <c r="W84" s="31">
        <v>595550.28672683984</v>
      </c>
      <c r="X84" s="31">
        <v>558328.39380641235</v>
      </c>
      <c r="Y84" s="31">
        <v>521106.50088598486</v>
      </c>
      <c r="Z84" s="55">
        <v>483884.60796555737</v>
      </c>
    </row>
    <row r="85" spans="6:26" x14ac:dyDescent="0.25">
      <c r="F85" s="26">
        <v>690</v>
      </c>
      <c r="G85" s="31">
        <v>990023.32329994719</v>
      </c>
      <c r="I85" s="40"/>
      <c r="J85" s="31">
        <v>540</v>
      </c>
      <c r="K85" s="31">
        <v>1041615.7035724644</v>
      </c>
      <c r="L85" s="31">
        <v>1005697.9206906552</v>
      </c>
      <c r="M85" s="31">
        <v>969780.13780884608</v>
      </c>
      <c r="N85" s="31">
        <v>933862.35492703703</v>
      </c>
      <c r="O85" s="31">
        <v>897944.57204522786</v>
      </c>
      <c r="P85" s="31">
        <v>862026.78916341881</v>
      </c>
      <c r="Q85" s="31">
        <v>826109.00628160965</v>
      </c>
      <c r="R85" s="31">
        <v>790191.22339980048</v>
      </c>
      <c r="S85" s="31">
        <v>754273.44051799155</v>
      </c>
      <c r="T85" s="31">
        <v>718355.65763618238</v>
      </c>
      <c r="U85" s="31">
        <v>682437.87475437322</v>
      </c>
      <c r="V85" s="31">
        <v>646520.09187256405</v>
      </c>
      <c r="W85" s="31">
        <v>610602.30899075512</v>
      </c>
      <c r="X85" s="31">
        <v>574684.52610894595</v>
      </c>
      <c r="Y85" s="31">
        <v>538766.74322713679</v>
      </c>
      <c r="Z85" s="55">
        <v>502848.96034532762</v>
      </c>
    </row>
    <row r="86" spans="6:26" x14ac:dyDescent="0.25">
      <c r="F86" s="30">
        <v>700</v>
      </c>
      <c r="G86" s="31">
        <v>985104.42081539321</v>
      </c>
      <c r="I86" s="40"/>
      <c r="J86" s="31">
        <v>550</v>
      </c>
      <c r="K86" s="31">
        <v>1040461.6031350964</v>
      </c>
      <c r="L86" s="31">
        <v>1005779.5496972598</v>
      </c>
      <c r="M86" s="31">
        <v>971097.49625942321</v>
      </c>
      <c r="N86" s="31">
        <v>936415.44282158674</v>
      </c>
      <c r="O86" s="31">
        <v>901733.38938375015</v>
      </c>
      <c r="P86" s="31">
        <v>867051.33594591368</v>
      </c>
      <c r="Q86" s="31">
        <v>832369.2825080771</v>
      </c>
      <c r="R86" s="31">
        <v>797687.22907024063</v>
      </c>
      <c r="S86" s="31">
        <v>763005.17563240393</v>
      </c>
      <c r="T86" s="31">
        <v>728323.12219456746</v>
      </c>
      <c r="U86" s="31">
        <v>693641.06875673099</v>
      </c>
      <c r="V86" s="31">
        <v>658959.01531889429</v>
      </c>
      <c r="W86" s="31">
        <v>624276.96188105782</v>
      </c>
      <c r="X86" s="31">
        <v>589594.90844322136</v>
      </c>
      <c r="Y86" s="31">
        <v>554912.85500538466</v>
      </c>
      <c r="Z86" s="55">
        <v>520230.80156754819</v>
      </c>
    </row>
    <row r="87" spans="6:26" x14ac:dyDescent="0.25">
      <c r="F87" s="26">
        <v>710</v>
      </c>
      <c r="G87" s="31">
        <v>980107.50995916908</v>
      </c>
      <c r="I87" s="40"/>
      <c r="J87" s="31">
        <v>560</v>
      </c>
      <c r="K87" s="31">
        <v>1038809.1179690239</v>
      </c>
      <c r="L87" s="31">
        <v>1005299.146421636</v>
      </c>
      <c r="M87" s="31">
        <v>971789.1748742481</v>
      </c>
      <c r="N87" s="31">
        <v>938279.20332686021</v>
      </c>
      <c r="O87" s="31">
        <v>904769.23177947244</v>
      </c>
      <c r="P87" s="31">
        <v>871259.26023208455</v>
      </c>
      <c r="Q87" s="31">
        <v>837749.28868469666</v>
      </c>
      <c r="R87" s="31">
        <v>804239.31713730888</v>
      </c>
      <c r="S87" s="31">
        <v>770729.34558992088</v>
      </c>
      <c r="T87" s="31">
        <v>737219.37404253311</v>
      </c>
      <c r="U87" s="31">
        <v>703709.4024951451</v>
      </c>
      <c r="V87" s="31">
        <v>670199.43094775733</v>
      </c>
      <c r="W87" s="31">
        <v>636689.45940036955</v>
      </c>
      <c r="X87" s="31">
        <v>603179.48785298155</v>
      </c>
      <c r="Y87" s="31">
        <v>569669.51630559377</v>
      </c>
      <c r="Z87" s="55">
        <v>536159.544758206</v>
      </c>
    </row>
    <row r="88" spans="6:26" x14ac:dyDescent="0.25">
      <c r="F88" s="30">
        <v>720</v>
      </c>
      <c r="G88" s="31">
        <v>975044.1238656675</v>
      </c>
      <c r="I88" s="40"/>
      <c r="J88" s="31">
        <v>570</v>
      </c>
      <c r="K88" s="31">
        <v>1036710.669808225</v>
      </c>
      <c r="L88" s="31">
        <v>1004313.4613767179</v>
      </c>
      <c r="M88" s="31">
        <v>971916.2529452109</v>
      </c>
      <c r="N88" s="31">
        <v>939519.04451370391</v>
      </c>
      <c r="O88" s="31">
        <v>907121.83608219679</v>
      </c>
      <c r="P88" s="31">
        <v>874724.6276506898</v>
      </c>
      <c r="Q88" s="31">
        <v>842327.4192191828</v>
      </c>
      <c r="R88" s="31">
        <v>809930.21078767581</v>
      </c>
      <c r="S88" s="31">
        <v>777533.00235616881</v>
      </c>
      <c r="T88" s="31">
        <v>745135.79392466159</v>
      </c>
      <c r="U88" s="31">
        <v>712738.58549315459</v>
      </c>
      <c r="V88" s="31">
        <v>680341.3770616476</v>
      </c>
      <c r="W88" s="31">
        <v>647944.1686301406</v>
      </c>
      <c r="X88" s="31">
        <v>615546.96019863361</v>
      </c>
      <c r="Y88" s="31">
        <v>583149.75176712661</v>
      </c>
      <c r="Z88" s="55">
        <v>550752.54333561938</v>
      </c>
    </row>
    <row r="89" spans="6:26" x14ac:dyDescent="0.25">
      <c r="F89" s="26">
        <v>730</v>
      </c>
      <c r="G89" s="31">
        <v>969924.73508398188</v>
      </c>
      <c r="I89" s="40"/>
      <c r="J89" s="31">
        <v>580</v>
      </c>
      <c r="K89" s="31">
        <v>1034213.3577876764</v>
      </c>
      <c r="L89" s="31">
        <v>1002873.5590668377</v>
      </c>
      <c r="M89" s="31">
        <v>971533.76034599904</v>
      </c>
      <c r="N89" s="31">
        <v>940193.9616251603</v>
      </c>
      <c r="O89" s="31">
        <v>908854.16290432168</v>
      </c>
      <c r="P89" s="31">
        <v>877514.36418348295</v>
      </c>
      <c r="Q89" s="31">
        <v>846174.56546264433</v>
      </c>
      <c r="R89" s="31">
        <v>814834.76674180559</v>
      </c>
      <c r="S89" s="31">
        <v>783494.96802096686</v>
      </c>
      <c r="T89" s="31">
        <v>752155.16930012824</v>
      </c>
      <c r="U89" s="31">
        <v>720815.37057928951</v>
      </c>
      <c r="V89" s="31">
        <v>689475.57185845077</v>
      </c>
      <c r="W89" s="31">
        <v>658135.77313761227</v>
      </c>
      <c r="X89" s="31">
        <v>626795.97441677353</v>
      </c>
      <c r="Y89" s="31">
        <v>595456.1756959348</v>
      </c>
      <c r="Z89" s="55">
        <v>564116.37697509606</v>
      </c>
    </row>
    <row r="90" spans="6:26" x14ac:dyDescent="0.25">
      <c r="F90" s="30">
        <v>740</v>
      </c>
      <c r="G90" s="31">
        <v>964758.8549528002</v>
      </c>
      <c r="I90" s="40"/>
      <c r="J90" s="31">
        <v>590</v>
      </c>
      <c r="K90" s="31">
        <v>1031359.5478624469</v>
      </c>
      <c r="L90" s="31">
        <v>1001025.4435135514</v>
      </c>
      <c r="M90" s="31">
        <v>970691.33916465589</v>
      </c>
      <c r="N90" s="31">
        <v>940357.2348157604</v>
      </c>
      <c r="O90" s="31">
        <v>910023.13046686491</v>
      </c>
      <c r="P90" s="31">
        <v>879689.02611796942</v>
      </c>
      <c r="Q90" s="31">
        <v>849354.92176907393</v>
      </c>
      <c r="R90" s="31">
        <v>819020.81742017844</v>
      </c>
      <c r="S90" s="31">
        <v>788686.71307128295</v>
      </c>
      <c r="T90" s="31">
        <v>758352.60872238746</v>
      </c>
      <c r="U90" s="31">
        <v>728018.50437349197</v>
      </c>
      <c r="V90" s="31">
        <v>697684.40002459637</v>
      </c>
      <c r="W90" s="31">
        <v>667350.295675701</v>
      </c>
      <c r="X90" s="31">
        <v>637016.19132680539</v>
      </c>
      <c r="Y90" s="31">
        <v>606682.08697791002</v>
      </c>
      <c r="Z90" s="55">
        <v>576347.98262901441</v>
      </c>
    </row>
    <row r="91" spans="6:26" x14ac:dyDescent="0.25">
      <c r="F91" s="26">
        <v>750</v>
      </c>
      <c r="G91" s="31">
        <v>959555.12288789009</v>
      </c>
      <c r="I91" s="40"/>
      <c r="J91" s="31">
        <v>600</v>
      </c>
      <c r="K91" s="31">
        <v>1028187.3899667513</v>
      </c>
      <c r="L91" s="31">
        <v>998810.60739627271</v>
      </c>
      <c r="M91" s="31">
        <v>969433.82482579409</v>
      </c>
      <c r="N91" s="31">
        <v>940057.04225531546</v>
      </c>
      <c r="O91" s="31">
        <v>910680.25968483684</v>
      </c>
      <c r="P91" s="31">
        <v>881303.47711435833</v>
      </c>
      <c r="Q91" s="31">
        <v>851926.69454387971</v>
      </c>
      <c r="R91" s="31">
        <v>822549.91197340109</v>
      </c>
      <c r="S91" s="31">
        <v>793173.12940292247</v>
      </c>
      <c r="T91" s="31">
        <v>763796.34683244384</v>
      </c>
      <c r="U91" s="31">
        <v>734419.56426196522</v>
      </c>
      <c r="V91" s="31">
        <v>705042.78169148671</v>
      </c>
      <c r="W91" s="31">
        <v>675665.99912100798</v>
      </c>
      <c r="X91" s="31">
        <v>646289.21655052947</v>
      </c>
      <c r="Y91" s="31">
        <v>616912.43398005073</v>
      </c>
      <c r="Z91" s="55">
        <v>587535.65140957222</v>
      </c>
    </row>
    <row r="92" spans="6:26" x14ac:dyDescent="0.25">
      <c r="F92" s="30">
        <v>760</v>
      </c>
      <c r="G92" s="31">
        <v>954321.38670201262</v>
      </c>
      <c r="I92" s="40"/>
      <c r="J92" s="31">
        <v>610</v>
      </c>
      <c r="K92" s="31">
        <v>1024731.2726827315</v>
      </c>
      <c r="L92" s="31">
        <v>996266.5151082112</v>
      </c>
      <c r="M92" s="31">
        <v>967801.75753369078</v>
      </c>
      <c r="N92" s="31">
        <v>939336.99995917047</v>
      </c>
      <c r="O92" s="31">
        <v>910872.24238465016</v>
      </c>
      <c r="P92" s="31">
        <v>882407.48481012986</v>
      </c>
      <c r="Q92" s="31">
        <v>853942.72723560955</v>
      </c>
      <c r="R92" s="31">
        <v>825477.96966108924</v>
      </c>
      <c r="S92" s="31">
        <v>797013.21208656894</v>
      </c>
      <c r="T92" s="31">
        <v>768548.45451204863</v>
      </c>
      <c r="U92" s="31">
        <v>740083.69693752832</v>
      </c>
      <c r="V92" s="31">
        <v>711618.93936300802</v>
      </c>
      <c r="W92" s="31">
        <v>683154.18178848759</v>
      </c>
      <c r="X92" s="31">
        <v>654689.42421396729</v>
      </c>
      <c r="Y92" s="31">
        <v>626224.66663944698</v>
      </c>
      <c r="Z92" s="55">
        <v>597759.90906492667</v>
      </c>
    </row>
    <row r="93" spans="6:26" x14ac:dyDescent="0.25">
      <c r="F93" s="26">
        <v>770</v>
      </c>
      <c r="G93" s="31">
        <v>949064.7749414182</v>
      </c>
      <c r="I93" s="40"/>
      <c r="J93" s="31">
        <v>620</v>
      </c>
      <c r="K93" s="31">
        <v>1021022.2237432048</v>
      </c>
      <c r="L93" s="31">
        <v>993427.02850690193</v>
      </c>
      <c r="M93" s="31">
        <v>965831.83327059913</v>
      </c>
      <c r="N93" s="31">
        <v>938236.63803429634</v>
      </c>
      <c r="O93" s="31">
        <v>910641.44279799343</v>
      </c>
      <c r="P93" s="31">
        <v>883046.24756169063</v>
      </c>
      <c r="Q93" s="31">
        <v>855451.05232538783</v>
      </c>
      <c r="R93" s="31">
        <v>827855.85708908504</v>
      </c>
      <c r="S93" s="31">
        <v>800260.66185278213</v>
      </c>
      <c r="T93" s="31">
        <v>772665.46661647933</v>
      </c>
      <c r="U93" s="31">
        <v>745070.27138017653</v>
      </c>
      <c r="V93" s="31">
        <v>717475.07614387362</v>
      </c>
      <c r="W93" s="31">
        <v>689879.88090757083</v>
      </c>
      <c r="X93" s="31">
        <v>662284.68567126803</v>
      </c>
      <c r="Y93" s="31">
        <v>634689.49043496512</v>
      </c>
      <c r="Z93" s="55">
        <v>607094.29519866221</v>
      </c>
    </row>
    <row r="94" spans="6:26" x14ac:dyDescent="0.25">
      <c r="F94" s="30">
        <v>780</v>
      </c>
      <c r="G94" s="31">
        <v>943791.76210536808</v>
      </c>
      <c r="I94" s="40"/>
      <c r="J94" s="31">
        <v>630</v>
      </c>
      <c r="K94" s="31">
        <v>1017088.2634793159</v>
      </c>
      <c r="L94" s="31">
        <v>990322.78286143916</v>
      </c>
      <c r="M94" s="31">
        <v>963557.30224356242</v>
      </c>
      <c r="N94" s="31">
        <v>936791.82162568567</v>
      </c>
      <c r="O94" s="31">
        <v>910026.34100780892</v>
      </c>
      <c r="P94" s="31">
        <v>883260.86038993229</v>
      </c>
      <c r="Q94" s="31">
        <v>856495.37977205554</v>
      </c>
      <c r="R94" s="31">
        <v>829729.8991541788</v>
      </c>
      <c r="S94" s="31">
        <v>802964.41853630205</v>
      </c>
      <c r="T94" s="31">
        <v>776198.9379184253</v>
      </c>
      <c r="U94" s="31">
        <v>749433.45730054856</v>
      </c>
      <c r="V94" s="31">
        <v>722667.97668267181</v>
      </c>
      <c r="W94" s="31">
        <v>695902.49606479506</v>
      </c>
      <c r="X94" s="31">
        <v>669137.01544691832</v>
      </c>
      <c r="Y94" s="31">
        <v>642371.53482904169</v>
      </c>
      <c r="Z94" s="55">
        <v>615606.05421116482</v>
      </c>
    </row>
    <row r="95" spans="6:26" x14ac:dyDescent="0.25">
      <c r="F95" s="26">
        <v>790</v>
      </c>
      <c r="G95" s="31">
        <v>938508.22751260083</v>
      </c>
      <c r="I95" s="40"/>
      <c r="J95" s="31">
        <v>640</v>
      </c>
      <c r="K95" s="31">
        <v>1012954.7173026291</v>
      </c>
      <c r="L95" s="31">
        <v>986981.51942307455</v>
      </c>
      <c r="M95" s="31">
        <v>961008.32154351997</v>
      </c>
      <c r="N95" s="31">
        <v>935035.12366396538</v>
      </c>
      <c r="O95" s="31">
        <v>909061.92578441079</v>
      </c>
      <c r="P95" s="31">
        <v>883088.7279048562</v>
      </c>
      <c r="Q95" s="31">
        <v>857115.53002530162</v>
      </c>
      <c r="R95" s="31">
        <v>831142.33214574703</v>
      </c>
      <c r="S95" s="31">
        <v>805169.13426619244</v>
      </c>
      <c r="T95" s="31">
        <v>779195.93638663786</v>
      </c>
      <c r="U95" s="31">
        <v>753222.73850708327</v>
      </c>
      <c r="V95" s="31">
        <v>727249.54062752856</v>
      </c>
      <c r="W95" s="31">
        <v>701276.34274797398</v>
      </c>
      <c r="X95" s="31">
        <v>675303.14486841939</v>
      </c>
      <c r="Y95" s="31">
        <v>649329.9469888648</v>
      </c>
      <c r="Z95" s="55">
        <v>623356.74910931021</v>
      </c>
    </row>
    <row r="96" spans="6:26" x14ac:dyDescent="0.25">
      <c r="F96" s="30">
        <v>800</v>
      </c>
      <c r="G96" s="31">
        <v>933219.50848926988</v>
      </c>
      <c r="I96" s="40"/>
      <c r="J96" s="31">
        <v>650</v>
      </c>
      <c r="K96" s="31">
        <v>1008644.4924491229</v>
      </c>
      <c r="L96" s="31">
        <v>983428.38013789488</v>
      </c>
      <c r="M96" s="31">
        <v>958212.26782666682</v>
      </c>
      <c r="N96" s="31">
        <v>932996.15551543876</v>
      </c>
      <c r="O96" s="31">
        <v>907780.0432042107</v>
      </c>
      <c r="P96" s="31">
        <v>882563.93089298252</v>
      </c>
      <c r="Q96" s="31">
        <v>857347.81858175446</v>
      </c>
      <c r="R96" s="31">
        <v>832131.7062705264</v>
      </c>
      <c r="S96" s="31">
        <v>806915.59395929833</v>
      </c>
      <c r="T96" s="31">
        <v>781699.48164807027</v>
      </c>
      <c r="U96" s="31">
        <v>756483.36933684221</v>
      </c>
      <c r="V96" s="31">
        <v>731267.25702561415</v>
      </c>
      <c r="W96" s="31">
        <v>706051.14471438609</v>
      </c>
      <c r="X96" s="31">
        <v>680835.03240315802</v>
      </c>
      <c r="Y96" s="31">
        <v>655618.92009192985</v>
      </c>
      <c r="Z96" s="55">
        <v>630402.80778070178</v>
      </c>
    </row>
    <row r="97" spans="6:26" x14ac:dyDescent="0.25">
      <c r="F97" s="26">
        <v>810</v>
      </c>
      <c r="G97" s="31">
        <v>927930.44847494666</v>
      </c>
      <c r="I97" s="40"/>
      <c r="J97" s="31">
        <v>660</v>
      </c>
      <c r="K97" s="31">
        <v>1004178.3234829371</v>
      </c>
      <c r="L97" s="31">
        <v>979686.16925164592</v>
      </c>
      <c r="M97" s="31">
        <v>955194.01502035477</v>
      </c>
      <c r="N97" s="31">
        <v>930701.86078906362</v>
      </c>
      <c r="O97" s="31">
        <v>906209.70655777247</v>
      </c>
      <c r="P97" s="31">
        <v>881717.55232648132</v>
      </c>
      <c r="Q97" s="31">
        <v>857225.39809519018</v>
      </c>
      <c r="R97" s="31">
        <v>832733.24386389903</v>
      </c>
      <c r="S97" s="31">
        <v>808241.08963260788</v>
      </c>
      <c r="T97" s="31">
        <v>783748.93540131673</v>
      </c>
      <c r="U97" s="31">
        <v>759256.78117002558</v>
      </c>
      <c r="V97" s="31">
        <v>734764.62693873444</v>
      </c>
      <c r="W97" s="31">
        <v>710272.47270744329</v>
      </c>
      <c r="X97" s="31">
        <v>685780.31847615214</v>
      </c>
      <c r="Y97" s="31">
        <v>661288.16424486099</v>
      </c>
      <c r="Z97" s="55">
        <v>636796.01001356984</v>
      </c>
    </row>
    <row r="98" spans="6:26" x14ac:dyDescent="0.25">
      <c r="F98" s="30">
        <v>820</v>
      </c>
      <c r="G98" s="31">
        <v>922645.44057495799</v>
      </c>
      <c r="I98" s="40"/>
      <c r="J98" s="31">
        <v>670</v>
      </c>
      <c r="K98" s="31">
        <v>999574.99043870345</v>
      </c>
      <c r="L98" s="31">
        <v>975775.58590444864</v>
      </c>
      <c r="M98" s="31">
        <v>951976.18137019384</v>
      </c>
      <c r="N98" s="31">
        <v>928176.77683593892</v>
      </c>
      <c r="O98" s="31">
        <v>904377.37230168411</v>
      </c>
      <c r="P98" s="31">
        <v>880577.96776742931</v>
      </c>
      <c r="Q98" s="31">
        <v>856778.56323317438</v>
      </c>
      <c r="R98" s="31">
        <v>832979.15869891958</v>
      </c>
      <c r="S98" s="31">
        <v>809179.75416466477</v>
      </c>
      <c r="T98" s="31">
        <v>785380.34963040985</v>
      </c>
      <c r="U98" s="31">
        <v>761580.94509615505</v>
      </c>
      <c r="V98" s="31">
        <v>737781.54056190024</v>
      </c>
      <c r="W98" s="31">
        <v>713982.13602764532</v>
      </c>
      <c r="X98" s="31">
        <v>690182.73149339051</v>
      </c>
      <c r="Y98" s="31">
        <v>666383.32695913571</v>
      </c>
      <c r="Z98" s="55">
        <v>642583.92242488079</v>
      </c>
    </row>
    <row r="99" spans="6:26" x14ac:dyDescent="0.25">
      <c r="F99" s="26">
        <v>830</v>
      </c>
      <c r="G99" s="31">
        <v>917368.46702761366</v>
      </c>
      <c r="I99" s="40"/>
      <c r="J99" s="31">
        <v>680</v>
      </c>
      <c r="K99" s="31">
        <v>994851.51295467373</v>
      </c>
      <c r="L99" s="31">
        <v>971715.4312580534</v>
      </c>
      <c r="M99" s="31">
        <v>948579.34956143307</v>
      </c>
      <c r="N99" s="31">
        <v>925443.26786481275</v>
      </c>
      <c r="O99" s="31">
        <v>902307.18616819242</v>
      </c>
      <c r="P99" s="31">
        <v>879171.10447157209</v>
      </c>
      <c r="Q99" s="31">
        <v>856035.02277495177</v>
      </c>
      <c r="R99" s="31">
        <v>832898.94107833155</v>
      </c>
      <c r="S99" s="31">
        <v>809762.85938171123</v>
      </c>
      <c r="T99" s="31">
        <v>786626.7776850909</v>
      </c>
      <c r="U99" s="31">
        <v>763490.69598847057</v>
      </c>
      <c r="V99" s="31">
        <v>740354.61429185024</v>
      </c>
      <c r="W99" s="31">
        <v>717218.53259522992</v>
      </c>
      <c r="X99" s="31">
        <v>694082.45089860959</v>
      </c>
      <c r="Y99" s="31">
        <v>670946.36920198926</v>
      </c>
      <c r="Z99" s="55">
        <v>647810.28750536893</v>
      </c>
    </row>
    <row r="100" spans="6:26" x14ac:dyDescent="0.25">
      <c r="F100" s="30">
        <v>840</v>
      </c>
      <c r="G100" s="31">
        <v>912103.13500239153</v>
      </c>
      <c r="I100" s="40"/>
      <c r="J100" s="31">
        <v>690</v>
      </c>
      <c r="K100" s="31">
        <v>990023.32329994719</v>
      </c>
      <c r="L100" s="31">
        <v>967522.79322494846</v>
      </c>
      <c r="M100" s="31">
        <v>945022.26314994961</v>
      </c>
      <c r="N100" s="31">
        <v>922521.73307495075</v>
      </c>
      <c r="O100" s="31">
        <v>900021.20299995202</v>
      </c>
      <c r="P100" s="31">
        <v>877520.67292495316</v>
      </c>
      <c r="Q100" s="31">
        <v>855020.14284995443</v>
      </c>
      <c r="R100" s="31">
        <v>832519.61277495557</v>
      </c>
      <c r="S100" s="31">
        <v>810019.08269995684</v>
      </c>
      <c r="T100" s="31">
        <v>787518.55262495799</v>
      </c>
      <c r="U100" s="31">
        <v>765018.02254995925</v>
      </c>
      <c r="V100" s="31">
        <v>742517.4924749604</v>
      </c>
      <c r="W100" s="31">
        <v>720016.96239996154</v>
      </c>
      <c r="X100" s="31">
        <v>697516.43232496281</v>
      </c>
      <c r="Y100" s="31">
        <v>675015.90224996395</v>
      </c>
      <c r="Z100" s="55">
        <v>652515.37217496522</v>
      </c>
    </row>
    <row r="101" spans="6:26" x14ac:dyDescent="0.25">
      <c r="F101" s="26">
        <v>850</v>
      </c>
      <c r="G101" s="31">
        <v>906852.70909909625</v>
      </c>
      <c r="I101" s="40"/>
      <c r="J101" s="31">
        <v>700</v>
      </c>
      <c r="K101" s="31">
        <v>985104.42081539321</v>
      </c>
      <c r="L101" s="31">
        <v>963213.21146393998</v>
      </c>
      <c r="M101" s="31">
        <v>941322.00211248687</v>
      </c>
      <c r="N101" s="31">
        <v>919430.79276103363</v>
      </c>
      <c r="O101" s="31">
        <v>897539.58340958052</v>
      </c>
      <c r="P101" s="31">
        <v>875648.37405812729</v>
      </c>
      <c r="Q101" s="31">
        <v>853757.16470667417</v>
      </c>
      <c r="R101" s="31">
        <v>831865.95535522094</v>
      </c>
      <c r="S101" s="31">
        <v>809974.74600376771</v>
      </c>
      <c r="T101" s="31">
        <v>788083.53665231459</v>
      </c>
      <c r="U101" s="31">
        <v>766192.32730086136</v>
      </c>
      <c r="V101" s="31">
        <v>744301.11794940825</v>
      </c>
      <c r="W101" s="31">
        <v>722409.90859795501</v>
      </c>
      <c r="X101" s="31">
        <v>700518.6992465019</v>
      </c>
      <c r="Y101" s="31">
        <v>678627.48989504867</v>
      </c>
      <c r="Z101" s="55">
        <v>656736.28054359555</v>
      </c>
    </row>
    <row r="102" spans="6:26" x14ac:dyDescent="0.25">
      <c r="F102" s="30">
        <v>860</v>
      </c>
      <c r="G102" s="31">
        <v>901620.14087741717</v>
      </c>
      <c r="I102" s="40"/>
      <c r="J102" s="31">
        <v>710</v>
      </c>
      <c r="K102" s="31">
        <v>980107.50995916908</v>
      </c>
      <c r="L102" s="31">
        <v>958800.82496005669</v>
      </c>
      <c r="M102" s="31">
        <v>937494.1399609443</v>
      </c>
      <c r="N102" s="31">
        <v>916187.45496183191</v>
      </c>
      <c r="O102" s="31">
        <v>894880.76996271953</v>
      </c>
      <c r="P102" s="31">
        <v>873574.08496360714</v>
      </c>
      <c r="Q102" s="31">
        <v>852267.39996449486</v>
      </c>
      <c r="R102" s="31">
        <v>830960.71496538247</v>
      </c>
      <c r="S102" s="31">
        <v>809654.02996627009</v>
      </c>
      <c r="T102" s="31">
        <v>788347.3449671577</v>
      </c>
      <c r="U102" s="31">
        <v>767040.65996804531</v>
      </c>
      <c r="V102" s="31">
        <v>745733.97496893292</v>
      </c>
      <c r="W102" s="31">
        <v>724427.28996982053</v>
      </c>
      <c r="X102" s="31">
        <v>703120.60497070826</v>
      </c>
      <c r="Y102" s="31">
        <v>681813.91997159587</v>
      </c>
      <c r="Z102" s="55">
        <v>660507.23497248348</v>
      </c>
    </row>
    <row r="103" spans="6:26" x14ac:dyDescent="0.25">
      <c r="F103" s="26">
        <v>870</v>
      </c>
      <c r="G103" s="31">
        <v>896408.09571059258</v>
      </c>
      <c r="I103" s="40"/>
      <c r="J103" s="31">
        <v>720</v>
      </c>
      <c r="K103" s="31">
        <v>975044.1238656675</v>
      </c>
      <c r="L103" s="31">
        <v>954298.50420895126</v>
      </c>
      <c r="M103" s="31">
        <v>933552.8845522349</v>
      </c>
      <c r="N103" s="31">
        <v>912807.26489551854</v>
      </c>
      <c r="O103" s="31">
        <v>892061.6452388023</v>
      </c>
      <c r="P103" s="31">
        <v>871316.02558208595</v>
      </c>
      <c r="Q103" s="31">
        <v>850570.40592536959</v>
      </c>
      <c r="R103" s="31">
        <v>829824.78626865323</v>
      </c>
      <c r="S103" s="31">
        <v>809079.16661193687</v>
      </c>
      <c r="T103" s="31">
        <v>788333.54695522063</v>
      </c>
      <c r="U103" s="31">
        <v>767587.92729850428</v>
      </c>
      <c r="V103" s="31">
        <v>746842.30764178792</v>
      </c>
      <c r="W103" s="31">
        <v>726096.68798507156</v>
      </c>
      <c r="X103" s="31">
        <v>705351.06832835532</v>
      </c>
      <c r="Y103" s="31">
        <v>684605.44867163897</v>
      </c>
      <c r="Z103" s="55">
        <v>663859.82901492261</v>
      </c>
    </row>
    <row r="104" spans="6:26" x14ac:dyDescent="0.25">
      <c r="F104" s="30">
        <v>880</v>
      </c>
      <c r="G104" s="31">
        <v>891218.97722535138</v>
      </c>
      <c r="I104" s="40"/>
      <c r="J104" s="31">
        <v>730</v>
      </c>
      <c r="K104" s="31">
        <v>969924.73508398188</v>
      </c>
      <c r="L104" s="31">
        <v>949717.96976973233</v>
      </c>
      <c r="M104" s="31">
        <v>929511.20445548266</v>
      </c>
      <c r="N104" s="31">
        <v>909304.4391412331</v>
      </c>
      <c r="O104" s="31">
        <v>889097.67382698343</v>
      </c>
      <c r="P104" s="31">
        <v>868890.90851273388</v>
      </c>
      <c r="Q104" s="31">
        <v>848684.14319848421</v>
      </c>
      <c r="R104" s="31">
        <v>828477.37788423453</v>
      </c>
      <c r="S104" s="31">
        <v>808270.61256998498</v>
      </c>
      <c r="T104" s="31">
        <v>788063.84725573531</v>
      </c>
      <c r="U104" s="31">
        <v>767857.08194148575</v>
      </c>
      <c r="V104" s="31">
        <v>747650.31662723608</v>
      </c>
      <c r="W104" s="31">
        <v>727443.55131298641</v>
      </c>
      <c r="X104" s="31">
        <v>707236.78599873686</v>
      </c>
      <c r="Y104" s="31">
        <v>687030.02068448719</v>
      </c>
      <c r="Z104" s="55">
        <v>666823.25537023752</v>
      </c>
    </row>
    <row r="105" spans="6:26" x14ac:dyDescent="0.25">
      <c r="F105" s="26">
        <v>890</v>
      </c>
      <c r="G105" s="31">
        <v>886054.94956237264</v>
      </c>
      <c r="I105" s="40"/>
      <c r="J105" s="31">
        <v>740</v>
      </c>
      <c r="K105" s="31">
        <v>964758.8549528002</v>
      </c>
      <c r="L105" s="31">
        <v>945069.8987292737</v>
      </c>
      <c r="M105" s="31">
        <v>925380.9425057472</v>
      </c>
      <c r="N105" s="31">
        <v>905691.98628222058</v>
      </c>
      <c r="O105" s="31">
        <v>886003.03005869407</v>
      </c>
      <c r="P105" s="31">
        <v>866314.07383516757</v>
      </c>
      <c r="Q105" s="31">
        <v>846625.11761164095</v>
      </c>
      <c r="R105" s="31">
        <v>826936.16138811444</v>
      </c>
      <c r="S105" s="31">
        <v>807247.20516458794</v>
      </c>
      <c r="T105" s="31">
        <v>787558.24894106144</v>
      </c>
      <c r="U105" s="31">
        <v>767869.29271753482</v>
      </c>
      <c r="V105" s="31">
        <v>748180.33649400831</v>
      </c>
      <c r="W105" s="31">
        <v>728491.38027048181</v>
      </c>
      <c r="X105" s="31">
        <v>708802.42404695519</v>
      </c>
      <c r="Y105" s="31">
        <v>689113.46782342868</v>
      </c>
      <c r="Z105" s="55">
        <v>669424.51159990218</v>
      </c>
    </row>
    <row r="106" spans="6:26" x14ac:dyDescent="0.25">
      <c r="F106" s="30">
        <v>900</v>
      </c>
      <c r="G106" s="31">
        <v>880917.95766693447</v>
      </c>
      <c r="I106" s="40"/>
      <c r="J106" s="31">
        <v>750</v>
      </c>
      <c r="K106" s="31">
        <v>959555.12288789009</v>
      </c>
      <c r="L106" s="31">
        <v>940364.02043013228</v>
      </c>
      <c r="M106" s="31">
        <v>921172.91797237447</v>
      </c>
      <c r="N106" s="31">
        <v>901981.81551461678</v>
      </c>
      <c r="O106" s="31">
        <v>882790.71305685898</v>
      </c>
      <c r="P106" s="31">
        <v>863599.61059910117</v>
      </c>
      <c r="Q106" s="31">
        <v>844408.50814134337</v>
      </c>
      <c r="R106" s="31">
        <v>825217.40568358556</v>
      </c>
      <c r="S106" s="31">
        <v>806026.30322582775</v>
      </c>
      <c r="T106" s="31">
        <v>786835.20076806995</v>
      </c>
      <c r="U106" s="31">
        <v>767644.09831031214</v>
      </c>
      <c r="V106" s="31">
        <v>748452.99585255433</v>
      </c>
      <c r="W106" s="31">
        <v>729261.89339479653</v>
      </c>
      <c r="X106" s="31">
        <v>710070.79093703872</v>
      </c>
      <c r="Y106" s="31">
        <v>690879.68847928091</v>
      </c>
      <c r="Z106" s="55">
        <v>671688.58602152311</v>
      </c>
    </row>
    <row r="107" spans="6:26" x14ac:dyDescent="0.25">
      <c r="F107" s="26">
        <v>910</v>
      </c>
      <c r="G107" s="31">
        <v>875809.74579744879</v>
      </c>
      <c r="I107" s="40"/>
      <c r="J107" s="31">
        <v>760</v>
      </c>
      <c r="K107" s="31">
        <v>954321.38670201262</v>
      </c>
      <c r="L107" s="31">
        <v>935609.202649032</v>
      </c>
      <c r="M107" s="31">
        <v>916897.01859605126</v>
      </c>
      <c r="N107" s="31">
        <v>898184.83454307076</v>
      </c>
      <c r="O107" s="31">
        <v>879472.65049009002</v>
      </c>
      <c r="P107" s="31">
        <v>860760.4664371094</v>
      </c>
      <c r="Q107" s="31">
        <v>842048.28238412878</v>
      </c>
      <c r="R107" s="31">
        <v>823336.09833114815</v>
      </c>
      <c r="S107" s="31">
        <v>804623.91427816753</v>
      </c>
      <c r="T107" s="31">
        <v>785911.73022518691</v>
      </c>
      <c r="U107" s="31">
        <v>767199.54617220617</v>
      </c>
      <c r="V107" s="31">
        <v>748487.36211922555</v>
      </c>
      <c r="W107" s="31">
        <v>729775.17806624493</v>
      </c>
      <c r="X107" s="31">
        <v>711062.99401326431</v>
      </c>
      <c r="Y107" s="31">
        <v>692350.80996028369</v>
      </c>
      <c r="Z107" s="55">
        <v>673638.62590730307</v>
      </c>
    </row>
    <row r="108" spans="6:26" x14ac:dyDescent="0.25">
      <c r="F108" s="30">
        <v>920</v>
      </c>
      <c r="G108" s="31">
        <v>870731.87442029815</v>
      </c>
      <c r="I108" s="40"/>
      <c r="J108" s="31">
        <v>770</v>
      </c>
      <c r="K108" s="31">
        <v>949064.7749414182</v>
      </c>
      <c r="L108" s="31">
        <v>930813.52926946781</v>
      </c>
      <c r="M108" s="31">
        <v>912562.28359751753</v>
      </c>
      <c r="N108" s="31">
        <v>894311.03792556713</v>
      </c>
      <c r="O108" s="31">
        <v>876059.79225361685</v>
      </c>
      <c r="P108" s="31">
        <v>857808.54658166645</v>
      </c>
      <c r="Q108" s="31">
        <v>839557.30090971605</v>
      </c>
      <c r="R108" s="31">
        <v>821306.05523776577</v>
      </c>
      <c r="S108" s="31">
        <v>803054.80956581538</v>
      </c>
      <c r="T108" s="31">
        <v>784803.5638938651</v>
      </c>
      <c r="U108" s="31">
        <v>766552.3182219147</v>
      </c>
      <c r="V108" s="31">
        <v>748301.0725499643</v>
      </c>
      <c r="W108" s="31">
        <v>730049.82687801402</v>
      </c>
      <c r="X108" s="31">
        <v>711798.58120606362</v>
      </c>
      <c r="Y108" s="31">
        <v>693547.33553411334</v>
      </c>
      <c r="Z108" s="55">
        <v>675296.08986216295</v>
      </c>
    </row>
    <row r="109" spans="6:26" x14ac:dyDescent="0.25">
      <c r="F109" s="26">
        <v>930</v>
      </c>
      <c r="G109" s="31">
        <v>865685.73564207088</v>
      </c>
      <c r="I109" s="40"/>
      <c r="J109" s="31">
        <v>780</v>
      </c>
      <c r="K109" s="31">
        <v>943791.76210536808</v>
      </c>
      <c r="L109" s="31">
        <v>925984.37036753085</v>
      </c>
      <c r="M109" s="31">
        <v>908176.97862969374</v>
      </c>
      <c r="N109" s="31">
        <v>890369.58689185663</v>
      </c>
      <c r="O109" s="31">
        <v>872562.1951540194</v>
      </c>
      <c r="P109" s="31">
        <v>854754.80341618229</v>
      </c>
      <c r="Q109" s="31">
        <v>836947.41167834518</v>
      </c>
      <c r="R109" s="31">
        <v>819140.01994050806</v>
      </c>
      <c r="S109" s="31">
        <v>801332.62820267095</v>
      </c>
      <c r="T109" s="31">
        <v>783525.23646483384</v>
      </c>
      <c r="U109" s="31">
        <v>765717.84472699661</v>
      </c>
      <c r="V109" s="31">
        <v>747910.4529891595</v>
      </c>
      <c r="W109" s="31">
        <v>730103.06125132239</v>
      </c>
      <c r="X109" s="31">
        <v>712295.66951348528</v>
      </c>
      <c r="Y109" s="31">
        <v>694488.27777564817</v>
      </c>
      <c r="Z109" s="55">
        <v>676680.88603781094</v>
      </c>
    </row>
    <row r="110" spans="6:26" x14ac:dyDescent="0.25">
      <c r="F110" s="30">
        <v>940</v>
      </c>
      <c r="G110" s="31">
        <v>860672.56731504342</v>
      </c>
      <c r="I110" s="40"/>
      <c r="J110" s="31">
        <v>790</v>
      </c>
      <c r="K110" s="31">
        <v>938508.22751260083</v>
      </c>
      <c r="L110" s="31">
        <v>921128.44552162662</v>
      </c>
      <c r="M110" s="31">
        <v>903748.66353065264</v>
      </c>
      <c r="N110" s="31">
        <v>886368.88153967855</v>
      </c>
      <c r="O110" s="31">
        <v>868989.09954870446</v>
      </c>
      <c r="P110" s="31">
        <v>851609.31755773036</v>
      </c>
      <c r="Q110" s="31">
        <v>834229.53556675627</v>
      </c>
      <c r="R110" s="31">
        <v>816849.75357578218</v>
      </c>
      <c r="S110" s="31">
        <v>799469.97158480808</v>
      </c>
      <c r="T110" s="31">
        <v>782090.18959383399</v>
      </c>
      <c r="U110" s="31">
        <v>764710.40760285989</v>
      </c>
      <c r="V110" s="31">
        <v>747330.6256118858</v>
      </c>
      <c r="W110" s="31">
        <v>729950.84362091171</v>
      </c>
      <c r="X110" s="31">
        <v>712571.06162993761</v>
      </c>
      <c r="Y110" s="31">
        <v>695191.27963896352</v>
      </c>
      <c r="Z110" s="55">
        <v>677811.49764798942</v>
      </c>
    </row>
    <row r="111" spans="6:26" x14ac:dyDescent="0.25">
      <c r="F111" s="26">
        <v>950</v>
      </c>
      <c r="G111" s="31">
        <v>855693.46593807475</v>
      </c>
      <c r="I111" s="40"/>
      <c r="J111" s="31">
        <v>800</v>
      </c>
      <c r="K111" s="31">
        <v>933219.50848926988</v>
      </c>
      <c r="L111" s="31">
        <v>916251.88106219214</v>
      </c>
      <c r="M111" s="31">
        <v>899284.25363511452</v>
      </c>
      <c r="N111" s="31">
        <v>882316.62620803691</v>
      </c>
      <c r="O111" s="31">
        <v>865348.99878095929</v>
      </c>
      <c r="P111" s="31">
        <v>848381.37135388167</v>
      </c>
      <c r="Q111" s="31">
        <v>831413.74392680405</v>
      </c>
      <c r="R111" s="31">
        <v>814446.11649972643</v>
      </c>
      <c r="S111" s="31">
        <v>797478.48907264881</v>
      </c>
      <c r="T111" s="31">
        <v>780510.86164557119</v>
      </c>
      <c r="U111" s="31">
        <v>763543.23421849345</v>
      </c>
      <c r="V111" s="31">
        <v>746575.60679141583</v>
      </c>
      <c r="W111" s="31">
        <v>729607.97936433821</v>
      </c>
      <c r="X111" s="31">
        <v>712640.3519372606</v>
      </c>
      <c r="Y111" s="31">
        <v>695672.72451018298</v>
      </c>
      <c r="Z111" s="55">
        <v>678705.09708310536</v>
      </c>
    </row>
    <row r="112" spans="6:26" x14ac:dyDescent="0.25">
      <c r="F112" s="30">
        <v>960</v>
      </c>
      <c r="G112" s="31">
        <v>850749.39846291335</v>
      </c>
      <c r="I112" s="40"/>
      <c r="J112" s="31">
        <v>810</v>
      </c>
      <c r="K112" s="31">
        <v>927930.44847494666</v>
      </c>
      <c r="L112" s="31">
        <v>911360.26189503691</v>
      </c>
      <c r="M112" s="31">
        <v>894790.07531512715</v>
      </c>
      <c r="N112" s="31">
        <v>878219.88873521739</v>
      </c>
      <c r="O112" s="31">
        <v>861649.70215530763</v>
      </c>
      <c r="P112" s="31">
        <v>845079.51557539788</v>
      </c>
      <c r="Q112" s="31">
        <v>828509.32899548812</v>
      </c>
      <c r="R112" s="31">
        <v>811939.14241557836</v>
      </c>
      <c r="S112" s="31">
        <v>795368.9558356686</v>
      </c>
      <c r="T112" s="31">
        <v>778798.76925575885</v>
      </c>
      <c r="U112" s="31">
        <v>762228.58267584909</v>
      </c>
      <c r="V112" s="31">
        <v>745658.39609593933</v>
      </c>
      <c r="W112" s="31">
        <v>729088.20951602957</v>
      </c>
      <c r="X112" s="31">
        <v>712518.02293611981</v>
      </c>
      <c r="Y112" s="31">
        <v>695947.83635621006</v>
      </c>
      <c r="Z112" s="55">
        <v>679377.6497763003</v>
      </c>
    </row>
    <row r="113" spans="6:26" x14ac:dyDescent="0.25">
      <c r="F113" s="26">
        <v>970</v>
      </c>
      <c r="G113" s="31">
        <v>845841.21310510824</v>
      </c>
      <c r="I113" s="40"/>
      <c r="J113" s="31">
        <v>820</v>
      </c>
      <c r="K113" s="31">
        <v>922645.44057495799</v>
      </c>
      <c r="L113" s="31">
        <v>906458.67845960788</v>
      </c>
      <c r="M113" s="31">
        <v>890271.91634425777</v>
      </c>
      <c r="N113" s="31">
        <v>874085.15422890754</v>
      </c>
      <c r="O113" s="31">
        <v>857898.39211355743</v>
      </c>
      <c r="P113" s="31">
        <v>841711.62999820733</v>
      </c>
      <c r="Q113" s="31">
        <v>825524.8678828571</v>
      </c>
      <c r="R113" s="31">
        <v>809338.10576750711</v>
      </c>
      <c r="S113" s="31">
        <v>793151.34365215688</v>
      </c>
      <c r="T113" s="31">
        <v>776964.58153680677</v>
      </c>
      <c r="U113" s="31">
        <v>760777.81942145666</v>
      </c>
      <c r="V113" s="31">
        <v>744591.05730610644</v>
      </c>
      <c r="W113" s="31">
        <v>728404.29519075633</v>
      </c>
      <c r="X113" s="31">
        <v>712217.53307540622</v>
      </c>
      <c r="Y113" s="31">
        <v>696030.77096005599</v>
      </c>
      <c r="Z113" s="55">
        <v>679844.00884470588</v>
      </c>
    </row>
    <row r="114" spans="6:26" x14ac:dyDescent="0.25">
      <c r="F114" s="30">
        <v>980</v>
      </c>
      <c r="G114" s="31">
        <v>840969.6492489638</v>
      </c>
      <c r="I114" s="40"/>
      <c r="J114" s="31">
        <v>830</v>
      </c>
      <c r="K114" s="31">
        <v>917368.46702761366</v>
      </c>
      <c r="L114" s="31">
        <v>901551.76932024106</v>
      </c>
      <c r="M114" s="31">
        <v>885735.07161286846</v>
      </c>
      <c r="N114" s="31">
        <v>869918.37390549574</v>
      </c>
      <c r="O114" s="31">
        <v>854101.67619812314</v>
      </c>
      <c r="P114" s="31">
        <v>838284.97849075054</v>
      </c>
      <c r="Q114" s="31">
        <v>822468.28078337782</v>
      </c>
      <c r="R114" s="31">
        <v>806651.5830760051</v>
      </c>
      <c r="S114" s="31">
        <v>790834.8853686325</v>
      </c>
      <c r="T114" s="31">
        <v>775018.1876612599</v>
      </c>
      <c r="U114" s="31">
        <v>759201.48995388718</v>
      </c>
      <c r="V114" s="31">
        <v>743384.79224651458</v>
      </c>
      <c r="W114" s="31">
        <v>727568.09453914186</v>
      </c>
      <c r="X114" s="31">
        <v>711751.39683176926</v>
      </c>
      <c r="Y114" s="31">
        <v>695934.69912439666</v>
      </c>
      <c r="Z114" s="55">
        <v>680118.00141702394</v>
      </c>
    </row>
    <row r="115" spans="6:26" x14ac:dyDescent="0.25">
      <c r="F115" s="26">
        <v>990</v>
      </c>
      <c r="G115" s="31">
        <v>836135.34652733605</v>
      </c>
      <c r="I115" s="40"/>
      <c r="J115" s="31">
        <v>840</v>
      </c>
      <c r="K115" s="31">
        <v>912103.13500239153</v>
      </c>
      <c r="L115" s="31">
        <v>896643.7598328595</v>
      </c>
      <c r="M115" s="31">
        <v>881184.38466332736</v>
      </c>
      <c r="N115" s="31">
        <v>865725.00949379534</v>
      </c>
      <c r="O115" s="31">
        <v>850265.63432426332</v>
      </c>
      <c r="P115" s="31">
        <v>834806.25915473117</v>
      </c>
      <c r="Q115" s="31">
        <v>819346.88398519915</v>
      </c>
      <c r="R115" s="31">
        <v>803887.50881566713</v>
      </c>
      <c r="S115" s="31">
        <v>788428.13364613499</v>
      </c>
      <c r="T115" s="31">
        <v>772968.75847660296</v>
      </c>
      <c r="U115" s="31">
        <v>757509.38330707094</v>
      </c>
      <c r="V115" s="31">
        <v>742050.00813753891</v>
      </c>
      <c r="W115" s="31">
        <v>726590.63296800677</v>
      </c>
      <c r="X115" s="31">
        <v>711131.25779847475</v>
      </c>
      <c r="Y115" s="31">
        <v>695671.88262894272</v>
      </c>
      <c r="Z115" s="55">
        <v>680212.50745941058</v>
      </c>
    </row>
    <row r="116" spans="6:26" x14ac:dyDescent="0.25">
      <c r="F116" s="30">
        <v>1000</v>
      </c>
      <c r="G116" s="31">
        <v>831338.85314930137</v>
      </c>
      <c r="I116" s="40"/>
      <c r="J116" s="31">
        <v>850</v>
      </c>
      <c r="K116" s="31">
        <v>906852.70909909625</v>
      </c>
      <c r="L116" s="31">
        <v>891738.49728077801</v>
      </c>
      <c r="M116" s="31">
        <v>876624.28546245978</v>
      </c>
      <c r="N116" s="31">
        <v>861510.07364414143</v>
      </c>
      <c r="O116" s="31">
        <v>846395.8618258232</v>
      </c>
      <c r="P116" s="31">
        <v>831281.65000750497</v>
      </c>
      <c r="Q116" s="31">
        <v>816167.43818918662</v>
      </c>
      <c r="R116" s="31">
        <v>801053.22637086839</v>
      </c>
      <c r="S116" s="31">
        <v>785939.01455255016</v>
      </c>
      <c r="T116" s="31">
        <v>770824.80273423181</v>
      </c>
      <c r="U116" s="31">
        <v>755710.59091591358</v>
      </c>
      <c r="V116" s="31">
        <v>740596.37909759535</v>
      </c>
      <c r="W116" s="31">
        <v>725482.167279277</v>
      </c>
      <c r="X116" s="31">
        <v>710367.95546095876</v>
      </c>
      <c r="Y116" s="31">
        <v>695253.74364264053</v>
      </c>
      <c r="Z116" s="55">
        <v>680139.53182432218</v>
      </c>
    </row>
    <row r="117" spans="6:26" x14ac:dyDescent="0.25">
      <c r="I117" s="40"/>
      <c r="J117" s="31">
        <v>860</v>
      </c>
      <c r="K117" s="31">
        <v>901620.14087741717</v>
      </c>
      <c r="L117" s="31">
        <v>886839.48283024644</v>
      </c>
      <c r="M117" s="31">
        <v>872058.8247830756</v>
      </c>
      <c r="N117" s="31">
        <v>857278.16673590487</v>
      </c>
      <c r="O117" s="31">
        <v>842497.50868873415</v>
      </c>
      <c r="P117" s="31">
        <v>827716.8506415633</v>
      </c>
      <c r="Q117" s="31">
        <v>812936.19259439257</v>
      </c>
      <c r="R117" s="31">
        <v>798155.53454722185</v>
      </c>
      <c r="S117" s="31">
        <v>783374.876500051</v>
      </c>
      <c r="T117" s="31">
        <v>768594.21845288016</v>
      </c>
      <c r="U117" s="31">
        <v>753813.56040570955</v>
      </c>
      <c r="V117" s="31">
        <v>739032.9023585387</v>
      </c>
      <c r="W117" s="31">
        <v>724252.24431136798</v>
      </c>
      <c r="X117" s="31">
        <v>709471.58626419713</v>
      </c>
      <c r="Y117" s="31">
        <v>694690.92821702641</v>
      </c>
      <c r="Z117" s="55">
        <v>679910.27016985556</v>
      </c>
    </row>
    <row r="118" spans="6:26" x14ac:dyDescent="0.25">
      <c r="I118" s="40"/>
      <c r="J118" s="31">
        <v>870</v>
      </c>
      <c r="K118" s="31">
        <v>896408.09571059258</v>
      </c>
      <c r="L118" s="31">
        <v>881949.90061848622</v>
      </c>
      <c r="M118" s="31">
        <v>867491.70552637987</v>
      </c>
      <c r="N118" s="31">
        <v>853033.51043427363</v>
      </c>
      <c r="O118" s="31">
        <v>838575.31534216716</v>
      </c>
      <c r="P118" s="31">
        <v>824117.12025006092</v>
      </c>
      <c r="Q118" s="31">
        <v>809658.92515795457</v>
      </c>
      <c r="R118" s="31">
        <v>795200.73006584821</v>
      </c>
      <c r="S118" s="31">
        <v>780742.53497374197</v>
      </c>
      <c r="T118" s="31">
        <v>766284.3398816355</v>
      </c>
      <c r="U118" s="31">
        <v>751826.14478952927</v>
      </c>
      <c r="V118" s="31">
        <v>737367.94969742291</v>
      </c>
      <c r="W118" s="31">
        <v>722909.75460531656</v>
      </c>
      <c r="X118" s="31">
        <v>708451.5595132102</v>
      </c>
      <c r="Y118" s="31">
        <v>693993.36442110385</v>
      </c>
      <c r="Z118" s="55">
        <v>679535.16932899761</v>
      </c>
    </row>
    <row r="119" spans="6:26" x14ac:dyDescent="0.25">
      <c r="I119" s="40"/>
      <c r="J119" s="31">
        <v>880</v>
      </c>
      <c r="K119" s="31">
        <v>891218.97722535138</v>
      </c>
      <c r="L119" s="31">
        <v>877072.6442535203</v>
      </c>
      <c r="M119" s="31">
        <v>862926.31128168944</v>
      </c>
      <c r="N119" s="31">
        <v>848779.97830985836</v>
      </c>
      <c r="O119" s="31">
        <v>834633.64533802751</v>
      </c>
      <c r="P119" s="31">
        <v>820487.31236619642</v>
      </c>
      <c r="Q119" s="31">
        <v>806340.97939436557</v>
      </c>
      <c r="R119" s="31">
        <v>792194.64642253448</v>
      </c>
      <c r="S119" s="31">
        <v>778048.31345070351</v>
      </c>
      <c r="T119" s="31">
        <v>763901.98047887255</v>
      </c>
      <c r="U119" s="31">
        <v>749755.64750704158</v>
      </c>
      <c r="V119" s="31">
        <v>735609.31453521061</v>
      </c>
      <c r="W119" s="31">
        <v>721462.98156337964</v>
      </c>
      <c r="X119" s="31">
        <v>707316.64859154867</v>
      </c>
      <c r="Y119" s="31">
        <v>693170.3156197177</v>
      </c>
      <c r="Z119" s="55">
        <v>679023.98264788673</v>
      </c>
    </row>
    <row r="120" spans="6:26" x14ac:dyDescent="0.25">
      <c r="I120" s="40"/>
      <c r="J120" s="31">
        <v>890</v>
      </c>
      <c r="K120" s="31">
        <v>886054.94956237264</v>
      </c>
      <c r="L120" s="31">
        <v>872210.3409754606</v>
      </c>
      <c r="M120" s="31">
        <v>858365.73238854844</v>
      </c>
      <c r="N120" s="31">
        <v>844521.12380163639</v>
      </c>
      <c r="O120" s="31">
        <v>830676.51521472435</v>
      </c>
      <c r="P120" s="31">
        <v>816831.90662781219</v>
      </c>
      <c r="Q120" s="31">
        <v>802987.29804090015</v>
      </c>
      <c r="R120" s="31">
        <v>789142.6894539881</v>
      </c>
      <c r="S120" s="31">
        <v>775298.08086707606</v>
      </c>
      <c r="T120" s="31">
        <v>761453.47228016402</v>
      </c>
      <c r="U120" s="31">
        <v>747608.86369325186</v>
      </c>
      <c r="V120" s="31">
        <v>733764.25510633981</v>
      </c>
      <c r="W120" s="31">
        <v>719919.64651942777</v>
      </c>
      <c r="X120" s="31">
        <v>706075.03793251561</v>
      </c>
      <c r="Y120" s="31">
        <v>692230.42934560357</v>
      </c>
      <c r="Z120" s="55">
        <v>678385.82075869152</v>
      </c>
    </row>
    <row r="121" spans="6:26" x14ac:dyDescent="0.25">
      <c r="I121" s="40"/>
      <c r="J121" s="31">
        <v>900</v>
      </c>
      <c r="K121" s="31">
        <v>880917.95766693447</v>
      </c>
      <c r="L121" s="31">
        <v>867365.37370282772</v>
      </c>
      <c r="M121" s="31">
        <v>853812.78973872098</v>
      </c>
      <c r="N121" s="31">
        <v>840260.20577461435</v>
      </c>
      <c r="O121" s="31">
        <v>826707.62181050773</v>
      </c>
      <c r="P121" s="31">
        <v>813155.03784640098</v>
      </c>
      <c r="Q121" s="31">
        <v>799602.45388229424</v>
      </c>
      <c r="R121" s="31">
        <v>786049.86991818761</v>
      </c>
      <c r="S121" s="31">
        <v>772497.28595408099</v>
      </c>
      <c r="T121" s="31">
        <v>758944.70198997436</v>
      </c>
      <c r="U121" s="31">
        <v>745392.11802586762</v>
      </c>
      <c r="V121" s="31">
        <v>731839.53406176087</v>
      </c>
      <c r="W121" s="31">
        <v>718286.95009765425</v>
      </c>
      <c r="X121" s="31">
        <v>704734.36613354762</v>
      </c>
      <c r="Y121" s="31">
        <v>691181.78216944088</v>
      </c>
      <c r="Z121" s="55">
        <v>677629.19820533413</v>
      </c>
    </row>
    <row r="122" spans="6:26" x14ac:dyDescent="0.25">
      <c r="I122" s="40"/>
      <c r="J122" s="31">
        <v>910</v>
      </c>
      <c r="K122" s="31">
        <v>875809.74579744879</v>
      </c>
      <c r="L122" s="31">
        <v>862539.90116415406</v>
      </c>
      <c r="M122" s="31">
        <v>849270.05653085944</v>
      </c>
      <c r="N122" s="31">
        <v>836000.21189756482</v>
      </c>
      <c r="O122" s="31">
        <v>822730.36726427008</v>
      </c>
      <c r="P122" s="31">
        <v>809460.52263097535</v>
      </c>
      <c r="Q122" s="31">
        <v>796190.67799768073</v>
      </c>
      <c r="R122" s="31">
        <v>782920.83336438611</v>
      </c>
      <c r="S122" s="31">
        <v>769650.98873109138</v>
      </c>
      <c r="T122" s="31">
        <v>756381.14409779664</v>
      </c>
      <c r="U122" s="31">
        <v>743111.29946450202</v>
      </c>
      <c r="V122" s="31">
        <v>729841.4548312074</v>
      </c>
      <c r="W122" s="31">
        <v>716571.61019791267</v>
      </c>
      <c r="X122" s="31">
        <v>703301.76556461793</v>
      </c>
      <c r="Y122" s="31">
        <v>690031.92093132332</v>
      </c>
      <c r="Z122" s="55">
        <v>676762.07629802858</v>
      </c>
    </row>
    <row r="123" spans="6:26" x14ac:dyDescent="0.25">
      <c r="I123" s="40"/>
      <c r="J123" s="31">
        <v>920</v>
      </c>
      <c r="K123" s="31">
        <v>870731.87442029815</v>
      </c>
      <c r="L123" s="31">
        <v>857735.87629462196</v>
      </c>
      <c r="M123" s="31">
        <v>844739.8781689459</v>
      </c>
      <c r="N123" s="31">
        <v>831743.88004326983</v>
      </c>
      <c r="O123" s="31">
        <v>818747.88191759377</v>
      </c>
      <c r="P123" s="31">
        <v>805751.8837919177</v>
      </c>
      <c r="Q123" s="31">
        <v>792755.88566624164</v>
      </c>
      <c r="R123" s="31">
        <v>779759.88754056557</v>
      </c>
      <c r="S123" s="31">
        <v>766763.88941488939</v>
      </c>
      <c r="T123" s="31">
        <v>753767.89128921332</v>
      </c>
      <c r="U123" s="31">
        <v>740771.89316353726</v>
      </c>
      <c r="V123" s="31">
        <v>727775.89503786108</v>
      </c>
      <c r="W123" s="31">
        <v>714779.89691218501</v>
      </c>
      <c r="X123" s="31">
        <v>701783.89878650894</v>
      </c>
      <c r="Y123" s="31">
        <v>688787.90066083288</v>
      </c>
      <c r="Z123" s="55">
        <v>675791.90253515681</v>
      </c>
    </row>
    <row r="124" spans="6:26" x14ac:dyDescent="0.25">
      <c r="I124" s="40"/>
      <c r="J124" s="31">
        <v>930</v>
      </c>
      <c r="K124" s="31">
        <v>865685.73564207088</v>
      </c>
      <c r="L124" s="31">
        <v>852955.06305909925</v>
      </c>
      <c r="M124" s="31">
        <v>840224.39047612762</v>
      </c>
      <c r="N124" s="31">
        <v>827493.71789315599</v>
      </c>
      <c r="O124" s="31">
        <v>814763.04531018436</v>
      </c>
      <c r="P124" s="31">
        <v>802032.37272721273</v>
      </c>
      <c r="Q124" s="31">
        <v>789301.7001442411</v>
      </c>
      <c r="R124" s="31">
        <v>776571.02756126947</v>
      </c>
      <c r="S124" s="31">
        <v>763840.35497829784</v>
      </c>
      <c r="T124" s="31">
        <v>751109.68239532621</v>
      </c>
      <c r="U124" s="31">
        <v>738379.00981235458</v>
      </c>
      <c r="V124" s="31">
        <v>725648.33722938295</v>
      </c>
      <c r="W124" s="31">
        <v>712917.66464641131</v>
      </c>
      <c r="X124" s="31">
        <v>700186.99206343968</v>
      </c>
      <c r="Y124" s="31">
        <v>687456.31948046805</v>
      </c>
      <c r="Z124" s="55">
        <v>674725.64689749642</v>
      </c>
    </row>
    <row r="125" spans="6:26" x14ac:dyDescent="0.25">
      <c r="I125" s="40"/>
      <c r="J125" s="31">
        <v>940</v>
      </c>
      <c r="K125" s="31">
        <v>860672.56731504342</v>
      </c>
      <c r="L125" s="31">
        <v>848199.05184670934</v>
      </c>
      <c r="M125" s="31">
        <v>835725.53637837549</v>
      </c>
      <c r="N125" s="31">
        <v>823252.02091004141</v>
      </c>
      <c r="O125" s="31">
        <v>810778.50544170756</v>
      </c>
      <c r="P125" s="31">
        <v>798304.98997337348</v>
      </c>
      <c r="Q125" s="31">
        <v>785831.47450503963</v>
      </c>
      <c r="R125" s="31">
        <v>773357.95903670555</v>
      </c>
      <c r="S125" s="31">
        <v>760884.4435683717</v>
      </c>
      <c r="T125" s="31">
        <v>748410.92810003762</v>
      </c>
      <c r="U125" s="31">
        <v>735937.41263170377</v>
      </c>
      <c r="V125" s="31">
        <v>723463.89716336969</v>
      </c>
      <c r="W125" s="31">
        <v>710990.38169503585</v>
      </c>
      <c r="X125" s="31">
        <v>698516.86622670176</v>
      </c>
      <c r="Y125" s="31">
        <v>686043.35075836792</v>
      </c>
      <c r="Z125" s="55">
        <v>673569.83529003384</v>
      </c>
    </row>
    <row r="126" spans="6:26" x14ac:dyDescent="0.25">
      <c r="I126" s="40"/>
      <c r="J126" s="31">
        <v>950</v>
      </c>
      <c r="K126" s="31">
        <v>855693.46593807475</v>
      </c>
      <c r="L126" s="31">
        <v>843469.27356753079</v>
      </c>
      <c r="M126" s="31">
        <v>831245.08119698684</v>
      </c>
      <c r="N126" s="31">
        <v>819020.888826443</v>
      </c>
      <c r="O126" s="31">
        <v>806796.69645589904</v>
      </c>
      <c r="P126" s="31">
        <v>794572.50408535521</v>
      </c>
      <c r="Q126" s="31">
        <v>782348.31171481125</v>
      </c>
      <c r="R126" s="31">
        <v>770124.1193442673</v>
      </c>
      <c r="S126" s="31">
        <v>757899.92697372334</v>
      </c>
      <c r="T126" s="31">
        <v>745675.73460317939</v>
      </c>
      <c r="U126" s="31">
        <v>733451.54223263543</v>
      </c>
      <c r="V126" s="31">
        <v>721227.34986209159</v>
      </c>
      <c r="W126" s="31">
        <v>709003.15749154764</v>
      </c>
      <c r="X126" s="31">
        <v>696778.9651210038</v>
      </c>
      <c r="Y126" s="31">
        <v>684554.77275045984</v>
      </c>
      <c r="Z126" s="55">
        <v>672330.58037991589</v>
      </c>
    </row>
    <row r="127" spans="6:26" x14ac:dyDescent="0.25">
      <c r="I127" s="40"/>
      <c r="J127" s="31">
        <v>960</v>
      </c>
      <c r="K127" s="31">
        <v>850749.39846291335</v>
      </c>
      <c r="L127" s="31">
        <v>838767.0125690694</v>
      </c>
      <c r="M127" s="31">
        <v>826784.62667522556</v>
      </c>
      <c r="N127" s="31">
        <v>814802.24078138173</v>
      </c>
      <c r="O127" s="31">
        <v>802819.85488753789</v>
      </c>
      <c r="P127" s="31">
        <v>790837.46899369406</v>
      </c>
      <c r="Q127" s="31">
        <v>778855.08309985022</v>
      </c>
      <c r="R127" s="31">
        <v>766872.69720600639</v>
      </c>
      <c r="S127" s="31">
        <v>754890.31131216255</v>
      </c>
      <c r="T127" s="31">
        <v>742907.92541831871</v>
      </c>
      <c r="U127" s="31">
        <v>730925.53952447488</v>
      </c>
      <c r="V127" s="31">
        <v>718943.15363063104</v>
      </c>
      <c r="W127" s="31">
        <v>706960.76773678709</v>
      </c>
      <c r="X127" s="31">
        <v>694978.38184294326</v>
      </c>
      <c r="Y127" s="31">
        <v>682995.99594909942</v>
      </c>
      <c r="Z127" s="55">
        <v>671013.61005525559</v>
      </c>
    </row>
    <row r="128" spans="6:26" x14ac:dyDescent="0.25">
      <c r="I128" s="40"/>
      <c r="J128" s="31">
        <v>970</v>
      </c>
      <c r="K128" s="31">
        <v>845841.21310510824</v>
      </c>
      <c r="L128" s="31">
        <v>834093.41847864841</v>
      </c>
      <c r="M128" s="31">
        <v>822345.62385218858</v>
      </c>
      <c r="N128" s="31">
        <v>810597.82922572875</v>
      </c>
      <c r="O128" s="31">
        <v>798850.03459926881</v>
      </c>
      <c r="P128" s="31">
        <v>787102.2399728091</v>
      </c>
      <c r="Q128" s="31">
        <v>775354.44534634915</v>
      </c>
      <c r="R128" s="31">
        <v>763606.65071988944</v>
      </c>
      <c r="S128" s="31">
        <v>751858.85609342949</v>
      </c>
      <c r="T128" s="31">
        <v>740111.06146696967</v>
      </c>
      <c r="U128" s="31">
        <v>728363.26684050984</v>
      </c>
      <c r="V128" s="31">
        <v>716615.47221405001</v>
      </c>
      <c r="W128" s="31">
        <v>704867.67758759018</v>
      </c>
      <c r="X128" s="31">
        <v>693119.88296113035</v>
      </c>
      <c r="Y128" s="31">
        <v>681372.08833467052</v>
      </c>
      <c r="Z128" s="55">
        <v>669624.29370821058</v>
      </c>
    </row>
    <row r="129" spans="9:26" x14ac:dyDescent="0.25">
      <c r="I129" s="40"/>
      <c r="J129" s="31">
        <v>980</v>
      </c>
      <c r="K129" s="31">
        <v>840969.6492489638</v>
      </c>
      <c r="L129" s="31">
        <v>829449.51706747117</v>
      </c>
      <c r="M129" s="31">
        <v>817929.38488597854</v>
      </c>
      <c r="N129" s="31">
        <v>806409.25270448579</v>
      </c>
      <c r="O129" s="31">
        <v>794889.12052299315</v>
      </c>
      <c r="P129" s="31">
        <v>783368.98834150052</v>
      </c>
      <c r="Q129" s="31">
        <v>771848.85616000788</v>
      </c>
      <c r="R129" s="31">
        <v>760328.72397851525</v>
      </c>
      <c r="S129" s="31">
        <v>748808.59179702261</v>
      </c>
      <c r="T129" s="31">
        <v>737288.45961552998</v>
      </c>
      <c r="U129" s="31">
        <v>725768.32743403735</v>
      </c>
      <c r="V129" s="31">
        <v>714248.1952525446</v>
      </c>
      <c r="W129" s="31">
        <v>702728.06307105196</v>
      </c>
      <c r="X129" s="31">
        <v>691207.93088955921</v>
      </c>
      <c r="Y129" s="31">
        <v>679687.79870806658</v>
      </c>
      <c r="Z129" s="55">
        <v>668167.66652657394</v>
      </c>
    </row>
    <row r="130" spans="9:26" x14ac:dyDescent="0.25">
      <c r="I130" s="40"/>
      <c r="J130" s="31">
        <v>990</v>
      </c>
      <c r="K130" s="31">
        <v>836135.34652733605</v>
      </c>
      <c r="L130" s="31">
        <v>824836.22022291261</v>
      </c>
      <c r="M130" s="31">
        <v>813537.09391848906</v>
      </c>
      <c r="N130" s="31">
        <v>802237.96761406562</v>
      </c>
      <c r="O130" s="31">
        <v>790938.84130964219</v>
      </c>
      <c r="P130" s="31">
        <v>779639.71500521875</v>
      </c>
      <c r="Q130" s="31">
        <v>768340.58870079531</v>
      </c>
      <c r="R130" s="31">
        <v>757041.46239637188</v>
      </c>
      <c r="S130" s="31">
        <v>745742.33609194844</v>
      </c>
      <c r="T130" s="31">
        <v>734443.20978752489</v>
      </c>
      <c r="U130" s="31">
        <v>723144.08348310145</v>
      </c>
      <c r="V130" s="31">
        <v>711844.95717867801</v>
      </c>
      <c r="W130" s="31">
        <v>700545.83087425446</v>
      </c>
      <c r="X130" s="31">
        <v>689246.70456983102</v>
      </c>
      <c r="Y130" s="31">
        <v>677947.57826540759</v>
      </c>
      <c r="Z130" s="55">
        <v>666648.45196098415</v>
      </c>
    </row>
    <row r="131" spans="9:26" x14ac:dyDescent="0.25">
      <c r="I131" s="40"/>
      <c r="J131" s="31">
        <v>1000</v>
      </c>
      <c r="K131" s="31">
        <v>831338.85314930137</v>
      </c>
      <c r="L131" s="31">
        <v>820254.33510731068</v>
      </c>
      <c r="M131" s="31">
        <v>809169.81706531998</v>
      </c>
      <c r="N131" s="31">
        <v>798085.29902332928</v>
      </c>
      <c r="O131" s="31">
        <v>787000.78098133858</v>
      </c>
      <c r="P131" s="31">
        <v>775916.262939348</v>
      </c>
      <c r="Q131" s="31">
        <v>764831.7448973573</v>
      </c>
      <c r="R131" s="31">
        <v>753747.22685536661</v>
      </c>
      <c r="S131" s="31">
        <v>742662.70881337591</v>
      </c>
      <c r="T131" s="31">
        <v>731578.19077138521</v>
      </c>
      <c r="U131" s="31">
        <v>720493.67272939463</v>
      </c>
      <c r="V131" s="31">
        <v>709409.15468740393</v>
      </c>
      <c r="W131" s="31">
        <v>698324.63664541324</v>
      </c>
      <c r="X131" s="31">
        <v>687240.11860342254</v>
      </c>
      <c r="Y131" s="31">
        <v>676155.60056143184</v>
      </c>
      <c r="Z131" s="55">
        <v>665071.08251944114</v>
      </c>
    </row>
  </sheetData>
  <mergeCells count="22">
    <mergeCell ref="M1:N2"/>
    <mergeCell ref="AA1:AH2"/>
    <mergeCell ref="AA3:AC4"/>
    <mergeCell ref="A53:E53"/>
    <mergeCell ref="AF5:AG5"/>
    <mergeCell ref="AA18:AE19"/>
    <mergeCell ref="AA20:AE22"/>
    <mergeCell ref="A1:L2"/>
    <mergeCell ref="A3:D4"/>
    <mergeCell ref="A20:B20"/>
    <mergeCell ref="C20:D20"/>
    <mergeCell ref="E20:F20"/>
    <mergeCell ref="I57:I131"/>
    <mergeCell ref="K55:Z55"/>
    <mergeCell ref="B24:D24"/>
    <mergeCell ref="F24:H24"/>
    <mergeCell ref="A40:C40"/>
    <mergeCell ref="C41:D41"/>
    <mergeCell ref="C42:D42"/>
    <mergeCell ref="C43:D43"/>
    <mergeCell ref="A54:E55"/>
    <mergeCell ref="A56:E57"/>
  </mergeCells>
  <conditionalFormatting sqref="G42:G116">
    <cfRule type="expression" dxfId="3" priority="4">
      <formula>"max($G$42:$G$116"</formula>
    </cfRule>
    <cfRule type="cellIs" dxfId="2" priority="5" operator="equal">
      <formula>$G$41</formula>
    </cfRule>
  </conditionalFormatting>
  <conditionalFormatting sqref="G54">
    <cfRule type="cellIs" dxfId="1" priority="3" operator="equal">
      <formula>"max($G$42:$G$116)"</formula>
    </cfRule>
  </conditionalFormatting>
  <conditionalFormatting sqref="K58:Z131 L57:Z5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8:K131">
    <cfRule type="cellIs" dxfId="0" priority="1" operator="equal">
      <formula>$K$57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2778-BA9E-4D74-9FF9-F75AED7A7B70}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TRADERS</dc:creator>
  <cp:lastModifiedBy>HAROON TRADERS</cp:lastModifiedBy>
  <dcterms:created xsi:type="dcterms:W3CDTF">2025-02-08T10:22:59Z</dcterms:created>
  <dcterms:modified xsi:type="dcterms:W3CDTF">2025-02-08T11:43:59Z</dcterms:modified>
</cp:coreProperties>
</file>