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llaert\Desktop\"/>
    </mc:Choice>
  </mc:AlternateContent>
  <bookViews>
    <workbookView xWindow="0" yWindow="0" windowWidth="22500" windowHeight="11295" activeTab="1"/>
  </bookViews>
  <sheets>
    <sheet name="Bake Plan" sheetId="1" r:id="rId1"/>
    <sheet name="Orders" sheetId="2" r:id="rId2"/>
    <sheet name="Scratch" sheetId="4" r:id="rId3"/>
    <sheet name="Sheet3" sheetId="3" r:id="rId4"/>
  </sheets>
  <definedNames>
    <definedName name="BakedGoods">'Bake Plan'!$D$4:$J$4</definedName>
    <definedName name="Cookies">'Bake Plan'!$D$4:$G$4</definedName>
    <definedName name="Donuts">'Bake Plan'!$H$4:$J$4</definedName>
    <definedName name="orders" localSheetId="2">Scratch!$A$1:$F$23</definedName>
  </definedName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  <c r="A11" i="2"/>
  <c r="A10" i="2"/>
  <c r="A9" i="2"/>
  <c r="A8" i="2"/>
  <c r="A7" i="2"/>
  <c r="A6" i="2"/>
  <c r="A5" i="2"/>
  <c r="A4" i="2"/>
  <c r="A3" i="2"/>
  <c r="A2" i="2"/>
  <c r="D8" i="3"/>
  <c r="J1" i="2"/>
  <c r="L12" i="1" l="1"/>
  <c r="L13" i="1"/>
  <c r="L14" i="1"/>
  <c r="L15" i="1"/>
  <c r="L16" i="1"/>
  <c r="L17" i="1"/>
  <c r="L18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E6" i="1"/>
  <c r="F6" i="1"/>
  <c r="G6" i="1"/>
  <c r="H6" i="1"/>
  <c r="I6" i="1"/>
  <c r="J6" i="1"/>
  <c r="D6" i="1"/>
  <c r="E5" i="1"/>
  <c r="F5" i="1"/>
  <c r="G5" i="1"/>
  <c r="H5" i="1"/>
  <c r="I5" i="1"/>
  <c r="J5" i="1"/>
  <c r="D5" i="1"/>
  <c r="C9" i="1" l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N11" i="1"/>
  <c r="M11" i="1"/>
  <c r="L11" i="1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s://users.business.uconn.edu/jstallaert/opim5641/orders.htm"/>
  </connection>
</connections>
</file>

<file path=xl/sharedStrings.xml><?xml version="1.0" encoding="utf-8"?>
<sst xmlns="http://schemas.openxmlformats.org/spreadsheetml/2006/main" count="83" uniqueCount="55">
  <si>
    <t>Cookies</t>
  </si>
  <si>
    <t>Macadamia Nut</t>
  </si>
  <si>
    <t>Chocolate Chip</t>
  </si>
  <si>
    <t>Oatmeal</t>
  </si>
  <si>
    <t>Sugar</t>
  </si>
  <si>
    <t>Donuts</t>
  </si>
  <si>
    <t>Glazed</t>
  </si>
  <si>
    <t>Plain</t>
  </si>
  <si>
    <t>Sprinkled</t>
  </si>
  <si>
    <t>Ingredients</t>
  </si>
  <si>
    <t>Eggs</t>
  </si>
  <si>
    <t>Flour</t>
  </si>
  <si>
    <t>Baking Powder</t>
  </si>
  <si>
    <t>Nuts</t>
  </si>
  <si>
    <t>Chocolate Chips</t>
  </si>
  <si>
    <t>Vanilla</t>
  </si>
  <si>
    <t>per dozen</t>
  </si>
  <si>
    <t>Jane</t>
  </si>
  <si>
    <t>Joe</t>
  </si>
  <si>
    <t>Mary</t>
  </si>
  <si>
    <t>John</t>
  </si>
  <si>
    <t>Richard</t>
  </si>
  <si>
    <t>Price</t>
  </si>
  <si>
    <t>Dozens Baked</t>
  </si>
  <si>
    <t>Dozens Needed</t>
  </si>
  <si>
    <t>Orders</t>
  </si>
  <si>
    <t>Total</t>
  </si>
  <si>
    <t>Revenue</t>
  </si>
  <si>
    <t>Name</t>
  </si>
  <si>
    <t>Product</t>
  </si>
  <si>
    <t>Quantity</t>
  </si>
  <si>
    <t>ProductName</t>
  </si>
  <si>
    <t>OrderTotal</t>
  </si>
  <si>
    <t>ORDER FORM</t>
  </si>
  <si>
    <t>PRODUCT CODES and PRICES</t>
  </si>
  <si>
    <t>Prod Number</t>
  </si>
  <si>
    <t>Product Name</t>
  </si>
  <si>
    <t>Unit Price</t>
  </si>
  <si>
    <t>Orders submitted:  2/25/2012</t>
  </si>
  <si>
    <t>Ordered by</t>
  </si>
  <si>
    <t>Ordered</t>
  </si>
  <si>
    <t>product 1</t>
  </si>
  <si>
    <t>2 dozen</t>
  </si>
  <si>
    <t>product 3</t>
  </si>
  <si>
    <t>4 dozen</t>
  </si>
  <si>
    <t>product 5</t>
  </si>
  <si>
    <t>3 dozen</t>
  </si>
  <si>
    <t>product 2</t>
  </si>
  <si>
    <t>product 7</t>
  </si>
  <si>
    <t>product 4</t>
  </si>
  <si>
    <t>6 dozen</t>
  </si>
  <si>
    <t>product 6</t>
  </si>
  <si>
    <t>1 dozen</t>
  </si>
  <si>
    <t>Offset:</t>
  </si>
  <si>
    <t>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</si>
</sst>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4" fontId="2" fillId="3" borderId="0" xfId="1" applyFont="1" applyFill="1"/>
    <xf numFmtId="0" fontId="0" fillId="0" borderId="0" xfId="0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ord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B1" workbookViewId="0">
      <selection activeCell="I4" sqref="I4"/>
    </sheetView>
  </sheetViews>
  <sheetFormatPr defaultRowHeight="14.25" x14ac:dyDescent="0.45"/>
  <sheetData>
    <row r="1" spans="1:14" x14ac:dyDescent="0.45">
      <c r="D1" s="3" t="s">
        <v>0</v>
      </c>
      <c r="E1" s="3"/>
      <c r="F1" s="3"/>
      <c r="G1" s="3"/>
      <c r="H1" s="3" t="s">
        <v>5</v>
      </c>
      <c r="I1" s="3"/>
      <c r="J1" s="3"/>
    </row>
    <row r="2" spans="1:14" x14ac:dyDescent="0.4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</row>
    <row r="3" spans="1:14" x14ac:dyDescent="0.45">
      <c r="D3" t="s">
        <v>1</v>
      </c>
      <c r="E3" t="s">
        <v>2</v>
      </c>
      <c r="F3" t="s">
        <v>3</v>
      </c>
      <c r="G3" t="s">
        <v>4</v>
      </c>
      <c r="H3" t="s">
        <v>6</v>
      </c>
      <c r="I3" t="s">
        <v>7</v>
      </c>
      <c r="J3" t="s">
        <v>8</v>
      </c>
    </row>
    <row r="4" spans="1:14" x14ac:dyDescent="0.45">
      <c r="C4" t="s">
        <v>23</v>
      </c>
      <c r="D4" s="1">
        <v>4</v>
      </c>
      <c r="E4" s="1">
        <v>3</v>
      </c>
      <c r="F4" s="1">
        <v>4</v>
      </c>
      <c r="G4" s="1">
        <v>7</v>
      </c>
      <c r="H4" s="1">
        <v>6</v>
      </c>
      <c r="I4" s="1">
        <v>5</v>
      </c>
      <c r="J4" s="1">
        <v>4</v>
      </c>
    </row>
    <row r="5" spans="1:14" x14ac:dyDescent="0.45">
      <c r="C5" t="s">
        <v>24</v>
      </c>
      <c r="D5">
        <f ca="1">SUMIF(Orders!$B:$B,'Bake Plan'!D2,Orders!$C:$C)</f>
        <v>4</v>
      </c>
      <c r="E5">
        <f ca="1">SUMIF(Orders!$B:$B,'Bake Plan'!E2,Orders!$C:$C)</f>
        <v>3</v>
      </c>
      <c r="F5">
        <f ca="1">SUMIF(Orders!$B:$B,'Bake Plan'!F2,Orders!$C:$C)</f>
        <v>4</v>
      </c>
      <c r="G5">
        <f ca="1">SUMIF(Orders!$B:$B,'Bake Plan'!G2,Orders!$C:$C)</f>
        <v>7</v>
      </c>
      <c r="H5">
        <f ca="1">SUMIF(Orders!$B:$B,'Bake Plan'!H2,Orders!$C:$C)</f>
        <v>4</v>
      </c>
      <c r="I5">
        <f ca="1">SUMIF(Orders!$B:$B,'Bake Plan'!I2,Orders!$C:$C)</f>
        <v>2</v>
      </c>
      <c r="J5">
        <f ca="1">SUMIF(Orders!$B:$B,'Bake Plan'!J2,Orders!$C:$C)</f>
        <v>3</v>
      </c>
    </row>
    <row r="6" spans="1:14" x14ac:dyDescent="0.45">
      <c r="C6" t="s">
        <v>25</v>
      </c>
      <c r="D6">
        <f ca="1">COUNTIF(Orders!$B:$B,'Bake Plan'!D2)</f>
        <v>2</v>
      </c>
      <c r="E6">
        <f ca="1">COUNTIF(Orders!$B:$B,'Bake Plan'!E2)</f>
        <v>1</v>
      </c>
      <c r="F6">
        <f ca="1">COUNTIF(Orders!$B:$B,'Bake Plan'!F2)</f>
        <v>1</v>
      </c>
      <c r="G6">
        <f ca="1">COUNTIF(Orders!$B:$B,'Bake Plan'!G2)</f>
        <v>2</v>
      </c>
      <c r="H6">
        <f ca="1">COUNTIF(Orders!$B:$B,'Bake Plan'!H2)</f>
        <v>2</v>
      </c>
      <c r="I6">
        <f ca="1">COUNTIF(Orders!$B:$B,'Bake Plan'!I2)</f>
        <v>1</v>
      </c>
      <c r="J6">
        <f ca="1">COUNTIF(Orders!$B:$B,'Bake Plan'!J2)</f>
        <v>1</v>
      </c>
    </row>
    <row r="7" spans="1:14" x14ac:dyDescent="0.45">
      <c r="C7" t="s">
        <v>22</v>
      </c>
      <c r="D7">
        <v>5</v>
      </c>
      <c r="E7">
        <v>4</v>
      </c>
      <c r="F7">
        <v>4</v>
      </c>
      <c r="G7">
        <v>3.5</v>
      </c>
      <c r="H7">
        <v>5</v>
      </c>
      <c r="I7">
        <v>4</v>
      </c>
      <c r="J7">
        <v>6</v>
      </c>
    </row>
    <row r="9" spans="1:14" x14ac:dyDescent="0.45">
      <c r="B9" t="s">
        <v>27</v>
      </c>
      <c r="C9" s="2">
        <f>SUMPRODUCT(BakedGoods,D7:J7)</f>
        <v>146.5</v>
      </c>
      <c r="L9" s="3" t="s">
        <v>9</v>
      </c>
      <c r="M9" s="3"/>
      <c r="N9" s="3"/>
    </row>
    <row r="10" spans="1:14" x14ac:dyDescent="0.45"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 t="s">
        <v>26</v>
      </c>
      <c r="M10" t="s">
        <v>0</v>
      </c>
      <c r="N10" t="s">
        <v>5</v>
      </c>
    </row>
    <row r="11" spans="1:14" x14ac:dyDescent="0.45">
      <c r="A11" t="s">
        <v>9</v>
      </c>
      <c r="C11" t="s">
        <v>10</v>
      </c>
      <c r="E11">
        <v>3</v>
      </c>
      <c r="F11">
        <v>3</v>
      </c>
      <c r="G11">
        <v>4</v>
      </c>
      <c r="H11">
        <v>4</v>
      </c>
      <c r="I11">
        <v>2</v>
      </c>
      <c r="J11">
        <v>2</v>
      </c>
      <c r="K11">
        <v>2</v>
      </c>
      <c r="L11">
        <f t="shared" ref="L11:L18" si="0">SUMPRODUCT(BakedGoods,E11:K11)</f>
        <v>95</v>
      </c>
      <c r="M11">
        <f t="shared" ref="M11:M18" si="1">SUMPRODUCT(Cookies,E11:H11)</f>
        <v>65</v>
      </c>
      <c r="N11">
        <f t="shared" ref="N11:N18" si="2">SUMPRODUCT(Donuts,I11:K11)</f>
        <v>30</v>
      </c>
    </row>
    <row r="12" spans="1:14" x14ac:dyDescent="0.45">
      <c r="A12" t="s">
        <v>16</v>
      </c>
      <c r="C12" t="s">
        <v>11</v>
      </c>
      <c r="E12">
        <v>2</v>
      </c>
      <c r="F12">
        <v>2</v>
      </c>
      <c r="G12">
        <v>2</v>
      </c>
      <c r="H12">
        <v>2</v>
      </c>
      <c r="I12">
        <v>2.5</v>
      </c>
      <c r="J12">
        <v>2.5</v>
      </c>
      <c r="K12">
        <v>2.5</v>
      </c>
      <c r="L12">
        <f t="shared" si="0"/>
        <v>73.5</v>
      </c>
      <c r="M12">
        <f t="shared" si="1"/>
        <v>36</v>
      </c>
      <c r="N12">
        <f t="shared" si="2"/>
        <v>37.5</v>
      </c>
    </row>
    <row r="13" spans="1:14" x14ac:dyDescent="0.45">
      <c r="C13" t="s">
        <v>4</v>
      </c>
      <c r="E13">
        <v>2</v>
      </c>
      <c r="F13">
        <v>1.5</v>
      </c>
      <c r="G13">
        <v>2.5</v>
      </c>
      <c r="H13">
        <v>3</v>
      </c>
      <c r="I13">
        <v>4</v>
      </c>
      <c r="J13">
        <v>3</v>
      </c>
      <c r="K13">
        <v>3</v>
      </c>
      <c r="L13">
        <f t="shared" si="0"/>
        <v>94.5</v>
      </c>
      <c r="M13">
        <f t="shared" si="1"/>
        <v>43.5</v>
      </c>
      <c r="N13">
        <f t="shared" si="2"/>
        <v>51</v>
      </c>
    </row>
    <row r="14" spans="1:14" x14ac:dyDescent="0.45">
      <c r="C14" t="s">
        <v>12</v>
      </c>
      <c r="E14">
        <v>2</v>
      </c>
      <c r="F14">
        <v>2</v>
      </c>
      <c r="G14">
        <v>2</v>
      </c>
      <c r="H14">
        <v>2</v>
      </c>
      <c r="I14">
        <v>1</v>
      </c>
      <c r="J14">
        <v>1</v>
      </c>
      <c r="K14">
        <v>1</v>
      </c>
      <c r="L14">
        <f t="shared" si="0"/>
        <v>51</v>
      </c>
      <c r="M14">
        <f t="shared" si="1"/>
        <v>36</v>
      </c>
      <c r="N14">
        <f t="shared" si="2"/>
        <v>15</v>
      </c>
    </row>
    <row r="15" spans="1:14" x14ac:dyDescent="0.45">
      <c r="C15" t="s">
        <v>13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4</v>
      </c>
      <c r="M15">
        <f t="shared" si="1"/>
        <v>4</v>
      </c>
      <c r="N15">
        <f t="shared" si="2"/>
        <v>0</v>
      </c>
    </row>
    <row r="16" spans="1:14" x14ac:dyDescent="0.45">
      <c r="C16" t="s">
        <v>14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3</v>
      </c>
      <c r="M16">
        <f t="shared" si="1"/>
        <v>3</v>
      </c>
      <c r="N16">
        <f t="shared" si="2"/>
        <v>0</v>
      </c>
    </row>
    <row r="17" spans="3:14" x14ac:dyDescent="0.45">
      <c r="C17" t="s">
        <v>3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f t="shared" si="0"/>
        <v>4</v>
      </c>
      <c r="M17">
        <f t="shared" si="1"/>
        <v>4</v>
      </c>
      <c r="N17">
        <f t="shared" si="2"/>
        <v>0</v>
      </c>
    </row>
    <row r="18" spans="3:14" x14ac:dyDescent="0.45">
      <c r="C18" t="s">
        <v>15</v>
      </c>
      <c r="E18">
        <v>0.5</v>
      </c>
      <c r="F18">
        <v>0.5</v>
      </c>
      <c r="G18">
        <v>0.5</v>
      </c>
      <c r="H18">
        <v>1</v>
      </c>
      <c r="I18">
        <v>1</v>
      </c>
      <c r="J18">
        <v>1</v>
      </c>
      <c r="K18">
        <v>1</v>
      </c>
      <c r="L18">
        <f t="shared" si="0"/>
        <v>27.5</v>
      </c>
      <c r="M18">
        <f t="shared" si="1"/>
        <v>12.5</v>
      </c>
      <c r="N18">
        <f t="shared" si="2"/>
        <v>15</v>
      </c>
    </row>
  </sheetData>
  <mergeCells count="3">
    <mergeCell ref="H1:J1"/>
    <mergeCell ref="D1:G1"/>
    <mergeCell ref="L9:N9"/>
  </mergeCells>
  <conditionalFormatting sqref="N11:N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8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{546197A8-AEF6-495C-BEC2-42C6CBED9904}</x14:id>
        </ext>
      </extLst>
    </cfRule>
  </conditionalFormatting>
  <conditionalFormatting sqref="P11:P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expression" dxfId="1" priority="2">
      <formula>D5&gt;D4</formula>
    </cfRule>
  </conditionalFormatting>
  <conditionalFormatting sqref="E5:J5">
    <cfRule type="expression" dxfId="0" priority="1">
      <formula>E5&gt;E4</formula>
    </cfRule>
  </conditionalFormatting>
  <pageMargins left="0.7" right="0.7" top="0.75" bottom="0.75" header="0.3" footer="0.3"/>
  <pageSetup orientation="portrait" horizontalDpi="0" verticalDpi="0" r:id="rId1"/>
  <ignoredErrors>
    <ignoredError sqref="M11:N11 M12:N18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197A8-AEF6-495C-BEC2-42C6CBED9904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L11:L18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2" sqref="B2"/>
    </sheetView>
  </sheetViews>
  <sheetFormatPr defaultRowHeight="14.25" x14ac:dyDescent="0.45"/>
  <cols>
    <col min="4" max="4" width="15.59765625" customWidth="1"/>
  </cols>
  <sheetData>
    <row r="1" spans="1:10" x14ac:dyDescent="0.45">
      <c r="A1" t="s">
        <v>28</v>
      </c>
      <c r="B1" t="s">
        <v>29</v>
      </c>
      <c r="C1" t="s">
        <v>30</v>
      </c>
      <c r="D1" t="s">
        <v>31</v>
      </c>
      <c r="E1" t="s">
        <v>32</v>
      </c>
      <c r="I1" t="s">
        <v>53</v>
      </c>
      <c r="J1">
        <f>MATCH("Ordered by",Scratch!A:A,0)</f>
        <v>13</v>
      </c>
    </row>
    <row r="2" spans="1:10" x14ac:dyDescent="0.45">
      <c r="A2" t="str">
        <f ca="1">OFFSET(Scratch!A1,Orders!$J$1,0)</f>
        <v>Jane</v>
      </c>
      <c r="B2">
        <f ca="1">VALUE(RIGHT(OFFSET(Scratch!C1,Orders!$J$1,0),1))</f>
        <v>1</v>
      </c>
      <c r="C2">
        <f ca="1">VALUE(LEFT(OFFSET(Scratch!E1,Orders!$J$1,0),1))</f>
        <v>2</v>
      </c>
      <c r="D2" t="str">
        <f ca="1">HLOOKUP(B2,'Bake Plan'!$D$2:$J$7,2)</f>
        <v>Macadamia Nut</v>
      </c>
      <c r="E2" s="4">
        <f ca="1">HLOOKUP(B2,'Bake Plan'!$D$2:$J$7,6)*C2</f>
        <v>10</v>
      </c>
    </row>
    <row r="3" spans="1:10" x14ac:dyDescent="0.45">
      <c r="A3" t="str">
        <f ca="1">OFFSET(Scratch!A2,Orders!$J$1,0)</f>
        <v>Joe</v>
      </c>
      <c r="B3">
        <f ca="1">VALUE(RIGHT(OFFSET(Scratch!C2,Orders!$J$1,0),1))</f>
        <v>3</v>
      </c>
      <c r="C3">
        <f ca="1">VALUE(LEFT(OFFSET(Scratch!E2,Orders!$J$1,0),1))</f>
        <v>4</v>
      </c>
      <c r="D3" t="str">
        <f ca="1">HLOOKUP(B3,'Bake Plan'!$D$2:$J$7,2)</f>
        <v>Oatmeal</v>
      </c>
      <c r="E3" s="4">
        <f ca="1">HLOOKUP(B3,'Bake Plan'!$D$2:$J$7,6)*C3</f>
        <v>16</v>
      </c>
    </row>
    <row r="4" spans="1:10" x14ac:dyDescent="0.45">
      <c r="A4" t="str">
        <f ca="1">OFFSET(Scratch!A3,Orders!$J$1,0)</f>
        <v>Joe</v>
      </c>
      <c r="B4">
        <f ca="1">VALUE(RIGHT(OFFSET(Scratch!C3,Orders!$J$1,0),1))</f>
        <v>5</v>
      </c>
      <c r="C4">
        <f ca="1">VALUE(LEFT(OFFSET(Scratch!E3,Orders!$J$1,0),1))</f>
        <v>3</v>
      </c>
      <c r="D4" t="str">
        <f ca="1">HLOOKUP(B4,'Bake Plan'!$D$2:$J$7,2)</f>
        <v>Glazed</v>
      </c>
      <c r="E4" s="4">
        <f ca="1">HLOOKUP(B4,'Bake Plan'!$D$2:$J$7,6)*C4</f>
        <v>15</v>
      </c>
    </row>
    <row r="5" spans="1:10" x14ac:dyDescent="0.45">
      <c r="A5" t="str">
        <f ca="1">OFFSET(Scratch!A4,Orders!$J$1,0)</f>
        <v>Mary</v>
      </c>
      <c r="B5">
        <f ca="1">VALUE(RIGHT(OFFSET(Scratch!C4,Orders!$J$1,0),1))</f>
        <v>2</v>
      </c>
      <c r="C5">
        <f ca="1">VALUE(LEFT(OFFSET(Scratch!E4,Orders!$J$1,0),1))</f>
        <v>3</v>
      </c>
      <c r="D5" t="str">
        <f ca="1">HLOOKUP(B5,'Bake Plan'!$D$2:$J$7,2)</f>
        <v>Chocolate Chip</v>
      </c>
      <c r="E5" s="4">
        <f ca="1">HLOOKUP(B5,'Bake Plan'!$D$2:$J$7,6)*C5</f>
        <v>12</v>
      </c>
    </row>
    <row r="6" spans="1:10" x14ac:dyDescent="0.45">
      <c r="A6" t="str">
        <f ca="1">OFFSET(Scratch!A5,Orders!$J$1,0)</f>
        <v>Mary</v>
      </c>
      <c r="B6">
        <f ca="1">VALUE(RIGHT(OFFSET(Scratch!C5,Orders!$J$1,0),1))</f>
        <v>7</v>
      </c>
      <c r="C6">
        <f ca="1">VALUE(LEFT(OFFSET(Scratch!E5,Orders!$J$1,0),1))</f>
        <v>3</v>
      </c>
      <c r="D6" t="str">
        <f ca="1">HLOOKUP(B6,'Bake Plan'!$D$2:$J$7,2)</f>
        <v>Sprinkled</v>
      </c>
      <c r="E6" s="4">
        <f ca="1">HLOOKUP(B6,'Bake Plan'!$D$2:$J$7,6)*C6</f>
        <v>18</v>
      </c>
    </row>
    <row r="7" spans="1:10" x14ac:dyDescent="0.45">
      <c r="A7" t="str">
        <f ca="1">OFFSET(Scratch!A6,Orders!$J$1,0)</f>
        <v>John</v>
      </c>
      <c r="B7">
        <f ca="1">VALUE(RIGHT(OFFSET(Scratch!C6,Orders!$J$1,0),1))</f>
        <v>4</v>
      </c>
      <c r="C7">
        <f ca="1">VALUE(LEFT(OFFSET(Scratch!E6,Orders!$J$1,0),1))</f>
        <v>6</v>
      </c>
      <c r="D7" t="str">
        <f ca="1">HLOOKUP(B7,'Bake Plan'!$D$2:$J$7,2)</f>
        <v>Sugar</v>
      </c>
      <c r="E7" s="4">
        <f ca="1">HLOOKUP(B7,'Bake Plan'!$D$2:$J$7,6)*C7</f>
        <v>21</v>
      </c>
    </row>
    <row r="8" spans="1:10" x14ac:dyDescent="0.45">
      <c r="A8" t="str">
        <f ca="1">OFFSET(Scratch!A7,Orders!$J$1,0)</f>
        <v>John</v>
      </c>
      <c r="B8">
        <f ca="1">VALUE(RIGHT(OFFSET(Scratch!C7,Orders!$J$1,0),1))</f>
        <v>6</v>
      </c>
      <c r="C8">
        <f ca="1">VALUE(LEFT(OFFSET(Scratch!E7,Orders!$J$1,0),1))</f>
        <v>2</v>
      </c>
      <c r="D8" t="str">
        <f ca="1">HLOOKUP(B8,'Bake Plan'!$D$2:$J$7,2)</f>
        <v>Plain</v>
      </c>
      <c r="E8" s="4">
        <f ca="1">HLOOKUP(B8,'Bake Plan'!$D$2:$J$7,6)*C8</f>
        <v>8</v>
      </c>
    </row>
    <row r="9" spans="1:10" x14ac:dyDescent="0.45">
      <c r="A9" t="str">
        <f ca="1">OFFSET(Scratch!A8,Orders!$J$1,0)</f>
        <v>John</v>
      </c>
      <c r="B9">
        <f ca="1">VALUE(RIGHT(OFFSET(Scratch!C8,Orders!$J$1,0),1))</f>
        <v>5</v>
      </c>
      <c r="C9">
        <f ca="1">VALUE(LEFT(OFFSET(Scratch!E8,Orders!$J$1,0),1))</f>
        <v>1</v>
      </c>
      <c r="D9" t="str">
        <f ca="1">HLOOKUP(B9,'Bake Plan'!$D$2:$J$7,2)</f>
        <v>Glazed</v>
      </c>
      <c r="E9" s="4">
        <f ca="1">HLOOKUP(B9,'Bake Plan'!$D$2:$J$7,6)*C9</f>
        <v>5</v>
      </c>
    </row>
    <row r="10" spans="1:10" x14ac:dyDescent="0.45">
      <c r="A10" t="str">
        <f ca="1">OFFSET(Scratch!A9,Orders!$J$1,0)</f>
        <v>Richard</v>
      </c>
      <c r="B10">
        <f ca="1">VALUE(RIGHT(OFFSET(Scratch!C9,Orders!$J$1,0),1))</f>
        <v>1</v>
      </c>
      <c r="C10">
        <f ca="1">VALUE(LEFT(OFFSET(Scratch!E9,Orders!$J$1,0),1))</f>
        <v>2</v>
      </c>
      <c r="D10" t="str">
        <f ca="1">HLOOKUP(B10,'Bake Plan'!$D$2:$J$7,2)</f>
        <v>Macadamia Nut</v>
      </c>
      <c r="E10" s="4">
        <f ca="1">HLOOKUP(B10,'Bake Plan'!$D$2:$J$7,6)*C10</f>
        <v>10</v>
      </c>
    </row>
    <row r="11" spans="1:10" x14ac:dyDescent="0.45">
      <c r="A11" t="str">
        <f ca="1">OFFSET(Scratch!A10,Orders!$J$1,0)</f>
        <v>Richard</v>
      </c>
      <c r="B11">
        <f ca="1">VALUE(RIGHT(OFFSET(Scratch!C10,Orders!$J$1,0),1))</f>
        <v>4</v>
      </c>
      <c r="C11">
        <f ca="1">VALUE(LEFT(OFFSET(Scratch!E10,Orders!$J$1,0),1))</f>
        <v>1</v>
      </c>
      <c r="D11" t="str">
        <f ca="1">HLOOKUP(B11,'Bake Plan'!$D$2:$J$7,2)</f>
        <v>Sugar</v>
      </c>
      <c r="E11" s="4">
        <f ca="1">HLOOKUP(B11,'Bake Plan'!$D$2:$J$7,6)*C11</f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4.25" x14ac:dyDescent="0.45"/>
  <cols>
    <col min="1" max="1" width="8.53125" customWidth="1"/>
    <col min="2" max="2" width="8.73046875" customWidth="1"/>
    <col min="3" max="3" width="9.59765625" customWidth="1"/>
    <col min="4" max="5" width="8.53125" customWidth="1"/>
    <col min="6" max="6" width="6.73046875" customWidth="1"/>
  </cols>
  <sheetData>
    <row r="1" spans="1:6" x14ac:dyDescent="0.45">
      <c r="A1" t="s">
        <v>33</v>
      </c>
    </row>
    <row r="2" spans="1:6" x14ac:dyDescent="0.45">
      <c r="A2" t="s">
        <v>34</v>
      </c>
    </row>
    <row r="3" spans="1:6" x14ac:dyDescent="0.45">
      <c r="B3" t="s">
        <v>35</v>
      </c>
      <c r="C3" t="s">
        <v>36</v>
      </c>
      <c r="F3" t="s">
        <v>37</v>
      </c>
    </row>
    <row r="4" spans="1:6" x14ac:dyDescent="0.45">
      <c r="A4" t="s">
        <v>0</v>
      </c>
      <c r="B4">
        <v>1</v>
      </c>
      <c r="C4" t="s">
        <v>1</v>
      </c>
      <c r="F4">
        <v>5</v>
      </c>
    </row>
    <row r="5" spans="1:6" x14ac:dyDescent="0.45">
      <c r="B5">
        <v>2</v>
      </c>
      <c r="C5" t="s">
        <v>2</v>
      </c>
      <c r="F5">
        <v>4</v>
      </c>
    </row>
    <row r="6" spans="1:6" x14ac:dyDescent="0.45">
      <c r="B6">
        <v>3</v>
      </c>
      <c r="C6" t="s">
        <v>3</v>
      </c>
      <c r="F6">
        <v>4</v>
      </c>
    </row>
    <row r="7" spans="1:6" x14ac:dyDescent="0.45">
      <c r="B7">
        <v>4</v>
      </c>
      <c r="C7" t="s">
        <v>4</v>
      </c>
      <c r="F7">
        <v>3.5</v>
      </c>
    </row>
    <row r="8" spans="1:6" x14ac:dyDescent="0.45">
      <c r="A8" t="s">
        <v>5</v>
      </c>
      <c r="B8">
        <v>5</v>
      </c>
      <c r="C8" t="s">
        <v>6</v>
      </c>
      <c r="F8">
        <v>5</v>
      </c>
    </row>
    <row r="9" spans="1:6" x14ac:dyDescent="0.45">
      <c r="B9">
        <v>6</v>
      </c>
      <c r="C9" t="s">
        <v>7</v>
      </c>
      <c r="F9">
        <v>4</v>
      </c>
    </row>
    <row r="10" spans="1:6" x14ac:dyDescent="0.45">
      <c r="B10">
        <v>7</v>
      </c>
      <c r="C10" t="s">
        <v>8</v>
      </c>
      <c r="F10">
        <v>6</v>
      </c>
    </row>
    <row r="12" spans="1:6" x14ac:dyDescent="0.45">
      <c r="A12" t="s">
        <v>38</v>
      </c>
    </row>
    <row r="13" spans="1:6" x14ac:dyDescent="0.45">
      <c r="A13" t="s">
        <v>39</v>
      </c>
      <c r="C13" t="s">
        <v>29</v>
      </c>
      <c r="E13" t="s">
        <v>40</v>
      </c>
    </row>
    <row r="14" spans="1:6" x14ac:dyDescent="0.45">
      <c r="A14" t="s">
        <v>17</v>
      </c>
      <c r="C14" t="s">
        <v>41</v>
      </c>
      <c r="E14" t="s">
        <v>42</v>
      </c>
    </row>
    <row r="15" spans="1:6" x14ac:dyDescent="0.45">
      <c r="A15" t="s">
        <v>18</v>
      </c>
      <c r="C15" t="s">
        <v>43</v>
      </c>
      <c r="E15" t="s">
        <v>44</v>
      </c>
    </row>
    <row r="16" spans="1:6" x14ac:dyDescent="0.45">
      <c r="A16" t="s">
        <v>18</v>
      </c>
      <c r="C16" t="s">
        <v>45</v>
      </c>
      <c r="E16" t="s">
        <v>46</v>
      </c>
    </row>
    <row r="17" spans="1:5" x14ac:dyDescent="0.45">
      <c r="A17" t="s">
        <v>19</v>
      </c>
      <c r="C17" t="s">
        <v>47</v>
      </c>
      <c r="E17" t="s">
        <v>46</v>
      </c>
    </row>
    <row r="18" spans="1:5" x14ac:dyDescent="0.45">
      <c r="A18" t="s">
        <v>19</v>
      </c>
      <c r="C18" t="s">
        <v>48</v>
      </c>
      <c r="E18" t="s">
        <v>46</v>
      </c>
    </row>
    <row r="19" spans="1:5" x14ac:dyDescent="0.45">
      <c r="A19" t="s">
        <v>20</v>
      </c>
      <c r="C19" t="s">
        <v>49</v>
      </c>
      <c r="E19" t="s">
        <v>50</v>
      </c>
    </row>
    <row r="20" spans="1:5" x14ac:dyDescent="0.45">
      <c r="A20" t="s">
        <v>20</v>
      </c>
      <c r="C20" t="s">
        <v>51</v>
      </c>
      <c r="E20" t="s">
        <v>42</v>
      </c>
    </row>
    <row r="21" spans="1:5" x14ac:dyDescent="0.45">
      <c r="A21" t="s">
        <v>20</v>
      </c>
      <c r="C21" t="s">
        <v>45</v>
      </c>
      <c r="E21" t="s">
        <v>52</v>
      </c>
    </row>
    <row r="22" spans="1:5" x14ac:dyDescent="0.45">
      <c r="A22" t="s">
        <v>21</v>
      </c>
      <c r="C22" t="s">
        <v>41</v>
      </c>
      <c r="E22" t="s">
        <v>42</v>
      </c>
    </row>
    <row r="23" spans="1:5" x14ac:dyDescent="0.45">
      <c r="A23" t="s">
        <v>21</v>
      </c>
      <c r="C23" t="s">
        <v>49</v>
      </c>
      <c r="E2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8" sqref="D8"/>
    </sheetView>
  </sheetViews>
  <sheetFormatPr defaultRowHeight="14.25" x14ac:dyDescent="0.45"/>
  <sheetData>
    <row r="1" spans="1:5" x14ac:dyDescent="0.4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45">
      <c r="A2">
        <v>11</v>
      </c>
      <c r="B2">
        <v>12</v>
      </c>
      <c r="C2">
        <v>13</v>
      </c>
      <c r="D2">
        <v>14</v>
      </c>
      <c r="E2">
        <v>15</v>
      </c>
    </row>
    <row r="3" spans="1:5" x14ac:dyDescent="0.45">
      <c r="A3">
        <v>21</v>
      </c>
      <c r="B3">
        <v>22</v>
      </c>
      <c r="C3">
        <v>23</v>
      </c>
      <c r="D3">
        <v>24</v>
      </c>
      <c r="E3">
        <v>25</v>
      </c>
    </row>
    <row r="4" spans="1:5" x14ac:dyDescent="0.45">
      <c r="D4" t="s">
        <v>54</v>
      </c>
    </row>
    <row r="8" spans="1:5" x14ac:dyDescent="0.45">
      <c r="A8">
        <v>3</v>
      </c>
      <c r="B8">
        <v>3</v>
      </c>
      <c r="D8" t="str">
        <f ca="1">OFFSET(A1,A8,B8)</f>
        <v>!!!!!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Bake Plan</vt:lpstr>
      <vt:lpstr>Orders</vt:lpstr>
      <vt:lpstr>Scratch</vt:lpstr>
      <vt:lpstr>Sheet3</vt:lpstr>
      <vt:lpstr>BakedGoods</vt:lpstr>
      <vt:lpstr>Cookies</vt:lpstr>
      <vt:lpstr>Donuts</vt:lpstr>
      <vt:lpstr>Scratch!orders</vt:lpstr>
    </vt:vector>
  </TitlesOfParts>
  <Company>UConn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 Stallaert</cp:lastModifiedBy>
  <dcterms:created xsi:type="dcterms:W3CDTF">2010-02-10T16:01:52Z</dcterms:created>
  <dcterms:modified xsi:type="dcterms:W3CDTF">2019-09-11T00:59:56Z</dcterms:modified>
</cp:coreProperties>
</file>