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/Desktop/Papers for publishing/"/>
    </mc:Choice>
  </mc:AlternateContent>
  <xr:revisionPtr revIDLastSave="0" documentId="8_{9BA8AA89-A396-CA47-A163-AB871FCB25E8}" xr6:coauthVersionLast="47" xr6:coauthVersionMax="47" xr10:uidLastSave="{00000000-0000-0000-0000-000000000000}"/>
  <bookViews>
    <workbookView xWindow="2560" yWindow="980" windowWidth="24460" windowHeight="16300" xr2:uid="{02660739-E1B0-BE4B-A836-3773AF6F2E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1" l="1"/>
  <c r="Y31" i="1"/>
  <c r="W31" i="1"/>
  <c r="V31" i="1"/>
  <c r="R31" i="1"/>
  <c r="P31" i="1"/>
  <c r="M31" i="1"/>
  <c r="L31" i="1"/>
  <c r="H31" i="1"/>
  <c r="Z30" i="1"/>
  <c r="Y30" i="1"/>
  <c r="W30" i="1"/>
  <c r="V30" i="1"/>
  <c r="R30" i="1"/>
  <c r="P30" i="1"/>
  <c r="M30" i="1"/>
  <c r="L30" i="1"/>
  <c r="H30" i="1"/>
  <c r="Z29" i="1"/>
  <c r="Y29" i="1"/>
  <c r="W29" i="1"/>
  <c r="V29" i="1"/>
  <c r="R29" i="1"/>
  <c r="P29" i="1"/>
  <c r="M29" i="1"/>
  <c r="L29" i="1"/>
  <c r="H29" i="1"/>
  <c r="Z28" i="1"/>
  <c r="Y28" i="1"/>
  <c r="W28" i="1"/>
  <c r="V28" i="1"/>
  <c r="R28" i="1"/>
  <c r="P28" i="1"/>
  <c r="M28" i="1"/>
  <c r="L28" i="1"/>
  <c r="H28" i="1"/>
  <c r="Z27" i="1"/>
  <c r="Y27" i="1"/>
  <c r="W27" i="1"/>
  <c r="V27" i="1"/>
  <c r="R27" i="1"/>
  <c r="P27" i="1"/>
  <c r="M27" i="1"/>
  <c r="L27" i="1"/>
  <c r="H27" i="1"/>
  <c r="Z26" i="1"/>
  <c r="Y26" i="1"/>
  <c r="W26" i="1"/>
  <c r="V26" i="1"/>
  <c r="R26" i="1"/>
  <c r="P26" i="1"/>
  <c r="M26" i="1"/>
  <c r="L26" i="1"/>
  <c r="H26" i="1"/>
  <c r="Z25" i="1"/>
  <c r="Y25" i="1"/>
  <c r="W25" i="1"/>
  <c r="V25" i="1"/>
  <c r="R25" i="1"/>
  <c r="P25" i="1"/>
  <c r="M25" i="1"/>
  <c r="L25" i="1"/>
  <c r="H25" i="1"/>
  <c r="Z24" i="1"/>
  <c r="Y24" i="1"/>
  <c r="W24" i="1"/>
  <c r="V24" i="1"/>
  <c r="R24" i="1"/>
  <c r="P24" i="1"/>
  <c r="L24" i="1"/>
  <c r="M24" i="1" s="1"/>
  <c r="H24" i="1"/>
  <c r="Z23" i="1"/>
  <c r="Y23" i="1"/>
  <c r="W23" i="1"/>
  <c r="V23" i="1"/>
  <c r="R23" i="1"/>
  <c r="P23" i="1"/>
  <c r="M23" i="1"/>
  <c r="L23" i="1"/>
  <c r="H23" i="1"/>
  <c r="Z22" i="1"/>
  <c r="Y22" i="1"/>
  <c r="W22" i="1"/>
  <c r="V22" i="1"/>
  <c r="R22" i="1"/>
  <c r="P22" i="1"/>
  <c r="L22" i="1"/>
  <c r="M22" i="1" s="1"/>
  <c r="H22" i="1"/>
  <c r="Z21" i="1"/>
  <c r="Y21" i="1"/>
  <c r="W21" i="1"/>
  <c r="V21" i="1"/>
  <c r="R21" i="1"/>
  <c r="P21" i="1"/>
  <c r="L21" i="1"/>
  <c r="M21" i="1" s="1"/>
  <c r="H21" i="1"/>
  <c r="Z20" i="1"/>
  <c r="Y20" i="1"/>
  <c r="W20" i="1"/>
  <c r="V20" i="1"/>
  <c r="R20" i="1"/>
  <c r="P20" i="1"/>
  <c r="L20" i="1"/>
  <c r="M20" i="1" s="1"/>
  <c r="H20" i="1"/>
  <c r="Z19" i="1"/>
  <c r="Y19" i="1"/>
  <c r="W19" i="1"/>
  <c r="V19" i="1"/>
  <c r="R19" i="1"/>
  <c r="P19" i="1"/>
  <c r="M19" i="1"/>
  <c r="L19" i="1"/>
  <c r="H19" i="1"/>
  <c r="Z18" i="1"/>
  <c r="Y18" i="1"/>
  <c r="W18" i="1"/>
  <c r="V18" i="1"/>
  <c r="R18" i="1"/>
  <c r="P18" i="1"/>
  <c r="M18" i="1"/>
  <c r="L18" i="1"/>
  <c r="H18" i="1"/>
  <c r="Z17" i="1"/>
  <c r="Y17" i="1"/>
  <c r="W17" i="1"/>
  <c r="V17" i="1"/>
  <c r="R17" i="1"/>
  <c r="P17" i="1"/>
  <c r="M17" i="1"/>
  <c r="L17" i="1"/>
  <c r="H17" i="1"/>
  <c r="Z16" i="1"/>
  <c r="Y16" i="1"/>
  <c r="W16" i="1"/>
  <c r="V16" i="1"/>
  <c r="R16" i="1"/>
  <c r="P16" i="1"/>
  <c r="L16" i="1"/>
  <c r="M16" i="1" s="1"/>
  <c r="H16" i="1"/>
  <c r="Z15" i="1"/>
  <c r="Y15" i="1"/>
  <c r="W15" i="1"/>
  <c r="V15" i="1"/>
  <c r="R15" i="1"/>
  <c r="P15" i="1"/>
  <c r="M15" i="1"/>
  <c r="L15" i="1"/>
  <c r="H15" i="1"/>
  <c r="Z14" i="1"/>
  <c r="Y14" i="1"/>
  <c r="W14" i="1"/>
  <c r="V14" i="1"/>
  <c r="R14" i="1"/>
  <c r="P14" i="1"/>
  <c r="L14" i="1"/>
  <c r="M14" i="1" s="1"/>
  <c r="H14" i="1"/>
  <c r="Z13" i="1"/>
  <c r="Y13" i="1"/>
  <c r="W13" i="1"/>
  <c r="V13" i="1"/>
  <c r="R13" i="1"/>
  <c r="P13" i="1"/>
  <c r="L13" i="1"/>
  <c r="M13" i="1" s="1"/>
  <c r="H13" i="1"/>
  <c r="Z12" i="1"/>
  <c r="Y12" i="1"/>
  <c r="W12" i="1"/>
  <c r="V12" i="1"/>
  <c r="R12" i="1"/>
  <c r="P12" i="1"/>
  <c r="L12" i="1"/>
  <c r="M12" i="1" s="1"/>
  <c r="H12" i="1"/>
  <c r="Z11" i="1"/>
  <c r="Y11" i="1"/>
  <c r="W11" i="1"/>
  <c r="V11" i="1"/>
  <c r="R11" i="1"/>
  <c r="P11" i="1"/>
  <c r="M11" i="1"/>
  <c r="L11" i="1"/>
  <c r="H11" i="1"/>
  <c r="Z10" i="1"/>
  <c r="Y10" i="1"/>
  <c r="W10" i="1"/>
  <c r="V10" i="1"/>
  <c r="R10" i="1"/>
  <c r="P10" i="1"/>
  <c r="M10" i="1"/>
  <c r="L10" i="1"/>
  <c r="H10" i="1"/>
  <c r="Z9" i="1"/>
  <c r="Y9" i="1"/>
  <c r="W9" i="1"/>
  <c r="V9" i="1"/>
  <c r="R9" i="1"/>
  <c r="P9" i="1"/>
  <c r="M9" i="1"/>
  <c r="L9" i="1"/>
  <c r="H9" i="1"/>
  <c r="Z8" i="1"/>
  <c r="Y8" i="1"/>
  <c r="W8" i="1"/>
  <c r="V8" i="1"/>
  <c r="R8" i="1"/>
  <c r="P8" i="1"/>
  <c r="L8" i="1"/>
  <c r="M8" i="1" s="1"/>
  <c r="H8" i="1"/>
  <c r="Z7" i="1"/>
  <c r="Y7" i="1"/>
  <c r="W7" i="1"/>
  <c r="V7" i="1"/>
  <c r="R7" i="1"/>
  <c r="P7" i="1"/>
  <c r="M7" i="1"/>
  <c r="L7" i="1"/>
  <c r="H7" i="1"/>
  <c r="Z6" i="1"/>
  <c r="Y6" i="1"/>
  <c r="W6" i="1"/>
  <c r="V6" i="1"/>
  <c r="R6" i="1"/>
  <c r="P6" i="1"/>
  <c r="L6" i="1"/>
  <c r="M6" i="1" s="1"/>
  <c r="H6" i="1"/>
  <c r="Z5" i="1"/>
  <c r="Y5" i="1"/>
  <c r="W5" i="1"/>
  <c r="V5" i="1"/>
  <c r="R5" i="1"/>
  <c r="P5" i="1"/>
  <c r="L5" i="1"/>
  <c r="M5" i="1" s="1"/>
  <c r="H5" i="1"/>
  <c r="Z4" i="1"/>
  <c r="Y4" i="1"/>
  <c r="W4" i="1"/>
  <c r="V4" i="1"/>
  <c r="R4" i="1"/>
  <c r="P4" i="1"/>
  <c r="L4" i="1"/>
  <c r="M4" i="1" s="1"/>
  <c r="H4" i="1"/>
  <c r="Z3" i="1"/>
  <c r="Y3" i="1"/>
  <c r="W3" i="1"/>
  <c r="V3" i="1"/>
  <c r="R3" i="1"/>
  <c r="P3" i="1"/>
  <c r="M3" i="1"/>
  <c r="L3" i="1"/>
  <c r="H3" i="1"/>
  <c r="Z2" i="1"/>
  <c r="Y2" i="1"/>
  <c r="W2" i="1"/>
  <c r="V2" i="1"/>
  <c r="R2" i="1"/>
  <c r="P2" i="1"/>
  <c r="M2" i="1"/>
  <c r="L2" i="1"/>
  <c r="H2" i="1"/>
</calcChain>
</file>

<file path=xl/sharedStrings.xml><?xml version="1.0" encoding="utf-8"?>
<sst xmlns="http://schemas.openxmlformats.org/spreadsheetml/2006/main" count="153" uniqueCount="70">
  <si>
    <t>ID</t>
  </si>
  <si>
    <t>Person_ID</t>
  </si>
  <si>
    <t>Month</t>
  </si>
  <si>
    <t>Year</t>
  </si>
  <si>
    <t>WGA_kits</t>
  </si>
  <si>
    <t>Number_raw_read_pairs</t>
  </si>
  <si>
    <t>Number_trimmed_read_pairs</t>
  </si>
  <si>
    <t>Pct_trimmed_reads</t>
  </si>
  <si>
    <t>Pct_human_contamination</t>
  </si>
  <si>
    <t>Num_human</t>
  </si>
  <si>
    <t>Num_mapped</t>
  </si>
  <si>
    <t>Num_unmapped</t>
  </si>
  <si>
    <t>Pct_unmapped</t>
  </si>
  <si>
    <t>Num_mapped_inc_suppl</t>
  </si>
  <si>
    <t>Num_supp</t>
  </si>
  <si>
    <t>Pct_supp</t>
  </si>
  <si>
    <t>Optical_dup</t>
  </si>
  <si>
    <t>Pct_opt_dup</t>
  </si>
  <si>
    <t>Pct_dup</t>
  </si>
  <si>
    <r>
      <t>Number_reads_mapped_to_</t>
    </r>
    <r>
      <rPr>
        <b/>
        <i/>
        <sz val="12"/>
        <color theme="1"/>
        <rFont val="Aptos Narrow"/>
        <family val="2"/>
        <scheme val="minor"/>
      </rPr>
      <t>O.volvulus</t>
    </r>
  </si>
  <si>
    <t>Mitochonrial_reads</t>
  </si>
  <si>
    <t>n_pct_mt_rd</t>
  </si>
  <si>
    <t>Pct_mt_reads</t>
  </si>
  <si>
    <t>Nuclear_reads</t>
  </si>
  <si>
    <t>n_pct_nu_rd</t>
  </si>
  <si>
    <t>Pct_nu_reads</t>
  </si>
  <si>
    <t>Contig_reads</t>
  </si>
  <si>
    <t>Average_depth_nuclear</t>
  </si>
  <si>
    <t>Coverage_5x_nuclear</t>
  </si>
  <si>
    <t>Coverage_20x_nuclear</t>
  </si>
  <si>
    <t>Average_depth_mitochondrial</t>
  </si>
  <si>
    <t>Coverage_5x_mitochondrial</t>
  </si>
  <si>
    <t>Coverage_20x_mitochondrial</t>
  </si>
  <si>
    <t>DRC_1118_4_1_dop</t>
  </si>
  <si>
    <t>DRC_1118</t>
  </si>
  <si>
    <t>Feb</t>
  </si>
  <si>
    <t>DOPlify</t>
  </si>
  <si>
    <t>DRC_1118_4_2_dop</t>
  </si>
  <si>
    <t>DRC_1118_4_3_dop</t>
  </si>
  <si>
    <t>DRC_1118_10_1_dop</t>
  </si>
  <si>
    <t>DRC_1118_10_2_dop</t>
  </si>
  <si>
    <t>DRC_1118_10_3_dop</t>
  </si>
  <si>
    <t>DRC_1118_3_1_gphi</t>
  </si>
  <si>
    <t>GenomiPhi</t>
  </si>
  <si>
    <t>DRC_1118_3_2_gphi</t>
  </si>
  <si>
    <t>DRC_1118_3_3_gphi</t>
  </si>
  <si>
    <t>DRC_1118_9_1_gphi</t>
  </si>
  <si>
    <t>DRC_1118_9_2_gphi</t>
  </si>
  <si>
    <t>DRC_1118_9_3_gphi</t>
  </si>
  <si>
    <t>DRC_1118_2_1_r2g</t>
  </si>
  <si>
    <t>RTG_GenomiPhi</t>
  </si>
  <si>
    <t>DRC_1118_2_2_r2g</t>
  </si>
  <si>
    <t>DRC_1118_2_3_r2g</t>
  </si>
  <si>
    <t>DRC_1118_8_1_r2g</t>
  </si>
  <si>
    <t>DRC_1118_8_2_r2g</t>
  </si>
  <si>
    <t>DRC_1118_8_3_r2g</t>
  </si>
  <si>
    <t>DRC_1118_5_1_pico</t>
  </si>
  <si>
    <t>PicoPLEX</t>
  </si>
  <si>
    <t>DRC_1118_5_2_pico</t>
  </si>
  <si>
    <t>DRC_1118_5_3_pico</t>
  </si>
  <si>
    <t>DRC_1118_11_1_pico</t>
  </si>
  <si>
    <t>DRC_1118_11_2_pico</t>
  </si>
  <si>
    <t>DRC_1118_11_3_pico</t>
  </si>
  <si>
    <t>DRC_1118_1_1_res</t>
  </si>
  <si>
    <t>ResolveDNA</t>
  </si>
  <si>
    <t>DRC_1118_1_2_res</t>
  </si>
  <si>
    <t>DRC_1118_1_3_res</t>
  </si>
  <si>
    <t>DRC_1118_7_1_res</t>
  </si>
  <si>
    <t>DRC_1118_7_2_res</t>
  </si>
  <si>
    <t>DRC_1118_7_3_res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</si>
</sst>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ECC66"/>
      <name val="Aptos Narrow"/>
      <family val="2"/>
      <scheme val="minor"/>
    </font>
    <font>
      <sz val="12"/>
      <color rgb="FF44444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1" applyNumberFormat="1" applyFont="1"/>
    <xf numFmtId="2" fontId="4" fillId="0" borderId="0" xfId="0" applyNumberFormat="1" applyFont="1"/>
    <xf numFmtId="11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85CC-F939-6244-9B22-A800BC52B056}">
  <dimension ref="A1:AG37"/>
  <sheetViews>
    <sheetView tabSelected="1" workbookViewId="0">
      <selection sqref="A1:XFD1048576"/>
    </sheetView>
  </sheetViews>
  <sheetFormatPr baseColWidth="10" defaultRowHeight="16" x14ac:dyDescent="0.2"/>
  <cols>
    <col min="1" max="1" width="19.1640625" customWidth="1"/>
    <col min="6" max="6" width="20.1640625" customWidth="1"/>
    <col min="7" max="7" width="21.5" customWidth="1"/>
    <col min="8" max="9" width="13.33203125" customWidth="1"/>
    <col min="10" max="10" width="12.1640625" customWidth="1"/>
    <col min="11" max="11" width="13.1640625" customWidth="1"/>
    <col min="12" max="12" width="15.5" customWidth="1"/>
    <col min="13" max="13" width="11.6640625" bestFit="1" customWidth="1"/>
    <col min="14" max="14" width="12.83203125" customWidth="1"/>
    <col min="21" max="22" width="11.83203125" customWidth="1"/>
    <col min="23" max="23" width="13" customWidth="1"/>
    <col min="24" max="26" width="13.5" customWidth="1"/>
    <col min="27" max="27" width="12.83203125" customWidth="1"/>
  </cols>
  <sheetData>
    <row r="1" spans="1:33" s="2" customFormat="1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3" t="s">
        <v>33</v>
      </c>
      <c r="B2" t="s">
        <v>34</v>
      </c>
      <c r="C2" t="s">
        <v>35</v>
      </c>
      <c r="D2">
        <v>2023</v>
      </c>
      <c r="E2" t="s">
        <v>36</v>
      </c>
      <c r="F2" s="3">
        <v>16194605</v>
      </c>
      <c r="G2" s="3">
        <v>14735039</v>
      </c>
      <c r="H2" s="4">
        <f>(G2/F2)*100</f>
        <v>90.987331892318451</v>
      </c>
      <c r="I2" s="4">
        <v>13.81</v>
      </c>
      <c r="J2" s="3">
        <v>4068557</v>
      </c>
      <c r="K2" s="3">
        <v>15844587</v>
      </c>
      <c r="L2" s="3">
        <f>G2*2-(J2+K2)</f>
        <v>9556934</v>
      </c>
      <c r="M2" s="3">
        <f>IF(G2="","",L2/(G2*2))*100</f>
        <v>32.429279623895127</v>
      </c>
      <c r="N2" s="3">
        <v>15899979</v>
      </c>
      <c r="O2" s="3">
        <v>55392</v>
      </c>
      <c r="P2" s="3">
        <f>(O2/N2)*100</f>
        <v>0.34837781861221329</v>
      </c>
      <c r="Q2" s="3">
        <v>54638</v>
      </c>
      <c r="R2" s="3">
        <f>(Q2/N2)*100</f>
        <v>0.34363567398422351</v>
      </c>
      <c r="S2" s="3">
        <v>29.75</v>
      </c>
      <c r="T2" s="3">
        <v>10884583</v>
      </c>
      <c r="U2" s="3">
        <v>12279</v>
      </c>
      <c r="V2" s="5">
        <f>U2/(J2+K2)*100</f>
        <v>6.1662789160767381E-2</v>
      </c>
      <c r="W2" s="3">
        <f>(U2/T2)*100</f>
        <v>0.1128109363491463</v>
      </c>
      <c r="X2" s="3">
        <v>10483451</v>
      </c>
      <c r="Y2" s="5">
        <f>X2/(J2+K2)*100</f>
        <v>52.645885551774242</v>
      </c>
      <c r="Z2" s="3">
        <f t="shared" ref="Z2:Z31" si="0">(X2/T2)*100</f>
        <v>96.314677374411133</v>
      </c>
      <c r="AA2" s="3">
        <v>388853</v>
      </c>
      <c r="AB2" s="3">
        <v>16.75</v>
      </c>
      <c r="AC2" s="3">
        <v>12.14</v>
      </c>
      <c r="AD2" s="3">
        <v>7.79</v>
      </c>
      <c r="AE2" s="3">
        <v>126.91</v>
      </c>
      <c r="AF2" s="3">
        <v>67.31</v>
      </c>
      <c r="AG2" s="3">
        <v>42.69</v>
      </c>
    </row>
    <row r="3" spans="1:33" x14ac:dyDescent="0.2">
      <c r="A3" s="3" t="s">
        <v>37</v>
      </c>
      <c r="B3" t="s">
        <v>34</v>
      </c>
      <c r="C3" t="s">
        <v>35</v>
      </c>
      <c r="D3">
        <v>2023</v>
      </c>
      <c r="E3" t="s">
        <v>36</v>
      </c>
      <c r="F3" s="3">
        <v>15932776</v>
      </c>
      <c r="G3" s="3">
        <v>14612980</v>
      </c>
      <c r="H3" s="4">
        <f t="shared" ref="H3:H31" si="1">(G3/F3)*100</f>
        <v>91.71647175608318</v>
      </c>
      <c r="I3" s="4">
        <v>6.99</v>
      </c>
      <c r="J3" s="3">
        <v>2042725</v>
      </c>
      <c r="K3" s="3">
        <v>21902648</v>
      </c>
      <c r="L3" s="3">
        <f t="shared" ref="L3:L31" si="2">G3*2-(J3+K3)</f>
        <v>5280587</v>
      </c>
      <c r="M3" s="3">
        <f t="shared" ref="M3:M31" si="3">IF(G3="","",L3/(G3*2))*100</f>
        <v>18.068138736931139</v>
      </c>
      <c r="N3" s="3">
        <v>21990185</v>
      </c>
      <c r="O3" s="3">
        <v>87537</v>
      </c>
      <c r="P3" s="3">
        <f t="shared" ref="P3:P31" si="4">(O3/N3)*100</f>
        <v>0.39807304940817911</v>
      </c>
      <c r="Q3" s="3">
        <v>77871</v>
      </c>
      <c r="R3" s="3">
        <f t="shared" ref="R3:R31" si="5">(Q3/N3)*100</f>
        <v>0.35411707541341741</v>
      </c>
      <c r="S3" s="3">
        <v>32.74</v>
      </c>
      <c r="T3" s="3">
        <v>14481193</v>
      </c>
      <c r="U3" s="3">
        <v>14574</v>
      </c>
      <c r="V3" s="5">
        <f t="shared" ref="V3:V31" si="6">U3/(J3+K3)*100</f>
        <v>6.0863533009070263E-2</v>
      </c>
      <c r="W3" s="3">
        <f t="shared" ref="W3:W31" si="7">(U3/T3)*100</f>
        <v>0.1006408795186971</v>
      </c>
      <c r="X3" s="3">
        <v>13914785</v>
      </c>
      <c r="Y3" s="5">
        <f t="shared" ref="Y3:Y31" si="8">X3/(J3+K3)*100</f>
        <v>58.110537680912302</v>
      </c>
      <c r="Z3" s="3">
        <f t="shared" si="0"/>
        <v>96.088664794399193</v>
      </c>
      <c r="AA3" s="3">
        <v>551834</v>
      </c>
      <c r="AB3" s="3">
        <v>22.3</v>
      </c>
      <c r="AC3" s="3">
        <v>15.48</v>
      </c>
      <c r="AD3" s="3">
        <v>10.039999999999999</v>
      </c>
      <c r="AE3" s="3">
        <v>153.69999999999999</v>
      </c>
      <c r="AF3" s="3">
        <v>77.680000000000007</v>
      </c>
      <c r="AG3" s="3">
        <v>56.72</v>
      </c>
    </row>
    <row r="4" spans="1:33" x14ac:dyDescent="0.2">
      <c r="A4" s="3" t="s">
        <v>38</v>
      </c>
      <c r="B4" t="s">
        <v>34</v>
      </c>
      <c r="C4" t="s">
        <v>35</v>
      </c>
      <c r="D4">
        <v>2023</v>
      </c>
      <c r="E4" t="s">
        <v>36</v>
      </c>
      <c r="F4" s="3">
        <v>19403374</v>
      </c>
      <c r="G4" s="3">
        <v>17902825</v>
      </c>
      <c r="H4" s="4">
        <f t="shared" si="1"/>
        <v>92.26655632159644</v>
      </c>
      <c r="I4" s="4">
        <v>6.62</v>
      </c>
      <c r="J4" s="3">
        <v>2369761</v>
      </c>
      <c r="K4" s="3">
        <v>12404583</v>
      </c>
      <c r="L4" s="3">
        <f t="shared" si="2"/>
        <v>21031306</v>
      </c>
      <c r="M4" s="3">
        <f t="shared" si="3"/>
        <v>58.737394796631257</v>
      </c>
      <c r="N4" s="3">
        <v>12463234</v>
      </c>
      <c r="O4" s="3">
        <v>58651</v>
      </c>
      <c r="P4" s="3">
        <f t="shared" si="4"/>
        <v>0.47059214325912518</v>
      </c>
      <c r="Q4" s="3">
        <v>52245</v>
      </c>
      <c r="R4" s="3">
        <f t="shared" si="5"/>
        <v>0.41919296388080329</v>
      </c>
      <c r="S4" s="3">
        <v>26.47</v>
      </c>
      <c r="T4" s="3">
        <v>8917120</v>
      </c>
      <c r="U4" s="3">
        <v>23732</v>
      </c>
      <c r="V4" s="5">
        <f t="shared" si="6"/>
        <v>0.16062980528949372</v>
      </c>
      <c r="W4" s="3">
        <f t="shared" si="7"/>
        <v>0.26613974018517189</v>
      </c>
      <c r="X4" s="3">
        <v>8346899</v>
      </c>
      <c r="Y4" s="5">
        <f t="shared" si="8"/>
        <v>56.495902626878056</v>
      </c>
      <c r="Z4" s="3">
        <f t="shared" si="0"/>
        <v>93.605323243379019</v>
      </c>
      <c r="AA4" s="3">
        <v>546489</v>
      </c>
      <c r="AB4" s="3">
        <v>13.28</v>
      </c>
      <c r="AC4" s="3">
        <v>10.82</v>
      </c>
      <c r="AD4" s="3">
        <v>6.72</v>
      </c>
      <c r="AE4" s="3">
        <v>251.52</v>
      </c>
      <c r="AF4" s="3">
        <v>76.48</v>
      </c>
      <c r="AG4" s="3">
        <v>52.95</v>
      </c>
    </row>
    <row r="5" spans="1:33" x14ac:dyDescent="0.2">
      <c r="A5" s="3" t="s">
        <v>39</v>
      </c>
      <c r="B5" t="s">
        <v>34</v>
      </c>
      <c r="C5" t="s">
        <v>35</v>
      </c>
      <c r="D5">
        <v>2023</v>
      </c>
      <c r="E5" t="s">
        <v>36</v>
      </c>
      <c r="F5" s="3">
        <v>15458281</v>
      </c>
      <c r="G5" s="3">
        <v>14206328</v>
      </c>
      <c r="H5" s="4">
        <f t="shared" si="1"/>
        <v>91.901085250035237</v>
      </c>
      <c r="I5" s="4">
        <v>4.76</v>
      </c>
      <c r="J5" s="3">
        <v>1353055</v>
      </c>
      <c r="K5" s="3">
        <v>10497071</v>
      </c>
      <c r="L5" s="3">
        <f t="shared" si="2"/>
        <v>16562530</v>
      </c>
      <c r="M5" s="3">
        <f t="shared" si="3"/>
        <v>58.292790367785393</v>
      </c>
      <c r="N5" s="3">
        <v>10549974</v>
      </c>
      <c r="O5" s="3">
        <v>52903</v>
      </c>
      <c r="P5" s="3">
        <f t="shared" si="4"/>
        <v>0.50145147277140212</v>
      </c>
      <c r="Q5" s="3">
        <v>53602</v>
      </c>
      <c r="R5" s="3">
        <f t="shared" si="5"/>
        <v>0.50807708151697817</v>
      </c>
      <c r="S5" s="3">
        <v>34.549999999999997</v>
      </c>
      <c r="T5" s="3">
        <v>9799469</v>
      </c>
      <c r="U5" s="3">
        <v>20033</v>
      </c>
      <c r="V5" s="5">
        <f t="shared" si="6"/>
        <v>0.16905305479452287</v>
      </c>
      <c r="W5" s="3">
        <f t="shared" si="7"/>
        <v>0.20442944408518463</v>
      </c>
      <c r="X5" s="3">
        <v>9281372</v>
      </c>
      <c r="Y5" s="5">
        <f t="shared" si="8"/>
        <v>78.322981544668806</v>
      </c>
      <c r="Z5" s="3">
        <f t="shared" si="0"/>
        <v>94.713009449797738</v>
      </c>
      <c r="AA5" s="3">
        <v>478064</v>
      </c>
      <c r="AB5" s="3">
        <v>10.55</v>
      </c>
      <c r="AC5" s="3">
        <v>6.12</v>
      </c>
      <c r="AD5" s="3">
        <v>4.08</v>
      </c>
      <c r="AE5" s="3">
        <v>0</v>
      </c>
      <c r="AF5" s="3">
        <v>0</v>
      </c>
      <c r="AG5" s="3">
        <v>0</v>
      </c>
    </row>
    <row r="6" spans="1:33" x14ac:dyDescent="0.2">
      <c r="A6" s="3" t="s">
        <v>40</v>
      </c>
      <c r="B6" t="s">
        <v>34</v>
      </c>
      <c r="C6" t="s">
        <v>35</v>
      </c>
      <c r="D6">
        <v>2023</v>
      </c>
      <c r="E6" t="s">
        <v>36</v>
      </c>
      <c r="F6" s="3">
        <v>17867656</v>
      </c>
      <c r="G6" s="3">
        <v>16404470</v>
      </c>
      <c r="H6" s="4">
        <f t="shared" si="1"/>
        <v>91.810979571131213</v>
      </c>
      <c r="I6" s="4">
        <v>4.12</v>
      </c>
      <c r="J6" s="3">
        <v>1352770</v>
      </c>
      <c r="K6" s="3">
        <v>26041956</v>
      </c>
      <c r="L6" s="3">
        <f t="shared" si="2"/>
        <v>5414214</v>
      </c>
      <c r="M6" s="3">
        <f t="shared" si="3"/>
        <v>16.502252130059674</v>
      </c>
      <c r="N6" s="3">
        <v>26146989</v>
      </c>
      <c r="O6" s="3">
        <v>105033</v>
      </c>
      <c r="P6" s="3">
        <f t="shared" si="4"/>
        <v>0.4017020850852081</v>
      </c>
      <c r="Q6" s="3">
        <v>97071</v>
      </c>
      <c r="R6" s="3">
        <f t="shared" si="5"/>
        <v>0.37125116012402037</v>
      </c>
      <c r="S6" s="3">
        <v>36.58</v>
      </c>
      <c r="T6" s="3">
        <v>16187649</v>
      </c>
      <c r="U6" s="3">
        <v>19395</v>
      </c>
      <c r="V6" s="5">
        <f t="shared" si="6"/>
        <v>7.0798298913447785E-2</v>
      </c>
      <c r="W6" s="3">
        <f t="shared" si="7"/>
        <v>0.11981356897471647</v>
      </c>
      <c r="X6" s="3">
        <v>15596185</v>
      </c>
      <c r="Y6" s="5">
        <f t="shared" si="8"/>
        <v>56.931341456016028</v>
      </c>
      <c r="Z6" s="3">
        <f t="shared" si="0"/>
        <v>96.34620197163899</v>
      </c>
      <c r="AA6" s="3">
        <v>572069</v>
      </c>
      <c r="AB6" s="3">
        <v>24.87</v>
      </c>
      <c r="AC6" s="3">
        <v>13.69</v>
      </c>
      <c r="AD6" s="3">
        <v>9.1</v>
      </c>
      <c r="AE6" s="3">
        <v>202.12</v>
      </c>
      <c r="AF6" s="3">
        <v>66.83</v>
      </c>
      <c r="AG6" s="3">
        <v>57.63</v>
      </c>
    </row>
    <row r="7" spans="1:33" x14ac:dyDescent="0.2">
      <c r="A7" s="3" t="s">
        <v>41</v>
      </c>
      <c r="B7" t="s">
        <v>34</v>
      </c>
      <c r="C7" t="s">
        <v>35</v>
      </c>
      <c r="D7">
        <v>2023</v>
      </c>
      <c r="E7" t="s">
        <v>36</v>
      </c>
      <c r="F7" s="3">
        <v>16497407</v>
      </c>
      <c r="G7" s="3">
        <v>15191506</v>
      </c>
      <c r="H7" s="4">
        <f t="shared" si="1"/>
        <v>92.084204505592908</v>
      </c>
      <c r="I7" s="4">
        <v>5.77</v>
      </c>
      <c r="J7" s="3">
        <v>1753940</v>
      </c>
      <c r="K7" s="3">
        <v>14143552</v>
      </c>
      <c r="L7" s="3">
        <f t="shared" si="2"/>
        <v>14485520</v>
      </c>
      <c r="M7" s="3">
        <f t="shared" si="3"/>
        <v>47.676379155562323</v>
      </c>
      <c r="N7" s="3">
        <v>14200193</v>
      </c>
      <c r="O7" s="3">
        <v>56641</v>
      </c>
      <c r="P7" s="3">
        <f t="shared" si="4"/>
        <v>0.39887486036281339</v>
      </c>
      <c r="Q7" s="3">
        <v>47919</v>
      </c>
      <c r="R7" s="3">
        <f t="shared" si="5"/>
        <v>0.33745315996761449</v>
      </c>
      <c r="S7" s="3">
        <v>27.54</v>
      </c>
      <c r="T7" s="3">
        <v>10031945</v>
      </c>
      <c r="U7" s="3">
        <v>14957</v>
      </c>
      <c r="V7" s="5">
        <f t="shared" si="6"/>
        <v>9.4084022813158211E-2</v>
      </c>
      <c r="W7" s="3">
        <f t="shared" si="7"/>
        <v>0.14909372011110505</v>
      </c>
      <c r="X7" s="3">
        <v>9439442</v>
      </c>
      <c r="Y7" s="5">
        <f t="shared" si="8"/>
        <v>59.376925618204432</v>
      </c>
      <c r="Z7" s="3">
        <f t="shared" si="0"/>
        <v>94.09383723694657</v>
      </c>
      <c r="AA7" s="3">
        <v>577546</v>
      </c>
      <c r="AB7" s="3">
        <v>15.06</v>
      </c>
      <c r="AC7" s="3">
        <v>11.2</v>
      </c>
      <c r="AD7" s="3">
        <v>7.06</v>
      </c>
      <c r="AE7" s="3">
        <v>157.85</v>
      </c>
      <c r="AF7" s="3">
        <v>60.18</v>
      </c>
      <c r="AG7" s="3">
        <v>49.64</v>
      </c>
    </row>
    <row r="8" spans="1:33" x14ac:dyDescent="0.2">
      <c r="A8" s="3" t="s">
        <v>42</v>
      </c>
      <c r="B8" t="s">
        <v>34</v>
      </c>
      <c r="C8" t="s">
        <v>35</v>
      </c>
      <c r="D8">
        <v>2023</v>
      </c>
      <c r="E8" t="s">
        <v>43</v>
      </c>
      <c r="F8" s="3">
        <v>10798495</v>
      </c>
      <c r="G8" s="3">
        <v>9342582</v>
      </c>
      <c r="H8" s="4">
        <f t="shared" si="1"/>
        <v>86.517445255102672</v>
      </c>
      <c r="I8" s="4">
        <v>1.4</v>
      </c>
      <c r="J8" s="3">
        <v>261836</v>
      </c>
      <c r="K8" s="3">
        <v>16533222</v>
      </c>
      <c r="L8" s="3">
        <f t="shared" si="2"/>
        <v>1890106</v>
      </c>
      <c r="M8" s="3">
        <f t="shared" si="3"/>
        <v>10.115544075502896</v>
      </c>
      <c r="N8" s="3">
        <v>18336352</v>
      </c>
      <c r="O8" s="3">
        <v>1803130</v>
      </c>
      <c r="P8" s="3">
        <f t="shared" si="4"/>
        <v>9.8336353926887963</v>
      </c>
      <c r="Q8" s="3">
        <v>77920</v>
      </c>
      <c r="R8" s="3">
        <f t="shared" si="5"/>
        <v>0.42494821216346629</v>
      </c>
      <c r="S8" s="3">
        <v>11.23</v>
      </c>
      <c r="T8" s="3">
        <v>15733946</v>
      </c>
      <c r="U8" s="3">
        <v>1456340</v>
      </c>
      <c r="V8" s="5">
        <f t="shared" si="6"/>
        <v>8.6712412663296554</v>
      </c>
      <c r="W8" s="3">
        <f t="shared" si="7"/>
        <v>9.2560378686948592</v>
      </c>
      <c r="X8" s="3">
        <v>13575666</v>
      </c>
      <c r="Y8" s="5">
        <f t="shared" si="8"/>
        <v>80.831313592367465</v>
      </c>
      <c r="Z8" s="3">
        <f t="shared" si="0"/>
        <v>86.282652806867389</v>
      </c>
      <c r="AA8" s="3">
        <v>701940</v>
      </c>
      <c r="AB8" s="3">
        <v>21.52</v>
      </c>
      <c r="AC8" s="3">
        <v>77.239999999999995</v>
      </c>
      <c r="AD8" s="3">
        <v>35.89</v>
      </c>
      <c r="AE8" s="3">
        <v>13659.77</v>
      </c>
      <c r="AF8" s="3">
        <v>99.93</v>
      </c>
      <c r="AG8" s="3">
        <v>99.8</v>
      </c>
    </row>
    <row r="9" spans="1:33" x14ac:dyDescent="0.2">
      <c r="A9" s="3" t="s">
        <v>44</v>
      </c>
      <c r="B9" t="s">
        <v>34</v>
      </c>
      <c r="C9" t="s">
        <v>35</v>
      </c>
      <c r="D9">
        <v>2023</v>
      </c>
      <c r="E9" t="s">
        <v>43</v>
      </c>
      <c r="F9" s="3">
        <v>9705492</v>
      </c>
      <c r="G9" s="3">
        <v>8565701</v>
      </c>
      <c r="H9" s="4">
        <f t="shared" si="1"/>
        <v>88.256226474659911</v>
      </c>
      <c r="I9" s="4">
        <v>1.1599999999999999</v>
      </c>
      <c r="J9" s="3">
        <v>198016</v>
      </c>
      <c r="K9" s="3">
        <v>15299941</v>
      </c>
      <c r="L9" s="3">
        <f t="shared" si="2"/>
        <v>1633445</v>
      </c>
      <c r="M9" s="3">
        <f t="shared" si="3"/>
        <v>9.5348004792602499</v>
      </c>
      <c r="N9" s="3">
        <v>16579592</v>
      </c>
      <c r="O9" s="3">
        <v>1279651</v>
      </c>
      <c r="P9" s="3">
        <f t="shared" si="4"/>
        <v>7.7182297368958181</v>
      </c>
      <c r="Q9" s="3">
        <v>70805</v>
      </c>
      <c r="R9" s="3">
        <f t="shared" si="5"/>
        <v>0.42706117255478904</v>
      </c>
      <c r="S9" s="3">
        <v>9.1300000000000008</v>
      </c>
      <c r="T9" s="3">
        <v>14678564</v>
      </c>
      <c r="U9" s="3">
        <v>977194</v>
      </c>
      <c r="V9" s="5">
        <f t="shared" si="6"/>
        <v>6.3053084996945081</v>
      </c>
      <c r="W9" s="3">
        <f t="shared" si="7"/>
        <v>6.6572860941983159</v>
      </c>
      <c r="X9" s="3">
        <v>13138922</v>
      </c>
      <c r="Y9" s="5">
        <f t="shared" si="8"/>
        <v>84.778413051475113</v>
      </c>
      <c r="Z9" s="3">
        <f t="shared" si="0"/>
        <v>89.510949436198246</v>
      </c>
      <c r="AA9" s="3">
        <v>562448</v>
      </c>
      <c r="AB9" s="3">
        <v>20.92</v>
      </c>
      <c r="AC9" s="3">
        <v>81.569999999999993</v>
      </c>
      <c r="AD9" s="3">
        <v>37.22</v>
      </c>
      <c r="AE9" s="3">
        <v>9331.35</v>
      </c>
      <c r="AF9" s="3">
        <v>99.93</v>
      </c>
      <c r="AG9" s="3">
        <v>99.66</v>
      </c>
    </row>
    <row r="10" spans="1:33" x14ac:dyDescent="0.2">
      <c r="A10" s="3" t="s">
        <v>45</v>
      </c>
      <c r="B10" t="s">
        <v>34</v>
      </c>
      <c r="C10" t="s">
        <v>35</v>
      </c>
      <c r="D10">
        <v>2023</v>
      </c>
      <c r="E10" t="s">
        <v>43</v>
      </c>
      <c r="F10" s="3">
        <v>24427012</v>
      </c>
      <c r="G10" s="3">
        <v>21514756</v>
      </c>
      <c r="H10" s="4">
        <f t="shared" si="1"/>
        <v>88.077723136992773</v>
      </c>
      <c r="I10" s="4">
        <v>0.75</v>
      </c>
      <c r="J10" s="3">
        <v>322524</v>
      </c>
      <c r="K10" s="3">
        <v>38586352</v>
      </c>
      <c r="L10" s="3">
        <f t="shared" si="2"/>
        <v>4120636</v>
      </c>
      <c r="M10" s="3">
        <f t="shared" si="3"/>
        <v>9.5763019575959873</v>
      </c>
      <c r="N10" s="3">
        <v>42593046</v>
      </c>
      <c r="O10" s="3">
        <v>4006694</v>
      </c>
      <c r="P10" s="3">
        <f t="shared" si="4"/>
        <v>9.4069205569378624</v>
      </c>
      <c r="Q10" s="3">
        <v>157688</v>
      </c>
      <c r="R10" s="3">
        <f t="shared" si="5"/>
        <v>0.37022005892699011</v>
      </c>
      <c r="S10" s="3">
        <v>12.12</v>
      </c>
      <c r="T10" s="3">
        <v>36254947</v>
      </c>
      <c r="U10" s="3">
        <v>2995701</v>
      </c>
      <c r="V10" s="5">
        <f t="shared" si="6"/>
        <v>7.6992740679530298</v>
      </c>
      <c r="W10" s="3">
        <f t="shared" si="7"/>
        <v>8.2628751325991452</v>
      </c>
      <c r="X10" s="3">
        <v>31095365</v>
      </c>
      <c r="Y10" s="5">
        <f t="shared" si="8"/>
        <v>79.918435577527347</v>
      </c>
      <c r="Z10" s="3">
        <f t="shared" si="0"/>
        <v>85.768612487559281</v>
      </c>
      <c r="AA10" s="3">
        <v>2163881</v>
      </c>
      <c r="AB10" s="3">
        <v>49.4</v>
      </c>
      <c r="AC10" s="3">
        <v>90.68</v>
      </c>
      <c r="AD10" s="3">
        <v>70.040000000000006</v>
      </c>
      <c r="AE10" s="3">
        <v>28110.28</v>
      </c>
      <c r="AF10" s="3">
        <v>99.96</v>
      </c>
      <c r="AG10" s="3">
        <v>99.89</v>
      </c>
    </row>
    <row r="11" spans="1:33" x14ac:dyDescent="0.2">
      <c r="A11" s="3" t="s">
        <v>46</v>
      </c>
      <c r="B11" t="s">
        <v>34</v>
      </c>
      <c r="C11" t="s">
        <v>35</v>
      </c>
      <c r="D11">
        <v>2023</v>
      </c>
      <c r="E11" t="s">
        <v>43</v>
      </c>
      <c r="F11" s="3">
        <v>14884782</v>
      </c>
      <c r="G11" s="3">
        <v>12903229</v>
      </c>
      <c r="H11" s="4">
        <f t="shared" si="1"/>
        <v>86.687389845548296</v>
      </c>
      <c r="I11" s="4">
        <v>0.66</v>
      </c>
      <c r="J11" s="3">
        <v>170767</v>
      </c>
      <c r="K11" s="3">
        <v>23065351</v>
      </c>
      <c r="L11" s="3">
        <f t="shared" si="2"/>
        <v>2570340</v>
      </c>
      <c r="M11" s="3">
        <f t="shared" si="3"/>
        <v>9.9600650348839039</v>
      </c>
      <c r="N11" s="3">
        <v>25585913</v>
      </c>
      <c r="O11" s="3">
        <v>2520562</v>
      </c>
      <c r="P11" s="3">
        <f t="shared" si="4"/>
        <v>9.8513662576746821</v>
      </c>
      <c r="Q11" s="3">
        <v>93815</v>
      </c>
      <c r="R11" s="3">
        <f t="shared" si="5"/>
        <v>0.36666661064625677</v>
      </c>
      <c r="S11" s="3">
        <v>9.9600000000000009</v>
      </c>
      <c r="T11" s="3">
        <v>22295083</v>
      </c>
      <c r="U11" s="3">
        <v>1864276</v>
      </c>
      <c r="V11" s="5">
        <f t="shared" si="6"/>
        <v>8.0231818413041278</v>
      </c>
      <c r="W11" s="3">
        <f t="shared" si="7"/>
        <v>8.3618257891213048</v>
      </c>
      <c r="X11" s="3">
        <v>19475255</v>
      </c>
      <c r="Y11" s="5">
        <f t="shared" si="8"/>
        <v>83.814581248038081</v>
      </c>
      <c r="Z11" s="3">
        <f t="shared" si="0"/>
        <v>87.352242644712291</v>
      </c>
      <c r="AA11" s="3">
        <v>955552</v>
      </c>
      <c r="AB11" s="3">
        <v>30.85</v>
      </c>
      <c r="AC11" s="3">
        <v>92.24</v>
      </c>
      <c r="AD11" s="3">
        <v>59.68</v>
      </c>
      <c r="AE11" s="3">
        <v>17477.3</v>
      </c>
      <c r="AF11" s="3">
        <v>99.99</v>
      </c>
      <c r="AG11" s="3">
        <v>99.96</v>
      </c>
    </row>
    <row r="12" spans="1:33" x14ac:dyDescent="0.2">
      <c r="A12" s="3" t="s">
        <v>47</v>
      </c>
      <c r="B12" t="s">
        <v>34</v>
      </c>
      <c r="C12" t="s">
        <v>35</v>
      </c>
      <c r="D12">
        <v>2023</v>
      </c>
      <c r="E12" t="s">
        <v>43</v>
      </c>
      <c r="F12" s="3">
        <v>11375322</v>
      </c>
      <c r="G12" s="3">
        <v>9921997</v>
      </c>
      <c r="H12" s="4">
        <f t="shared" si="1"/>
        <v>87.223878146042807</v>
      </c>
      <c r="I12" s="4">
        <v>1.2</v>
      </c>
      <c r="J12" s="3">
        <v>239067</v>
      </c>
      <c r="K12" s="3">
        <v>17240056</v>
      </c>
      <c r="L12" s="3">
        <f t="shared" si="2"/>
        <v>2364871</v>
      </c>
      <c r="M12" s="3">
        <f t="shared" si="3"/>
        <v>11.917313621441329</v>
      </c>
      <c r="N12" s="3">
        <v>19175155</v>
      </c>
      <c r="O12" s="3">
        <v>1935099</v>
      </c>
      <c r="P12" s="3">
        <f t="shared" si="4"/>
        <v>10.091699389131405</v>
      </c>
      <c r="Q12" s="3">
        <v>81612</v>
      </c>
      <c r="R12" s="3">
        <f t="shared" si="5"/>
        <v>0.42561324797635275</v>
      </c>
      <c r="S12" s="3">
        <v>11.83</v>
      </c>
      <c r="T12" s="3">
        <v>16370382</v>
      </c>
      <c r="U12" s="3">
        <v>1811188</v>
      </c>
      <c r="V12" s="5">
        <f t="shared" si="6"/>
        <v>10.362007292928826</v>
      </c>
      <c r="W12" s="3">
        <f t="shared" si="7"/>
        <v>11.063810239736616</v>
      </c>
      <c r="X12" s="3">
        <v>13922903</v>
      </c>
      <c r="Y12" s="5">
        <f t="shared" si="8"/>
        <v>79.654471222612258</v>
      </c>
      <c r="Z12" s="3">
        <f t="shared" si="0"/>
        <v>85.04934704639146</v>
      </c>
      <c r="AA12" s="3">
        <v>636291</v>
      </c>
      <c r="AB12" s="3">
        <v>22.07</v>
      </c>
      <c r="AC12" s="3">
        <v>74.97</v>
      </c>
      <c r="AD12" s="3">
        <v>34.89</v>
      </c>
      <c r="AE12" s="3">
        <v>17136.27</v>
      </c>
      <c r="AF12" s="3">
        <v>99.98</v>
      </c>
      <c r="AG12" s="3">
        <v>99.92</v>
      </c>
    </row>
    <row r="13" spans="1:33" x14ac:dyDescent="0.2">
      <c r="A13" s="3" t="s">
        <v>48</v>
      </c>
      <c r="B13" t="s">
        <v>34</v>
      </c>
      <c r="C13" t="s">
        <v>35</v>
      </c>
      <c r="D13">
        <v>2023</v>
      </c>
      <c r="E13" t="s">
        <v>43</v>
      </c>
      <c r="F13" s="3">
        <v>9448201</v>
      </c>
      <c r="G13" s="3">
        <v>8260550</v>
      </c>
      <c r="H13" s="4">
        <f t="shared" si="1"/>
        <v>87.429871570259778</v>
      </c>
      <c r="I13" s="4">
        <v>0.76</v>
      </c>
      <c r="J13" s="3">
        <v>125454</v>
      </c>
      <c r="K13" s="3">
        <v>14817767</v>
      </c>
      <c r="L13" s="3">
        <f t="shared" si="2"/>
        <v>1577879</v>
      </c>
      <c r="M13" s="3">
        <f t="shared" si="3"/>
        <v>9.5506897240498514</v>
      </c>
      <c r="N13" s="3">
        <v>16213496</v>
      </c>
      <c r="O13" s="3">
        <v>1395729</v>
      </c>
      <c r="P13" s="3">
        <f t="shared" si="4"/>
        <v>8.6084395370375386</v>
      </c>
      <c r="Q13" s="3">
        <v>62218</v>
      </c>
      <c r="R13" s="3">
        <f t="shared" si="5"/>
        <v>0.38374203811442026</v>
      </c>
      <c r="S13" s="3">
        <v>9.24</v>
      </c>
      <c r="T13" s="3">
        <v>14288844</v>
      </c>
      <c r="U13" s="3">
        <v>1141248</v>
      </c>
      <c r="V13" s="5">
        <f t="shared" si="6"/>
        <v>7.6372289481631839</v>
      </c>
      <c r="W13" s="3">
        <f t="shared" si="7"/>
        <v>7.9869862110608816</v>
      </c>
      <c r="X13" s="3">
        <v>12551893</v>
      </c>
      <c r="Y13" s="5">
        <f t="shared" si="8"/>
        <v>83.997238614084608</v>
      </c>
      <c r="Z13" s="3">
        <f t="shared" si="0"/>
        <v>87.844006135135913</v>
      </c>
      <c r="AA13" s="3">
        <v>595703</v>
      </c>
      <c r="AB13" s="3">
        <v>19.95</v>
      </c>
      <c r="AC13" s="3">
        <v>82.66</v>
      </c>
      <c r="AD13" s="3">
        <v>35.74</v>
      </c>
      <c r="AE13" s="3">
        <v>10808.09</v>
      </c>
      <c r="AF13" s="3">
        <v>99.93</v>
      </c>
      <c r="AG13" s="3">
        <v>99.76</v>
      </c>
    </row>
    <row r="14" spans="1:33" x14ac:dyDescent="0.2">
      <c r="A14" s="3" t="s">
        <v>49</v>
      </c>
      <c r="B14" t="s">
        <v>34</v>
      </c>
      <c r="C14" t="s">
        <v>35</v>
      </c>
      <c r="D14">
        <v>2023</v>
      </c>
      <c r="E14" t="s">
        <v>50</v>
      </c>
      <c r="F14" s="3">
        <v>13055000</v>
      </c>
      <c r="G14" s="3">
        <v>11058470</v>
      </c>
      <c r="H14" s="4">
        <f t="shared" si="1"/>
        <v>84.70677901187284</v>
      </c>
      <c r="I14" s="4">
        <v>0.72</v>
      </c>
      <c r="J14" s="3">
        <v>158434</v>
      </c>
      <c r="K14" s="3">
        <v>12241809</v>
      </c>
      <c r="L14" s="3">
        <f t="shared" si="2"/>
        <v>9716697</v>
      </c>
      <c r="M14" s="3">
        <f t="shared" si="3"/>
        <v>43.933279196850918</v>
      </c>
      <c r="N14" s="3">
        <v>22011487</v>
      </c>
      <c r="O14" s="3">
        <v>9769678</v>
      </c>
      <c r="P14" s="3">
        <f t="shared" si="4"/>
        <v>44.384452536078093</v>
      </c>
      <c r="Q14" s="3">
        <v>85536</v>
      </c>
      <c r="R14" s="3">
        <f t="shared" si="5"/>
        <v>0.38859709932363956</v>
      </c>
      <c r="S14" s="3">
        <v>43.17</v>
      </c>
      <c r="T14" s="3">
        <v>10831112</v>
      </c>
      <c r="U14" s="3">
        <v>9118725</v>
      </c>
      <c r="V14" s="5">
        <f t="shared" si="6"/>
        <v>73.536663757315083</v>
      </c>
      <c r="W14" s="3">
        <f t="shared" si="7"/>
        <v>84.190109011890939</v>
      </c>
      <c r="X14" s="3">
        <v>1523254</v>
      </c>
      <c r="Y14" s="5">
        <f t="shared" si="8"/>
        <v>12.284065723550739</v>
      </c>
      <c r="Z14" s="3">
        <f t="shared" si="0"/>
        <v>14.0636898593607</v>
      </c>
      <c r="AA14" s="3">
        <v>189133</v>
      </c>
      <c r="AB14" s="3">
        <v>2.37</v>
      </c>
      <c r="AC14" s="3">
        <v>16.63</v>
      </c>
      <c r="AD14" s="3">
        <v>0.35</v>
      </c>
      <c r="AE14" s="3">
        <v>2320.91</v>
      </c>
      <c r="AF14" s="3">
        <v>2.36</v>
      </c>
      <c r="AG14" s="3">
        <v>2.19</v>
      </c>
    </row>
    <row r="15" spans="1:33" x14ac:dyDescent="0.2">
      <c r="A15" s="3" t="s">
        <v>51</v>
      </c>
      <c r="B15" t="s">
        <v>34</v>
      </c>
      <c r="C15" t="s">
        <v>35</v>
      </c>
      <c r="D15">
        <v>2023</v>
      </c>
      <c r="E15" t="s">
        <v>50</v>
      </c>
      <c r="F15" s="3">
        <v>14531588</v>
      </c>
      <c r="G15" s="3">
        <v>12427511</v>
      </c>
      <c r="H15" s="4">
        <f t="shared" si="1"/>
        <v>85.520667114977385</v>
      </c>
      <c r="I15" s="4">
        <v>0.6</v>
      </c>
      <c r="J15" s="3">
        <v>150200</v>
      </c>
      <c r="K15" s="3">
        <v>14497272</v>
      </c>
      <c r="L15" s="3">
        <f t="shared" si="2"/>
        <v>10207550</v>
      </c>
      <c r="M15" s="3">
        <f t="shared" si="3"/>
        <v>41.068360349872151</v>
      </c>
      <c r="N15" s="3">
        <v>24771407</v>
      </c>
      <c r="O15" s="3">
        <v>10274135</v>
      </c>
      <c r="P15" s="3">
        <f t="shared" si="4"/>
        <v>41.475782946039359</v>
      </c>
      <c r="Q15" s="3">
        <v>79720</v>
      </c>
      <c r="R15" s="3">
        <f t="shared" si="5"/>
        <v>0.32182265625848383</v>
      </c>
      <c r="S15" s="3">
        <v>40.119999999999997</v>
      </c>
      <c r="T15" s="3">
        <v>13124503</v>
      </c>
      <c r="U15" s="3">
        <v>10024257</v>
      </c>
      <c r="V15" s="5">
        <f t="shared" si="6"/>
        <v>68.436771888009076</v>
      </c>
      <c r="W15" s="3">
        <f t="shared" si="7"/>
        <v>76.378183615791016</v>
      </c>
      <c r="X15" s="3">
        <v>2837532</v>
      </c>
      <c r="Y15" s="5">
        <f t="shared" si="8"/>
        <v>19.372161967607791</v>
      </c>
      <c r="Z15" s="3">
        <f t="shared" si="0"/>
        <v>21.620110110074265</v>
      </c>
      <c r="AA15" s="3">
        <v>262714</v>
      </c>
      <c r="AB15" s="3">
        <v>4.45</v>
      </c>
      <c r="AC15" s="3">
        <v>35.909999999999997</v>
      </c>
      <c r="AD15" s="3">
        <v>1.83</v>
      </c>
      <c r="AE15" s="3">
        <v>3312.68</v>
      </c>
      <c r="AF15" s="3">
        <v>2.72</v>
      </c>
      <c r="AG15" s="3">
        <v>2.65</v>
      </c>
    </row>
    <row r="16" spans="1:33" x14ac:dyDescent="0.2">
      <c r="A16" s="3" t="s">
        <v>52</v>
      </c>
      <c r="B16" t="s">
        <v>34</v>
      </c>
      <c r="C16" t="s">
        <v>35</v>
      </c>
      <c r="D16">
        <v>2023</v>
      </c>
      <c r="E16" t="s">
        <v>50</v>
      </c>
      <c r="F16" s="3">
        <v>5698444</v>
      </c>
      <c r="G16" s="3">
        <v>4804154</v>
      </c>
      <c r="H16" s="4">
        <f t="shared" si="1"/>
        <v>84.306417681739092</v>
      </c>
      <c r="I16" s="4">
        <v>0.95</v>
      </c>
      <c r="J16" s="3">
        <v>91290</v>
      </c>
      <c r="K16" s="3">
        <v>5197802</v>
      </c>
      <c r="L16" s="3">
        <f t="shared" si="2"/>
        <v>4319216</v>
      </c>
      <c r="M16" s="3">
        <f t="shared" si="3"/>
        <v>44.952930318220439</v>
      </c>
      <c r="N16" s="3">
        <v>9557295</v>
      </c>
      <c r="O16" s="3">
        <v>4359493</v>
      </c>
      <c r="P16" s="3">
        <f t="shared" si="4"/>
        <v>45.614297769400231</v>
      </c>
      <c r="Q16" s="3">
        <v>29695</v>
      </c>
      <c r="R16" s="3">
        <f t="shared" si="5"/>
        <v>0.31070506874591608</v>
      </c>
      <c r="S16" s="3">
        <v>33.99</v>
      </c>
      <c r="T16" s="3">
        <v>5468214</v>
      </c>
      <c r="U16" s="3">
        <v>5159818</v>
      </c>
      <c r="V16" s="5">
        <f t="shared" si="6"/>
        <v>97.5558375615323</v>
      </c>
      <c r="W16" s="3">
        <f t="shared" si="7"/>
        <v>94.360206092885164</v>
      </c>
      <c r="X16" s="3">
        <v>243497</v>
      </c>
      <c r="Y16" s="5">
        <f t="shared" si="8"/>
        <v>4.6037580741647144</v>
      </c>
      <c r="Z16" s="3">
        <f t="shared" si="0"/>
        <v>4.4529530117146106</v>
      </c>
      <c r="AA16" s="3">
        <v>64899</v>
      </c>
      <c r="AB16" s="3">
        <v>0.38</v>
      </c>
      <c r="AC16" s="3">
        <v>0.7</v>
      </c>
      <c r="AD16" s="3">
        <v>0.01</v>
      </c>
      <c r="AE16" s="3">
        <v>46228.28</v>
      </c>
      <c r="AF16" s="3">
        <v>100</v>
      </c>
      <c r="AG16" s="3">
        <v>100</v>
      </c>
    </row>
    <row r="17" spans="1:33" x14ac:dyDescent="0.2">
      <c r="A17" s="3" t="s">
        <v>53</v>
      </c>
      <c r="B17" t="s">
        <v>34</v>
      </c>
      <c r="C17" t="s">
        <v>35</v>
      </c>
      <c r="D17">
        <v>2023</v>
      </c>
      <c r="E17" t="s">
        <v>50</v>
      </c>
      <c r="F17" s="3">
        <v>11050048</v>
      </c>
      <c r="G17" s="3">
        <v>9009723</v>
      </c>
      <c r="H17" s="4">
        <f t="shared" si="1"/>
        <v>81.535600569336893</v>
      </c>
      <c r="I17" s="4">
        <v>0.66</v>
      </c>
      <c r="J17" s="3">
        <v>119329</v>
      </c>
      <c r="K17" s="3">
        <v>10422294</v>
      </c>
      <c r="L17" s="3">
        <f t="shared" si="2"/>
        <v>7477823</v>
      </c>
      <c r="M17" s="3">
        <f t="shared" si="3"/>
        <v>41.498628759174949</v>
      </c>
      <c r="N17" s="3">
        <v>17936482</v>
      </c>
      <c r="O17" s="3">
        <v>7514188</v>
      </c>
      <c r="P17" s="3">
        <f t="shared" si="4"/>
        <v>41.893321109457247</v>
      </c>
      <c r="Q17" s="3">
        <v>43464</v>
      </c>
      <c r="R17" s="3">
        <f t="shared" si="5"/>
        <v>0.24232176633076655</v>
      </c>
      <c r="S17" s="3">
        <v>40.4</v>
      </c>
      <c r="T17" s="3">
        <v>9322830</v>
      </c>
      <c r="U17" s="3">
        <v>7981852</v>
      </c>
      <c r="V17" s="5">
        <f t="shared" si="6"/>
        <v>75.717486766506454</v>
      </c>
      <c r="W17" s="3">
        <f t="shared" si="7"/>
        <v>85.616191649960371</v>
      </c>
      <c r="X17" s="3">
        <v>1189461</v>
      </c>
      <c r="Y17" s="5">
        <f t="shared" si="8"/>
        <v>11.283471245367057</v>
      </c>
      <c r="Z17" s="3">
        <f t="shared" si="0"/>
        <v>12.75858296246955</v>
      </c>
      <c r="AA17" s="3">
        <v>151517</v>
      </c>
      <c r="AB17" s="3">
        <v>1.86</v>
      </c>
      <c r="AC17" s="3">
        <v>11.34</v>
      </c>
      <c r="AD17" s="3">
        <v>0.16</v>
      </c>
      <c r="AE17" s="3">
        <v>315.95999999999998</v>
      </c>
      <c r="AF17" s="3">
        <v>1.51</v>
      </c>
      <c r="AG17" s="3">
        <v>1.43</v>
      </c>
    </row>
    <row r="18" spans="1:33" x14ac:dyDescent="0.2">
      <c r="A18" s="3" t="s">
        <v>54</v>
      </c>
      <c r="B18" t="s">
        <v>34</v>
      </c>
      <c r="C18" t="s">
        <v>35</v>
      </c>
      <c r="D18">
        <v>2023</v>
      </c>
      <c r="E18" t="s">
        <v>50</v>
      </c>
      <c r="F18" s="3">
        <v>9246954</v>
      </c>
      <c r="G18" s="3">
        <v>7981928</v>
      </c>
      <c r="H18" s="4">
        <f t="shared" si="1"/>
        <v>86.319538304181037</v>
      </c>
      <c r="I18" s="4">
        <v>0.78</v>
      </c>
      <c r="J18" s="3">
        <v>124068</v>
      </c>
      <c r="K18" s="3">
        <v>10198121</v>
      </c>
      <c r="L18" s="3">
        <f t="shared" si="2"/>
        <v>5641667</v>
      </c>
      <c r="M18" s="3">
        <f t="shared" si="3"/>
        <v>35.340252380126707</v>
      </c>
      <c r="N18" s="3">
        <v>15829529</v>
      </c>
      <c r="O18" s="3">
        <v>5631408</v>
      </c>
      <c r="P18" s="3">
        <f t="shared" si="4"/>
        <v>35.57533518527304</v>
      </c>
      <c r="Q18" s="3">
        <v>47426</v>
      </c>
      <c r="R18" s="3">
        <f t="shared" si="5"/>
        <v>0.29960461868448518</v>
      </c>
      <c r="S18" s="3">
        <v>32.19</v>
      </c>
      <c r="T18" s="3">
        <v>9669874</v>
      </c>
      <c r="U18" s="3">
        <v>5977798</v>
      </c>
      <c r="V18" s="5">
        <f t="shared" si="6"/>
        <v>57.912115346851337</v>
      </c>
      <c r="W18" s="3">
        <f t="shared" si="7"/>
        <v>61.818778610765769</v>
      </c>
      <c r="X18" s="3">
        <v>3475838</v>
      </c>
      <c r="Y18" s="5">
        <f t="shared" si="8"/>
        <v>33.673458217050666</v>
      </c>
      <c r="Z18" s="3">
        <f t="shared" si="0"/>
        <v>35.9450185183385</v>
      </c>
      <c r="AA18" s="3">
        <v>216238</v>
      </c>
      <c r="AB18" s="3">
        <v>5.49</v>
      </c>
      <c r="AC18" s="3">
        <v>49.08</v>
      </c>
      <c r="AD18" s="3">
        <v>1.72</v>
      </c>
      <c r="AE18" s="3">
        <v>53412.08</v>
      </c>
      <c r="AF18" s="3">
        <v>100</v>
      </c>
      <c r="AG18" s="3">
        <v>100</v>
      </c>
    </row>
    <row r="19" spans="1:33" x14ac:dyDescent="0.2">
      <c r="A19" s="3" t="s">
        <v>55</v>
      </c>
      <c r="B19" t="s">
        <v>34</v>
      </c>
      <c r="C19" t="s">
        <v>35</v>
      </c>
      <c r="D19">
        <v>2023</v>
      </c>
      <c r="E19" t="s">
        <v>50</v>
      </c>
      <c r="F19" s="3">
        <v>10073688</v>
      </c>
      <c r="G19" s="3">
        <v>8406300</v>
      </c>
      <c r="H19" s="4">
        <f t="shared" si="1"/>
        <v>83.448087731126876</v>
      </c>
      <c r="I19" s="4">
        <v>0.59</v>
      </c>
      <c r="J19" s="3">
        <v>99088</v>
      </c>
      <c r="K19" s="3">
        <v>10264911</v>
      </c>
      <c r="L19" s="3">
        <f t="shared" si="2"/>
        <v>6448601</v>
      </c>
      <c r="M19" s="3">
        <f t="shared" si="3"/>
        <v>38.355762939699986</v>
      </c>
      <c r="N19" s="3">
        <v>16758341</v>
      </c>
      <c r="O19" s="3">
        <v>6493430</v>
      </c>
      <c r="P19" s="3">
        <f t="shared" si="4"/>
        <v>38.747451194602142</v>
      </c>
      <c r="Q19" s="3">
        <v>54394</v>
      </c>
      <c r="R19" s="3">
        <f t="shared" si="5"/>
        <v>0.32457866801970431</v>
      </c>
      <c r="S19" s="3">
        <v>31.97</v>
      </c>
      <c r="T19" s="3">
        <v>10171740</v>
      </c>
      <c r="U19" s="3">
        <v>7718449</v>
      </c>
      <c r="V19" s="5">
        <f t="shared" si="6"/>
        <v>74.473656356006984</v>
      </c>
      <c r="W19" s="3">
        <f t="shared" si="7"/>
        <v>75.881304476913485</v>
      </c>
      <c r="X19" s="3">
        <v>2277235</v>
      </c>
      <c r="Y19" s="5">
        <f t="shared" si="8"/>
        <v>21.972551328883764</v>
      </c>
      <c r="Z19" s="3">
        <f t="shared" si="0"/>
        <v>22.387860877293363</v>
      </c>
      <c r="AA19" s="3">
        <v>176056</v>
      </c>
      <c r="AB19" s="3">
        <v>3.58</v>
      </c>
      <c r="AC19" s="3">
        <v>28.65</v>
      </c>
      <c r="AD19" s="3">
        <v>0.68</v>
      </c>
      <c r="AE19" s="3">
        <v>69916.990000000005</v>
      </c>
      <c r="AF19" s="3">
        <v>100</v>
      </c>
      <c r="AG19" s="3">
        <v>100</v>
      </c>
    </row>
    <row r="20" spans="1:33" x14ac:dyDescent="0.2">
      <c r="A20" s="3" t="s">
        <v>56</v>
      </c>
      <c r="B20" t="s">
        <v>34</v>
      </c>
      <c r="C20" t="s">
        <v>35</v>
      </c>
      <c r="D20">
        <v>2023</v>
      </c>
      <c r="E20" t="s">
        <v>57</v>
      </c>
      <c r="F20" s="3">
        <v>16785795</v>
      </c>
      <c r="G20" s="3">
        <v>15372820</v>
      </c>
      <c r="H20" s="4">
        <f t="shared" si="1"/>
        <v>91.582317072262583</v>
      </c>
      <c r="I20" s="4">
        <v>21.14</v>
      </c>
      <c r="J20" s="3">
        <v>6500822</v>
      </c>
      <c r="K20" s="3">
        <v>17594128</v>
      </c>
      <c r="L20" s="3">
        <f t="shared" si="2"/>
        <v>6650690</v>
      </c>
      <c r="M20" s="3">
        <f t="shared" si="3"/>
        <v>21.63132723859383</v>
      </c>
      <c r="N20" s="3">
        <v>17675026</v>
      </c>
      <c r="O20" s="3">
        <v>80898</v>
      </c>
      <c r="P20" s="3">
        <f t="shared" si="4"/>
        <v>0.45769663931470317</v>
      </c>
      <c r="Q20" s="3">
        <v>57609</v>
      </c>
      <c r="R20" s="3">
        <f t="shared" si="5"/>
        <v>0.32593445689980882</v>
      </c>
      <c r="S20" s="3">
        <v>9.4700000000000006</v>
      </c>
      <c r="T20" s="3">
        <v>15571275</v>
      </c>
      <c r="U20" s="3">
        <v>4547</v>
      </c>
      <c r="V20" s="5">
        <f t="shared" si="6"/>
        <v>1.8871174250205954E-2</v>
      </c>
      <c r="W20" s="3">
        <f t="shared" si="7"/>
        <v>2.9201205424732399E-2</v>
      </c>
      <c r="X20" s="3">
        <v>14575398</v>
      </c>
      <c r="Y20" s="5">
        <f t="shared" si="8"/>
        <v>60.491505481439056</v>
      </c>
      <c r="Z20" s="3">
        <f t="shared" si="0"/>
        <v>93.604396557122001</v>
      </c>
      <c r="AA20" s="3">
        <v>991330</v>
      </c>
      <c r="AB20" s="3">
        <v>23.06</v>
      </c>
      <c r="AC20" s="3">
        <v>71.2</v>
      </c>
      <c r="AD20" s="3">
        <v>34.25</v>
      </c>
      <c r="AE20" s="3">
        <v>47.34</v>
      </c>
      <c r="AF20" s="3">
        <v>87.53</v>
      </c>
      <c r="AG20" s="3">
        <v>57.71</v>
      </c>
    </row>
    <row r="21" spans="1:33" x14ac:dyDescent="0.2">
      <c r="A21" s="3" t="s">
        <v>58</v>
      </c>
      <c r="B21" t="s">
        <v>34</v>
      </c>
      <c r="C21" t="s">
        <v>35</v>
      </c>
      <c r="D21">
        <v>2023</v>
      </c>
      <c r="E21" t="s">
        <v>57</v>
      </c>
      <c r="F21" s="3">
        <v>19267416</v>
      </c>
      <c r="G21" s="3">
        <v>17276193</v>
      </c>
      <c r="H21" s="4">
        <f t="shared" si="1"/>
        <v>89.665334469344515</v>
      </c>
      <c r="I21" s="4">
        <v>7.39</v>
      </c>
      <c r="J21" s="3">
        <v>2553397</v>
      </c>
      <c r="K21" s="3">
        <v>27994976</v>
      </c>
      <c r="L21" s="3">
        <f t="shared" si="2"/>
        <v>4004013</v>
      </c>
      <c r="M21" s="3">
        <f t="shared" si="3"/>
        <v>11.588238797749018</v>
      </c>
      <c r="N21" s="3">
        <v>28095212</v>
      </c>
      <c r="O21" s="3">
        <v>100236</v>
      </c>
      <c r="P21" s="3">
        <f t="shared" si="4"/>
        <v>0.35677253476499837</v>
      </c>
      <c r="Q21" s="3">
        <v>103918</v>
      </c>
      <c r="R21" s="3">
        <f t="shared" si="5"/>
        <v>0.3698779706663185</v>
      </c>
      <c r="S21" s="3">
        <v>11.46</v>
      </c>
      <c r="T21" s="3">
        <v>24264703</v>
      </c>
      <c r="U21" s="3">
        <v>10305</v>
      </c>
      <c r="V21" s="5">
        <f t="shared" si="6"/>
        <v>3.3733384098721071E-2</v>
      </c>
      <c r="W21" s="3">
        <f t="shared" si="7"/>
        <v>4.2469095953904731E-2</v>
      </c>
      <c r="X21" s="3">
        <v>23218230</v>
      </c>
      <c r="Y21" s="5">
        <f t="shared" si="8"/>
        <v>76.004800648466613</v>
      </c>
      <c r="Z21" s="3">
        <f t="shared" si="0"/>
        <v>95.687262275577822</v>
      </c>
      <c r="AA21" s="3">
        <v>1036168</v>
      </c>
      <c r="AB21" s="3">
        <v>36.659999999999997</v>
      </c>
      <c r="AC21" s="3">
        <v>77.87</v>
      </c>
      <c r="AD21" s="3">
        <v>45.92</v>
      </c>
      <c r="AE21" s="3">
        <v>106.71</v>
      </c>
      <c r="AF21" s="3">
        <v>94.28</v>
      </c>
      <c r="AG21" s="3">
        <v>80.52</v>
      </c>
    </row>
    <row r="22" spans="1:33" x14ac:dyDescent="0.2">
      <c r="A22" s="3" t="s">
        <v>59</v>
      </c>
      <c r="B22" t="s">
        <v>34</v>
      </c>
      <c r="C22" t="s">
        <v>35</v>
      </c>
      <c r="D22">
        <v>2023</v>
      </c>
      <c r="E22" t="s">
        <v>57</v>
      </c>
      <c r="F22" s="3">
        <v>17724931</v>
      </c>
      <c r="G22" s="3">
        <v>16196805</v>
      </c>
      <c r="H22" s="4">
        <f t="shared" si="1"/>
        <v>91.378663194796076</v>
      </c>
      <c r="I22" s="4">
        <v>22.43</v>
      </c>
      <c r="J22" s="3">
        <v>7264989</v>
      </c>
      <c r="K22" s="3">
        <v>17007864</v>
      </c>
      <c r="L22" s="3">
        <f t="shared" si="2"/>
        <v>8120757</v>
      </c>
      <c r="M22" s="3">
        <f t="shared" si="3"/>
        <v>25.069008980474855</v>
      </c>
      <c r="N22" s="3">
        <v>17068680</v>
      </c>
      <c r="O22" s="3">
        <v>60816</v>
      </c>
      <c r="P22" s="3">
        <f t="shared" si="4"/>
        <v>0.35630171753175993</v>
      </c>
      <c r="Q22" s="3">
        <v>62170</v>
      </c>
      <c r="R22" s="3">
        <f t="shared" si="5"/>
        <v>0.36423437547601806</v>
      </c>
      <c r="S22" s="3">
        <v>9.27</v>
      </c>
      <c r="T22" s="3">
        <v>15096738</v>
      </c>
      <c r="U22" s="3">
        <v>4695</v>
      </c>
      <c r="V22" s="5">
        <f t="shared" si="6"/>
        <v>1.9342596438910582E-2</v>
      </c>
      <c r="W22" s="3">
        <f t="shared" si="7"/>
        <v>3.1099433533257316E-2</v>
      </c>
      <c r="X22" s="3">
        <v>14167234</v>
      </c>
      <c r="Y22" s="5">
        <f t="shared" si="8"/>
        <v>58.366579322175269</v>
      </c>
      <c r="Z22" s="3">
        <f t="shared" si="0"/>
        <v>93.84301429885052</v>
      </c>
      <c r="AA22" s="3">
        <v>924809</v>
      </c>
      <c r="AB22" s="3">
        <v>22.54</v>
      </c>
      <c r="AC22" s="3">
        <v>70.260000000000005</v>
      </c>
      <c r="AD22" s="3">
        <v>33.11</v>
      </c>
      <c r="AE22" s="3">
        <v>48.86</v>
      </c>
      <c r="AF22" s="3">
        <v>90.13</v>
      </c>
      <c r="AG22" s="3">
        <v>64.84</v>
      </c>
    </row>
    <row r="23" spans="1:33" x14ac:dyDescent="0.2">
      <c r="A23" s="3" t="s">
        <v>60</v>
      </c>
      <c r="B23" t="s">
        <v>34</v>
      </c>
      <c r="C23" t="s">
        <v>35</v>
      </c>
      <c r="D23">
        <v>2023</v>
      </c>
      <c r="E23" t="s">
        <v>57</v>
      </c>
      <c r="F23" s="3">
        <v>9600812</v>
      </c>
      <c r="G23" s="3">
        <v>8836429</v>
      </c>
      <c r="H23" s="4">
        <f t="shared" si="1"/>
        <v>92.038350506186347</v>
      </c>
      <c r="I23" s="4">
        <v>34.590000000000003</v>
      </c>
      <c r="J23" s="3">
        <v>6113468</v>
      </c>
      <c r="K23" s="3">
        <v>606665</v>
      </c>
      <c r="L23" s="3">
        <f t="shared" si="2"/>
        <v>10952725</v>
      </c>
      <c r="M23" s="3">
        <f t="shared" si="3"/>
        <v>61.97483734662498</v>
      </c>
      <c r="N23" s="3">
        <v>608682</v>
      </c>
      <c r="O23" s="3">
        <v>2017</v>
      </c>
      <c r="P23" s="3">
        <f t="shared" si="4"/>
        <v>0.33137171790853026</v>
      </c>
      <c r="Q23" s="3">
        <v>2481</v>
      </c>
      <c r="R23" s="3">
        <f t="shared" si="5"/>
        <v>0.40760199907340783</v>
      </c>
      <c r="S23" s="3">
        <v>9.3000000000000007</v>
      </c>
      <c r="T23" s="3">
        <v>514543</v>
      </c>
      <c r="U23" s="3">
        <v>242</v>
      </c>
      <c r="V23" s="5">
        <f t="shared" si="6"/>
        <v>3.6011192040395629E-3</v>
      </c>
      <c r="W23" s="3">
        <f t="shared" si="7"/>
        <v>4.7032026477864829E-2</v>
      </c>
      <c r="X23" s="3">
        <v>490160</v>
      </c>
      <c r="Y23" s="5">
        <f t="shared" si="8"/>
        <v>7.293903260545588</v>
      </c>
      <c r="Z23" s="3">
        <f t="shared" si="0"/>
        <v>95.261231811529839</v>
      </c>
      <c r="AA23" s="3">
        <v>24141</v>
      </c>
      <c r="AB23" s="3">
        <v>0.7</v>
      </c>
      <c r="AC23" s="3">
        <v>3.74</v>
      </c>
      <c r="AD23" s="3">
        <v>0.24</v>
      </c>
      <c r="AE23" s="3">
        <v>2.17</v>
      </c>
      <c r="AF23" s="3">
        <v>15.03</v>
      </c>
      <c r="AG23" s="3">
        <v>0.49</v>
      </c>
    </row>
    <row r="24" spans="1:33" x14ac:dyDescent="0.2">
      <c r="A24" s="3" t="s">
        <v>61</v>
      </c>
      <c r="B24" t="s">
        <v>34</v>
      </c>
      <c r="C24" t="s">
        <v>35</v>
      </c>
      <c r="D24">
        <v>2023</v>
      </c>
      <c r="E24" t="s">
        <v>57</v>
      </c>
      <c r="F24" s="3">
        <v>12765502</v>
      </c>
      <c r="G24" s="3">
        <v>11724615</v>
      </c>
      <c r="H24" s="4">
        <f t="shared" si="1"/>
        <v>91.846094262489643</v>
      </c>
      <c r="I24" s="4">
        <v>17.25</v>
      </c>
      <c r="J24" s="3">
        <v>4045125</v>
      </c>
      <c r="K24" s="3">
        <v>10924037</v>
      </c>
      <c r="L24" s="3">
        <f t="shared" si="2"/>
        <v>8480068</v>
      </c>
      <c r="M24" s="3">
        <f t="shared" si="3"/>
        <v>36.163524346001978</v>
      </c>
      <c r="N24" s="3">
        <v>10969741</v>
      </c>
      <c r="O24" s="3">
        <v>45704</v>
      </c>
      <c r="P24" s="3">
        <f t="shared" si="4"/>
        <v>0.41663700173048757</v>
      </c>
      <c r="Q24" s="3">
        <v>38196</v>
      </c>
      <c r="R24" s="3">
        <f t="shared" si="5"/>
        <v>0.34819418252445522</v>
      </c>
      <c r="S24" s="3">
        <v>8.69</v>
      </c>
      <c r="T24" s="3">
        <v>9738450</v>
      </c>
      <c r="U24" s="3">
        <v>4843</v>
      </c>
      <c r="V24" s="5">
        <f t="shared" si="6"/>
        <v>3.2353180492000817E-2</v>
      </c>
      <c r="W24" s="3">
        <f t="shared" si="7"/>
        <v>4.9730706631958881E-2</v>
      </c>
      <c r="X24" s="3">
        <v>9103588</v>
      </c>
      <c r="Y24" s="5">
        <f t="shared" si="8"/>
        <v>60.8156154633105</v>
      </c>
      <c r="Z24" s="3">
        <f t="shared" si="0"/>
        <v>93.480872212723781</v>
      </c>
      <c r="AA24" s="3">
        <v>630019</v>
      </c>
      <c r="AB24" s="3">
        <v>14.38</v>
      </c>
      <c r="AC24" s="3">
        <v>57.52</v>
      </c>
      <c r="AD24" s="3">
        <v>21.04</v>
      </c>
      <c r="AE24" s="3">
        <v>50.03</v>
      </c>
      <c r="AF24" s="3">
        <v>89.52</v>
      </c>
      <c r="AG24" s="3">
        <v>64.09</v>
      </c>
    </row>
    <row r="25" spans="1:33" x14ac:dyDescent="0.2">
      <c r="A25" s="3" t="s">
        <v>62</v>
      </c>
      <c r="B25" t="s">
        <v>34</v>
      </c>
      <c r="C25" t="s">
        <v>35</v>
      </c>
      <c r="D25">
        <v>2023</v>
      </c>
      <c r="E25" t="s">
        <v>57</v>
      </c>
      <c r="F25" s="3">
        <v>9038762</v>
      </c>
      <c r="G25" s="3">
        <v>8258983</v>
      </c>
      <c r="H25" s="4">
        <f t="shared" si="1"/>
        <v>91.372944657686531</v>
      </c>
      <c r="I25" s="4">
        <v>10.68</v>
      </c>
      <c r="J25" s="3">
        <v>1763549</v>
      </c>
      <c r="K25" s="3">
        <v>9354370</v>
      </c>
      <c r="L25" s="3">
        <f t="shared" si="2"/>
        <v>5400047</v>
      </c>
      <c r="M25" s="3">
        <f t="shared" si="3"/>
        <v>32.691960983573885</v>
      </c>
      <c r="N25" s="3">
        <v>9397630</v>
      </c>
      <c r="O25" s="3">
        <v>43260</v>
      </c>
      <c r="P25" s="3">
        <f t="shared" si="4"/>
        <v>0.46032882758738103</v>
      </c>
      <c r="Q25" s="3">
        <v>31355</v>
      </c>
      <c r="R25" s="3">
        <f t="shared" si="5"/>
        <v>0.33364795166440903</v>
      </c>
      <c r="S25" s="3">
        <v>7.51</v>
      </c>
      <c r="T25" s="3">
        <v>8462234</v>
      </c>
      <c r="U25" s="3">
        <v>2319</v>
      </c>
      <c r="V25" s="5">
        <f t="shared" si="6"/>
        <v>2.0858219960048278E-2</v>
      </c>
      <c r="W25" s="3">
        <f t="shared" si="7"/>
        <v>2.740411101843792E-2</v>
      </c>
      <c r="X25" s="3">
        <v>8088344</v>
      </c>
      <c r="Y25" s="5">
        <f t="shared" si="8"/>
        <v>72.750521028260778</v>
      </c>
      <c r="Z25" s="3">
        <f t="shared" si="0"/>
        <v>95.581663187285997</v>
      </c>
      <c r="AA25" s="3">
        <v>371571</v>
      </c>
      <c r="AB25" s="3">
        <v>12.76</v>
      </c>
      <c r="AC25" s="3">
        <v>60.44</v>
      </c>
      <c r="AD25" s="3">
        <v>20.059999999999999</v>
      </c>
      <c r="AE25" s="3">
        <v>22.88</v>
      </c>
      <c r="AF25" s="3">
        <v>91.37</v>
      </c>
      <c r="AG25" s="3">
        <v>34.159999999999997</v>
      </c>
    </row>
    <row r="26" spans="1:33" x14ac:dyDescent="0.2">
      <c r="A26" s="3" t="s">
        <v>63</v>
      </c>
      <c r="B26" t="s">
        <v>34</v>
      </c>
      <c r="C26" t="s">
        <v>35</v>
      </c>
      <c r="D26">
        <v>2023</v>
      </c>
      <c r="E26" t="s">
        <v>64</v>
      </c>
      <c r="F26" s="3">
        <v>11140775</v>
      </c>
      <c r="G26" s="3">
        <v>9330967</v>
      </c>
      <c r="H26" s="4">
        <f t="shared" si="1"/>
        <v>83.755097827574829</v>
      </c>
      <c r="I26" s="4">
        <v>3.9</v>
      </c>
      <c r="J26" s="3">
        <v>727956</v>
      </c>
      <c r="K26" s="3">
        <v>15686592</v>
      </c>
      <c r="L26" s="3">
        <f t="shared" si="2"/>
        <v>2247386</v>
      </c>
      <c r="M26" s="3">
        <f t="shared" si="3"/>
        <v>12.042621091683209</v>
      </c>
      <c r="N26" s="3">
        <v>17543305</v>
      </c>
      <c r="O26" s="3">
        <v>1856713</v>
      </c>
      <c r="P26" s="3">
        <f t="shared" si="4"/>
        <v>10.583598700472916</v>
      </c>
      <c r="Q26" s="3">
        <v>62028</v>
      </c>
      <c r="R26" s="3">
        <f t="shared" si="5"/>
        <v>0.35357077814015092</v>
      </c>
      <c r="S26" s="3">
        <v>6.61</v>
      </c>
      <c r="T26" s="3">
        <v>15928107</v>
      </c>
      <c r="U26">
        <v>487292</v>
      </c>
      <c r="V26" s="5">
        <f t="shared" si="6"/>
        <v>2.9686592649398569</v>
      </c>
      <c r="W26" s="3">
        <f t="shared" si="7"/>
        <v>3.0593214874812178</v>
      </c>
      <c r="X26">
        <v>14731183</v>
      </c>
      <c r="Y26" s="5">
        <f t="shared" si="8"/>
        <v>89.744676490635015</v>
      </c>
      <c r="Z26" s="3">
        <f t="shared" si="0"/>
        <v>92.485459822689535</v>
      </c>
      <c r="AA26">
        <v>709632</v>
      </c>
      <c r="AB26" s="3">
        <v>22.87</v>
      </c>
      <c r="AC26" s="3">
        <v>92.62</v>
      </c>
      <c r="AD26" s="3">
        <v>53.73</v>
      </c>
      <c r="AE26" s="3">
        <v>4740.8500000000004</v>
      </c>
      <c r="AF26" s="3">
        <v>99.72</v>
      </c>
      <c r="AG26" s="3">
        <v>99.56</v>
      </c>
    </row>
    <row r="27" spans="1:33" x14ac:dyDescent="0.2">
      <c r="A27" s="3" t="s">
        <v>65</v>
      </c>
      <c r="B27" t="s">
        <v>34</v>
      </c>
      <c r="C27" t="s">
        <v>35</v>
      </c>
      <c r="D27">
        <v>2023</v>
      </c>
      <c r="E27" t="s">
        <v>64</v>
      </c>
      <c r="F27" s="3">
        <v>14121396</v>
      </c>
      <c r="G27" s="3">
        <v>11814079</v>
      </c>
      <c r="H27" s="4">
        <f t="shared" si="1"/>
        <v>83.660843446356154</v>
      </c>
      <c r="I27" s="4">
        <v>1.3</v>
      </c>
      <c r="J27" s="3">
        <v>307409</v>
      </c>
      <c r="K27" s="3">
        <v>20100126</v>
      </c>
      <c r="L27" s="3">
        <f t="shared" si="2"/>
        <v>3220623</v>
      </c>
      <c r="M27" s="3">
        <f t="shared" si="3"/>
        <v>13.630444658445235</v>
      </c>
      <c r="N27" s="3">
        <v>22872490</v>
      </c>
      <c r="O27" s="3">
        <v>2772364</v>
      </c>
      <c r="P27" s="3">
        <f t="shared" si="4"/>
        <v>12.120954036923832</v>
      </c>
      <c r="Q27" s="3">
        <v>104850</v>
      </c>
      <c r="R27" s="3">
        <f t="shared" si="5"/>
        <v>0.45841095569393631</v>
      </c>
      <c r="S27" s="3">
        <v>9.9700000000000006</v>
      </c>
      <c r="T27" s="3">
        <v>19927393</v>
      </c>
      <c r="U27">
        <v>1286042</v>
      </c>
      <c r="V27" s="5">
        <f t="shared" si="6"/>
        <v>6.3017998009068705</v>
      </c>
      <c r="W27" s="3">
        <f t="shared" si="7"/>
        <v>6.453638968228308</v>
      </c>
      <c r="X27">
        <v>17448007</v>
      </c>
      <c r="Y27" s="5">
        <f t="shared" si="8"/>
        <v>85.497866351815645</v>
      </c>
      <c r="Z27" s="3">
        <f t="shared" si="0"/>
        <v>87.557900825260987</v>
      </c>
      <c r="AA27">
        <v>1193344</v>
      </c>
      <c r="AB27" s="3">
        <v>27.03</v>
      </c>
      <c r="AC27" s="3">
        <v>92.95</v>
      </c>
      <c r="AD27" s="3">
        <v>60.24</v>
      </c>
      <c r="AE27" s="3">
        <v>12344.16</v>
      </c>
      <c r="AF27" s="3">
        <v>99.91</v>
      </c>
      <c r="AG27" s="3">
        <v>99.72</v>
      </c>
    </row>
    <row r="28" spans="1:33" x14ac:dyDescent="0.2">
      <c r="A28" s="3" t="s">
        <v>66</v>
      </c>
      <c r="B28" t="s">
        <v>34</v>
      </c>
      <c r="C28" t="s">
        <v>35</v>
      </c>
      <c r="D28">
        <v>2023</v>
      </c>
      <c r="E28" t="s">
        <v>64</v>
      </c>
      <c r="F28" s="3">
        <v>13292350</v>
      </c>
      <c r="G28" s="3">
        <v>10903919</v>
      </c>
      <c r="H28" s="4">
        <f t="shared" si="1"/>
        <v>82.031536936659052</v>
      </c>
      <c r="I28" s="4">
        <v>7.18</v>
      </c>
      <c r="J28" s="3">
        <v>1566713</v>
      </c>
      <c r="K28" s="3">
        <v>17391467</v>
      </c>
      <c r="L28" s="3">
        <f t="shared" si="2"/>
        <v>2849658</v>
      </c>
      <c r="M28" s="3">
        <f t="shared" si="3"/>
        <v>13.06712751626273</v>
      </c>
      <c r="N28" s="3">
        <v>20093627</v>
      </c>
      <c r="O28" s="3">
        <v>2702160</v>
      </c>
      <c r="P28" s="3">
        <f t="shared" si="4"/>
        <v>13.447845926472111</v>
      </c>
      <c r="Q28" s="3">
        <v>81726</v>
      </c>
      <c r="R28" s="3">
        <f t="shared" si="5"/>
        <v>0.40672597336458965</v>
      </c>
      <c r="S28" s="3">
        <v>8.09</v>
      </c>
      <c r="T28" s="3">
        <v>17878672</v>
      </c>
      <c r="U28">
        <v>559292</v>
      </c>
      <c r="V28" s="5">
        <f t="shared" si="6"/>
        <v>2.950135508788291</v>
      </c>
      <c r="W28" s="3">
        <f t="shared" si="7"/>
        <v>3.1282636652207727</v>
      </c>
      <c r="X28">
        <v>16533020</v>
      </c>
      <c r="Y28" s="5">
        <f t="shared" si="8"/>
        <v>87.20784379091242</v>
      </c>
      <c r="Z28" s="3">
        <f t="shared" si="0"/>
        <v>92.473423081982816</v>
      </c>
      <c r="AA28">
        <v>786360</v>
      </c>
      <c r="AB28" s="3">
        <v>25.3</v>
      </c>
      <c r="AC28" s="3">
        <v>92.66</v>
      </c>
      <c r="AD28" s="3">
        <v>56.8</v>
      </c>
      <c r="AE28" s="3">
        <v>5394.75</v>
      </c>
      <c r="AF28" s="3">
        <v>99.77</v>
      </c>
      <c r="AG28" s="3">
        <v>99.53</v>
      </c>
    </row>
    <row r="29" spans="1:33" x14ac:dyDescent="0.2">
      <c r="A29" s="3" t="s">
        <v>67</v>
      </c>
      <c r="B29" t="s">
        <v>34</v>
      </c>
      <c r="C29" t="s">
        <v>35</v>
      </c>
      <c r="D29">
        <v>2023</v>
      </c>
      <c r="E29" t="s">
        <v>64</v>
      </c>
      <c r="F29" s="3">
        <v>13915194</v>
      </c>
      <c r="G29" s="3">
        <v>11120638</v>
      </c>
      <c r="H29" s="4">
        <f t="shared" si="1"/>
        <v>79.917232918204377</v>
      </c>
      <c r="I29" s="4">
        <v>3.33</v>
      </c>
      <c r="J29" s="3">
        <v>741138</v>
      </c>
      <c r="K29" s="3">
        <v>18192782</v>
      </c>
      <c r="L29" s="3">
        <f t="shared" si="2"/>
        <v>3307356</v>
      </c>
      <c r="M29" s="3">
        <f t="shared" si="3"/>
        <v>14.870351862905707</v>
      </c>
      <c r="N29" s="3">
        <v>21303068</v>
      </c>
      <c r="O29" s="3">
        <v>3110286</v>
      </c>
      <c r="P29" s="3">
        <f t="shared" si="4"/>
        <v>14.600178716042214</v>
      </c>
      <c r="Q29" s="3">
        <v>93036</v>
      </c>
      <c r="R29" s="3">
        <f t="shared" si="5"/>
        <v>0.43672582747236222</v>
      </c>
      <c r="S29" s="3">
        <v>9.86</v>
      </c>
      <c r="T29" s="3">
        <v>18505568</v>
      </c>
      <c r="U29" s="3">
        <v>708033</v>
      </c>
      <c r="V29" s="5">
        <f t="shared" si="6"/>
        <v>3.7394950438155439</v>
      </c>
      <c r="W29" s="3">
        <f t="shared" si="7"/>
        <v>3.8260538665984201</v>
      </c>
      <c r="X29" s="3">
        <v>16695711</v>
      </c>
      <c r="Y29" s="5">
        <f t="shared" si="8"/>
        <v>88.178839881017765</v>
      </c>
      <c r="Z29" s="3">
        <f t="shared" si="0"/>
        <v>90.219932725112784</v>
      </c>
      <c r="AA29" s="3">
        <v>1101824</v>
      </c>
      <c r="AB29" s="3">
        <v>25.19</v>
      </c>
      <c r="AC29" s="3">
        <v>92.15</v>
      </c>
      <c r="AD29" s="3">
        <v>53.59</v>
      </c>
      <c r="AE29" s="3">
        <v>6886.11</v>
      </c>
      <c r="AF29" s="3">
        <v>99.87</v>
      </c>
      <c r="AG29" s="3">
        <v>99.64</v>
      </c>
    </row>
    <row r="30" spans="1:33" x14ac:dyDescent="0.2">
      <c r="A30" s="3" t="s">
        <v>68</v>
      </c>
      <c r="B30" t="s">
        <v>34</v>
      </c>
      <c r="C30" t="s">
        <v>35</v>
      </c>
      <c r="D30">
        <v>2023</v>
      </c>
      <c r="E30" t="s">
        <v>64</v>
      </c>
      <c r="F30" s="3">
        <v>11272003</v>
      </c>
      <c r="G30" s="3">
        <v>9406206</v>
      </c>
      <c r="H30" s="4">
        <f t="shared" si="1"/>
        <v>83.447511502614049</v>
      </c>
      <c r="I30" s="4">
        <v>1.28</v>
      </c>
      <c r="J30" s="3">
        <v>240133</v>
      </c>
      <c r="K30" s="3">
        <v>16231173</v>
      </c>
      <c r="L30" s="3">
        <f t="shared" si="2"/>
        <v>2341106</v>
      </c>
      <c r="M30" s="3">
        <f t="shared" si="3"/>
        <v>12.444475487779027</v>
      </c>
      <c r="N30" s="3">
        <v>18364007</v>
      </c>
      <c r="O30" s="3">
        <v>2132834</v>
      </c>
      <c r="P30" s="3">
        <f t="shared" si="4"/>
        <v>11.61420816273921</v>
      </c>
      <c r="Q30" s="3">
        <v>63058</v>
      </c>
      <c r="R30" s="3">
        <f t="shared" si="5"/>
        <v>0.34337821805448016</v>
      </c>
      <c r="S30" s="3">
        <v>6.43</v>
      </c>
      <c r="T30" s="3">
        <v>16670302</v>
      </c>
      <c r="U30" s="3">
        <v>343795</v>
      </c>
      <c r="V30" s="5">
        <f t="shared" si="6"/>
        <v>2.0872358269587123</v>
      </c>
      <c r="W30" s="3">
        <f t="shared" si="7"/>
        <v>2.0623201667252338</v>
      </c>
      <c r="X30" s="3">
        <v>15644831</v>
      </c>
      <c r="Y30" s="5">
        <f t="shared" si="8"/>
        <v>94.982334734112754</v>
      </c>
      <c r="Z30" s="3">
        <f t="shared" si="0"/>
        <v>93.84851576174205</v>
      </c>
      <c r="AA30" s="3">
        <v>681676</v>
      </c>
      <c r="AB30" s="3">
        <v>24.14</v>
      </c>
      <c r="AC30" s="3">
        <v>92.01</v>
      </c>
      <c r="AD30" s="3">
        <v>54.45</v>
      </c>
      <c r="AE30" s="3">
        <v>3356.53</v>
      </c>
      <c r="AF30" s="3">
        <v>99.76</v>
      </c>
      <c r="AG30" s="3">
        <v>99.53</v>
      </c>
    </row>
    <row r="31" spans="1:33" x14ac:dyDescent="0.2">
      <c r="A31" s="3" t="s">
        <v>69</v>
      </c>
      <c r="B31" t="s">
        <v>34</v>
      </c>
      <c r="C31" t="s">
        <v>35</v>
      </c>
      <c r="D31">
        <v>2023</v>
      </c>
      <c r="E31" t="s">
        <v>64</v>
      </c>
      <c r="F31" s="3">
        <v>6642911</v>
      </c>
      <c r="G31" s="3">
        <v>5593598</v>
      </c>
      <c r="H31" s="4">
        <f t="shared" si="1"/>
        <v>84.204018388926187</v>
      </c>
      <c r="I31" s="4">
        <v>1.36</v>
      </c>
      <c r="J31" s="3">
        <v>152703</v>
      </c>
      <c r="K31" s="3">
        <v>9507395</v>
      </c>
      <c r="L31" s="3">
        <f t="shared" si="2"/>
        <v>1527098</v>
      </c>
      <c r="M31" s="3">
        <f t="shared" si="3"/>
        <v>13.650408913904787</v>
      </c>
      <c r="N31" s="3">
        <v>10823281</v>
      </c>
      <c r="O31" s="3">
        <v>1315886</v>
      </c>
      <c r="P31" s="3">
        <f t="shared" si="4"/>
        <v>12.157921428816271</v>
      </c>
      <c r="Q31" s="3">
        <v>47090</v>
      </c>
      <c r="R31" s="3">
        <f t="shared" si="5"/>
        <v>0.43508063774746308</v>
      </c>
      <c r="S31" s="3">
        <v>7.27</v>
      </c>
      <c r="T31" s="3">
        <v>9743743</v>
      </c>
      <c r="U31" s="3">
        <v>362136</v>
      </c>
      <c r="V31" s="5">
        <f t="shared" si="6"/>
        <v>3.748781844656234</v>
      </c>
      <c r="W31" s="3">
        <f t="shared" si="7"/>
        <v>3.716600489154938</v>
      </c>
      <c r="X31" s="3">
        <v>8948859</v>
      </c>
      <c r="Y31" s="5">
        <f t="shared" si="8"/>
        <v>92.637352126241368</v>
      </c>
      <c r="Z31" s="3">
        <f t="shared" si="0"/>
        <v>91.842108315048961</v>
      </c>
      <c r="AA31" s="3">
        <v>432748</v>
      </c>
      <c r="AB31" s="3">
        <v>13.83</v>
      </c>
      <c r="AC31" s="3">
        <v>86.07</v>
      </c>
      <c r="AD31" s="3">
        <v>21.81</v>
      </c>
      <c r="AE31" s="3">
        <v>3496.16</v>
      </c>
      <c r="AF31" s="3">
        <v>99.56</v>
      </c>
      <c r="AG31" s="3">
        <v>99.47</v>
      </c>
    </row>
    <row r="33" spans="6:19" x14ac:dyDescent="0.2">
      <c r="H33" s="6"/>
      <c r="I33" s="6"/>
      <c r="K33" s="6"/>
      <c r="L33" s="6"/>
      <c r="M33" s="6"/>
      <c r="N33" s="6"/>
      <c r="Q33" s="7"/>
      <c r="R33" s="7"/>
      <c r="S33" s="7"/>
    </row>
    <row r="34" spans="6:19" ht="17" customHeight="1" x14ac:dyDescent="0.2">
      <c r="F34" s="6"/>
      <c r="G34" s="6"/>
      <c r="H34" s="6"/>
      <c r="I34" s="6"/>
      <c r="L34" s="6"/>
      <c r="M34" s="8"/>
      <c r="N34" s="8"/>
      <c r="Q34" s="7"/>
      <c r="R34" s="7"/>
      <c r="S34" s="7"/>
    </row>
    <row r="35" spans="6:19" x14ac:dyDescent="0.2">
      <c r="F35" s="6"/>
      <c r="G35" s="6"/>
      <c r="H35" s="6"/>
      <c r="I35" s="6"/>
      <c r="L35" s="6"/>
      <c r="M35" s="6"/>
      <c r="N35" s="6"/>
      <c r="Q35" s="7"/>
      <c r="R35" s="7"/>
      <c r="S35" s="7"/>
    </row>
    <row r="36" spans="6:19" x14ac:dyDescent="0.2">
      <c r="F36" s="6"/>
      <c r="G36" s="6"/>
      <c r="H36" s="6"/>
      <c r="I36" s="6"/>
      <c r="K36" s="6"/>
      <c r="L36" s="6"/>
      <c r="M36" s="6"/>
      <c r="N36" s="6"/>
    </row>
    <row r="37" spans="6:19" x14ac:dyDescent="0.2">
      <c r="F37" s="6"/>
      <c r="G37" s="6"/>
      <c r="H37" s="6"/>
      <c r="I37" s="6"/>
      <c r="K37" s="6"/>
      <c r="L37" s="6"/>
      <c r="M37" s="6"/>
      <c r="N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Kode</dc:creator>
  <cp:lastModifiedBy>Anusha Kode</cp:lastModifiedBy>
  <dcterms:created xsi:type="dcterms:W3CDTF">2025-08-17T09:10:08Z</dcterms:created>
  <dcterms:modified xsi:type="dcterms:W3CDTF">2025-08-17T09:11:07Z</dcterms:modified>
</cp:coreProperties>
</file>