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usha Thakur\Desktop\New_VBA_Proj\"/>
    </mc:Choice>
  </mc:AlternateContent>
  <xr:revisionPtr revIDLastSave="0" documentId="13_ncr:1_{7A62415C-64D7-4A96-8701-F6D4D13FA083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Headcount" sheetId="11" r:id="rId1"/>
    <sheet name="Exits" sheetId="9" r:id="rId2"/>
    <sheet name="Sheet1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1" l="1"/>
  <c r="L58" i="11" s="1"/>
  <c r="L57" i="11"/>
  <c r="K57" i="11"/>
  <c r="L56" i="11"/>
  <c r="K56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K20" i="11"/>
  <c r="L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K58" i="11" l="1"/>
  <c r="L14" i="9" l="1"/>
  <c r="L2" i="9"/>
  <c r="K2" i="9"/>
  <c r="J15" i="9"/>
  <c r="M2" i="9" l="1"/>
  <c r="K3" i="9"/>
  <c r="L3" i="9"/>
  <c r="K4" i="9"/>
  <c r="L4" i="9"/>
  <c r="K5" i="9"/>
  <c r="L5" i="9"/>
  <c r="K6" i="9"/>
  <c r="L6" i="9"/>
  <c r="K7" i="9"/>
  <c r="L7" i="9"/>
  <c r="M7" i="9" s="1"/>
  <c r="K8" i="9"/>
  <c r="L8" i="9"/>
  <c r="M8" i="9" s="1"/>
  <c r="K9" i="9"/>
  <c r="L9" i="9"/>
  <c r="K10" i="9"/>
  <c r="L10" i="9"/>
  <c r="M10" i="9" s="1"/>
  <c r="K11" i="9"/>
  <c r="L11" i="9"/>
  <c r="M11" i="9" s="1"/>
  <c r="K12" i="9"/>
  <c r="L12" i="9"/>
  <c r="M12" i="9" s="1"/>
  <c r="K13" i="9"/>
  <c r="L13" i="9"/>
  <c r="M13" i="9" s="1"/>
  <c r="K14" i="9"/>
  <c r="M14" i="9" s="1"/>
  <c r="B15" i="9"/>
  <c r="C15" i="9"/>
  <c r="D15" i="9"/>
  <c r="M5" i="9" l="1"/>
  <c r="K15" i="9"/>
  <c r="M9" i="9"/>
  <c r="M3" i="9"/>
  <c r="M4" i="9"/>
  <c r="M6" i="9"/>
  <c r="L15" i="9"/>
  <c r="M15" i="9" l="1"/>
</calcChain>
</file>

<file path=xl/sharedStrings.xml><?xml version="1.0" encoding="utf-8"?>
<sst xmlns="http://schemas.openxmlformats.org/spreadsheetml/2006/main" count="235" uniqueCount="57">
  <si>
    <t>USA</t>
  </si>
  <si>
    <t>Direct</t>
  </si>
  <si>
    <t>High Cost</t>
  </si>
  <si>
    <t>Indirect</t>
  </si>
  <si>
    <t>Canada</t>
  </si>
  <si>
    <t>Low Cost</t>
  </si>
  <si>
    <t>E Digital</t>
  </si>
  <si>
    <t>E Operations Office</t>
  </si>
  <si>
    <t>E BDS</t>
  </si>
  <si>
    <t>E CHRO</t>
  </si>
  <si>
    <t>E NEAP</t>
  </si>
  <si>
    <t>E Americas</t>
  </si>
  <si>
    <t>Brazil</t>
  </si>
  <si>
    <t>E Cloud</t>
  </si>
  <si>
    <t>E CCO Office</t>
  </si>
  <si>
    <t>E Marketing &amp; Comms</t>
  </si>
  <si>
    <t>E General Counsel</t>
  </si>
  <si>
    <t>E Transformation Office</t>
  </si>
  <si>
    <t>India</t>
  </si>
  <si>
    <t>E Finance Office</t>
  </si>
  <si>
    <t>Mexico</t>
  </si>
  <si>
    <t>Non Acq</t>
  </si>
  <si>
    <t>Acq</t>
  </si>
  <si>
    <t>Grand Total</t>
  </si>
  <si>
    <t>Business Unit</t>
  </si>
  <si>
    <t>Annualized Attrition %</t>
  </si>
  <si>
    <t>Total</t>
  </si>
  <si>
    <t xml:space="preserve"> Total</t>
  </si>
  <si>
    <t xml:space="preserve"> Career Expectation</t>
  </si>
  <si>
    <t xml:space="preserve"> Personal</t>
  </si>
  <si>
    <t>Vol Exit(01-31st May)</t>
  </si>
  <si>
    <t>Avarage HC</t>
  </si>
  <si>
    <t>E SE CE MEA</t>
  </si>
  <si>
    <t>Total Exits</t>
  </si>
  <si>
    <t xml:space="preserve">Compensations &amp; Benefits </t>
  </si>
  <si>
    <t>Conflict of Interest</t>
  </si>
  <si>
    <t xml:space="preserve"> Work Locations</t>
  </si>
  <si>
    <t>Vol Exit(01-30th June)</t>
  </si>
  <si>
    <t>Vol Exit(01-31st July)</t>
  </si>
  <si>
    <t>HC 31st July 23</t>
  </si>
  <si>
    <t>HC 01st July 23</t>
  </si>
  <si>
    <t>HC 01st June 23</t>
  </si>
  <si>
    <t>HC 01st May 23</t>
  </si>
  <si>
    <t>Work Hours</t>
  </si>
  <si>
    <t>HC 24th Aug 23</t>
  </si>
  <si>
    <t>Vol Exit 24th Aug 23</t>
  </si>
  <si>
    <t>Current HC</t>
  </si>
  <si>
    <t>HEADCOUNT by UNIT</t>
  </si>
  <si>
    <t>Grand Total
24th Aug HC</t>
  </si>
  <si>
    <t>Grand Total
31st July HC</t>
  </si>
  <si>
    <t>Grand Total
01st May HC</t>
  </si>
  <si>
    <t>Delta- 1st May vs. 31st July</t>
  </si>
  <si>
    <t>Delta- 1st May vs. 24th Aug</t>
  </si>
  <si>
    <t>FTE+ Subco(FP+T&amp;M)</t>
  </si>
  <si>
    <t>FTE (No Subco &amp; KPO)</t>
  </si>
  <si>
    <t>UNITS</t>
  </si>
  <si>
    <t>RBU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</si>
</sst>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E9EBF5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theme="4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5" fillId="6" borderId="0" applyNumberFormat="0" applyBorder="0" applyAlignment="0" applyProtection="0"/>
  </cellStyleXfs>
  <cellXfs count="88">
    <xf numFmtId="0" fontId="0" fillId="0" borderId="0" xfId="0"/>
    <xf numFmtId="0" fontId="2" fillId="2" borderId="12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3" fillId="3" borderId="6" xfId="0" applyFont="1" applyFill="1" applyBorder="1" applyAlignment="1">
      <alignment horizontal="left" vertical="center" readingOrder="1"/>
    </xf>
    <xf numFmtId="0" fontId="3" fillId="3" borderId="7" xfId="0" applyFont="1" applyFill="1" applyBorder="1" applyAlignment="1">
      <alignment horizontal="center" vertical="center" readingOrder="1"/>
    </xf>
    <xf numFmtId="0" fontId="3" fillId="0" borderId="5" xfId="0" applyFont="1" applyBorder="1" applyAlignment="1">
      <alignment horizontal="left" vertical="center" readingOrder="1"/>
    </xf>
    <xf numFmtId="0" fontId="3" fillId="0" borderId="2" xfId="0" applyFont="1" applyBorder="1" applyAlignment="1">
      <alignment horizontal="center" vertical="center" readingOrder="1"/>
    </xf>
    <xf numFmtId="0" fontId="3" fillId="3" borderId="5" xfId="0" applyFont="1" applyFill="1" applyBorder="1" applyAlignment="1">
      <alignment horizontal="left" vertical="center" readingOrder="1"/>
    </xf>
    <xf numFmtId="0" fontId="3" fillId="3" borderId="2" xfId="0" applyFont="1" applyFill="1" applyBorder="1" applyAlignment="1">
      <alignment horizontal="center" vertical="center" readingOrder="1"/>
    </xf>
    <xf numFmtId="0" fontId="3" fillId="0" borderId="8" xfId="0" applyFont="1" applyBorder="1" applyAlignment="1">
      <alignment horizontal="left" vertical="center" readingOrder="1"/>
    </xf>
    <xf numFmtId="0" fontId="3" fillId="0" borderId="9" xfId="0" applyFont="1" applyBorder="1" applyAlignment="1">
      <alignment horizontal="center" vertical="center" readingOrder="1"/>
    </xf>
    <xf numFmtId="0" fontId="4" fillId="2" borderId="12" xfId="1" applyFont="1" applyBorder="1" applyAlignment="1"/>
    <xf numFmtId="0" fontId="4" fillId="2" borderId="10" xfId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3" fillId="3" borderId="7" xfId="0" applyNumberFormat="1" applyFont="1" applyFill="1" applyBorder="1" applyAlignment="1">
      <alignment horizontal="center" vertical="center" readingOrder="1"/>
    </xf>
    <xf numFmtId="9" fontId="3" fillId="0" borderId="2" xfId="0" applyNumberFormat="1" applyFont="1" applyBorder="1" applyAlignment="1">
      <alignment horizontal="center" vertical="center" readingOrder="1"/>
    </xf>
    <xf numFmtId="9" fontId="3" fillId="3" borderId="2" xfId="0" applyNumberFormat="1" applyFont="1" applyFill="1" applyBorder="1" applyAlignment="1">
      <alignment horizontal="center" vertical="center" readingOrder="1"/>
    </xf>
    <xf numFmtId="9" fontId="3" fillId="0" borderId="9" xfId="0" applyNumberFormat="1" applyFont="1" applyBorder="1" applyAlignment="1">
      <alignment horizontal="center" vertical="center" readingOrder="1"/>
    </xf>
    <xf numFmtId="9" fontId="4" fillId="2" borderId="10" xfId="1" applyNumberFormat="1" applyFont="1" applyBorder="1" applyAlignment="1">
      <alignment horizontal="center"/>
    </xf>
    <xf numFmtId="1" fontId="3" fillId="3" borderId="7" xfId="0" applyNumberFormat="1" applyFont="1" applyFill="1" applyBorder="1" applyAlignment="1">
      <alignment horizontal="center" vertical="center" readingOrder="1"/>
    </xf>
    <xf numFmtId="1" fontId="3" fillId="0" borderId="2" xfId="0" applyNumberFormat="1" applyFont="1" applyBorder="1" applyAlignment="1">
      <alignment horizontal="center" vertical="center" readingOrder="1"/>
    </xf>
    <xf numFmtId="1" fontId="3" fillId="3" borderId="2" xfId="0" applyNumberFormat="1" applyFont="1" applyFill="1" applyBorder="1" applyAlignment="1">
      <alignment horizontal="center" vertical="center" readingOrder="1"/>
    </xf>
    <xf numFmtId="1" fontId="3" fillId="0" borderId="9" xfId="0" applyNumberFormat="1" applyFont="1" applyBorder="1" applyAlignment="1">
      <alignment horizontal="center" vertical="center" readingOrder="1"/>
    </xf>
    <xf numFmtId="1" fontId="4" fillId="2" borderId="10" xfId="1" applyNumberFormat="1" applyFont="1" applyBorder="1" applyAlignment="1">
      <alignment horizontal="center"/>
    </xf>
    <xf numFmtId="0" fontId="2" fillId="2" borderId="13" xfId="1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readingOrder="1"/>
    </xf>
    <xf numFmtId="0" fontId="3" fillId="3" borderId="5" xfId="0" applyFont="1" applyFill="1" applyBorder="1" applyAlignment="1">
      <alignment horizontal="center" vertical="center" readingOrder="1"/>
    </xf>
    <xf numFmtId="0" fontId="3" fillId="0" borderId="8" xfId="0" applyFont="1" applyBorder="1" applyAlignment="1">
      <alignment horizontal="center" vertical="center" readingOrder="1"/>
    </xf>
    <xf numFmtId="0" fontId="4" fillId="2" borderId="16" xfId="1" applyFont="1" applyBorder="1" applyAlignment="1">
      <alignment horizontal="center"/>
    </xf>
    <xf numFmtId="0" fontId="2" fillId="2" borderId="16" xfId="1" applyFont="1" applyBorder="1" applyAlignment="1">
      <alignment horizontal="center" vertical="center"/>
    </xf>
    <xf numFmtId="0" fontId="2" fillId="2" borderId="19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5" borderId="29" xfId="2" applyFill="1" applyBorder="1" applyAlignment="1">
      <alignment horizontal="center"/>
    </xf>
    <xf numFmtId="3" fontId="6" fillId="5" borderId="30" xfId="2" applyNumberFormat="1" applyFill="1" applyBorder="1" applyAlignment="1">
      <alignment horizontal="center"/>
    </xf>
    <xf numFmtId="0" fontId="6" fillId="5" borderId="31" xfId="2" applyFill="1" applyBorder="1" applyAlignment="1">
      <alignment horizontal="center"/>
    </xf>
    <xf numFmtId="0" fontId="6" fillId="5" borderId="32" xfId="2" applyFill="1" applyBorder="1" applyAlignment="1">
      <alignment horizontal="center"/>
    </xf>
    <xf numFmtId="0" fontId="8" fillId="7" borderId="0" xfId="0" applyFont="1" applyFill="1"/>
    <xf numFmtId="0" fontId="12" fillId="4" borderId="0" xfId="3" applyFont="1" applyBorder="1" applyAlignment="1">
      <alignment horizontal="left" indent="2"/>
    </xf>
    <xf numFmtId="0" fontId="0" fillId="0" borderId="0" xfId="0" applyAlignment="1">
      <alignment horizontal="center"/>
    </xf>
    <xf numFmtId="0" fontId="8" fillId="2" borderId="33" xfId="1" applyFont="1" applyBorder="1"/>
    <xf numFmtId="0" fontId="8" fillId="2" borderId="35" xfId="1" applyFont="1" applyBorder="1"/>
    <xf numFmtId="0" fontId="9" fillId="6" borderId="20" xfId="4" applyFont="1" applyBorder="1" applyAlignment="1">
      <alignment horizontal="center"/>
    </xf>
    <xf numFmtId="0" fontId="9" fillId="6" borderId="26" xfId="4" applyFont="1" applyBorder="1" applyAlignment="1">
      <alignment horizontal="center"/>
    </xf>
    <xf numFmtId="0" fontId="9" fillId="6" borderId="19" xfId="4" applyFont="1" applyBorder="1" applyAlignment="1">
      <alignment horizontal="center"/>
    </xf>
    <xf numFmtId="0" fontId="8" fillId="2" borderId="19" xfId="1" applyFont="1" applyBorder="1" applyAlignment="1">
      <alignment horizontal="left"/>
    </xf>
    <xf numFmtId="3" fontId="8" fillId="2" borderId="19" xfId="1" applyNumberFormat="1" applyFont="1" applyBorder="1" applyAlignment="1">
      <alignment horizontal="center"/>
    </xf>
    <xf numFmtId="0" fontId="10" fillId="0" borderId="28" xfId="0" applyFont="1" applyBorder="1" applyAlignment="1">
      <alignment horizontal="left" vertical="center" wrapText="1" readingOrder="1"/>
    </xf>
    <xf numFmtId="0" fontId="11" fillId="0" borderId="28" xfId="0" applyFont="1" applyBorder="1" applyAlignment="1">
      <alignment horizontal="center" vertical="center" wrapText="1" readingOrder="1"/>
    </xf>
    <xf numFmtId="0" fontId="10" fillId="3" borderId="28" xfId="0" applyFont="1" applyFill="1" applyBorder="1" applyAlignment="1">
      <alignment horizontal="left" vertical="center" wrapText="1" readingOrder="1"/>
    </xf>
    <xf numFmtId="0" fontId="11" fillId="3" borderId="28" xfId="0" applyFont="1" applyFill="1" applyBorder="1" applyAlignment="1">
      <alignment horizontal="center" vertical="center" wrapText="1" readingOrder="1"/>
    </xf>
    <xf numFmtId="0" fontId="8" fillId="2" borderId="23" xfId="1" applyFont="1" applyBorder="1"/>
    <xf numFmtId="0" fontId="8" fillId="2" borderId="25" xfId="1" applyFont="1" applyBorder="1"/>
    <xf numFmtId="0" fontId="8" fillId="2" borderId="3" xfId="1" applyFont="1" applyBorder="1" applyAlignment="1">
      <alignment horizontal="left"/>
    </xf>
    <xf numFmtId="0" fontId="0" fillId="0" borderId="0" xfId="0" applyAlignment="1">
      <alignment horizontal="left"/>
    </xf>
    <xf numFmtId="0" fontId="9" fillId="8" borderId="37" xfId="0" applyFont="1" applyFill="1" applyBorder="1" applyAlignment="1">
      <alignment horizontal="left"/>
    </xf>
    <xf numFmtId="0" fontId="9" fillId="8" borderId="37" xfId="0" applyFont="1" applyFill="1" applyBorder="1"/>
    <xf numFmtId="0" fontId="0" fillId="9" borderId="0" xfId="0" applyFill="1"/>
    <xf numFmtId="0" fontId="8" fillId="2" borderId="18" xfId="1" applyFont="1" applyBorder="1" applyAlignment="1">
      <alignment horizontal="left" vertical="center"/>
    </xf>
    <xf numFmtId="0" fontId="8" fillId="2" borderId="20" xfId="1" applyFont="1" applyBorder="1" applyAlignment="1">
      <alignment horizontal="left" vertical="center"/>
    </xf>
    <xf numFmtId="0" fontId="9" fillId="6" borderId="3" xfId="4" applyFont="1" applyBorder="1" applyAlignment="1">
      <alignment horizontal="center"/>
    </xf>
    <xf numFmtId="0" fontId="9" fillId="6" borderId="27" xfId="4" applyFont="1" applyBorder="1" applyAlignment="1">
      <alignment horizontal="center"/>
    </xf>
    <xf numFmtId="0" fontId="9" fillId="6" borderId="4" xfId="4" applyFont="1" applyBorder="1" applyAlignment="1">
      <alignment horizontal="center"/>
    </xf>
    <xf numFmtId="0" fontId="8" fillId="2" borderId="18" xfId="1" applyFont="1" applyBorder="1" applyAlignment="1">
      <alignment horizontal="center" vertical="center" wrapText="1"/>
    </xf>
    <xf numFmtId="0" fontId="8" fillId="2" borderId="28" xfId="1" applyFont="1" applyBorder="1" applyAlignment="1">
      <alignment horizontal="center" vertical="center" wrapText="1"/>
    </xf>
    <xf numFmtId="0" fontId="6" fillId="5" borderId="18" xfId="2" applyFill="1" applyBorder="1" applyAlignment="1">
      <alignment horizontal="center" wrapText="1"/>
    </xf>
    <xf numFmtId="0" fontId="6" fillId="5" borderId="20" xfId="2" applyFill="1" applyBorder="1" applyAlignment="1">
      <alignment horizontal="center" wrapText="1"/>
    </xf>
    <xf numFmtId="0" fontId="8" fillId="2" borderId="28" xfId="1" applyFont="1" applyBorder="1" applyAlignment="1">
      <alignment horizontal="center" vertical="center"/>
    </xf>
    <xf numFmtId="0" fontId="6" fillId="5" borderId="24" xfId="2" applyFill="1" applyBorder="1" applyAlignment="1">
      <alignment horizontal="center" wrapText="1"/>
    </xf>
    <xf numFmtId="0" fontId="6" fillId="5" borderId="26" xfId="2" applyFill="1" applyBorder="1" applyAlignment="1">
      <alignment horizontal="center" wrapText="1"/>
    </xf>
    <xf numFmtId="0" fontId="6" fillId="5" borderId="34" xfId="2" applyFill="1" applyBorder="1" applyAlignment="1">
      <alignment horizontal="center" wrapText="1"/>
    </xf>
    <xf numFmtId="0" fontId="6" fillId="5" borderId="36" xfId="2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5">
    <cellStyle name="40% - Accent2" xfId="4" builtinId="35"/>
    <cellStyle name="Accent2" xfId="1" builtinId="33"/>
    <cellStyle name="Heading 4" xfId="2" builtinId="19"/>
    <cellStyle name="Neutral" xfId="3" builtinId="28"/>
    <cellStyle name="Normal" xfId="0" builtinId="0"/>
  </cellStyles>
  <dxfs count="17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outline="0">
        <left style="thin">
          <color indexed="64"/>
        </left>
      </border>
    </dxf>
    <dxf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D968161-271D-44B7-AC13-683D56DA73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366F5-EC8D-418C-8953-91660AA59843}" name="Table22" displayName="Table22" ref="A1:M15" totalsRowShown="0" headerRowDxfId="16" dataDxfId="14" headerRowBorderDxfId="15" tableBorderDxfId="13" totalsRowBorderDxfId="12" headerRowCellStyle="Accent2">
  <tableColumns count="13">
    <tableColumn id="1" xr3:uid="{627118DE-32F6-4702-BB46-BA9BF65D2DB6}" name="Business Unit" dataDxfId="11"/>
    <tableColumn id="8" xr3:uid="{1B8477DF-1C71-43DD-8093-26E5040A5BC2}" name="HC 01st May 23" dataDxfId="10"/>
    <tableColumn id="5" xr3:uid="{6E084D51-D727-4B29-892E-AEA239E34BEE}" name="HC 01st June 23" dataDxfId="9"/>
    <tableColumn id="2" xr3:uid="{4761CF80-1BC7-41C8-9C68-EA991452F0F6}" name="HC 01st July 23" dataDxfId="8"/>
    <tableColumn id="7" xr3:uid="{73C7815B-6EE5-4448-8323-790AB613F570}" name="HC 31st July 23" dataDxfId="7"/>
    <tableColumn id="14" xr3:uid="{534AB355-39E8-4B4F-920C-9E13F3CD334A}" name="HC 24th Aug 23" dataDxfId="6"/>
    <tableColumn id="11" xr3:uid="{37CBA20F-AE88-48BD-ABF7-D800C6892477}" name="Vol Exit(01-31st May)"/>
    <tableColumn id="3" xr3:uid="{B5D501EA-D2E9-4D77-9689-7C3F252FAF7D}" name="Vol Exit(01-30th June)" dataDxfId="5"/>
    <tableColumn id="10" xr3:uid="{C506C025-7567-4901-AC4C-FF1E964AB7A2}" name="Vol Exit(01-31st July)" dataDxfId="4"/>
    <tableColumn id="13" xr3:uid="{61A54E1D-9473-4BB5-8C7D-F66C377B4889}" name="Vol Exit 24th Aug 23" dataDxfId="3"/>
    <tableColumn id="6" xr3:uid="{1A47EAAE-8A0F-452D-BCA5-A28B21728117}" name="Avarage HC" dataDxfId="2">
      <calculatedColumnFormula>AVERAGE(Table22[[#This Row],[HC 01st May 23]:[HC 24th Aug 23]])</calculatedColumnFormula>
    </tableColumn>
    <tableColumn id="9" xr3:uid="{9CB8F056-5B3F-4F6C-B2A0-5E9030A6D707}" name="Total Exits" dataDxfId="1">
      <calculatedColumnFormula>SUM(Table22[[#This Row],[Vol Exit(01-31st May)]:[Vol Exit 24th Aug 23]])</calculatedColumnFormula>
    </tableColumn>
    <tableColumn id="4" xr3:uid="{F9C15EF3-8366-4CB7-8F6F-F0780B2BFD28}" name="Annualized Attrition %" dataDxfId="0">
      <calculatedColumnFormula>(Table22[[#This Row],[Total Exits]]/Table22[[#This Row],[Avarage HC]])*12/3.75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BD5F-5431-419A-8B6E-5FAB867CA092}">
  <sheetPr codeName="Sheet1"/>
  <dimension ref="A2:M58"/>
  <sheetViews>
    <sheetView showGridLines="0" topLeftCell="A30" zoomScale="85" zoomScaleNormal="85" workbookViewId="0">
      <selection activeCell="A45" sqref="A45:H58"/>
    </sheetView>
  </sheetViews>
  <sheetFormatPr defaultColWidth="8.7109375" defaultRowHeight="15" x14ac:dyDescent="0.25"/>
  <cols>
    <col min="1" max="1" width="24.85546875" bestFit="1" customWidth="1"/>
    <col min="3" max="3" width="8.85546875" customWidth="1"/>
    <col min="4" max="4" width="10.28515625" customWidth="1"/>
    <col min="7" max="7" width="11.28515625" bestFit="1" customWidth="1"/>
    <col min="8" max="8" width="23.5703125" bestFit="1" customWidth="1"/>
    <col min="9" max="9" width="19.85546875" style="47" customWidth="1"/>
    <col min="10" max="10" width="14.5703125" style="47" customWidth="1"/>
    <col min="11" max="11" width="18.140625" customWidth="1"/>
    <col min="12" max="12" width="16.85546875" customWidth="1"/>
    <col min="13" max="13" width="19.140625" customWidth="1"/>
    <col min="14" max="14" width="17.42578125" customWidth="1"/>
    <col min="15" max="15" width="15.5703125" customWidth="1"/>
    <col min="17" max="17" width="24.42578125" customWidth="1"/>
    <col min="18" max="18" width="7" bestFit="1" customWidth="1"/>
    <col min="19" max="20" width="6.85546875" bestFit="1" customWidth="1"/>
    <col min="21" max="21" width="8.7109375" bestFit="1" customWidth="1"/>
    <col min="22" max="22" width="7.85546875" bestFit="1" customWidth="1"/>
    <col min="23" max="23" width="16.7109375" customWidth="1"/>
    <col min="24" max="24" width="10.85546875" customWidth="1"/>
    <col min="25" max="25" width="18.7109375" customWidth="1"/>
    <col min="26" max="26" width="15.140625" customWidth="1"/>
  </cols>
  <sheetData>
    <row r="2" spans="1:12" x14ac:dyDescent="0.25">
      <c r="A2" t="s">
        <v>46</v>
      </c>
    </row>
    <row r="4" spans="1:12" ht="15.75" thickBot="1" x14ac:dyDescent="0.3"/>
    <row r="5" spans="1:12" ht="14.25" customHeight="1" thickBot="1" x14ac:dyDescent="0.3">
      <c r="A5" s="66" t="s">
        <v>47</v>
      </c>
      <c r="B5" s="68" t="s">
        <v>1</v>
      </c>
      <c r="C5" s="69"/>
      <c r="D5" s="70"/>
      <c r="E5" s="68" t="s">
        <v>3</v>
      </c>
      <c r="F5" s="69"/>
      <c r="G5" s="70"/>
      <c r="H5" s="71" t="s">
        <v>48</v>
      </c>
      <c r="I5" s="71" t="s">
        <v>49</v>
      </c>
      <c r="J5" s="73" t="s">
        <v>50</v>
      </c>
      <c r="K5" s="73" t="s">
        <v>51</v>
      </c>
      <c r="L5" s="73" t="s">
        <v>52</v>
      </c>
    </row>
    <row r="6" spans="1:12" ht="15.75" thickBot="1" x14ac:dyDescent="0.3">
      <c r="A6" s="67"/>
      <c r="B6" s="50" t="s">
        <v>2</v>
      </c>
      <c r="C6" s="50" t="s">
        <v>5</v>
      </c>
      <c r="D6" s="51" t="s">
        <v>26</v>
      </c>
      <c r="E6" s="52" t="s">
        <v>2</v>
      </c>
      <c r="F6" s="52" t="s">
        <v>5</v>
      </c>
      <c r="G6" s="51" t="s">
        <v>26</v>
      </c>
      <c r="H6" s="72"/>
      <c r="I6" s="72"/>
      <c r="J6" s="74"/>
      <c r="K6" s="74"/>
      <c r="L6" s="74"/>
    </row>
    <row r="7" spans="1:12" x14ac:dyDescent="0.25">
      <c r="A7" s="57" t="s">
        <v>13</v>
      </c>
      <c r="B7" s="58">
        <v>710</v>
      </c>
      <c r="C7" s="58">
        <v>161</v>
      </c>
      <c r="D7" s="58">
        <v>871</v>
      </c>
      <c r="E7" s="58">
        <v>363</v>
      </c>
      <c r="F7" s="58">
        <v>11</v>
      </c>
      <c r="G7" s="58">
        <v>374</v>
      </c>
      <c r="H7" s="58">
        <v>1245</v>
      </c>
      <c r="I7" s="58">
        <v>1296</v>
      </c>
      <c r="J7" s="41">
        <v>1378</v>
      </c>
      <c r="K7" s="42">
        <f>I7-J7</f>
        <v>-82</v>
      </c>
      <c r="L7" s="42">
        <f>H7-J7</f>
        <v>-133</v>
      </c>
    </row>
    <row r="8" spans="1:12" x14ac:dyDescent="0.25">
      <c r="A8" s="55" t="s">
        <v>6</v>
      </c>
      <c r="B8" s="56">
        <v>355</v>
      </c>
      <c r="C8" s="56">
        <v>2371</v>
      </c>
      <c r="D8" s="56">
        <v>2726</v>
      </c>
      <c r="E8" s="56"/>
      <c r="F8" s="56">
        <v>4837</v>
      </c>
      <c r="G8" s="56">
        <v>4837</v>
      </c>
      <c r="H8" s="56">
        <v>7563</v>
      </c>
      <c r="I8" s="56">
        <v>7712</v>
      </c>
      <c r="J8" s="41">
        <v>7653</v>
      </c>
      <c r="K8" s="42">
        <f t="shared" ref="K8:K19" si="0">I8-J8</f>
        <v>59</v>
      </c>
      <c r="L8" s="42">
        <f t="shared" ref="L8:L19" si="1">H8-J8</f>
        <v>-90</v>
      </c>
    </row>
    <row r="9" spans="1:12" x14ac:dyDescent="0.25">
      <c r="A9" s="57" t="s">
        <v>8</v>
      </c>
      <c r="B9" s="58">
        <v>41</v>
      </c>
      <c r="C9" s="58">
        <v>380</v>
      </c>
      <c r="D9" s="58">
        <v>421</v>
      </c>
      <c r="E9" s="58"/>
      <c r="F9" s="58">
        <v>115</v>
      </c>
      <c r="G9" s="58">
        <v>115</v>
      </c>
      <c r="H9" s="58">
        <v>536</v>
      </c>
      <c r="I9" s="58">
        <v>539</v>
      </c>
      <c r="J9" s="41">
        <v>503</v>
      </c>
      <c r="K9" s="42">
        <f t="shared" si="0"/>
        <v>36</v>
      </c>
      <c r="L9" s="42">
        <f t="shared" si="1"/>
        <v>33</v>
      </c>
    </row>
    <row r="10" spans="1:12" x14ac:dyDescent="0.25">
      <c r="A10" s="55" t="s">
        <v>10</v>
      </c>
      <c r="B10" s="56"/>
      <c r="C10" s="56">
        <v>365</v>
      </c>
      <c r="D10" s="56">
        <v>365</v>
      </c>
      <c r="E10" s="56"/>
      <c r="F10" s="56">
        <v>6</v>
      </c>
      <c r="G10" s="56">
        <v>6</v>
      </c>
      <c r="H10" s="56">
        <v>371</v>
      </c>
      <c r="I10" s="56">
        <v>376</v>
      </c>
      <c r="J10" s="41">
        <v>392</v>
      </c>
      <c r="K10" s="42">
        <f t="shared" si="0"/>
        <v>-16</v>
      </c>
      <c r="L10" s="42">
        <f t="shared" si="1"/>
        <v>-21</v>
      </c>
    </row>
    <row r="11" spans="1:12" x14ac:dyDescent="0.25">
      <c r="A11" s="57" t="s">
        <v>11</v>
      </c>
      <c r="B11" s="58">
        <v>8</v>
      </c>
      <c r="C11" s="58">
        <v>213</v>
      </c>
      <c r="D11" s="58">
        <v>221</v>
      </c>
      <c r="E11" s="58"/>
      <c r="F11" s="58">
        <v>4</v>
      </c>
      <c r="G11" s="58">
        <v>4</v>
      </c>
      <c r="H11" s="58">
        <v>225</v>
      </c>
      <c r="I11" s="58">
        <v>241</v>
      </c>
      <c r="J11" s="41">
        <v>200</v>
      </c>
      <c r="K11" s="42">
        <f t="shared" si="0"/>
        <v>41</v>
      </c>
      <c r="L11" s="42">
        <f t="shared" si="1"/>
        <v>25</v>
      </c>
    </row>
    <row r="12" spans="1:12" x14ac:dyDescent="0.25">
      <c r="A12" s="55" t="s">
        <v>7</v>
      </c>
      <c r="B12" s="56"/>
      <c r="C12" s="56">
        <v>161</v>
      </c>
      <c r="D12" s="56">
        <v>161</v>
      </c>
      <c r="E12" s="56"/>
      <c r="F12" s="56">
        <v>15</v>
      </c>
      <c r="G12" s="56">
        <v>15</v>
      </c>
      <c r="H12" s="56">
        <v>176</v>
      </c>
      <c r="I12" s="56">
        <v>168</v>
      </c>
      <c r="J12" s="41">
        <v>123</v>
      </c>
      <c r="K12" s="42">
        <f t="shared" si="0"/>
        <v>45</v>
      </c>
      <c r="L12" s="42">
        <f t="shared" si="1"/>
        <v>53</v>
      </c>
    </row>
    <row r="13" spans="1:12" x14ac:dyDescent="0.25">
      <c r="A13" s="57" t="s">
        <v>32</v>
      </c>
      <c r="B13" s="58"/>
      <c r="C13" s="58">
        <v>1</v>
      </c>
      <c r="D13" s="58">
        <v>1</v>
      </c>
      <c r="E13" s="58"/>
      <c r="F13" s="58"/>
      <c r="G13" s="58"/>
      <c r="H13" s="58">
        <v>1</v>
      </c>
      <c r="I13" s="58">
        <v>23</v>
      </c>
      <c r="J13" s="41">
        <v>25</v>
      </c>
      <c r="K13" s="42">
        <f t="shared" si="0"/>
        <v>-2</v>
      </c>
      <c r="L13" s="42">
        <f t="shared" si="1"/>
        <v>-24</v>
      </c>
    </row>
    <row r="14" spans="1:12" x14ac:dyDescent="0.25">
      <c r="A14" s="55" t="s">
        <v>14</v>
      </c>
      <c r="B14" s="56"/>
      <c r="C14" s="56">
        <v>19</v>
      </c>
      <c r="D14" s="56">
        <v>19</v>
      </c>
      <c r="E14" s="56"/>
      <c r="F14" s="56">
        <v>2</v>
      </c>
      <c r="G14" s="56">
        <v>2</v>
      </c>
      <c r="H14" s="56">
        <v>21</v>
      </c>
      <c r="I14" s="56">
        <v>5</v>
      </c>
      <c r="J14" s="41">
        <v>6</v>
      </c>
      <c r="K14" s="42">
        <f t="shared" si="0"/>
        <v>-1</v>
      </c>
      <c r="L14" s="42">
        <f t="shared" si="1"/>
        <v>15</v>
      </c>
    </row>
    <row r="15" spans="1:12" x14ac:dyDescent="0.25">
      <c r="A15" s="57" t="s">
        <v>17</v>
      </c>
      <c r="B15" s="58"/>
      <c r="C15" s="58">
        <v>5</v>
      </c>
      <c r="D15" s="58">
        <v>5</v>
      </c>
      <c r="E15" s="58"/>
      <c r="F15" s="58"/>
      <c r="G15" s="58"/>
      <c r="H15" s="58">
        <v>5</v>
      </c>
      <c r="I15" s="58">
        <v>63</v>
      </c>
      <c r="J15" s="41">
        <v>69</v>
      </c>
      <c r="K15" s="42">
        <f t="shared" si="0"/>
        <v>-6</v>
      </c>
      <c r="L15" s="42">
        <f t="shared" si="1"/>
        <v>-64</v>
      </c>
    </row>
    <row r="16" spans="1:12" x14ac:dyDescent="0.25">
      <c r="A16" s="55" t="s">
        <v>9</v>
      </c>
      <c r="B16" s="56">
        <v>1</v>
      </c>
      <c r="C16" s="56">
        <v>32</v>
      </c>
      <c r="D16" s="56">
        <v>33</v>
      </c>
      <c r="E16" s="56"/>
      <c r="F16" s="56">
        <v>28</v>
      </c>
      <c r="G16" s="56">
        <v>28</v>
      </c>
      <c r="H16" s="56">
        <v>61</v>
      </c>
      <c r="I16" s="56">
        <v>94</v>
      </c>
      <c r="J16" s="41">
        <v>94</v>
      </c>
      <c r="K16" s="42">
        <f t="shared" si="0"/>
        <v>0</v>
      </c>
      <c r="L16" s="42">
        <f t="shared" si="1"/>
        <v>-33</v>
      </c>
    </row>
    <row r="17" spans="1:13" x14ac:dyDescent="0.25">
      <c r="A17" s="57" t="s">
        <v>19</v>
      </c>
      <c r="B17" s="58">
        <v>8</v>
      </c>
      <c r="C17" s="58">
        <v>27</v>
      </c>
      <c r="D17" s="58">
        <v>35</v>
      </c>
      <c r="E17" s="58">
        <v>9</v>
      </c>
      <c r="F17" s="58">
        <v>47</v>
      </c>
      <c r="G17" s="58">
        <v>56</v>
      </c>
      <c r="H17" s="58">
        <v>91</v>
      </c>
      <c r="I17" s="58">
        <v>30</v>
      </c>
      <c r="J17" s="41">
        <v>22</v>
      </c>
      <c r="K17" s="42">
        <f t="shared" si="0"/>
        <v>8</v>
      </c>
      <c r="L17" s="42">
        <f t="shared" si="1"/>
        <v>69</v>
      </c>
    </row>
    <row r="18" spans="1:13" x14ac:dyDescent="0.25">
      <c r="A18" s="55" t="s">
        <v>15</v>
      </c>
      <c r="B18" s="56">
        <v>10</v>
      </c>
      <c r="C18" s="56">
        <v>18</v>
      </c>
      <c r="D18" s="56">
        <v>28</v>
      </c>
      <c r="E18" s="56"/>
      <c r="F18" s="56"/>
      <c r="G18" s="56"/>
      <c r="H18" s="56">
        <v>28</v>
      </c>
      <c r="I18" s="56">
        <v>9</v>
      </c>
      <c r="J18" s="41">
        <v>10</v>
      </c>
      <c r="K18" s="42">
        <f t="shared" si="0"/>
        <v>-1</v>
      </c>
      <c r="L18" s="42">
        <f t="shared" si="1"/>
        <v>18</v>
      </c>
    </row>
    <row r="19" spans="1:13" ht="15.75" thickBot="1" x14ac:dyDescent="0.3">
      <c r="A19" s="57" t="s">
        <v>16</v>
      </c>
      <c r="B19" s="58"/>
      <c r="C19" s="58">
        <v>9</v>
      </c>
      <c r="D19" s="58">
        <v>9</v>
      </c>
      <c r="E19" s="58"/>
      <c r="F19" s="58"/>
      <c r="G19" s="58"/>
      <c r="H19" s="58">
        <v>9</v>
      </c>
      <c r="I19" s="58">
        <v>1</v>
      </c>
      <c r="J19" s="41">
        <v>0</v>
      </c>
      <c r="K19" s="42">
        <f t="shared" si="0"/>
        <v>1</v>
      </c>
      <c r="L19" s="42">
        <f t="shared" si="1"/>
        <v>9</v>
      </c>
    </row>
    <row r="20" spans="1:13" ht="15.75" thickBot="1" x14ac:dyDescent="0.3">
      <c r="A20" s="53" t="s">
        <v>23</v>
      </c>
      <c r="B20" s="54">
        <v>1133</v>
      </c>
      <c r="C20" s="54">
        <v>3762</v>
      </c>
      <c r="D20" s="54">
        <v>4895</v>
      </c>
      <c r="E20" s="54">
        <v>372</v>
      </c>
      <c r="F20" s="54">
        <v>5065</v>
      </c>
      <c r="G20" s="54">
        <v>5437</v>
      </c>
      <c r="H20" s="54">
        <v>10332</v>
      </c>
      <c r="I20" s="54">
        <v>10557</v>
      </c>
      <c r="J20" s="43">
        <v>10475</v>
      </c>
      <c r="K20" s="42">
        <f>I20-J20</f>
        <v>82</v>
      </c>
      <c r="L20" s="42">
        <f>H20-J20</f>
        <v>-143</v>
      </c>
    </row>
    <row r="21" spans="1:13" x14ac:dyDescent="0.25">
      <c r="A21" s="46" t="s">
        <v>53</v>
      </c>
    </row>
    <row r="22" spans="1:13" ht="15.75" thickBot="1" x14ac:dyDescent="0.3">
      <c r="J22" s="46" t="s">
        <v>54</v>
      </c>
    </row>
    <row r="23" spans="1:13" ht="15" customHeight="1" thickBot="1" x14ac:dyDescent="0.3">
      <c r="A23" s="59" t="s">
        <v>47</v>
      </c>
      <c r="B23" s="68" t="s">
        <v>2</v>
      </c>
      <c r="C23" s="69"/>
      <c r="D23" s="70"/>
      <c r="E23" s="68" t="s">
        <v>5</v>
      </c>
      <c r="F23" s="69"/>
      <c r="G23" s="69"/>
      <c r="H23" s="70"/>
      <c r="I23" s="71" t="s">
        <v>48</v>
      </c>
      <c r="J23" s="71" t="s">
        <v>49</v>
      </c>
      <c r="K23" s="76" t="s">
        <v>50</v>
      </c>
      <c r="L23" s="73" t="s">
        <v>51</v>
      </c>
      <c r="M23" s="73" t="s">
        <v>52</v>
      </c>
    </row>
    <row r="24" spans="1:13" ht="15" customHeight="1" thickBot="1" x14ac:dyDescent="0.3">
      <c r="A24" s="60" t="s">
        <v>55</v>
      </c>
      <c r="B24" s="52" t="s">
        <v>4</v>
      </c>
      <c r="C24" s="52" t="s">
        <v>0</v>
      </c>
      <c r="D24" s="52" t="s">
        <v>26</v>
      </c>
      <c r="E24" s="52" t="s">
        <v>12</v>
      </c>
      <c r="F24" s="52" t="s">
        <v>18</v>
      </c>
      <c r="G24" s="52" t="s">
        <v>20</v>
      </c>
      <c r="H24" s="52" t="s">
        <v>26</v>
      </c>
      <c r="I24" s="72"/>
      <c r="J24" s="75"/>
      <c r="K24" s="77"/>
      <c r="L24" s="74"/>
      <c r="M24" s="74"/>
    </row>
    <row r="25" spans="1:13" x14ac:dyDescent="0.25">
      <c r="A25" s="57" t="s">
        <v>13</v>
      </c>
      <c r="B25" s="58">
        <v>710</v>
      </c>
      <c r="C25" s="58">
        <v>161</v>
      </c>
      <c r="D25" s="58">
        <v>871</v>
      </c>
      <c r="E25" s="58">
        <v>363</v>
      </c>
      <c r="F25" s="58">
        <v>11</v>
      </c>
      <c r="G25" s="58">
        <v>374</v>
      </c>
      <c r="H25" s="58">
        <v>1245</v>
      </c>
      <c r="I25" s="58">
        <v>1245</v>
      </c>
      <c r="J25" s="58">
        <v>1296</v>
      </c>
      <c r="K25" s="41">
        <v>1378</v>
      </c>
      <c r="L25" s="42">
        <f>J25-K25</f>
        <v>-82</v>
      </c>
      <c r="M25" s="42">
        <f>I25-K25</f>
        <v>-133</v>
      </c>
    </row>
    <row r="26" spans="1:13" x14ac:dyDescent="0.25">
      <c r="A26" s="55" t="s">
        <v>6</v>
      </c>
      <c r="B26" s="56">
        <v>355</v>
      </c>
      <c r="C26" s="56">
        <v>2371</v>
      </c>
      <c r="D26" s="56">
        <v>2726</v>
      </c>
      <c r="E26" s="56"/>
      <c r="F26" s="56">
        <v>4837</v>
      </c>
      <c r="G26" s="56">
        <v>4837</v>
      </c>
      <c r="H26" s="56">
        <v>7563</v>
      </c>
      <c r="I26" s="56">
        <v>7563</v>
      </c>
      <c r="J26" s="56">
        <v>7712</v>
      </c>
      <c r="K26" s="41">
        <v>7653</v>
      </c>
      <c r="L26" s="42">
        <f t="shared" ref="L26:L38" si="2">J26-K26</f>
        <v>59</v>
      </c>
      <c r="M26" s="42">
        <f t="shared" ref="M26:M37" si="3">I26-K26</f>
        <v>-90</v>
      </c>
    </row>
    <row r="27" spans="1:13" x14ac:dyDescent="0.25">
      <c r="A27" s="57" t="s">
        <v>8</v>
      </c>
      <c r="B27" s="58">
        <v>41</v>
      </c>
      <c r="C27" s="58">
        <v>380</v>
      </c>
      <c r="D27" s="58">
        <v>421</v>
      </c>
      <c r="E27" s="58"/>
      <c r="F27" s="58">
        <v>115</v>
      </c>
      <c r="G27" s="58">
        <v>115</v>
      </c>
      <c r="H27" s="58">
        <v>536</v>
      </c>
      <c r="I27" s="58">
        <v>536</v>
      </c>
      <c r="J27" s="58">
        <v>539</v>
      </c>
      <c r="K27" s="41">
        <v>503</v>
      </c>
      <c r="L27" s="42">
        <f t="shared" si="2"/>
        <v>36</v>
      </c>
      <c r="M27" s="42">
        <f t="shared" si="3"/>
        <v>33</v>
      </c>
    </row>
    <row r="28" spans="1:13" x14ac:dyDescent="0.25">
      <c r="A28" s="55" t="s">
        <v>10</v>
      </c>
      <c r="B28" s="56"/>
      <c r="C28" s="56">
        <v>365</v>
      </c>
      <c r="D28" s="56">
        <v>365</v>
      </c>
      <c r="E28" s="56"/>
      <c r="F28" s="56">
        <v>6</v>
      </c>
      <c r="G28" s="56">
        <v>6</v>
      </c>
      <c r="H28" s="56">
        <v>371</v>
      </c>
      <c r="I28" s="56">
        <v>371</v>
      </c>
      <c r="J28" s="56">
        <v>376</v>
      </c>
      <c r="K28" s="41">
        <v>392</v>
      </c>
      <c r="L28" s="42">
        <f t="shared" si="2"/>
        <v>-16</v>
      </c>
      <c r="M28" s="42">
        <f t="shared" si="3"/>
        <v>-21</v>
      </c>
    </row>
    <row r="29" spans="1:13" x14ac:dyDescent="0.25">
      <c r="A29" s="57" t="s">
        <v>11</v>
      </c>
      <c r="B29" s="58">
        <v>8</v>
      </c>
      <c r="C29" s="58">
        <v>213</v>
      </c>
      <c r="D29" s="58">
        <v>221</v>
      </c>
      <c r="E29" s="58"/>
      <c r="F29" s="58">
        <v>4</v>
      </c>
      <c r="G29" s="58">
        <v>4</v>
      </c>
      <c r="H29" s="58">
        <v>225</v>
      </c>
      <c r="I29" s="58">
        <v>225</v>
      </c>
      <c r="J29" s="58">
        <v>241</v>
      </c>
      <c r="K29" s="41">
        <v>200</v>
      </c>
      <c r="L29" s="42">
        <f t="shared" si="2"/>
        <v>41</v>
      </c>
      <c r="M29" s="42">
        <f t="shared" si="3"/>
        <v>25</v>
      </c>
    </row>
    <row r="30" spans="1:13" x14ac:dyDescent="0.25">
      <c r="A30" s="55" t="s">
        <v>7</v>
      </c>
      <c r="B30" s="56"/>
      <c r="C30" s="56">
        <v>161</v>
      </c>
      <c r="D30" s="56">
        <v>161</v>
      </c>
      <c r="E30" s="56"/>
      <c r="F30" s="56">
        <v>15</v>
      </c>
      <c r="G30" s="56">
        <v>15</v>
      </c>
      <c r="H30" s="56">
        <v>176</v>
      </c>
      <c r="I30" s="56">
        <v>176</v>
      </c>
      <c r="J30" s="56">
        <v>168</v>
      </c>
      <c r="K30" s="41">
        <v>123</v>
      </c>
      <c r="L30" s="42">
        <f t="shared" si="2"/>
        <v>45</v>
      </c>
      <c r="M30" s="42">
        <f t="shared" si="3"/>
        <v>53</v>
      </c>
    </row>
    <row r="31" spans="1:13" x14ac:dyDescent="0.25">
      <c r="A31" s="57" t="s">
        <v>32</v>
      </c>
      <c r="B31" s="58"/>
      <c r="C31" s="58">
        <v>1</v>
      </c>
      <c r="D31" s="58">
        <v>1</v>
      </c>
      <c r="E31" s="58"/>
      <c r="F31" s="58"/>
      <c r="G31" s="58"/>
      <c r="H31" s="58">
        <v>1</v>
      </c>
      <c r="I31" s="58">
        <v>21</v>
      </c>
      <c r="J31" s="58">
        <v>23</v>
      </c>
      <c r="K31" s="41">
        <v>25</v>
      </c>
      <c r="L31" s="42">
        <f t="shared" si="2"/>
        <v>-2</v>
      </c>
      <c r="M31" s="42">
        <f t="shared" si="3"/>
        <v>-4</v>
      </c>
    </row>
    <row r="32" spans="1:13" x14ac:dyDescent="0.25">
      <c r="A32" s="55" t="s">
        <v>14</v>
      </c>
      <c r="B32" s="56"/>
      <c r="C32" s="56">
        <v>19</v>
      </c>
      <c r="D32" s="56">
        <v>19</v>
      </c>
      <c r="E32" s="56"/>
      <c r="F32" s="56">
        <v>2</v>
      </c>
      <c r="G32" s="56">
        <v>2</v>
      </c>
      <c r="H32" s="56">
        <v>21</v>
      </c>
      <c r="I32" s="56">
        <v>5</v>
      </c>
      <c r="J32" s="56">
        <v>5</v>
      </c>
      <c r="K32" s="41">
        <v>6</v>
      </c>
      <c r="L32" s="42">
        <f t="shared" si="2"/>
        <v>-1</v>
      </c>
      <c r="M32" s="42">
        <f t="shared" si="3"/>
        <v>-1</v>
      </c>
    </row>
    <row r="33" spans="1:13" x14ac:dyDescent="0.25">
      <c r="A33" s="57" t="s">
        <v>17</v>
      </c>
      <c r="B33" s="58"/>
      <c r="C33" s="58">
        <v>5</v>
      </c>
      <c r="D33" s="58">
        <v>5</v>
      </c>
      <c r="E33" s="58"/>
      <c r="F33" s="58"/>
      <c r="G33" s="58"/>
      <c r="H33" s="58">
        <v>5</v>
      </c>
      <c r="I33" s="58">
        <v>61</v>
      </c>
      <c r="J33" s="58">
        <v>63</v>
      </c>
      <c r="K33" s="41">
        <v>69</v>
      </c>
      <c r="L33" s="42">
        <f t="shared" si="2"/>
        <v>-6</v>
      </c>
      <c r="M33" s="42">
        <f t="shared" si="3"/>
        <v>-8</v>
      </c>
    </row>
    <row r="34" spans="1:13" x14ac:dyDescent="0.25">
      <c r="A34" s="55" t="s">
        <v>9</v>
      </c>
      <c r="B34" s="56">
        <v>1</v>
      </c>
      <c r="C34" s="56">
        <v>32</v>
      </c>
      <c r="D34" s="56">
        <v>33</v>
      </c>
      <c r="E34" s="56"/>
      <c r="F34" s="56">
        <v>28</v>
      </c>
      <c r="G34" s="56">
        <v>28</v>
      </c>
      <c r="H34" s="56">
        <v>61</v>
      </c>
      <c r="I34" s="56">
        <v>91</v>
      </c>
      <c r="J34" s="56">
        <v>94</v>
      </c>
      <c r="K34" s="41">
        <v>94</v>
      </c>
      <c r="L34" s="42">
        <f t="shared" si="2"/>
        <v>0</v>
      </c>
      <c r="M34" s="42">
        <f t="shared" si="3"/>
        <v>-3</v>
      </c>
    </row>
    <row r="35" spans="1:13" x14ac:dyDescent="0.25">
      <c r="A35" s="57" t="s">
        <v>19</v>
      </c>
      <c r="B35" s="58">
        <v>8</v>
      </c>
      <c r="C35" s="58">
        <v>27</v>
      </c>
      <c r="D35" s="58">
        <v>35</v>
      </c>
      <c r="E35" s="58">
        <v>9</v>
      </c>
      <c r="F35" s="58">
        <v>47</v>
      </c>
      <c r="G35" s="58">
        <v>56</v>
      </c>
      <c r="H35" s="58">
        <v>91</v>
      </c>
      <c r="I35" s="58">
        <v>28</v>
      </c>
      <c r="J35" s="58">
        <v>30</v>
      </c>
      <c r="K35" s="41">
        <v>22</v>
      </c>
      <c r="L35" s="42">
        <f t="shared" si="2"/>
        <v>8</v>
      </c>
      <c r="M35" s="42">
        <f t="shared" si="3"/>
        <v>6</v>
      </c>
    </row>
    <row r="36" spans="1:13" x14ac:dyDescent="0.25">
      <c r="A36" s="55" t="s">
        <v>15</v>
      </c>
      <c r="B36" s="56">
        <v>10</v>
      </c>
      <c r="C36" s="56">
        <v>18</v>
      </c>
      <c r="D36" s="56">
        <v>28</v>
      </c>
      <c r="E36" s="56"/>
      <c r="F36" s="56"/>
      <c r="G36" s="56"/>
      <c r="H36" s="56">
        <v>28</v>
      </c>
      <c r="I36" s="56">
        <v>9</v>
      </c>
      <c r="J36" s="56">
        <v>9</v>
      </c>
      <c r="K36" s="41">
        <v>10</v>
      </c>
      <c r="L36" s="42">
        <f t="shared" si="2"/>
        <v>-1</v>
      </c>
      <c r="M36" s="42">
        <f t="shared" si="3"/>
        <v>-1</v>
      </c>
    </row>
    <row r="37" spans="1:13" ht="15.75" thickBot="1" x14ac:dyDescent="0.3">
      <c r="A37" s="57" t="s">
        <v>16</v>
      </c>
      <c r="B37" s="58"/>
      <c r="C37" s="58">
        <v>9</v>
      </c>
      <c r="D37" s="58">
        <v>9</v>
      </c>
      <c r="E37" s="58"/>
      <c r="F37" s="58"/>
      <c r="G37" s="58"/>
      <c r="H37" s="58">
        <v>9</v>
      </c>
      <c r="I37" s="58">
        <v>1</v>
      </c>
      <c r="J37" s="58">
        <v>1</v>
      </c>
      <c r="K37" s="44">
        <v>0</v>
      </c>
      <c r="L37" s="42">
        <f t="shared" si="2"/>
        <v>1</v>
      </c>
      <c r="M37" s="42">
        <f t="shared" si="3"/>
        <v>1</v>
      </c>
    </row>
    <row r="38" spans="1:13" ht="15.75" thickBot="1" x14ac:dyDescent="0.3">
      <c r="A38" s="61" t="s">
        <v>23</v>
      </c>
      <c r="B38" s="54">
        <v>1133</v>
      </c>
      <c r="C38" s="54">
        <v>3762</v>
      </c>
      <c r="D38" s="54">
        <v>4895</v>
      </c>
      <c r="E38" s="54">
        <v>372</v>
      </c>
      <c r="F38" s="54">
        <v>5065</v>
      </c>
      <c r="G38" s="54">
        <v>5437</v>
      </c>
      <c r="H38" s="54">
        <v>10332</v>
      </c>
      <c r="I38" s="54">
        <v>10332</v>
      </c>
      <c r="J38" s="54">
        <v>10557</v>
      </c>
      <c r="K38" s="43">
        <v>10475</v>
      </c>
      <c r="L38" s="42">
        <f t="shared" si="2"/>
        <v>82</v>
      </c>
      <c r="M38" s="42">
        <f>I38-K38</f>
        <v>-143</v>
      </c>
    </row>
    <row r="39" spans="1:13" x14ac:dyDescent="0.25">
      <c r="A39" s="46" t="s">
        <v>53</v>
      </c>
    </row>
    <row r="42" spans="1:13" ht="15" customHeight="1" thickBot="1" x14ac:dyDescent="0.3">
      <c r="A42" s="45" t="s">
        <v>47</v>
      </c>
      <c r="B42" s="45" t="s">
        <v>56</v>
      </c>
      <c r="C42" s="45"/>
      <c r="D42" s="45"/>
      <c r="E42" s="45"/>
      <c r="F42" s="45"/>
      <c r="G42" s="45"/>
      <c r="H42" s="45"/>
    </row>
    <row r="43" spans="1:13" ht="15" customHeight="1" thickBot="1" x14ac:dyDescent="0.3">
      <c r="A43" s="48" t="s">
        <v>47</v>
      </c>
      <c r="B43" s="68" t="s">
        <v>2</v>
      </c>
      <c r="C43" s="69"/>
      <c r="D43" s="70"/>
      <c r="E43" s="68" t="s">
        <v>5</v>
      </c>
      <c r="F43" s="69"/>
      <c r="G43" s="70"/>
      <c r="H43" s="71" t="s">
        <v>48</v>
      </c>
      <c r="I43" s="71" t="s">
        <v>49</v>
      </c>
      <c r="J43" s="78" t="s">
        <v>50</v>
      </c>
      <c r="K43" s="73" t="s">
        <v>51</v>
      </c>
      <c r="L43" s="73" t="s">
        <v>52</v>
      </c>
    </row>
    <row r="44" spans="1:13" ht="15.75" thickBot="1" x14ac:dyDescent="0.3">
      <c r="A44" s="49" t="s">
        <v>55</v>
      </c>
      <c r="B44" s="50" t="s">
        <v>22</v>
      </c>
      <c r="C44" s="50" t="s">
        <v>21</v>
      </c>
      <c r="D44" s="51" t="s">
        <v>26</v>
      </c>
      <c r="E44" s="52" t="s">
        <v>22</v>
      </c>
      <c r="F44" s="52" t="s">
        <v>21</v>
      </c>
      <c r="G44" s="51" t="s">
        <v>26</v>
      </c>
      <c r="H44" s="72"/>
      <c r="I44" s="75"/>
      <c r="J44" s="79"/>
      <c r="K44" s="74"/>
      <c r="L44" s="74"/>
    </row>
    <row r="45" spans="1:13" x14ac:dyDescent="0.25">
      <c r="A45" s="57" t="s">
        <v>13</v>
      </c>
      <c r="B45" s="58">
        <v>710</v>
      </c>
      <c r="C45" s="58">
        <v>161</v>
      </c>
      <c r="D45" s="58">
        <v>871</v>
      </c>
      <c r="E45" s="58">
        <v>363</v>
      </c>
      <c r="F45" s="58">
        <v>11</v>
      </c>
      <c r="G45" s="58">
        <v>374</v>
      </c>
      <c r="H45" s="58">
        <v>1245</v>
      </c>
      <c r="I45" s="58">
        <v>1296</v>
      </c>
      <c r="J45" s="41">
        <v>1378</v>
      </c>
      <c r="K45" s="42">
        <f>I45-J45</f>
        <v>-82</v>
      </c>
      <c r="L45" s="42">
        <f>H45-J45</f>
        <v>-133</v>
      </c>
    </row>
    <row r="46" spans="1:13" x14ac:dyDescent="0.25">
      <c r="A46" s="55" t="s">
        <v>6</v>
      </c>
      <c r="B46" s="56">
        <v>355</v>
      </c>
      <c r="C46" s="56">
        <v>2371</v>
      </c>
      <c r="D46" s="56">
        <v>2726</v>
      </c>
      <c r="E46" s="56"/>
      <c r="F46" s="56">
        <v>4837</v>
      </c>
      <c r="G46" s="56">
        <v>4837</v>
      </c>
      <c r="H46" s="56">
        <v>7563</v>
      </c>
      <c r="I46" s="56">
        <v>7712</v>
      </c>
      <c r="J46" s="41">
        <v>7653</v>
      </c>
      <c r="K46" s="42">
        <f t="shared" ref="K46:K58" si="4">I46-J46</f>
        <v>59</v>
      </c>
      <c r="L46" s="42">
        <f>H46-J46</f>
        <v>-90</v>
      </c>
    </row>
    <row r="47" spans="1:13" x14ac:dyDescent="0.25">
      <c r="A47" s="57" t="s">
        <v>8</v>
      </c>
      <c r="B47" s="58">
        <v>41</v>
      </c>
      <c r="C47" s="58">
        <v>380</v>
      </c>
      <c r="D47" s="58">
        <v>421</v>
      </c>
      <c r="E47" s="58"/>
      <c r="F47" s="58">
        <v>115</v>
      </c>
      <c r="G47" s="58">
        <v>115</v>
      </c>
      <c r="H47" s="58">
        <v>536</v>
      </c>
      <c r="I47" s="58">
        <v>539</v>
      </c>
      <c r="J47" s="41">
        <v>503</v>
      </c>
      <c r="K47" s="42">
        <f t="shared" si="4"/>
        <v>36</v>
      </c>
      <c r="L47" s="42">
        <f t="shared" ref="L47:L58" si="5">H47-J47</f>
        <v>33</v>
      </c>
    </row>
    <row r="48" spans="1:13" x14ac:dyDescent="0.25">
      <c r="A48" s="55" t="s">
        <v>10</v>
      </c>
      <c r="B48" s="56"/>
      <c r="C48" s="56">
        <v>365</v>
      </c>
      <c r="D48" s="56">
        <v>365</v>
      </c>
      <c r="E48" s="56"/>
      <c r="F48" s="56">
        <v>6</v>
      </c>
      <c r="G48" s="56">
        <v>6</v>
      </c>
      <c r="H48" s="56">
        <v>371</v>
      </c>
      <c r="I48" s="56">
        <v>376</v>
      </c>
      <c r="J48" s="41">
        <v>392</v>
      </c>
      <c r="K48" s="42">
        <f t="shared" si="4"/>
        <v>-16</v>
      </c>
      <c r="L48" s="42">
        <f t="shared" si="5"/>
        <v>-21</v>
      </c>
    </row>
    <row r="49" spans="1:12" x14ac:dyDescent="0.25">
      <c r="A49" s="57" t="s">
        <v>11</v>
      </c>
      <c r="B49" s="58">
        <v>8</v>
      </c>
      <c r="C49" s="58">
        <v>213</v>
      </c>
      <c r="D49" s="58">
        <v>221</v>
      </c>
      <c r="E49" s="58"/>
      <c r="F49" s="58">
        <v>4</v>
      </c>
      <c r="G49" s="58">
        <v>4</v>
      </c>
      <c r="H49" s="58">
        <v>225</v>
      </c>
      <c r="I49" s="58">
        <v>241</v>
      </c>
      <c r="J49" s="41">
        <v>200</v>
      </c>
      <c r="K49" s="42">
        <f t="shared" si="4"/>
        <v>41</v>
      </c>
      <c r="L49" s="42">
        <f t="shared" si="5"/>
        <v>25</v>
      </c>
    </row>
    <row r="50" spans="1:12" x14ac:dyDescent="0.25">
      <c r="A50" s="55" t="s">
        <v>7</v>
      </c>
      <c r="B50" s="56"/>
      <c r="C50" s="56">
        <v>161</v>
      </c>
      <c r="D50" s="56">
        <v>161</v>
      </c>
      <c r="E50" s="56"/>
      <c r="F50" s="56">
        <v>15</v>
      </c>
      <c r="G50" s="56">
        <v>15</v>
      </c>
      <c r="H50" s="56">
        <v>176</v>
      </c>
      <c r="I50" s="56">
        <v>168</v>
      </c>
      <c r="J50" s="41">
        <v>123</v>
      </c>
      <c r="K50" s="42">
        <f t="shared" si="4"/>
        <v>45</v>
      </c>
      <c r="L50" s="42">
        <f t="shared" si="5"/>
        <v>53</v>
      </c>
    </row>
    <row r="51" spans="1:12" x14ac:dyDescent="0.25">
      <c r="A51" s="57" t="s">
        <v>32</v>
      </c>
      <c r="B51" s="58"/>
      <c r="C51" s="58">
        <v>1</v>
      </c>
      <c r="D51" s="58">
        <v>1</v>
      </c>
      <c r="E51" s="58"/>
      <c r="F51" s="58"/>
      <c r="G51" s="58"/>
      <c r="H51" s="58">
        <v>1</v>
      </c>
      <c r="I51" s="58">
        <v>23</v>
      </c>
      <c r="J51" s="41">
        <v>25</v>
      </c>
      <c r="K51" s="42">
        <f t="shared" si="4"/>
        <v>-2</v>
      </c>
      <c r="L51" s="42">
        <f t="shared" si="5"/>
        <v>-24</v>
      </c>
    </row>
    <row r="52" spans="1:12" x14ac:dyDescent="0.25">
      <c r="A52" s="55" t="s">
        <v>14</v>
      </c>
      <c r="B52" s="56"/>
      <c r="C52" s="56">
        <v>19</v>
      </c>
      <c r="D52" s="56">
        <v>19</v>
      </c>
      <c r="E52" s="56"/>
      <c r="F52" s="56">
        <v>2</v>
      </c>
      <c r="G52" s="56">
        <v>2</v>
      </c>
      <c r="H52" s="56">
        <v>21</v>
      </c>
      <c r="I52" s="56">
        <v>5</v>
      </c>
      <c r="J52" s="41">
        <v>6</v>
      </c>
      <c r="K52" s="42">
        <f t="shared" si="4"/>
        <v>-1</v>
      </c>
      <c r="L52" s="42">
        <f t="shared" si="5"/>
        <v>15</v>
      </c>
    </row>
    <row r="53" spans="1:12" x14ac:dyDescent="0.25">
      <c r="A53" s="57" t="s">
        <v>17</v>
      </c>
      <c r="B53" s="58"/>
      <c r="C53" s="58">
        <v>5</v>
      </c>
      <c r="D53" s="58">
        <v>5</v>
      </c>
      <c r="E53" s="58"/>
      <c r="F53" s="58"/>
      <c r="G53" s="58"/>
      <c r="H53" s="58">
        <v>5</v>
      </c>
      <c r="I53" s="58">
        <v>63</v>
      </c>
      <c r="J53" s="41">
        <v>69</v>
      </c>
      <c r="K53" s="42">
        <f t="shared" si="4"/>
        <v>-6</v>
      </c>
      <c r="L53" s="42">
        <f t="shared" si="5"/>
        <v>-64</v>
      </c>
    </row>
    <row r="54" spans="1:12" x14ac:dyDescent="0.25">
      <c r="A54" s="55" t="s">
        <v>9</v>
      </c>
      <c r="B54" s="56">
        <v>1</v>
      </c>
      <c r="C54" s="56">
        <v>32</v>
      </c>
      <c r="D54" s="56">
        <v>33</v>
      </c>
      <c r="E54" s="56"/>
      <c r="F54" s="56">
        <v>28</v>
      </c>
      <c r="G54" s="56">
        <v>28</v>
      </c>
      <c r="H54" s="56">
        <v>61</v>
      </c>
      <c r="I54" s="56">
        <v>94</v>
      </c>
      <c r="J54" s="41">
        <v>94</v>
      </c>
      <c r="K54" s="42">
        <f t="shared" si="4"/>
        <v>0</v>
      </c>
      <c r="L54" s="42">
        <f>H54-J54</f>
        <v>-33</v>
      </c>
    </row>
    <row r="55" spans="1:12" x14ac:dyDescent="0.25">
      <c r="A55" s="57" t="s">
        <v>19</v>
      </c>
      <c r="B55" s="58">
        <v>8</v>
      </c>
      <c r="C55" s="58">
        <v>27</v>
      </c>
      <c r="D55" s="58">
        <v>35</v>
      </c>
      <c r="E55" s="58">
        <v>9</v>
      </c>
      <c r="F55" s="58">
        <v>47</v>
      </c>
      <c r="G55" s="58">
        <v>56</v>
      </c>
      <c r="H55" s="58">
        <v>91</v>
      </c>
      <c r="I55" s="58">
        <v>30</v>
      </c>
      <c r="J55" s="41">
        <v>22</v>
      </c>
      <c r="K55" s="42">
        <f t="shared" si="4"/>
        <v>8</v>
      </c>
      <c r="L55" s="42">
        <f t="shared" si="5"/>
        <v>69</v>
      </c>
    </row>
    <row r="56" spans="1:12" x14ac:dyDescent="0.25">
      <c r="A56" s="55" t="s">
        <v>15</v>
      </c>
      <c r="B56" s="56">
        <v>10</v>
      </c>
      <c r="C56" s="56">
        <v>18</v>
      </c>
      <c r="D56" s="56">
        <v>28</v>
      </c>
      <c r="E56" s="56"/>
      <c r="F56" s="56"/>
      <c r="G56" s="56"/>
      <c r="H56" s="56">
        <v>28</v>
      </c>
      <c r="I56" s="56">
        <v>9</v>
      </c>
      <c r="J56" s="41">
        <v>10</v>
      </c>
      <c r="K56" s="42">
        <f t="shared" si="4"/>
        <v>-1</v>
      </c>
      <c r="L56" s="42">
        <f t="shared" si="5"/>
        <v>18</v>
      </c>
    </row>
    <row r="57" spans="1:12" ht="15.75" thickBot="1" x14ac:dyDescent="0.3">
      <c r="A57" s="57" t="s">
        <v>16</v>
      </c>
      <c r="B57" s="58"/>
      <c r="C57" s="58">
        <v>9</v>
      </c>
      <c r="D57" s="58">
        <v>9</v>
      </c>
      <c r="E57" s="58"/>
      <c r="F57" s="58"/>
      <c r="G57" s="58"/>
      <c r="H57" s="58">
        <v>9</v>
      </c>
      <c r="I57" s="58">
        <v>1</v>
      </c>
      <c r="J57" s="41">
        <v>0</v>
      </c>
      <c r="K57" s="42">
        <f t="shared" si="4"/>
        <v>1</v>
      </c>
      <c r="L57" s="42">
        <f>H57-J57</f>
        <v>9</v>
      </c>
    </row>
    <row r="58" spans="1:12" ht="15.75" thickBot="1" x14ac:dyDescent="0.3">
      <c r="A58" s="53" t="s">
        <v>23</v>
      </c>
      <c r="B58" s="54">
        <v>1133</v>
      </c>
      <c r="C58" s="54">
        <v>3762</v>
      </c>
      <c r="D58" s="54">
        <v>4895</v>
      </c>
      <c r="E58" s="54">
        <v>372</v>
      </c>
      <c r="F58" s="54">
        <v>5065</v>
      </c>
      <c r="G58" s="54">
        <v>5437</v>
      </c>
      <c r="H58" s="54">
        <v>10332</v>
      </c>
      <c r="I58" s="54">
        <v>10557</v>
      </c>
      <c r="J58" s="41">
        <f>SUM(J45:J57)</f>
        <v>10475</v>
      </c>
      <c r="K58" s="42">
        <f t="shared" si="4"/>
        <v>82</v>
      </c>
      <c r="L58" s="42">
        <f t="shared" si="5"/>
        <v>-143</v>
      </c>
    </row>
  </sheetData>
  <mergeCells count="22">
    <mergeCell ref="M23:M24"/>
    <mergeCell ref="B43:D43"/>
    <mergeCell ref="E43:G43"/>
    <mergeCell ref="H43:H44"/>
    <mergeCell ref="I43:I44"/>
    <mergeCell ref="J43:J44"/>
    <mergeCell ref="K43:K44"/>
    <mergeCell ref="L43:L44"/>
    <mergeCell ref="K5:K6"/>
    <mergeCell ref="L5:L6"/>
    <mergeCell ref="B23:D23"/>
    <mergeCell ref="E23:H23"/>
    <mergeCell ref="I23:I24"/>
    <mergeCell ref="J23:J24"/>
    <mergeCell ref="K23:K24"/>
    <mergeCell ref="L23:L24"/>
    <mergeCell ref="J5:J6"/>
    <mergeCell ref="A5:A6"/>
    <mergeCell ref="B5:D5"/>
    <mergeCell ref="E5:G5"/>
    <mergeCell ref="H5:H6"/>
    <mergeCell ref="I5:I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A694FB9-ED5B-4CA0-A0B4-042B0452FF2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0.9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K7:K18 K20</xm:sqref>
        </x14:conditionalFormatting>
        <x14:conditionalFormatting xmlns:xm="http://schemas.microsoft.com/office/excel/2006/main">
          <x14:cfRule type="iconSet" priority="2" id="{721C18F0-C82B-40C1-A84A-8C318AB8E97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0.9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K19</xm:sqref>
        </x14:conditionalFormatting>
        <x14:conditionalFormatting xmlns:xm="http://schemas.microsoft.com/office/excel/2006/main">
          <x14:cfRule type="iconSet" priority="6" id="{EF290E0B-83AD-4E0D-BC80-5B51276574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0.9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K45:K58</xm:sqref>
        </x14:conditionalFormatting>
        <x14:conditionalFormatting xmlns:xm="http://schemas.microsoft.com/office/excel/2006/main">
          <x14:cfRule type="iconSet" priority="3" id="{5EE2F78C-FA5F-4E5A-81CB-768FFA1228C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0.9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L7:L20</xm:sqref>
        </x14:conditionalFormatting>
        <x14:conditionalFormatting xmlns:xm="http://schemas.microsoft.com/office/excel/2006/main">
          <x14:cfRule type="iconSet" priority="5" id="{980C58A3-1F74-4CBC-83A4-108DBC33520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0.9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L25:L38</xm:sqref>
        </x14:conditionalFormatting>
        <x14:conditionalFormatting xmlns:xm="http://schemas.microsoft.com/office/excel/2006/main">
          <x14:cfRule type="iconSet" priority="7" id="{FB45E6E1-5BB3-4525-885E-DF68B9007BA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0.9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L45:L58</xm:sqref>
        </x14:conditionalFormatting>
        <x14:conditionalFormatting xmlns:xm="http://schemas.microsoft.com/office/excel/2006/main">
          <x14:cfRule type="iconSet" priority="1" id="{D1194DAB-184E-4512-8B99-3353DA52194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0.9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M25:M38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E784-358C-491F-9333-FA60B3ACB79E}">
  <sheetPr codeName="Sheet2"/>
  <dimension ref="A1:R44"/>
  <sheetViews>
    <sheetView tabSelected="1" topLeftCell="A12" workbookViewId="0">
      <selection activeCell="R29" sqref="R29"/>
    </sheetView>
  </sheetViews>
  <sheetFormatPr defaultRowHeight="15" x14ac:dyDescent="0.25"/>
  <cols>
    <col min="1" max="1" width="17" bestFit="1" customWidth="1"/>
    <col min="2" max="3" width="11.42578125" bestFit="1" customWidth="1"/>
    <col min="4" max="5" width="10.85546875" bestFit="1" customWidth="1"/>
    <col min="6" max="7" width="15.5703125" bestFit="1" customWidth="1"/>
    <col min="8" max="8" width="15.85546875" bestFit="1" customWidth="1"/>
    <col min="9" max="9" width="15.140625" bestFit="1" customWidth="1"/>
    <col min="10" max="10" width="14.5703125" bestFit="1" customWidth="1"/>
    <col min="11" max="11" width="15.5703125" bestFit="1" customWidth="1"/>
    <col min="12" max="12" width="14.140625" bestFit="1" customWidth="1"/>
    <col min="13" max="13" width="19.42578125" bestFit="1" customWidth="1"/>
    <col min="14" max="14" width="13.5703125" bestFit="1" customWidth="1"/>
    <col min="15" max="15" width="7.140625" bestFit="1" customWidth="1"/>
    <col min="16" max="16" width="8.85546875" bestFit="1" customWidth="1"/>
    <col min="17" max="17" width="11.85546875" bestFit="1" customWidth="1"/>
    <col min="18" max="18" width="4.28515625" bestFit="1" customWidth="1"/>
  </cols>
  <sheetData>
    <row r="1" spans="1:13" ht="15.75" thickBot="1" x14ac:dyDescent="0.3">
      <c r="A1" s="1" t="s">
        <v>24</v>
      </c>
      <c r="B1" s="32" t="s">
        <v>42</v>
      </c>
      <c r="C1" s="2" t="s">
        <v>41</v>
      </c>
      <c r="D1" s="2" t="s">
        <v>40</v>
      </c>
      <c r="E1" s="2" t="s">
        <v>39</v>
      </c>
      <c r="F1" s="2" t="s">
        <v>44</v>
      </c>
      <c r="G1" s="2" t="s">
        <v>30</v>
      </c>
      <c r="H1" s="2" t="s">
        <v>37</v>
      </c>
      <c r="I1" s="2" t="s">
        <v>38</v>
      </c>
      <c r="J1" s="2" t="s">
        <v>45</v>
      </c>
      <c r="K1" s="2" t="s">
        <v>31</v>
      </c>
      <c r="L1" s="25" t="s">
        <v>33</v>
      </c>
      <c r="M1" s="3" t="s">
        <v>25</v>
      </c>
    </row>
    <row r="2" spans="1:13" x14ac:dyDescent="0.25">
      <c r="A2" s="4" t="s">
        <v>11</v>
      </c>
      <c r="B2" s="27">
        <v>194</v>
      </c>
      <c r="C2" s="5">
        <v>211</v>
      </c>
      <c r="D2" s="5">
        <v>235</v>
      </c>
      <c r="E2" s="5">
        <v>235</v>
      </c>
      <c r="F2" s="5">
        <v>219</v>
      </c>
      <c r="G2" s="5">
        <v>0</v>
      </c>
      <c r="H2" s="5">
        <v>1</v>
      </c>
      <c r="I2" s="5">
        <v>3</v>
      </c>
      <c r="J2" s="5">
        <v>3</v>
      </c>
      <c r="K2" s="20">
        <f>AVERAGE(Table22[[#This Row],[HC 01st May 23]:[HC 24th Aug 23]])</f>
        <v>218.8</v>
      </c>
      <c r="L2" s="20">
        <f>SUM(Table22[[#This Row],[Vol Exit(01-31st May)]:[Vol Exit 24th Aug 23]])</f>
        <v>7</v>
      </c>
      <c r="M2" s="15">
        <f>(Table22[[#This Row],[Total Exits]]/Table22[[#This Row],[Avarage HC]])*12/3.75</f>
        <v>0.10237659963436929</v>
      </c>
    </row>
    <row r="3" spans="1:13" x14ac:dyDescent="0.25">
      <c r="A3" s="6" t="s">
        <v>8</v>
      </c>
      <c r="B3" s="28">
        <v>488</v>
      </c>
      <c r="C3" s="7">
        <v>496</v>
      </c>
      <c r="D3" s="7">
        <v>507</v>
      </c>
      <c r="E3" s="7">
        <v>522</v>
      </c>
      <c r="F3" s="7">
        <v>515</v>
      </c>
      <c r="G3" s="7">
        <v>1</v>
      </c>
      <c r="H3" s="7">
        <v>7</v>
      </c>
      <c r="I3" s="7">
        <v>4</v>
      </c>
      <c r="J3" s="7">
        <v>4</v>
      </c>
      <c r="K3" s="21">
        <f>AVERAGE(Table22[[#This Row],[HC 01st May 23]:[HC 24th Aug 23]])</f>
        <v>505.6</v>
      </c>
      <c r="L3" s="21">
        <f>SUM(Table22[[#This Row],[Vol Exit(01-31st May)]:[Vol Exit 24th Aug 23]])</f>
        <v>16</v>
      </c>
      <c r="M3" s="16">
        <f>(Table22[[#This Row],[Total Exits]]/Table22[[#This Row],[Avarage HC]])*12/3.75</f>
        <v>0.1012658227848101</v>
      </c>
    </row>
    <row r="4" spans="1:13" x14ac:dyDescent="0.25">
      <c r="A4" s="8" t="s">
        <v>14</v>
      </c>
      <c r="B4" s="29">
        <v>25</v>
      </c>
      <c r="C4" s="9">
        <v>24</v>
      </c>
      <c r="D4" s="9">
        <v>23</v>
      </c>
      <c r="E4" s="9">
        <v>23</v>
      </c>
      <c r="F4" s="9">
        <v>21</v>
      </c>
      <c r="G4" s="9">
        <v>1</v>
      </c>
      <c r="H4" s="9">
        <v>0</v>
      </c>
      <c r="I4" s="9">
        <v>0</v>
      </c>
      <c r="J4" s="9">
        <v>0</v>
      </c>
      <c r="K4" s="22">
        <f>AVERAGE(Table22[[#This Row],[HC 01st May 23]:[HC 24th Aug 23]])</f>
        <v>23.2</v>
      </c>
      <c r="L4" s="22">
        <f>SUM(Table22[[#This Row],[Vol Exit(01-31st May)]:[Vol Exit 24th Aug 23]])</f>
        <v>1</v>
      </c>
      <c r="M4" s="17">
        <f>(Table22[[#This Row],[Total Exits]]/Table22[[#This Row],[Avarage HC]])*12/3.75</f>
        <v>0.13793103448275862</v>
      </c>
    </row>
    <row r="5" spans="1:13" x14ac:dyDescent="0.25">
      <c r="A5" s="6" t="s">
        <v>9</v>
      </c>
      <c r="B5" s="28">
        <v>59</v>
      </c>
      <c r="C5" s="7">
        <v>57</v>
      </c>
      <c r="D5" s="7">
        <v>53</v>
      </c>
      <c r="E5" s="7">
        <v>53</v>
      </c>
      <c r="F5" s="7">
        <v>52</v>
      </c>
      <c r="G5" s="7">
        <v>0</v>
      </c>
      <c r="H5" s="7">
        <v>3</v>
      </c>
      <c r="I5" s="7">
        <v>1</v>
      </c>
      <c r="J5" s="7">
        <v>0</v>
      </c>
      <c r="K5" s="21">
        <f>AVERAGE(Table22[[#This Row],[HC 01st May 23]:[HC 24th Aug 23]])</f>
        <v>54.8</v>
      </c>
      <c r="L5" s="21">
        <f>SUM(Table22[[#This Row],[Vol Exit(01-31st May)]:[Vol Exit 24th Aug 23]])</f>
        <v>4</v>
      </c>
      <c r="M5" s="16">
        <f>(Table22[[#This Row],[Total Exits]]/Table22[[#This Row],[Avarage HC]])*12/3.75</f>
        <v>0.23357664233576644</v>
      </c>
    </row>
    <row r="6" spans="1:13" x14ac:dyDescent="0.25">
      <c r="A6" s="8" t="s">
        <v>13</v>
      </c>
      <c r="B6" s="29">
        <v>1344</v>
      </c>
      <c r="C6" s="9">
        <v>1351</v>
      </c>
      <c r="D6" s="9">
        <v>1348</v>
      </c>
      <c r="E6" s="9">
        <v>1272</v>
      </c>
      <c r="F6" s="9">
        <v>1219</v>
      </c>
      <c r="G6" s="9">
        <v>35</v>
      </c>
      <c r="H6" s="9">
        <v>24</v>
      </c>
      <c r="I6" s="9">
        <v>31</v>
      </c>
      <c r="J6" s="9">
        <v>27</v>
      </c>
      <c r="K6" s="22">
        <f>AVERAGE(Table22[[#This Row],[HC 01st May 23]:[HC 24th Aug 23]])</f>
        <v>1306.8</v>
      </c>
      <c r="L6" s="22">
        <f>SUM(Table22[[#This Row],[Vol Exit(01-31st May)]:[Vol Exit 24th Aug 23]])</f>
        <v>117</v>
      </c>
      <c r="M6" s="17">
        <f>(Table22[[#This Row],[Total Exits]]/Table22[[#This Row],[Avarage HC]])*12/3.75</f>
        <v>0.28650137741046833</v>
      </c>
    </row>
    <row r="7" spans="1:13" x14ac:dyDescent="0.25">
      <c r="A7" s="6" t="s">
        <v>6</v>
      </c>
      <c r="B7" s="28">
        <v>2466</v>
      </c>
      <c r="C7" s="7">
        <v>2454</v>
      </c>
      <c r="D7" s="7">
        <v>2518</v>
      </c>
      <c r="E7" s="7">
        <v>2553</v>
      </c>
      <c r="F7" s="7">
        <v>2491</v>
      </c>
      <c r="G7" s="7">
        <v>33</v>
      </c>
      <c r="H7" s="7">
        <v>22</v>
      </c>
      <c r="I7" s="7">
        <v>31</v>
      </c>
      <c r="J7" s="7">
        <v>25</v>
      </c>
      <c r="K7" s="21">
        <f>AVERAGE(Table22[[#This Row],[HC 01st May 23]:[HC 24th Aug 23]])</f>
        <v>2496.4</v>
      </c>
      <c r="L7" s="21">
        <f>SUM(Table22[[#This Row],[Vol Exit(01-31st May)]:[Vol Exit 24th Aug 23]])</f>
        <v>111</v>
      </c>
      <c r="M7" s="16">
        <f>(Table22[[#This Row],[Total Exits]]/Table22[[#This Row],[Avarage HC]])*12/3.75</f>
        <v>0.14228489024194838</v>
      </c>
    </row>
    <row r="8" spans="1:13" x14ac:dyDescent="0.25">
      <c r="A8" s="8" t="s">
        <v>19</v>
      </c>
      <c r="B8" s="29">
        <v>69</v>
      </c>
      <c r="C8" s="9">
        <v>70</v>
      </c>
      <c r="D8" s="9">
        <v>70</v>
      </c>
      <c r="E8" s="9">
        <v>68</v>
      </c>
      <c r="F8" s="9">
        <v>66</v>
      </c>
      <c r="G8" s="9">
        <v>0</v>
      </c>
      <c r="H8" s="9">
        <v>1</v>
      </c>
      <c r="I8" s="9">
        <v>1</v>
      </c>
      <c r="J8" s="9">
        <v>0</v>
      </c>
      <c r="K8" s="22">
        <f>AVERAGE(Table22[[#This Row],[HC 01st May 23]:[HC 24th Aug 23]])</f>
        <v>68.599999999999994</v>
      </c>
      <c r="L8" s="22">
        <f>SUM(Table22[[#This Row],[Vol Exit(01-31st May)]:[Vol Exit 24th Aug 23]])</f>
        <v>2</v>
      </c>
      <c r="M8" s="17">
        <f>(Table22[[#This Row],[Total Exits]]/Table22[[#This Row],[Avarage HC]])*12/3.75</f>
        <v>9.3294460641399429E-2</v>
      </c>
    </row>
    <row r="9" spans="1:13" x14ac:dyDescent="0.25">
      <c r="A9" s="6" t="s">
        <v>16</v>
      </c>
      <c r="B9" s="28">
        <v>10</v>
      </c>
      <c r="C9" s="7">
        <v>10</v>
      </c>
      <c r="D9" s="7">
        <v>9</v>
      </c>
      <c r="E9" s="7">
        <v>9</v>
      </c>
      <c r="F9" s="7">
        <v>9</v>
      </c>
      <c r="G9" s="7">
        <v>0</v>
      </c>
      <c r="H9" s="7">
        <v>0</v>
      </c>
      <c r="I9" s="7">
        <v>0</v>
      </c>
      <c r="J9" s="7">
        <v>0</v>
      </c>
      <c r="K9" s="21">
        <f>AVERAGE(Table22[[#This Row],[HC 01st May 23]:[HC 24th Aug 23]])</f>
        <v>9.4</v>
      </c>
      <c r="L9" s="21">
        <f>SUM(Table22[[#This Row],[Vol Exit(01-31st May)]:[Vol Exit 24th Aug 23]])</f>
        <v>0</v>
      </c>
      <c r="M9" s="16">
        <f>(Table22[[#This Row],[Total Exits]]/Table22[[#This Row],[Avarage HC]])*12/3.75</f>
        <v>0</v>
      </c>
    </row>
    <row r="10" spans="1:13" x14ac:dyDescent="0.25">
      <c r="A10" s="8" t="s">
        <v>15</v>
      </c>
      <c r="B10" s="29">
        <v>22</v>
      </c>
      <c r="C10" s="9">
        <v>24</v>
      </c>
      <c r="D10" s="9">
        <v>23</v>
      </c>
      <c r="E10" s="9">
        <v>24</v>
      </c>
      <c r="F10" s="9">
        <v>22</v>
      </c>
      <c r="G10" s="9">
        <v>0</v>
      </c>
      <c r="H10" s="9">
        <v>1</v>
      </c>
      <c r="I10" s="9">
        <v>0</v>
      </c>
      <c r="J10" s="9">
        <v>0</v>
      </c>
      <c r="K10" s="22">
        <f>AVERAGE(Table22[[#This Row],[HC 01st May 23]:[HC 24th Aug 23]])</f>
        <v>23</v>
      </c>
      <c r="L10" s="22">
        <f>SUM(Table22[[#This Row],[Vol Exit(01-31st May)]:[Vol Exit 24th Aug 23]])</f>
        <v>1</v>
      </c>
      <c r="M10" s="17">
        <f>(Table22[[#This Row],[Total Exits]]/Table22[[#This Row],[Avarage HC]])*12/3.75</f>
        <v>0.1391304347826087</v>
      </c>
    </row>
    <row r="11" spans="1:13" x14ac:dyDescent="0.25">
      <c r="A11" s="6" t="s">
        <v>10</v>
      </c>
      <c r="B11" s="28">
        <v>390</v>
      </c>
      <c r="C11" s="7">
        <v>375</v>
      </c>
      <c r="D11" s="7">
        <v>379</v>
      </c>
      <c r="E11" s="7">
        <v>371</v>
      </c>
      <c r="F11" s="7">
        <v>367</v>
      </c>
      <c r="G11" s="7">
        <v>2</v>
      </c>
      <c r="H11" s="7">
        <v>5</v>
      </c>
      <c r="I11" s="7">
        <v>10</v>
      </c>
      <c r="J11" s="7">
        <v>5</v>
      </c>
      <c r="K11" s="21">
        <f>AVERAGE(Table22[[#This Row],[HC 01st May 23]:[HC 24th Aug 23]])</f>
        <v>376.4</v>
      </c>
      <c r="L11" s="21">
        <f>SUM(Table22[[#This Row],[Vol Exit(01-31st May)]:[Vol Exit 24th Aug 23]])</f>
        <v>22</v>
      </c>
      <c r="M11" s="16">
        <f>(Table22[[#This Row],[Total Exits]]/Table22[[#This Row],[Avarage HC]])*12/3.75</f>
        <v>0.18703506907545167</v>
      </c>
    </row>
    <row r="12" spans="1:13" x14ac:dyDescent="0.25">
      <c r="A12" s="8" t="s">
        <v>7</v>
      </c>
      <c r="B12" s="29">
        <v>113</v>
      </c>
      <c r="C12" s="9">
        <v>128</v>
      </c>
      <c r="D12" s="9">
        <v>140</v>
      </c>
      <c r="E12" s="9">
        <v>145</v>
      </c>
      <c r="F12" s="9">
        <v>146</v>
      </c>
      <c r="G12" s="9">
        <v>1</v>
      </c>
      <c r="H12" s="9">
        <v>1</v>
      </c>
      <c r="I12" s="9">
        <v>3</v>
      </c>
      <c r="J12" s="9">
        <v>1</v>
      </c>
      <c r="K12" s="22">
        <f>AVERAGE(Table22[[#This Row],[HC 01st May 23]:[HC 24th Aug 23]])</f>
        <v>134.4</v>
      </c>
      <c r="L12" s="22">
        <f>SUM(Table22[[#This Row],[Vol Exit(01-31st May)]:[Vol Exit 24th Aug 23]])</f>
        <v>6</v>
      </c>
      <c r="M12" s="17">
        <f>(Table22[[#This Row],[Total Exits]]/Table22[[#This Row],[Avarage HC]])*12/3.75</f>
        <v>0.14285714285714285</v>
      </c>
    </row>
    <row r="13" spans="1:13" x14ac:dyDescent="0.25">
      <c r="A13" s="10" t="s">
        <v>17</v>
      </c>
      <c r="B13" s="30">
        <v>6</v>
      </c>
      <c r="C13" s="11">
        <v>7</v>
      </c>
      <c r="D13" s="11">
        <v>7</v>
      </c>
      <c r="E13" s="11">
        <v>5</v>
      </c>
      <c r="F13" s="11">
        <v>5</v>
      </c>
      <c r="G13" s="11">
        <v>0</v>
      </c>
      <c r="H13" s="11">
        <v>0</v>
      </c>
      <c r="I13" s="11">
        <v>0</v>
      </c>
      <c r="J13" s="11">
        <v>0</v>
      </c>
      <c r="K13" s="23">
        <f>AVERAGE(Table22[[#This Row],[HC 01st May 23]:[HC 24th Aug 23]])</f>
        <v>6</v>
      </c>
      <c r="L13" s="23">
        <f>SUM(Table22[[#This Row],[Vol Exit(01-31st May)]:[Vol Exit 24th Aug 23]])</f>
        <v>0</v>
      </c>
      <c r="M13" s="18">
        <f>(Table22[[#This Row],[Total Exits]]/Table22[[#This Row],[Avarage HC]])*12/3.75</f>
        <v>0</v>
      </c>
    </row>
    <row r="14" spans="1:13" ht="15.75" thickBot="1" x14ac:dyDescent="0.3">
      <c r="A14" s="8" t="s">
        <v>32</v>
      </c>
      <c r="B14" s="29">
        <v>0</v>
      </c>
      <c r="C14" s="9">
        <v>0</v>
      </c>
      <c r="D14" s="9">
        <v>1</v>
      </c>
      <c r="E14" s="9">
        <v>1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22">
        <f>AVERAGE(Table22[[#This Row],[HC 01st May 23]:[HC 24th Aug 23]])</f>
        <v>0.6</v>
      </c>
      <c r="L14" s="22">
        <f>SUM(Table22[[#This Row],[Vol Exit(01-31st May)]:[Vol Exit 24th Aug 23]])</f>
        <v>0</v>
      </c>
      <c r="M14" s="17">
        <f>(Table22[[#This Row],[Total Exits]]/Table22[[#This Row],[Avarage HC]])*12/3.75</f>
        <v>0</v>
      </c>
    </row>
    <row r="15" spans="1:13" ht="15.75" thickBot="1" x14ac:dyDescent="0.3">
      <c r="A15" s="12" t="s">
        <v>23</v>
      </c>
      <c r="B15" s="31">
        <f>SUBTOTAL(109,B2:B14)</f>
        <v>5186</v>
      </c>
      <c r="C15" s="31">
        <f t="shared" ref="C15:D15" si="0">SUBTOTAL(109,C2:C14)</f>
        <v>5207</v>
      </c>
      <c r="D15" s="31">
        <f t="shared" si="0"/>
        <v>5313</v>
      </c>
      <c r="E15" s="31">
        <v>5214</v>
      </c>
      <c r="F15" s="31">
        <v>5133</v>
      </c>
      <c r="G15" s="13">
        <v>73</v>
      </c>
      <c r="H15" s="13">
        <v>65</v>
      </c>
      <c r="I15" s="13">
        <v>84</v>
      </c>
      <c r="J15" s="13">
        <f>SUBTOTAL(109,J2:J14)</f>
        <v>65</v>
      </c>
      <c r="K15" s="24">
        <f>AVERAGE(Table22[[#This Row],[HC 01st May 23]:[HC 24th Aug 23]])</f>
        <v>5210.6000000000004</v>
      </c>
      <c r="L15" s="24">
        <f>SUM(Table22[[#This Row],[Vol Exit(01-31st May)]:[Vol Exit 24th Aug 23]])</f>
        <v>287</v>
      </c>
      <c r="M15" s="19">
        <f>(Table22[[#This Row],[Total Exits]]/Table22[[#This Row],[Avarage HC]])*12/3.75</f>
        <v>0.17625609334817488</v>
      </c>
    </row>
    <row r="17" spans="1:18" ht="15.75" thickBot="1" x14ac:dyDescent="0.3"/>
    <row r="18" spans="1:18" ht="15.75" thickBot="1" x14ac:dyDescent="0.3">
      <c r="A18" s="36" t="s">
        <v>24</v>
      </c>
      <c r="B18" s="35" t="s">
        <v>22</v>
      </c>
      <c r="C18" s="35" t="s">
        <v>21</v>
      </c>
      <c r="D18" s="34" t="s">
        <v>26</v>
      </c>
      <c r="F18" s="33" t="s">
        <v>24</v>
      </c>
      <c r="G18" s="34" t="s">
        <v>1</v>
      </c>
      <c r="H18" s="34" t="s">
        <v>3</v>
      </c>
      <c r="I18" s="14" t="s">
        <v>27</v>
      </c>
      <c r="K18" s="37" t="s">
        <v>24</v>
      </c>
      <c r="L18" s="37" t="s">
        <v>28</v>
      </c>
      <c r="M18" s="37" t="s">
        <v>34</v>
      </c>
      <c r="N18" s="37" t="s">
        <v>35</v>
      </c>
      <c r="O18" s="37" t="s">
        <v>29</v>
      </c>
      <c r="P18" s="38" t="s">
        <v>43</v>
      </c>
      <c r="Q18" s="26" t="s">
        <v>36</v>
      </c>
      <c r="R18" s="37" t="s">
        <v>26</v>
      </c>
    </row>
    <row r="19" spans="1:18" x14ac:dyDescent="0.25">
      <c r="A19" s="62" t="s">
        <v>11</v>
      </c>
      <c r="C19">
        <v>7</v>
      </c>
      <c r="D19">
        <v>7</v>
      </c>
      <c r="F19" s="62" t="s">
        <v>11</v>
      </c>
      <c r="G19">
        <v>6</v>
      </c>
      <c r="H19">
        <v>1</v>
      </c>
      <c r="I19">
        <v>7</v>
      </c>
      <c r="K19" s="62" t="s">
        <v>11</v>
      </c>
      <c r="L19">
        <v>2</v>
      </c>
      <c r="O19">
        <v>5</v>
      </c>
      <c r="R19">
        <v>7</v>
      </c>
    </row>
    <row r="20" spans="1:18" x14ac:dyDescent="0.25">
      <c r="A20" s="62" t="s">
        <v>8</v>
      </c>
      <c r="B20">
        <v>9</v>
      </c>
      <c r="C20">
        <v>7</v>
      </c>
      <c r="D20">
        <v>16</v>
      </c>
      <c r="F20" s="62" t="s">
        <v>8</v>
      </c>
      <c r="G20">
        <v>14</v>
      </c>
      <c r="H20">
        <v>2</v>
      </c>
      <c r="I20">
        <v>16</v>
      </c>
      <c r="K20" s="62" t="s">
        <v>8</v>
      </c>
      <c r="L20">
        <v>8</v>
      </c>
      <c r="M20">
        <v>1</v>
      </c>
      <c r="O20">
        <v>6</v>
      </c>
      <c r="P20">
        <v>1</v>
      </c>
      <c r="R20">
        <v>16</v>
      </c>
    </row>
    <row r="21" spans="1:18" x14ac:dyDescent="0.25">
      <c r="A21" s="62" t="s">
        <v>14</v>
      </c>
      <c r="B21">
        <v>1</v>
      </c>
      <c r="D21">
        <v>1</v>
      </c>
      <c r="F21" s="62" t="s">
        <v>14</v>
      </c>
      <c r="H21">
        <v>1</v>
      </c>
      <c r="I21">
        <v>1</v>
      </c>
      <c r="K21" s="62" t="s">
        <v>14</v>
      </c>
      <c r="O21">
        <v>1</v>
      </c>
      <c r="R21">
        <v>1</v>
      </c>
    </row>
    <row r="22" spans="1:18" x14ac:dyDescent="0.25">
      <c r="A22" s="62" t="s">
        <v>9</v>
      </c>
      <c r="C22">
        <v>4</v>
      </c>
      <c r="D22">
        <v>4</v>
      </c>
      <c r="F22" s="62" t="s">
        <v>9</v>
      </c>
      <c r="H22">
        <v>4</v>
      </c>
      <c r="I22">
        <v>4</v>
      </c>
      <c r="K22" s="62" t="s">
        <v>9</v>
      </c>
      <c r="L22">
        <v>2</v>
      </c>
      <c r="M22">
        <v>1</v>
      </c>
      <c r="O22">
        <v>1</v>
      </c>
      <c r="R22">
        <v>4</v>
      </c>
    </row>
    <row r="23" spans="1:18" x14ac:dyDescent="0.25">
      <c r="A23" s="62" t="s">
        <v>13</v>
      </c>
      <c r="B23">
        <v>107</v>
      </c>
      <c r="C23">
        <v>10</v>
      </c>
      <c r="D23">
        <v>117</v>
      </c>
      <c r="F23" s="62" t="s">
        <v>13</v>
      </c>
      <c r="G23">
        <v>96</v>
      </c>
      <c r="H23">
        <v>21</v>
      </c>
      <c r="I23">
        <v>117</v>
      </c>
      <c r="K23" s="62" t="s">
        <v>13</v>
      </c>
      <c r="L23">
        <v>64</v>
      </c>
      <c r="M23">
        <v>2</v>
      </c>
      <c r="N23">
        <v>2</v>
      </c>
      <c r="O23">
        <v>49</v>
      </c>
      <c r="R23">
        <v>117</v>
      </c>
    </row>
    <row r="24" spans="1:18" x14ac:dyDescent="0.25">
      <c r="A24" s="62" t="s">
        <v>6</v>
      </c>
      <c r="B24">
        <v>10</v>
      </c>
      <c r="C24">
        <v>101</v>
      </c>
      <c r="D24">
        <v>111</v>
      </c>
      <c r="F24" s="62" t="s">
        <v>6</v>
      </c>
      <c r="G24">
        <v>111</v>
      </c>
      <c r="I24">
        <v>111</v>
      </c>
      <c r="K24" s="62" t="s">
        <v>6</v>
      </c>
      <c r="L24">
        <v>41</v>
      </c>
      <c r="M24">
        <v>9</v>
      </c>
      <c r="O24">
        <v>59</v>
      </c>
      <c r="Q24">
        <v>2</v>
      </c>
      <c r="R24">
        <v>111</v>
      </c>
    </row>
    <row r="25" spans="1:18" x14ac:dyDescent="0.25">
      <c r="A25" s="62" t="s">
        <v>19</v>
      </c>
      <c r="B25">
        <v>1</v>
      </c>
      <c r="C25">
        <v>1</v>
      </c>
      <c r="D25">
        <v>2</v>
      </c>
      <c r="F25" s="62" t="s">
        <v>19</v>
      </c>
      <c r="H25">
        <v>2</v>
      </c>
      <c r="I25">
        <v>2</v>
      </c>
      <c r="K25" s="62" t="s">
        <v>19</v>
      </c>
      <c r="L25">
        <v>1</v>
      </c>
      <c r="O25">
        <v>1</v>
      </c>
      <c r="R25">
        <v>2</v>
      </c>
    </row>
    <row r="26" spans="1:18" x14ac:dyDescent="0.25">
      <c r="A26" s="62" t="s">
        <v>15</v>
      </c>
      <c r="B26">
        <v>1</v>
      </c>
      <c r="D26">
        <v>1</v>
      </c>
      <c r="F26" s="62" t="s">
        <v>15</v>
      </c>
      <c r="H26">
        <v>1</v>
      </c>
      <c r="I26">
        <v>1</v>
      </c>
      <c r="K26" s="62" t="s">
        <v>15</v>
      </c>
      <c r="O26">
        <v>1</v>
      </c>
      <c r="R26">
        <v>1</v>
      </c>
    </row>
    <row r="27" spans="1:18" x14ac:dyDescent="0.25">
      <c r="A27" s="62" t="s">
        <v>10</v>
      </c>
      <c r="C27">
        <v>22</v>
      </c>
      <c r="D27">
        <v>22</v>
      </c>
      <c r="F27" s="62" t="s">
        <v>10</v>
      </c>
      <c r="G27">
        <v>22</v>
      </c>
      <c r="I27">
        <v>22</v>
      </c>
      <c r="K27" s="62" t="s">
        <v>10</v>
      </c>
      <c r="L27">
        <v>6</v>
      </c>
      <c r="M27">
        <v>3</v>
      </c>
      <c r="O27">
        <v>13</v>
      </c>
      <c r="R27">
        <v>22</v>
      </c>
    </row>
    <row r="28" spans="1:18" x14ac:dyDescent="0.25">
      <c r="A28" s="62" t="s">
        <v>7</v>
      </c>
      <c r="C28">
        <v>6</v>
      </c>
      <c r="D28">
        <v>6</v>
      </c>
      <c r="F28" s="62" t="s">
        <v>7</v>
      </c>
      <c r="G28">
        <v>6</v>
      </c>
      <c r="I28">
        <v>6</v>
      </c>
      <c r="K28" s="62" t="s">
        <v>7</v>
      </c>
      <c r="L28">
        <v>1</v>
      </c>
      <c r="O28">
        <v>4</v>
      </c>
      <c r="Q28">
        <v>1</v>
      </c>
      <c r="R28">
        <v>6</v>
      </c>
    </row>
    <row r="29" spans="1:18" x14ac:dyDescent="0.25">
      <c r="A29" s="63" t="s">
        <v>23</v>
      </c>
      <c r="B29" s="64">
        <v>129</v>
      </c>
      <c r="C29" s="64">
        <v>158</v>
      </c>
      <c r="D29" s="64">
        <v>287</v>
      </c>
      <c r="F29" s="63" t="s">
        <v>23</v>
      </c>
      <c r="G29" s="64">
        <v>255</v>
      </c>
      <c r="H29" s="64">
        <v>32</v>
      </c>
      <c r="I29" s="64">
        <v>287</v>
      </c>
      <c r="K29" s="63" t="s">
        <v>23</v>
      </c>
      <c r="L29" s="64">
        <v>125</v>
      </c>
      <c r="M29" s="64">
        <v>16</v>
      </c>
      <c r="N29" s="64">
        <v>2</v>
      </c>
      <c r="O29" s="64">
        <v>140</v>
      </c>
      <c r="P29" s="64">
        <v>1</v>
      </c>
      <c r="Q29" s="64">
        <v>3</v>
      </c>
      <c r="R29" s="64">
        <v>287</v>
      </c>
    </row>
    <row r="31" spans="1:18" ht="15.75" thickBot="1" x14ac:dyDescent="0.3"/>
    <row r="32" spans="1:18" x14ac:dyDescent="0.25">
      <c r="A32" s="80" t="s">
        <v>24</v>
      </c>
      <c r="B32" s="82" t="s">
        <v>2</v>
      </c>
      <c r="C32" s="83"/>
      <c r="D32" s="84"/>
      <c r="E32" s="85" t="s">
        <v>5</v>
      </c>
      <c r="F32" s="83"/>
      <c r="G32" s="83"/>
      <c r="H32" s="84"/>
      <c r="I32" s="86" t="s">
        <v>27</v>
      </c>
    </row>
    <row r="33" spans="1:9" ht="15.75" thickBot="1" x14ac:dyDescent="0.3">
      <c r="A33" s="81"/>
      <c r="B33" s="39" t="s">
        <v>4</v>
      </c>
      <c r="C33" s="39" t="s">
        <v>0</v>
      </c>
      <c r="D33" s="39" t="s">
        <v>26</v>
      </c>
      <c r="E33" s="39" t="s">
        <v>12</v>
      </c>
      <c r="F33" s="39" t="s">
        <v>18</v>
      </c>
      <c r="G33" s="40" t="s">
        <v>20</v>
      </c>
      <c r="H33" s="40" t="s">
        <v>26</v>
      </c>
      <c r="I33" s="87"/>
    </row>
    <row r="34" spans="1:9" x14ac:dyDescent="0.25">
      <c r="A34" s="62" t="s">
        <v>11</v>
      </c>
      <c r="C34">
        <v>6</v>
      </c>
      <c r="D34" s="65">
        <v>6</v>
      </c>
      <c r="G34">
        <v>1</v>
      </c>
      <c r="H34" s="65">
        <v>1</v>
      </c>
      <c r="I34">
        <v>7</v>
      </c>
    </row>
    <row r="35" spans="1:9" x14ac:dyDescent="0.25">
      <c r="A35" s="62" t="s">
        <v>8</v>
      </c>
      <c r="B35">
        <v>8</v>
      </c>
      <c r="C35">
        <v>7</v>
      </c>
      <c r="D35" s="65">
        <v>15</v>
      </c>
      <c r="E35">
        <v>1</v>
      </c>
      <c r="H35" s="65">
        <v>1</v>
      </c>
      <c r="I35">
        <v>16</v>
      </c>
    </row>
    <row r="36" spans="1:9" x14ac:dyDescent="0.25">
      <c r="A36" s="62" t="s">
        <v>14</v>
      </c>
      <c r="C36">
        <v>1</v>
      </c>
      <c r="D36" s="65">
        <v>1</v>
      </c>
      <c r="H36" s="65"/>
      <c r="I36">
        <v>1</v>
      </c>
    </row>
    <row r="37" spans="1:9" x14ac:dyDescent="0.25">
      <c r="A37" s="62" t="s">
        <v>9</v>
      </c>
      <c r="B37">
        <v>1</v>
      </c>
      <c r="D37" s="65">
        <v>1</v>
      </c>
      <c r="G37">
        <v>3</v>
      </c>
      <c r="H37" s="65">
        <v>3</v>
      </c>
      <c r="I37">
        <v>4</v>
      </c>
    </row>
    <row r="38" spans="1:9" x14ac:dyDescent="0.25">
      <c r="A38" s="62" t="s">
        <v>13</v>
      </c>
      <c r="B38">
        <v>3</v>
      </c>
      <c r="C38">
        <v>68</v>
      </c>
      <c r="D38" s="65">
        <v>71</v>
      </c>
      <c r="F38">
        <v>44</v>
      </c>
      <c r="G38">
        <v>2</v>
      </c>
      <c r="H38" s="65">
        <v>46</v>
      </c>
      <c r="I38">
        <v>117</v>
      </c>
    </row>
    <row r="39" spans="1:9" x14ac:dyDescent="0.25">
      <c r="A39" s="62" t="s">
        <v>6</v>
      </c>
      <c r="B39">
        <v>8</v>
      </c>
      <c r="C39">
        <v>94</v>
      </c>
      <c r="D39" s="65">
        <v>102</v>
      </c>
      <c r="E39">
        <v>1</v>
      </c>
      <c r="G39">
        <v>8</v>
      </c>
      <c r="H39" s="65">
        <v>9</v>
      </c>
      <c r="I39">
        <v>111</v>
      </c>
    </row>
    <row r="40" spans="1:9" x14ac:dyDescent="0.25">
      <c r="A40" s="62" t="s">
        <v>19</v>
      </c>
      <c r="C40">
        <v>2</v>
      </c>
      <c r="D40" s="65">
        <v>2</v>
      </c>
      <c r="H40" s="65"/>
      <c r="I40">
        <v>2</v>
      </c>
    </row>
    <row r="41" spans="1:9" x14ac:dyDescent="0.25">
      <c r="A41" s="62" t="s">
        <v>15</v>
      </c>
      <c r="C41">
        <v>1</v>
      </c>
      <c r="D41" s="65">
        <v>1</v>
      </c>
      <c r="H41" s="65"/>
      <c r="I41">
        <v>1</v>
      </c>
    </row>
    <row r="42" spans="1:9" x14ac:dyDescent="0.25">
      <c r="A42" s="62" t="s">
        <v>10</v>
      </c>
      <c r="C42">
        <v>21</v>
      </c>
      <c r="D42" s="65">
        <v>21</v>
      </c>
      <c r="G42">
        <v>1</v>
      </c>
      <c r="H42" s="65">
        <v>1</v>
      </c>
      <c r="I42">
        <v>22</v>
      </c>
    </row>
    <row r="43" spans="1:9" x14ac:dyDescent="0.25">
      <c r="A43" s="62" t="s">
        <v>7</v>
      </c>
      <c r="C43">
        <v>6</v>
      </c>
      <c r="D43" s="65">
        <v>6</v>
      </c>
      <c r="H43" s="65"/>
      <c r="I43">
        <v>6</v>
      </c>
    </row>
    <row r="44" spans="1:9" x14ac:dyDescent="0.25">
      <c r="A44" s="63" t="s">
        <v>23</v>
      </c>
      <c r="B44" s="64">
        <v>20</v>
      </c>
      <c r="C44" s="64">
        <v>206</v>
      </c>
      <c r="D44" s="64">
        <v>226</v>
      </c>
      <c r="E44" s="64">
        <v>2</v>
      </c>
      <c r="F44" s="64">
        <v>44</v>
      </c>
      <c r="G44" s="64">
        <v>15</v>
      </c>
      <c r="H44" s="64">
        <v>61</v>
      </c>
      <c r="I44" s="64">
        <v>287</v>
      </c>
    </row>
  </sheetData>
  <mergeCells count="4">
    <mergeCell ref="A32:A33"/>
    <mergeCell ref="B32:D32"/>
    <mergeCell ref="E32:H32"/>
    <mergeCell ref="I32:I3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06C3-C02B-47E2-89D0-4FBC36931412}">
  <sheetPr codeName="Sheet3"/>
  <dimension ref="A19:S44"/>
  <sheetViews>
    <sheetView topLeftCell="A17" workbookViewId="0">
      <selection activeCell="G39" sqref="G39"/>
    </sheetView>
  </sheetViews>
  <sheetFormatPr defaultRowHeight="15" x14ac:dyDescent="0.25"/>
  <sheetData>
    <row r="19" spans="1:19" x14ac:dyDescent="0.25">
      <c r="A19" s="62" t="s">
        <v>11</v>
      </c>
      <c r="C19">
        <v>7</v>
      </c>
      <c r="D19">
        <v>7</v>
      </c>
      <c r="F19" s="62" t="s">
        <v>11</v>
      </c>
      <c r="G19">
        <v>6</v>
      </c>
      <c r="H19">
        <v>1</v>
      </c>
      <c r="I19">
        <v>7</v>
      </c>
      <c r="K19" s="62" t="s">
        <v>11</v>
      </c>
      <c r="L19">
        <v>2</v>
      </c>
      <c r="O19">
        <v>5</v>
      </c>
      <c r="R19">
        <v>7</v>
      </c>
    </row>
    <row r="20" spans="1:19" x14ac:dyDescent="0.25">
      <c r="A20" s="62" t="s">
        <v>8</v>
      </c>
      <c r="B20">
        <v>9</v>
      </c>
      <c r="C20">
        <v>7</v>
      </c>
      <c r="D20">
        <v>16</v>
      </c>
      <c r="F20" s="62" t="s">
        <v>8</v>
      </c>
      <c r="G20">
        <v>14</v>
      </c>
      <c r="H20">
        <v>2</v>
      </c>
      <c r="I20">
        <v>16</v>
      </c>
      <c r="K20" s="62" t="s">
        <v>8</v>
      </c>
      <c r="L20">
        <v>8</v>
      </c>
      <c r="M20">
        <v>1</v>
      </c>
      <c r="O20">
        <v>6</v>
      </c>
      <c r="P20">
        <v>1</v>
      </c>
      <c r="R20">
        <v>16</v>
      </c>
    </row>
    <row r="21" spans="1:19" x14ac:dyDescent="0.25">
      <c r="A21" s="62" t="s">
        <v>14</v>
      </c>
      <c r="B21">
        <v>1</v>
      </c>
      <c r="D21">
        <v>1</v>
      </c>
      <c r="F21" s="62" t="s">
        <v>14</v>
      </c>
      <c r="H21">
        <v>1</v>
      </c>
      <c r="I21">
        <v>1</v>
      </c>
      <c r="K21" s="62" t="s">
        <v>14</v>
      </c>
      <c r="O21">
        <v>1</v>
      </c>
      <c r="R21">
        <v>1</v>
      </c>
    </row>
    <row r="22" spans="1:19" x14ac:dyDescent="0.25">
      <c r="A22" s="62" t="s">
        <v>9</v>
      </c>
      <c r="C22">
        <v>4</v>
      </c>
      <c r="D22">
        <v>4</v>
      </c>
      <c r="F22" s="62" t="s">
        <v>9</v>
      </c>
      <c r="H22">
        <v>4</v>
      </c>
      <c r="I22">
        <v>4</v>
      </c>
      <c r="K22" s="62" t="s">
        <v>9</v>
      </c>
      <c r="L22">
        <v>2</v>
      </c>
      <c r="M22">
        <v>1</v>
      </c>
      <c r="O22">
        <v>1</v>
      </c>
      <c r="R22">
        <v>4</v>
      </c>
    </row>
    <row r="23" spans="1:19" x14ac:dyDescent="0.25">
      <c r="A23" s="62" t="s">
        <v>13</v>
      </c>
      <c r="B23">
        <v>107</v>
      </c>
      <c r="C23">
        <v>10</v>
      </c>
      <c r="D23">
        <v>117</v>
      </c>
      <c r="F23" s="62" t="s">
        <v>13</v>
      </c>
      <c r="G23">
        <v>96</v>
      </c>
      <c r="H23">
        <v>21</v>
      </c>
      <c r="I23">
        <v>117</v>
      </c>
      <c r="K23" s="62" t="s">
        <v>13</v>
      </c>
      <c r="L23">
        <v>64</v>
      </c>
      <c r="M23">
        <v>2</v>
      </c>
      <c r="N23">
        <v>2</v>
      </c>
      <c r="O23">
        <v>49</v>
      </c>
      <c r="R23">
        <v>117</v>
      </c>
    </row>
    <row r="24" spans="1:19" x14ac:dyDescent="0.25">
      <c r="A24" s="62" t="s">
        <v>6</v>
      </c>
      <c r="B24">
        <v>10</v>
      </c>
      <c r="C24">
        <v>101</v>
      </c>
      <c r="D24">
        <v>111</v>
      </c>
      <c r="F24" s="62" t="s">
        <v>6</v>
      </c>
      <c r="G24">
        <v>111</v>
      </c>
      <c r="I24">
        <v>111</v>
      </c>
      <c r="K24" s="62" t="s">
        <v>6</v>
      </c>
      <c r="L24">
        <v>41</v>
      </c>
      <c r="M24">
        <v>9</v>
      </c>
      <c r="O24">
        <v>59</v>
      </c>
      <c r="Q24">
        <v>2</v>
      </c>
      <c r="R24">
        <v>111</v>
      </c>
    </row>
    <row r="25" spans="1:19" x14ac:dyDescent="0.25">
      <c r="A25" s="62" t="s">
        <v>19</v>
      </c>
      <c r="B25">
        <v>1</v>
      </c>
      <c r="C25">
        <v>1</v>
      </c>
      <c r="D25">
        <v>2</v>
      </c>
      <c r="F25" s="62" t="s">
        <v>19</v>
      </c>
      <c r="H25">
        <v>2</v>
      </c>
      <c r="I25">
        <v>2</v>
      </c>
      <c r="K25" s="62" t="s">
        <v>19</v>
      </c>
      <c r="L25">
        <v>1</v>
      </c>
      <c r="O25">
        <v>1</v>
      </c>
      <c r="R25">
        <v>2</v>
      </c>
    </row>
    <row r="26" spans="1:19" x14ac:dyDescent="0.25">
      <c r="A26" s="62" t="s">
        <v>15</v>
      </c>
      <c r="B26">
        <v>1</v>
      </c>
      <c r="D26">
        <v>1</v>
      </c>
      <c r="F26" s="62" t="s">
        <v>15</v>
      </c>
      <c r="H26">
        <v>1</v>
      </c>
      <c r="I26">
        <v>1</v>
      </c>
      <c r="K26" s="62" t="s">
        <v>15</v>
      </c>
      <c r="O26">
        <v>1</v>
      </c>
      <c r="R26">
        <v>1</v>
      </c>
    </row>
    <row r="27" spans="1:19" x14ac:dyDescent="0.25">
      <c r="A27" s="62" t="s">
        <v>10</v>
      </c>
      <c r="C27">
        <v>22</v>
      </c>
      <c r="D27">
        <v>22</v>
      </c>
      <c r="F27" s="62" t="s">
        <v>10</v>
      </c>
      <c r="G27">
        <v>22</v>
      </c>
      <c r="I27">
        <v>22</v>
      </c>
      <c r="K27" s="62" t="s">
        <v>10</v>
      </c>
      <c r="L27">
        <v>6</v>
      </c>
      <c r="M27">
        <v>3</v>
      </c>
      <c r="O27">
        <v>13</v>
      </c>
      <c r="R27">
        <v>22</v>
      </c>
    </row>
    <row r="28" spans="1:19" x14ac:dyDescent="0.25">
      <c r="A28" s="62" t="s">
        <v>7</v>
      </c>
      <c r="C28">
        <v>6</v>
      </c>
      <c r="D28">
        <v>6</v>
      </c>
      <c r="F28" s="62" t="s">
        <v>7</v>
      </c>
      <c r="G28">
        <v>6</v>
      </c>
      <c r="I28">
        <v>6</v>
      </c>
      <c r="K28" s="62" t="s">
        <v>7</v>
      </c>
      <c r="L28">
        <v>1</v>
      </c>
      <c r="O28">
        <v>4</v>
      </c>
      <c r="Q28">
        <v>1</v>
      </c>
      <c r="R28">
        <v>6</v>
      </c>
    </row>
    <row r="29" spans="1:19" x14ac:dyDescent="0.25">
      <c r="A29" s="63" t="s">
        <v>23</v>
      </c>
      <c r="B29" s="64">
        <v>129</v>
      </c>
      <c r="C29" s="64">
        <v>158</v>
      </c>
      <c r="D29" s="64">
        <v>287</v>
      </c>
      <c r="F29" s="63" t="s">
        <v>23</v>
      </c>
      <c r="G29" s="64">
        <v>255</v>
      </c>
      <c r="H29" s="64">
        <v>32</v>
      </c>
      <c r="I29" s="64">
        <v>287</v>
      </c>
      <c r="K29" s="63" t="s">
        <v>23</v>
      </c>
      <c r="L29" s="64">
        <v>125</v>
      </c>
      <c r="M29" s="64">
        <v>16</v>
      </c>
      <c r="N29" s="64">
        <v>2</v>
      </c>
      <c r="O29" s="64">
        <v>140</v>
      </c>
      <c r="P29" s="64">
        <v>1</v>
      </c>
      <c r="Q29" s="64">
        <v>3</v>
      </c>
      <c r="R29" s="64">
        <v>287</v>
      </c>
      <c r="S29" s="64"/>
    </row>
    <row r="34" spans="1:9" x14ac:dyDescent="0.25">
      <c r="A34" s="62" t="s">
        <v>11</v>
      </c>
      <c r="C34">
        <v>6</v>
      </c>
      <c r="D34" s="65">
        <v>6</v>
      </c>
      <c r="G34">
        <v>1</v>
      </c>
      <c r="H34" s="65">
        <v>1</v>
      </c>
      <c r="I34">
        <v>7</v>
      </c>
    </row>
    <row r="35" spans="1:9" x14ac:dyDescent="0.25">
      <c r="A35" s="62" t="s">
        <v>8</v>
      </c>
      <c r="B35">
        <v>8</v>
      </c>
      <c r="C35">
        <v>7</v>
      </c>
      <c r="D35" s="65">
        <v>15</v>
      </c>
      <c r="E35">
        <v>1</v>
      </c>
      <c r="H35" s="65">
        <v>1</v>
      </c>
      <c r="I35">
        <v>16</v>
      </c>
    </row>
    <row r="36" spans="1:9" x14ac:dyDescent="0.25">
      <c r="A36" s="62" t="s">
        <v>14</v>
      </c>
      <c r="C36">
        <v>1</v>
      </c>
      <c r="D36" s="65">
        <v>1</v>
      </c>
      <c r="H36" s="65"/>
      <c r="I36">
        <v>1</v>
      </c>
    </row>
    <row r="37" spans="1:9" x14ac:dyDescent="0.25">
      <c r="A37" s="62" t="s">
        <v>9</v>
      </c>
      <c r="B37">
        <v>1</v>
      </c>
      <c r="D37" s="65">
        <v>1</v>
      </c>
      <c r="G37">
        <v>3</v>
      </c>
      <c r="H37" s="65">
        <v>3</v>
      </c>
      <c r="I37">
        <v>4</v>
      </c>
    </row>
    <row r="38" spans="1:9" x14ac:dyDescent="0.25">
      <c r="A38" s="62" t="s">
        <v>13</v>
      </c>
      <c r="B38">
        <v>3</v>
      </c>
      <c r="C38">
        <v>68</v>
      </c>
      <c r="D38" s="65">
        <v>71</v>
      </c>
      <c r="F38">
        <v>44</v>
      </c>
      <c r="G38">
        <v>2</v>
      </c>
      <c r="H38" s="65">
        <v>46</v>
      </c>
      <c r="I38">
        <v>117</v>
      </c>
    </row>
    <row r="39" spans="1:9" x14ac:dyDescent="0.25">
      <c r="A39" s="62" t="s">
        <v>6</v>
      </c>
      <c r="B39">
        <v>8</v>
      </c>
      <c r="C39">
        <v>94</v>
      </c>
      <c r="D39" s="65">
        <v>102</v>
      </c>
      <c r="E39">
        <v>1</v>
      </c>
      <c r="G39">
        <v>8</v>
      </c>
      <c r="H39" s="65">
        <v>9</v>
      </c>
      <c r="I39">
        <v>111</v>
      </c>
    </row>
    <row r="40" spans="1:9" x14ac:dyDescent="0.25">
      <c r="A40" s="62" t="s">
        <v>19</v>
      </c>
      <c r="C40">
        <v>2</v>
      </c>
      <c r="D40" s="65">
        <v>2</v>
      </c>
      <c r="H40" s="65"/>
      <c r="I40">
        <v>2</v>
      </c>
    </row>
    <row r="41" spans="1:9" x14ac:dyDescent="0.25">
      <c r="A41" s="62" t="s">
        <v>15</v>
      </c>
      <c r="C41">
        <v>1</v>
      </c>
      <c r="D41" s="65">
        <v>1</v>
      </c>
      <c r="H41" s="65"/>
      <c r="I41">
        <v>1</v>
      </c>
    </row>
    <row r="42" spans="1:9" x14ac:dyDescent="0.25">
      <c r="A42" s="62" t="s">
        <v>10</v>
      </c>
      <c r="C42">
        <v>21</v>
      </c>
      <c r="D42" s="65">
        <v>21</v>
      </c>
      <c r="G42">
        <v>1</v>
      </c>
      <c r="H42" s="65">
        <v>1</v>
      </c>
      <c r="I42">
        <v>22</v>
      </c>
    </row>
    <row r="43" spans="1:9" x14ac:dyDescent="0.25">
      <c r="A43" s="62" t="s">
        <v>7</v>
      </c>
      <c r="C43">
        <v>6</v>
      </c>
      <c r="D43" s="65">
        <v>6</v>
      </c>
      <c r="H43" s="65"/>
      <c r="I43">
        <v>6</v>
      </c>
    </row>
    <row r="44" spans="1:9" x14ac:dyDescent="0.25">
      <c r="A44" s="63" t="s">
        <v>23</v>
      </c>
      <c r="B44" s="64">
        <v>20</v>
      </c>
      <c r="C44" s="64">
        <v>206</v>
      </c>
      <c r="D44" s="64">
        <v>226</v>
      </c>
      <c r="E44" s="64">
        <v>2</v>
      </c>
      <c r="F44" s="64">
        <v>44</v>
      </c>
      <c r="G44" s="64">
        <v>15</v>
      </c>
      <c r="H44" s="64">
        <v>61</v>
      </c>
      <c r="I44" s="64">
        <v>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AA2B0CFD3E0741B45DB44C12885F2D" ma:contentTypeVersion="10" ma:contentTypeDescription="Create a new document." ma:contentTypeScope="" ma:versionID="05de61eec53620335daa8317898ec77b">
  <xsd:schema xmlns:xsd="http://www.w3.org/2001/XMLSchema" xmlns:xs="http://www.w3.org/2001/XMLSchema" xmlns:p="http://schemas.microsoft.com/office/2006/metadata/properties" xmlns:ns2="d1254837-05d1-4ef4-a209-bfd73c622710" xmlns:ns3="ab04f31a-29eb-4a79-871a-88b15b8f56fb" targetNamespace="http://schemas.microsoft.com/office/2006/metadata/properties" ma:root="true" ma:fieldsID="655de0683600703a94dd469f5fa3df79" ns2:_="" ns3:_="">
    <xsd:import namespace="d1254837-05d1-4ef4-a209-bfd73c622710"/>
    <xsd:import namespace="ab04f31a-29eb-4a79-871a-88b15b8f56f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2:SharedWithUsers" minOccurs="0"/>
                <xsd:element ref="ns2:SharedWithDetail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54837-05d1-4ef4-a209-bfd73c62271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4f31a-29eb-4a79-871a-88b15b8f5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254837-05d1-4ef4-a209-bfd73c622710">DRUXVH73HCZT-780946835-86</_dlc_DocId>
    <_dlc_DocIdUrl xmlns="d1254837-05d1-4ef4-a209-bfd73c622710">
      <Url>https://atos365.sharepoint.com/sites/100005463/_layouts/15/DocIdRedir.aspx?ID=DRUXVH73HCZT-780946835-86</Url>
      <Description>DRUXVH73HCZT-780946835-86</Description>
    </_dlc_DocIdUrl>
  </documentManagement>
</p:properties>
</file>

<file path=customXml/itemProps1.xml><?xml version="1.0" encoding="utf-8"?>
<ds:datastoreItem xmlns:ds="http://schemas.openxmlformats.org/officeDocument/2006/customXml" ds:itemID="{69D1305B-D481-4F1C-BF2A-4D2E7D776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254837-05d1-4ef4-a209-bfd73c622710"/>
    <ds:schemaRef ds:uri="ab04f31a-29eb-4a79-871a-88b15b8f56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F68D34-95B2-4F3F-8693-F099CBBBED1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3FC5614-581F-49E3-8E14-0C157085890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ACE582-169E-443A-9865-2D5A31E9F103}">
  <ds:schemaRefs>
    <ds:schemaRef ds:uri="http://schemas.microsoft.com/office/2006/documentManagement/types"/>
    <ds:schemaRef ds:uri="fb5222f2-e65d-4952-8b5b-55579111430d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d1a8e72-becc-487c-8c64-591c0a5ba270"/>
    <ds:schemaRef ds:uri="http://purl.org/dc/terms/"/>
    <ds:schemaRef ds:uri="http://www.w3.org/XML/1998/namespace"/>
    <ds:schemaRef ds:uri="http://purl.org/dc/dcmitype/"/>
    <ds:schemaRef ds:uri="d1254837-05d1-4ef4-a209-bfd73c6227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Headcount</vt:lpstr>
      <vt:lpstr>Exits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Balkawade</dc:creator>
  <cp:lastModifiedBy>anusha thakur</cp:lastModifiedBy>
  <dcterms:created xsi:type="dcterms:W3CDTF">2023-06-06T14:23:58Z</dcterms:created>
  <dcterms:modified xsi:type="dcterms:W3CDTF">2023-09-14T06:21:25Z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2023-06-06T14:21:08Z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0718098f-ee8a-4a67-99aa-25b750fae486</vt:lpwstr>
  </property>
  <property fmtid="{D5CDD505-2E9C-101B-9397-08002B2CF9AE}" pid="8" name="MSIP_Label_e463cba9-5f6c-478d-9329-7b2295e4e8ed_ContentBits">
    <vt:lpwstr>0</vt:lpwstr>
  </property>
  <property fmtid="{D5CDD505-2E9C-101B-9397-08002B2CF9AE}" pid="9" name="CustomUiType">
    <vt:lpwstr>2</vt:lpwstr>
  </property>
  <property fmtid="{D5CDD505-2E9C-101B-9397-08002B2CF9AE}" pid="10" name="ContentTypeId">
    <vt:lpwstr>0x01010054AA2B0CFD3E0741B45DB44C12885F2D</vt:lpwstr>
  </property>
  <property fmtid="{D5CDD505-2E9C-101B-9397-08002B2CF9AE}" pid="11" name="_dlc_DocIdItemGuid">
    <vt:lpwstr>1c586a59-84be-4710-85bf-66c198b1d5f8</vt:lpwstr>
  </property>
</Properties>
</file>