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Sheet1!$F$1:$L$32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H19" i="1"/>
  <c r="I19" i="1" s="1"/>
  <c r="J19" i="1" s="1"/>
  <c r="K19" i="1" s="1"/>
  <c r="L19" i="1" s="1"/>
  <c r="G17" i="1"/>
  <c r="G14" i="1"/>
  <c r="G15" i="1" s="1"/>
  <c r="H13" i="1"/>
  <c r="H9" i="1"/>
  <c r="I9" i="1" s="1"/>
  <c r="J9" i="1" s="1"/>
  <c r="K9" i="1" s="1"/>
  <c r="L9" i="1" s="1"/>
  <c r="G8" i="1"/>
  <c r="G7" i="1"/>
  <c r="G6" i="1"/>
  <c r="G11" i="1" s="1"/>
  <c r="G23" i="1" s="1"/>
  <c r="G27" i="1" s="1"/>
  <c r="H3" i="1"/>
  <c r="H14" i="1" l="1"/>
  <c r="G29" i="1"/>
  <c r="G31" i="1" s="1"/>
  <c r="I13" i="1"/>
  <c r="H15" i="1"/>
  <c r="H17" i="1"/>
  <c r="H16" i="1"/>
  <c r="I3" i="1"/>
  <c r="H8" i="1"/>
  <c r="H7" i="1"/>
  <c r="H6" i="1"/>
  <c r="H11" i="1" s="1"/>
  <c r="H23" i="1" s="1"/>
  <c r="H27" i="1" s="1"/>
  <c r="H29" i="1" l="1"/>
  <c r="H31" i="1" s="1"/>
  <c r="I14" i="1"/>
  <c r="J13" i="1"/>
  <c r="I15" i="1"/>
  <c r="I17" i="1"/>
  <c r="I16" i="1"/>
  <c r="J3" i="1"/>
  <c r="I8" i="1"/>
  <c r="I7" i="1"/>
  <c r="I6" i="1"/>
  <c r="I11" i="1" s="1"/>
  <c r="I23" i="1" s="1"/>
  <c r="I27" i="1" s="1"/>
  <c r="I29" i="1" l="1"/>
  <c r="I31" i="1" s="1"/>
  <c r="K13" i="1"/>
  <c r="J17" i="1"/>
  <c r="J16" i="1"/>
  <c r="J14" i="1"/>
  <c r="J15" i="1" s="1"/>
  <c r="K3" i="1"/>
  <c r="J8" i="1"/>
  <c r="J7" i="1"/>
  <c r="J6" i="1"/>
  <c r="J11" i="1" s="1"/>
  <c r="J23" i="1" s="1"/>
  <c r="J27" i="1" s="1"/>
  <c r="J29" i="1" l="1"/>
  <c r="J31" i="1" s="1"/>
  <c r="L13" i="1"/>
  <c r="K17" i="1"/>
  <c r="K16" i="1"/>
  <c r="K14" i="1"/>
  <c r="K15" i="1" s="1"/>
  <c r="L3" i="1"/>
  <c r="K8" i="1"/>
  <c r="K7" i="1"/>
  <c r="K6" i="1"/>
  <c r="K11" i="1" s="1"/>
  <c r="K23" i="1" s="1"/>
  <c r="K27" i="1" s="1"/>
  <c r="K29" i="1" l="1"/>
  <c r="K31" i="1" s="1"/>
  <c r="L17" i="1"/>
  <c r="L16" i="1"/>
  <c r="L14" i="1"/>
  <c r="L15" i="1" s="1"/>
  <c r="L8" i="1"/>
  <c r="L7" i="1"/>
  <c r="L6" i="1"/>
  <c r="L11" i="1" s="1"/>
  <c r="L23" i="1" s="1"/>
  <c r="L27" i="1" s="1"/>
  <c r="L29" i="1" l="1"/>
  <c r="L31" i="1" s="1"/>
</calcChain>
</file>

<file path=xl/sharedStrings.xml><?xml version="1.0" encoding="utf-8"?>
<sst xmlns="http://schemas.openxmlformats.org/spreadsheetml/2006/main" count="21" uniqueCount="21">
  <si>
    <t>INCOME AND EXPENSES PROJECTIONS</t>
  </si>
  <si>
    <t>Sales</t>
  </si>
  <si>
    <t>% Growth over the previous year</t>
  </si>
  <si>
    <t>Materials</t>
  </si>
  <si>
    <t>Wages</t>
  </si>
  <si>
    <t>Other benefits</t>
  </si>
  <si>
    <t>Others</t>
  </si>
  <si>
    <t>Salary: Office</t>
  </si>
  <si>
    <t>Total cost of Goods Sold</t>
  </si>
  <si>
    <t>Salary: Sales</t>
  </si>
  <si>
    <t>Otthers Benefits</t>
  </si>
  <si>
    <t>Advetising &amp; Promotions</t>
  </si>
  <si>
    <t>Depreciation</t>
  </si>
  <si>
    <t>Miscellaneous</t>
  </si>
  <si>
    <t>Total Salary</t>
  </si>
  <si>
    <t>Total General &amp; Admin.Expenses</t>
  </si>
  <si>
    <t>Total Operating Cost</t>
  </si>
  <si>
    <t>Interest on Loans</t>
  </si>
  <si>
    <t>Pre-tax Income</t>
  </si>
  <si>
    <t>Tax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</si>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</sst>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3" fontId="0" fillId="4" borderId="1" xfId="0" applyNumberFormat="1" applyFill="1" applyBorder="1"/>
    <xf numFmtId="9" fontId="0" fillId="4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5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1" xfId="0" applyFont="1" applyFill="1" applyBorder="1"/>
    <xf numFmtId="3" fontId="2" fillId="6" borderId="1" xfId="0" applyNumberFormat="1" applyFont="1" applyFill="1" applyBorder="1"/>
    <xf numFmtId="0" fontId="0" fillId="5" borderId="1" xfId="0" applyFont="1" applyFill="1" applyBorder="1"/>
    <xf numFmtId="3" fontId="0" fillId="5" borderId="1" xfId="0" applyNumberFormat="1" applyFont="1" applyFill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32"/>
  <sheetViews>
    <sheetView tabSelected="1" workbookViewId="0">
      <selection activeCell="D3" sqref="D3"/>
    </sheetView>
  </sheetViews>
  <sheetFormatPr defaultRowHeight="15" x14ac:dyDescent="0.25"/>
  <cols>
    <col min="1" max="1" width="9.140625" customWidth="1"/>
    <col min="6" max="6" width="32.140625" customWidth="1"/>
  </cols>
  <sheetData>
    <row r="1" spans="6:12" ht="30.75" customHeight="1" thickTop="1" thickBot="1" x14ac:dyDescent="0.4">
      <c r="F1" s="8" t="s">
        <v>0</v>
      </c>
      <c r="G1" s="20"/>
      <c r="H1" s="20"/>
      <c r="I1" s="20"/>
      <c r="J1" s="20"/>
      <c r="K1" s="20"/>
      <c r="L1" s="21"/>
    </row>
    <row r="2" spans="6:12" ht="16.5" thickTop="1" thickBot="1" x14ac:dyDescent="0.3">
      <c r="F2" s="1"/>
      <c r="G2" s="1">
        <v>1999</v>
      </c>
      <c r="H2" s="1">
        <v>2000</v>
      </c>
      <c r="I2" s="1">
        <v>2001</v>
      </c>
      <c r="J2" s="1">
        <v>2002</v>
      </c>
      <c r="K2" s="1">
        <v>2003</v>
      </c>
      <c r="L2" s="1">
        <v>2004</v>
      </c>
    </row>
    <row r="3" spans="6:12" ht="16.5" thickTop="1" thickBot="1" x14ac:dyDescent="0.3">
      <c r="F3" s="2" t="s">
        <v>1</v>
      </c>
      <c r="G3" s="3">
        <v>10000</v>
      </c>
      <c r="H3" s="3">
        <f>SUM(G3,G3*(20/100))</f>
        <v>12000</v>
      </c>
      <c r="I3" s="3">
        <f>SUM(H3,H3*30/100)</f>
        <v>15600</v>
      </c>
      <c r="J3" s="3">
        <f>SUM(I3,I3*20/100)</f>
        <v>18720</v>
      </c>
      <c r="K3" s="3">
        <f>SUM(J3,J3*10/100)</f>
        <v>20592</v>
      </c>
      <c r="L3" s="3">
        <f>SUM(K3,K3*10/100)</f>
        <v>22651.200000000001</v>
      </c>
    </row>
    <row r="4" spans="6:12" ht="16.5" thickTop="1" thickBot="1" x14ac:dyDescent="0.3">
      <c r="F4" s="2" t="s">
        <v>2</v>
      </c>
      <c r="G4" s="2"/>
      <c r="H4" s="4">
        <v>0.2</v>
      </c>
      <c r="I4" s="4">
        <v>0.3</v>
      </c>
      <c r="J4" s="4">
        <v>0.2</v>
      </c>
      <c r="K4" s="4">
        <v>0.1</v>
      </c>
      <c r="L4" s="4">
        <v>0.1</v>
      </c>
    </row>
    <row r="5" spans="6:12" ht="16.5" thickTop="1" thickBot="1" x14ac:dyDescent="0.3">
      <c r="F5" s="2"/>
      <c r="G5" s="2"/>
      <c r="H5" s="2"/>
      <c r="I5" s="2"/>
      <c r="J5" s="2"/>
      <c r="K5" s="2"/>
      <c r="L5" s="2"/>
    </row>
    <row r="6" spans="6:12" ht="16.5" thickTop="1" thickBot="1" x14ac:dyDescent="0.3">
      <c r="F6" s="2" t="s">
        <v>3</v>
      </c>
      <c r="G6" s="2">
        <f>17%*G3</f>
        <v>1700.0000000000002</v>
      </c>
      <c r="H6" s="2">
        <f t="shared" ref="H6:L6" si="0">17%*H3</f>
        <v>2040.0000000000002</v>
      </c>
      <c r="I6" s="2">
        <f t="shared" si="0"/>
        <v>2652</v>
      </c>
      <c r="J6" s="2">
        <f t="shared" si="0"/>
        <v>3182.4</v>
      </c>
      <c r="K6" s="2">
        <f t="shared" si="0"/>
        <v>3500.6400000000003</v>
      </c>
      <c r="L6" s="2">
        <f t="shared" si="0"/>
        <v>3850.7040000000002</v>
      </c>
    </row>
    <row r="7" spans="6:12" ht="16.5" thickTop="1" thickBot="1" x14ac:dyDescent="0.3">
      <c r="F7" s="2" t="s">
        <v>4</v>
      </c>
      <c r="G7" s="2">
        <f>14%*G3</f>
        <v>1400.0000000000002</v>
      </c>
      <c r="H7" s="2">
        <f t="shared" ref="H7:L7" si="1">14%*H3</f>
        <v>1680.0000000000002</v>
      </c>
      <c r="I7" s="2">
        <f t="shared" si="1"/>
        <v>2184</v>
      </c>
      <c r="J7" s="2">
        <f t="shared" si="1"/>
        <v>2620.8000000000002</v>
      </c>
      <c r="K7" s="2">
        <f t="shared" si="1"/>
        <v>2882.88</v>
      </c>
      <c r="L7" s="2">
        <f t="shared" si="1"/>
        <v>3171.1680000000006</v>
      </c>
    </row>
    <row r="8" spans="6:12" ht="16.5" thickTop="1" thickBot="1" x14ac:dyDescent="0.3">
      <c r="F8" s="2" t="s">
        <v>5</v>
      </c>
      <c r="G8" s="2">
        <f>2.1%*G3</f>
        <v>210</v>
      </c>
      <c r="H8" s="2">
        <f t="shared" ref="H8:J8" si="2">2.1%*H3</f>
        <v>252.00000000000003</v>
      </c>
      <c r="I8" s="2">
        <f t="shared" si="2"/>
        <v>327.60000000000002</v>
      </c>
      <c r="J8" s="2">
        <f t="shared" si="2"/>
        <v>393.12</v>
      </c>
      <c r="K8" s="2">
        <f>2.1%*K3</f>
        <v>432.43200000000002</v>
      </c>
      <c r="L8" s="2">
        <f>2.1%*L3</f>
        <v>475.67520000000002</v>
      </c>
    </row>
    <row r="9" spans="6:12" ht="16.5" thickTop="1" thickBot="1" x14ac:dyDescent="0.3">
      <c r="F9" s="2" t="s">
        <v>6</v>
      </c>
      <c r="G9" s="2">
        <v>100</v>
      </c>
      <c r="H9" s="2">
        <f>SUM(G9,G9*8/100)</f>
        <v>108</v>
      </c>
      <c r="I9" s="2">
        <f t="shared" ref="I9:L9" si="3">SUM(H9,H9*8/100)</f>
        <v>116.64</v>
      </c>
      <c r="J9" s="2">
        <f t="shared" si="3"/>
        <v>125.9712</v>
      </c>
      <c r="K9" s="2">
        <f t="shared" si="3"/>
        <v>136.04889599999998</v>
      </c>
      <c r="L9" s="2">
        <f t="shared" si="3"/>
        <v>146.93280768</v>
      </c>
    </row>
    <row r="10" spans="6:12" ht="16.5" thickTop="1" thickBot="1" x14ac:dyDescent="0.3">
      <c r="F10" s="5"/>
      <c r="G10" s="6"/>
      <c r="H10" s="6"/>
      <c r="I10" s="6"/>
      <c r="J10" s="6"/>
      <c r="K10" s="6"/>
      <c r="L10" s="7"/>
    </row>
    <row r="11" spans="6:12" ht="16.5" thickTop="1" thickBot="1" x14ac:dyDescent="0.3">
      <c r="F11" s="9" t="s">
        <v>8</v>
      </c>
      <c r="G11" s="9">
        <f>SUM(G6:G9)</f>
        <v>3410.0000000000005</v>
      </c>
      <c r="H11" s="9">
        <f t="shared" ref="H11:L11" si="4">SUM(H6:H9)</f>
        <v>4080.0000000000005</v>
      </c>
      <c r="I11" s="9">
        <f t="shared" si="4"/>
        <v>5280.2400000000007</v>
      </c>
      <c r="J11" s="9">
        <f t="shared" si="4"/>
        <v>6322.2912000000006</v>
      </c>
      <c r="K11" s="9">
        <f t="shared" si="4"/>
        <v>6952.0008960000005</v>
      </c>
      <c r="L11" s="9">
        <f t="shared" si="4"/>
        <v>7644.4800076800011</v>
      </c>
    </row>
    <row r="12" spans="6:12" ht="16.5" thickTop="1" thickBot="1" x14ac:dyDescent="0.3">
      <c r="F12" s="5"/>
      <c r="G12" s="6"/>
      <c r="H12" s="6"/>
      <c r="I12" s="6"/>
      <c r="J12" s="6"/>
      <c r="K12" s="6"/>
      <c r="L12" s="7"/>
    </row>
    <row r="13" spans="6:12" ht="16.5" thickTop="1" thickBot="1" x14ac:dyDescent="0.3">
      <c r="F13" s="2" t="s">
        <v>7</v>
      </c>
      <c r="G13" s="2">
        <v>1000</v>
      </c>
      <c r="H13" s="2">
        <f>SUM(G13,G13*10/100)</f>
        <v>1100</v>
      </c>
      <c r="I13" s="2">
        <f t="shared" ref="I13:L13" si="5">SUM(H13,H13*10/100)</f>
        <v>1210</v>
      </c>
      <c r="J13" s="2">
        <f t="shared" si="5"/>
        <v>1331</v>
      </c>
      <c r="K13" s="2">
        <f t="shared" si="5"/>
        <v>1464.1</v>
      </c>
      <c r="L13" s="2">
        <f t="shared" si="5"/>
        <v>1610.51</v>
      </c>
    </row>
    <row r="14" spans="6:12" ht="16.5" thickTop="1" thickBot="1" x14ac:dyDescent="0.3">
      <c r="F14" s="2" t="s">
        <v>9</v>
      </c>
      <c r="G14" s="2">
        <f>8/100*G3</f>
        <v>800</v>
      </c>
      <c r="H14" s="2">
        <f t="shared" ref="H14:L14" si="6">8/100*H3</f>
        <v>960</v>
      </c>
      <c r="I14" s="2">
        <f>8/100*I3</f>
        <v>1248</v>
      </c>
      <c r="J14" s="2">
        <f t="shared" si="6"/>
        <v>1497.6000000000001</v>
      </c>
      <c r="K14" s="2">
        <f t="shared" si="6"/>
        <v>1647.3600000000001</v>
      </c>
      <c r="L14" s="2">
        <f t="shared" si="6"/>
        <v>1812.096</v>
      </c>
    </row>
    <row r="15" spans="6:12" ht="16.5" thickTop="1" thickBot="1" x14ac:dyDescent="0.3">
      <c r="F15" s="2" t="s">
        <v>14</v>
      </c>
      <c r="G15" s="2">
        <f>SUM(G13:G14)</f>
        <v>1800</v>
      </c>
      <c r="H15" s="2">
        <f t="shared" ref="H15:L15" si="7">SUM(H13:H14)</f>
        <v>2060</v>
      </c>
      <c r="I15" s="2">
        <f t="shared" si="7"/>
        <v>2458</v>
      </c>
      <c r="J15" s="2">
        <f t="shared" si="7"/>
        <v>2828.6000000000004</v>
      </c>
      <c r="K15" s="2">
        <f t="shared" si="7"/>
        <v>3111.46</v>
      </c>
      <c r="L15" s="2">
        <f t="shared" si="7"/>
        <v>3422.6059999999998</v>
      </c>
    </row>
    <row r="16" spans="6:12" ht="16.5" thickTop="1" thickBot="1" x14ac:dyDescent="0.3">
      <c r="F16" s="2" t="s">
        <v>10</v>
      </c>
      <c r="G16" s="2">
        <f>17%*G3</f>
        <v>1700.0000000000002</v>
      </c>
      <c r="H16" s="2">
        <f t="shared" ref="H16:L16" si="8">17%*H3</f>
        <v>2040.0000000000002</v>
      </c>
      <c r="I16" s="2">
        <f t="shared" si="8"/>
        <v>2652</v>
      </c>
      <c r="J16" s="2">
        <f t="shared" si="8"/>
        <v>3182.4</v>
      </c>
      <c r="K16" s="2">
        <f t="shared" si="8"/>
        <v>3500.6400000000003</v>
      </c>
      <c r="L16" s="2">
        <f t="shared" si="8"/>
        <v>3850.7040000000002</v>
      </c>
    </row>
    <row r="17" spans="6:12" ht="16.5" thickTop="1" thickBot="1" x14ac:dyDescent="0.3">
      <c r="F17" s="2" t="s">
        <v>11</v>
      </c>
      <c r="G17" s="2">
        <f>2.5%*G3</f>
        <v>250</v>
      </c>
      <c r="H17" s="2">
        <f t="shared" ref="H17:L17" si="9">2.5%*H3</f>
        <v>300</v>
      </c>
      <c r="I17" s="2">
        <f t="shared" si="9"/>
        <v>390</v>
      </c>
      <c r="J17" s="2">
        <f t="shared" si="9"/>
        <v>468</v>
      </c>
      <c r="K17" s="2">
        <f t="shared" si="9"/>
        <v>514.80000000000007</v>
      </c>
      <c r="L17" s="2">
        <f t="shared" si="9"/>
        <v>566.28000000000009</v>
      </c>
    </row>
    <row r="18" spans="6:12" ht="16.5" thickTop="1" thickBot="1" x14ac:dyDescent="0.3">
      <c r="F18" s="2" t="s">
        <v>12</v>
      </c>
      <c r="G18" s="2">
        <v>20</v>
      </c>
      <c r="H18" s="2">
        <v>20</v>
      </c>
      <c r="I18" s="2">
        <v>20</v>
      </c>
      <c r="J18" s="2">
        <v>20</v>
      </c>
      <c r="K18" s="2">
        <v>20</v>
      </c>
      <c r="L18" s="2">
        <v>20</v>
      </c>
    </row>
    <row r="19" spans="6:12" ht="16.5" thickTop="1" thickBot="1" x14ac:dyDescent="0.3">
      <c r="F19" s="2" t="s">
        <v>13</v>
      </c>
      <c r="G19" s="2">
        <v>10</v>
      </c>
      <c r="H19" s="2">
        <f>G19+G19</f>
        <v>20</v>
      </c>
      <c r="I19" s="2">
        <f>H19+10</f>
        <v>30</v>
      </c>
      <c r="J19" s="2">
        <f t="shared" ref="J19:L19" si="10">I19+10</f>
        <v>40</v>
      </c>
      <c r="K19" s="2">
        <f t="shared" si="10"/>
        <v>50</v>
      </c>
      <c r="L19" s="2">
        <f t="shared" si="10"/>
        <v>60</v>
      </c>
    </row>
    <row r="20" spans="6:12" ht="16.5" thickTop="1" thickBot="1" x14ac:dyDescent="0.3">
      <c r="F20" s="5"/>
      <c r="G20" s="6"/>
      <c r="H20" s="6"/>
      <c r="I20" s="6"/>
      <c r="J20" s="6"/>
      <c r="K20" s="6"/>
      <c r="L20" s="7"/>
    </row>
    <row r="21" spans="6:12" ht="16.5" thickTop="1" thickBot="1" x14ac:dyDescent="0.3">
      <c r="F21" s="9" t="s">
        <v>15</v>
      </c>
      <c r="G21" s="9">
        <v>1000</v>
      </c>
      <c r="H21" s="9">
        <v>2000</v>
      </c>
      <c r="I21" s="9">
        <v>3000</v>
      </c>
      <c r="J21" s="9">
        <v>4000</v>
      </c>
      <c r="K21" s="9">
        <v>5000</v>
      </c>
      <c r="L21" s="9">
        <v>6000</v>
      </c>
    </row>
    <row r="22" spans="6:12" ht="16.5" thickTop="1" thickBot="1" x14ac:dyDescent="0.3">
      <c r="F22" s="10"/>
      <c r="G22" s="11"/>
      <c r="H22" s="11"/>
      <c r="I22" s="11"/>
      <c r="J22" s="11"/>
      <c r="K22" s="11"/>
      <c r="L22" s="12"/>
    </row>
    <row r="23" spans="6:12" ht="16.5" thickTop="1" thickBot="1" x14ac:dyDescent="0.3">
      <c r="F23" s="9" t="s">
        <v>16</v>
      </c>
      <c r="G23" s="9">
        <f>SUM(G11,G21)</f>
        <v>4410</v>
      </c>
      <c r="H23" s="9">
        <f t="shared" ref="H23:L23" si="11">SUM(H11,H21)</f>
        <v>6080</v>
      </c>
      <c r="I23" s="9">
        <f t="shared" si="11"/>
        <v>8280.2400000000016</v>
      </c>
      <c r="J23" s="9">
        <f t="shared" si="11"/>
        <v>10322.2912</v>
      </c>
      <c r="K23" s="9">
        <f t="shared" si="11"/>
        <v>11952.000896000001</v>
      </c>
      <c r="L23" s="9">
        <f t="shared" si="11"/>
        <v>13644.480007680002</v>
      </c>
    </row>
    <row r="24" spans="6:12" ht="16.5" thickTop="1" thickBot="1" x14ac:dyDescent="0.3">
      <c r="F24" s="10"/>
      <c r="G24" s="11"/>
      <c r="H24" s="11"/>
      <c r="I24" s="11"/>
      <c r="J24" s="11"/>
      <c r="K24" s="11"/>
      <c r="L24" s="12"/>
    </row>
    <row r="25" spans="6:12" ht="16.5" thickTop="1" thickBot="1" x14ac:dyDescent="0.3">
      <c r="F25" s="9" t="s">
        <v>17</v>
      </c>
      <c r="G25" s="9">
        <v>10</v>
      </c>
      <c r="H25" s="9">
        <v>10</v>
      </c>
      <c r="I25" s="9">
        <v>10</v>
      </c>
      <c r="J25" s="9">
        <v>10</v>
      </c>
      <c r="K25" s="9">
        <v>10</v>
      </c>
      <c r="L25" s="9">
        <v>10</v>
      </c>
    </row>
    <row r="26" spans="6:12" ht="16.5" thickTop="1" thickBot="1" x14ac:dyDescent="0.3">
      <c r="F26" s="5"/>
      <c r="G26" s="6"/>
      <c r="H26" s="6"/>
      <c r="I26" s="6"/>
      <c r="J26" s="6"/>
      <c r="K26" s="6"/>
      <c r="L26" s="7"/>
    </row>
    <row r="27" spans="6:12" ht="16.5" thickTop="1" thickBot="1" x14ac:dyDescent="0.3">
      <c r="F27" s="15" t="s">
        <v>18</v>
      </c>
      <c r="G27" s="16">
        <f>G3-G23-G25</f>
        <v>5580</v>
      </c>
      <c r="H27" s="16">
        <f t="shared" ref="H27:L27" si="12">H3-H23-H25</f>
        <v>5910</v>
      </c>
      <c r="I27" s="16">
        <f t="shared" si="12"/>
        <v>7309.7599999999984</v>
      </c>
      <c r="J27" s="16">
        <f t="shared" si="12"/>
        <v>8387.7088000000003</v>
      </c>
      <c r="K27" s="16">
        <f t="shared" si="12"/>
        <v>8629.9991039999986</v>
      </c>
      <c r="L27" s="16">
        <f t="shared" si="12"/>
        <v>8996.7199923199987</v>
      </c>
    </row>
    <row r="28" spans="6:12" ht="16.5" thickTop="1" thickBot="1" x14ac:dyDescent="0.3">
      <c r="F28" s="17"/>
      <c r="G28" s="18"/>
      <c r="H28" s="18"/>
      <c r="I28" s="18"/>
      <c r="J28" s="18"/>
      <c r="K28" s="18"/>
      <c r="L28" s="19"/>
    </row>
    <row r="29" spans="6:12" ht="16.5" thickTop="1" thickBot="1" x14ac:dyDescent="0.3">
      <c r="F29" s="15" t="s">
        <v>19</v>
      </c>
      <c r="G29" s="15">
        <f>52%*G27</f>
        <v>2901.6</v>
      </c>
      <c r="H29" s="15">
        <f t="shared" ref="H29:L29" si="13">52%*H27</f>
        <v>3073.2000000000003</v>
      </c>
      <c r="I29" s="15">
        <f t="shared" si="13"/>
        <v>3801.0751999999993</v>
      </c>
      <c r="J29" s="15">
        <f t="shared" si="13"/>
        <v>4361.6085760000005</v>
      </c>
      <c r="K29" s="15">
        <f t="shared" si="13"/>
        <v>4487.5995340799991</v>
      </c>
      <c r="L29" s="15">
        <f t="shared" si="13"/>
        <v>4678.2943960063994</v>
      </c>
    </row>
    <row r="30" spans="6:12" ht="16.5" thickTop="1" thickBot="1" x14ac:dyDescent="0.3">
      <c r="F30" s="10"/>
      <c r="G30" s="11"/>
      <c r="H30" s="11"/>
      <c r="I30" s="11"/>
      <c r="J30" s="11"/>
      <c r="K30" s="11"/>
      <c r="L30" s="12"/>
    </row>
    <row r="31" spans="6:12" ht="16.5" thickTop="1" thickBot="1" x14ac:dyDescent="0.3">
      <c r="F31" s="13" t="s">
        <v>20</v>
      </c>
      <c r="G31" s="14">
        <f>G27-G29</f>
        <v>2678.4</v>
      </c>
      <c r="H31" s="14">
        <f t="shared" ref="H31:L31" si="14">H27-H29</f>
        <v>2836.7999999999997</v>
      </c>
      <c r="I31" s="14">
        <f t="shared" si="14"/>
        <v>3508.6847999999991</v>
      </c>
      <c r="J31" s="14">
        <f t="shared" si="14"/>
        <v>4026.1002239999998</v>
      </c>
      <c r="K31" s="14">
        <f t="shared" si="14"/>
        <v>4142.3995699199995</v>
      </c>
      <c r="L31" s="14">
        <f t="shared" si="14"/>
        <v>4318.4255963135993</v>
      </c>
    </row>
    <row r="32" spans="6:12" ht="15.75" thickTop="1" x14ac:dyDescent="0.25"/>
  </sheetData>
  <mergeCells count="9">
    <mergeCell ref="F24:L24"/>
    <mergeCell ref="F26:L26"/>
    <mergeCell ref="F28:L28"/>
    <mergeCell ref="F30:L30"/>
    <mergeCell ref="F1:L1"/>
    <mergeCell ref="F10:L10"/>
    <mergeCell ref="F12:L12"/>
    <mergeCell ref="F20:L20"/>
    <mergeCell ref="F22:L2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cp:lastPrinted>2024-07-10T10:43:56Z</cp:lastPrinted>
  <dcterms:created xsi:type="dcterms:W3CDTF">2024-07-10T09:11:05Z</dcterms:created>
  <dcterms:modified xsi:type="dcterms:W3CDTF">2024-07-15T15:40:01Z</dcterms:modified>
</cp:coreProperties>
</file>