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https://d.docs.live.net/b6abc923805e6366/Desktop/"/>
    </mc:Choice>
  </mc:AlternateContent>
  <xr:revisionPtr revIDLastSave="0" documentId="8_{58E6C5C8-2F56-4E9F-9BE6-2BDE7CA0338E}" xr6:coauthVersionLast="47" xr6:coauthVersionMax="47" xr10:uidLastSave="{00000000-0000-0000-0000-000000000000}"/>
  <bookViews>
    <workbookView xWindow="5430" yWindow="0" windowWidth="15060" windowHeight="10800" tabRatio="598" firstSheet="3" activeTab="8" xr2:uid="{00000000-000D-0000-FFFF-FFFF00000000}"/>
  </bookViews>
  <sheets>
    <sheet name="Data" sheetId="1" r:id="rId1"/>
    <sheet name="Combo chart" sheetId="3" r:id="rId2"/>
    <sheet name="Waterfall Chart" sheetId="4" r:id="rId3"/>
    <sheet name="Pie Chart" sheetId="5" r:id="rId4"/>
    <sheet name="Map Chart" sheetId="6" r:id="rId5"/>
    <sheet name="Top 5" sheetId="7" r:id="rId6"/>
    <sheet name="KPI" sheetId="8" r:id="rId7"/>
    <sheet name="KPI Year on Year Growth" sheetId="10" r:id="rId8"/>
    <sheet name="Dashboard" sheetId="11"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47" i="6" l="1"/>
  <c r="D48" i="6"/>
  <c r="D49" i="6"/>
  <c r="D50" i="6"/>
  <c r="D51" i="6"/>
  <c r="D52" i="6"/>
  <c r="D53" i="6"/>
  <c r="D36" i="6"/>
  <c r="D37" i="6"/>
  <c r="D38" i="6"/>
  <c r="D39" i="6"/>
  <c r="D40" i="6"/>
  <c r="D41" i="6"/>
  <c r="D42" i="6"/>
  <c r="D43" i="6"/>
  <c r="D44" i="6"/>
  <c r="D45" i="6"/>
  <c r="D46" i="6"/>
  <c r="D28" i="6"/>
  <c r="D29" i="6"/>
  <c r="D30" i="6"/>
  <c r="D31" i="6"/>
  <c r="D32" i="6"/>
  <c r="D33" i="6"/>
  <c r="D34" i="6"/>
  <c r="D35" i="6"/>
  <c r="D20" i="6"/>
  <c r="D21" i="6"/>
  <c r="D22" i="6"/>
  <c r="D23" i="6"/>
  <c r="D24" i="6"/>
  <c r="D25" i="6"/>
  <c r="D26" i="6"/>
  <c r="D27" i="6"/>
  <c r="D5" i="6"/>
  <c r="D6" i="6"/>
  <c r="D7" i="6"/>
  <c r="D8" i="6"/>
  <c r="D9" i="6"/>
  <c r="D10" i="6"/>
  <c r="D11" i="6"/>
  <c r="D12" i="6"/>
  <c r="D13" i="6"/>
  <c r="D14" i="6"/>
  <c r="D15" i="6"/>
  <c r="D16" i="6"/>
  <c r="D17" i="6"/>
  <c r="D18" i="6"/>
  <c r="D19" i="6"/>
  <c r="D4" i="6"/>
  <c r="D5" i="4"/>
  <c r="D6" i="4"/>
  <c r="D7" i="4"/>
  <c r="D4" i="4"/>
  <c r="C2"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J8" i="10"/>
  <c r="H8" i="10"/>
  <c r="L8" i="10"/>
  <c r="K8" i="10"/>
  <c r="I8" i="10"/>
  <c r="J17" i="8"/>
  <c r="B17" i="8"/>
  <c r="R17" i="8"/>
  <c r="N17" i="8"/>
  <c r="F17" i="8"/>
  <c r="E4" i="6"/>
  <c r="E53" i="6"/>
  <c r="E40" i="6"/>
  <c r="E48" i="6"/>
  <c r="E41" i="6"/>
  <c r="E49" i="6"/>
  <c r="E42" i="6"/>
  <c r="E50" i="6"/>
  <c r="E43" i="6"/>
  <c r="E51" i="6"/>
  <c r="E44" i="6"/>
  <c r="E52" i="6"/>
  <c r="E45" i="6"/>
  <c r="E47" i="6"/>
  <c r="E46" i="6"/>
  <c r="E26" i="6"/>
  <c r="E34" i="6"/>
  <c r="E27" i="6"/>
  <c r="E35" i="6"/>
  <c r="E28" i="6"/>
  <c r="E36" i="6"/>
  <c r="E29" i="6"/>
  <c r="E37" i="6"/>
  <c r="E30" i="6"/>
  <c r="E38" i="6"/>
  <c r="E31" i="6"/>
  <c r="E39" i="6"/>
  <c r="E32" i="6"/>
  <c r="E33" i="6"/>
  <c r="E15" i="6"/>
  <c r="E23" i="6"/>
  <c r="E16" i="6"/>
  <c r="E24" i="6"/>
  <c r="E17" i="6"/>
  <c r="E25" i="6"/>
  <c r="E18" i="6"/>
  <c r="E19" i="6"/>
  <c r="E20" i="6"/>
  <c r="E21" i="6"/>
  <c r="E22" i="6"/>
  <c r="E5" i="6"/>
  <c r="E13" i="6"/>
  <c r="E6" i="6"/>
  <c r="E14" i="6"/>
  <c r="E7" i="6"/>
  <c r="E8" i="6"/>
  <c r="E9" i="6"/>
  <c r="E10" i="6"/>
  <c r="E11" i="6"/>
  <c r="E12" i="6"/>
  <c r="E4" i="4"/>
  <c r="E7" i="4"/>
  <c r="E5" i="4"/>
  <c r="E6" i="4"/>
</calcChain>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<sst xmlns="http://schemas.openxmlformats.org/spreadsheetml/2006/main" count="130132" uniqueCount="10955">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</sst>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0,&quot;K&quot;"/>
    <numFmt numFmtId="166" formatCode="_-[$$-409]* #,##0.00_ ;_-[$$-409]* \-#,##0.00\ ;_-[$$-409]* &quot;-&quot;??_ ;_-@_ "/>
    <numFmt numFmtId="167" formatCode="[$$-409]#,##0.00"/>
    <numFmt numFmtId="168" formatCode="&quot;#&quot;\ 0"/>
  </numFmts>
  <fonts count="5"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35">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0" borderId="2" xfId="0" applyBorder="1" applyAlignment="1">
      <alignment horizontal="left"/>
    </xf>
    <xf numFmtId="0" fontId="0" fillId="0" borderId="5" xfId="0" applyBorder="1"/>
    <xf numFmtId="0" fontId="1" fillId="0" borderId="0" xfId="0" applyFont="1"/>
    <xf numFmtId="165" fontId="0" fillId="0" borderId="1" xfId="0" applyNumberFormat="1" applyBorder="1"/>
    <xf numFmtId="165" fontId="0" fillId="0" borderId="8" xfId="0" applyNumberFormat="1" applyBorder="1"/>
    <xf numFmtId="165" fontId="0" fillId="0" borderId="7" xfId="0" applyNumberFormat="1" applyBorder="1"/>
    <xf numFmtId="165" fontId="0" fillId="0" borderId="9" xfId="0" applyNumberFormat="1" applyBorder="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68" fontId="0" fillId="0" borderId="0" xfId="0" applyNumberFormat="1"/>
    <xf numFmtId="10" fontId="0" fillId="0" borderId="0" xfId="0" applyNumberFormat="1"/>
    <xf numFmtId="0" fontId="0" fillId="0" borderId="2" xfId="0" applyBorder="1"/>
    <xf numFmtId="0" fontId="0" fillId="0" borderId="10" xfId="0" applyBorder="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0" fillId="0" borderId="0" xfId="0" applyNumberFormat="1" applyAlignment="1">
      <alignment horizontal="center"/>
    </xf>
  </cellXfs>
  <cellStyles count="1">
    <cellStyle name="Normal" xfId="0" builtinId="0"/>
  </cellStyles>
  <dxfs count="18">
    <dxf>
      <numFmt numFmtId="165" formatCode="\$0.00,&quot;K&quot;"/>
    </dxf>
    <dxf>
      <numFmt numFmtId="169" formatCode="\$0.00\ &quot;K&quot;"/>
    </dxf>
    <dxf>
      <numFmt numFmtId="169" formatCode="\$0.00\ &quot;K&quot;"/>
    </dxf>
    <dxf>
      <numFmt numFmtId="169" formatCode="\$0.00\ &quot;K&quot;"/>
    </dxf>
    <dxf>
      <numFmt numFmtId="169" formatCode="\$0.00\ &quot;K&quot;"/>
    </dxf>
    <dxf>
      <numFmt numFmtId="169" formatCode="\$0.00\ &quot;K&quot;"/>
    </dxf>
    <dxf>
      <numFmt numFmtId="169" formatCode="\$0.00\ &quot;K&quot;"/>
    </dxf>
    <dxf>
      <numFmt numFmtId="169" formatCode="\$0.00\ &quot;K&quot;"/>
    </dxf>
    <dxf>
      <numFmt numFmtId="169" formatCode="\$0.00\ &quot;K&quot;"/>
    </dxf>
    <dxf>
      <numFmt numFmtId="169" formatCode="\$0.00\ &quot;K&quot;"/>
    </dxf>
    <dxf>
      <numFmt numFmtId="169" formatCode="\$0.00\ &quot;K&quot;"/>
    </dxf>
    <dxf>
      <numFmt numFmtId="169" formatCode="\$0.00\ &quot;K&quot;"/>
    </dxf>
    <dxf>
      <numFmt numFmtId="169" formatCode="\$0.00\ &quot;K&quot;"/>
    </dxf>
    <dxf>
      <font>
        <color theme="2"/>
      </font>
      <border>
        <bottom style="thin">
          <color theme="8"/>
        </bottom>
        <vertical/>
        <horizontal/>
      </border>
    </dxf>
    <dxf>
      <font>
        <color theme="0"/>
      </font>
      <fill>
        <patternFill patternType="solid">
          <bgColor theme="3" tint="0.2499465926084170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7"/>
      <tableStyleElement type="firstRowStripe" dxfId="16"/>
      <tableStyleElement type="secondRowStripe" dxfId="15"/>
    </tableStyle>
    <tableStyle name="SlicerDup" pivot="0" table="0" count="10" xr9:uid="{E89E9FAB-3C52-47C2-8311-02BFD33BC856}">
      <tableStyleElement type="wholeTable" dxfId="14"/>
      <tableStyleElement type="headerRow" dxfId="1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8"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Dup">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ECOMMERCE SALES PERFORMANCE DASHBOARD.xlsx]Combo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6F0-4E16-94F4-EB56DB7C5697}"/>
            </c:ext>
          </c:extLst>
        </c:ser>
        <c:dLbls>
          <c:showLegendKey val="0"/>
          <c:showVal val="0"/>
          <c:showCatName val="0"/>
          <c:showSerName val="0"/>
          <c:showPercent val="0"/>
          <c:showBubbleSize val="0"/>
        </c:dLbls>
        <c:axId val="1926931039"/>
        <c:axId val="192693151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6F0-4E16-94F4-EB56DB7C5697}"/>
            </c:ext>
          </c:extLst>
        </c:ser>
        <c:dLbls>
          <c:showLegendKey val="0"/>
          <c:showVal val="0"/>
          <c:showCatName val="0"/>
          <c:showSerName val="0"/>
          <c:showPercent val="0"/>
          <c:showBubbleSize val="0"/>
        </c:dLbls>
        <c:gapWidth val="219"/>
        <c:overlap val="-27"/>
        <c:axId val="1530803823"/>
        <c:axId val="1734032527"/>
      </c:barChart>
      <c:catAx>
        <c:axId val="192693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931519"/>
        <c:crosses val="autoZero"/>
        <c:auto val="1"/>
        <c:lblAlgn val="ctr"/>
        <c:lblOffset val="100"/>
        <c:noMultiLvlLbl val="0"/>
      </c:catAx>
      <c:valAx>
        <c:axId val="1926931519"/>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931039"/>
        <c:crosses val="autoZero"/>
        <c:crossBetween val="between"/>
      </c:valAx>
      <c:valAx>
        <c:axId val="1734032527"/>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803823"/>
        <c:crosses val="max"/>
        <c:crossBetween val="between"/>
      </c:valAx>
      <c:catAx>
        <c:axId val="1530803823"/>
        <c:scaling>
          <c:orientation val="minMax"/>
        </c:scaling>
        <c:delete val="1"/>
        <c:axPos val="b"/>
        <c:numFmt formatCode="General" sourceLinked="1"/>
        <c:majorTickMark val="out"/>
        <c:minorTickMark val="none"/>
        <c:tickLblPos val="nextTo"/>
        <c:crossAx val="173403252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ECOMMERCE SALES PERFORMANCE 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FD-42C9-BEF6-2783D42785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FD-42C9-BEF6-2783D427857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9FD-42C9-BEF6-2783D42785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D834-43E6-A11B-355294A818A5}"/>
            </c:ext>
          </c:extLst>
        </c:ser>
        <c:dLbls>
          <c:showLegendKey val="0"/>
          <c:showVal val="0"/>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ECOMMERCE SALES PERFORMANCE DASHBOARD.xlsx]Top 5!PivotTable7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323-45A6-A2C1-1E0295BE8E46}"/>
            </c:ext>
          </c:extLst>
        </c:ser>
        <c:dLbls>
          <c:showLegendKey val="0"/>
          <c:showVal val="0"/>
          <c:showCatName val="0"/>
          <c:showSerName val="0"/>
          <c:showPercent val="0"/>
          <c:showBubbleSize val="0"/>
        </c:dLbls>
        <c:gapWidth val="182"/>
        <c:axId val="1944527983"/>
        <c:axId val="1944527503"/>
      </c:barChart>
      <c:catAx>
        <c:axId val="1944527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7503"/>
        <c:crosses val="autoZero"/>
        <c:auto val="1"/>
        <c:lblAlgn val="ctr"/>
        <c:lblOffset val="100"/>
        <c:noMultiLvlLbl val="0"/>
      </c:catAx>
      <c:valAx>
        <c:axId val="19445275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ECOMMERCE SALES PERFORMANCE DASHBOARD.xlsx]KPI!PivotTable8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934567589914437E-2"/>
          <c:y val="0.17582417582417584"/>
          <c:w val="0.85964919330937561"/>
          <c:h val="0.6776556776556776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C1D-444E-85DA-7B9FADAB8E39}"/>
            </c:ext>
          </c:extLst>
        </c:ser>
        <c:dLbls>
          <c:showLegendKey val="0"/>
          <c:showVal val="0"/>
          <c:showCatName val="0"/>
          <c:showSerName val="0"/>
          <c:showPercent val="0"/>
          <c:showBubbleSize val="0"/>
        </c:dLbls>
        <c:smooth val="0"/>
        <c:axId val="1978950655"/>
        <c:axId val="1978950175"/>
      </c:lineChart>
      <c:catAx>
        <c:axId val="1978950655"/>
        <c:scaling>
          <c:orientation val="minMax"/>
        </c:scaling>
        <c:delete val="1"/>
        <c:axPos val="b"/>
        <c:numFmt formatCode="General" sourceLinked="1"/>
        <c:majorTickMark val="none"/>
        <c:minorTickMark val="none"/>
        <c:tickLblPos val="nextTo"/>
        <c:crossAx val="1978950175"/>
        <c:crosses val="autoZero"/>
        <c:auto val="1"/>
        <c:lblAlgn val="ctr"/>
        <c:lblOffset val="100"/>
        <c:noMultiLvlLbl val="0"/>
      </c:catAx>
      <c:valAx>
        <c:axId val="197895017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9789506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ECOMMERCE SALES PERFORMANCE DASHBOARD.xlsx]KPI!PivotTable9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826958072786879E-3"/>
          <c:y val="9.88089752501152E-2"/>
          <c:w val="0.93888888888888888"/>
          <c:h val="0.89814814814814814"/>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97C-4061-9C16-8FD13037CE5D}"/>
            </c:ext>
          </c:extLst>
        </c:ser>
        <c:dLbls>
          <c:showLegendKey val="0"/>
          <c:showVal val="0"/>
          <c:showCatName val="0"/>
          <c:showSerName val="0"/>
          <c:showPercent val="0"/>
          <c:showBubbleSize val="0"/>
        </c:dLbls>
        <c:smooth val="0"/>
        <c:axId val="1948177439"/>
        <c:axId val="1948179359"/>
      </c:lineChart>
      <c:catAx>
        <c:axId val="1948177439"/>
        <c:scaling>
          <c:orientation val="minMax"/>
        </c:scaling>
        <c:delete val="1"/>
        <c:axPos val="b"/>
        <c:numFmt formatCode="General" sourceLinked="1"/>
        <c:majorTickMark val="none"/>
        <c:minorTickMark val="none"/>
        <c:tickLblPos val="nextTo"/>
        <c:crossAx val="1948179359"/>
        <c:crosses val="autoZero"/>
        <c:auto val="1"/>
        <c:lblAlgn val="ctr"/>
        <c:lblOffset val="100"/>
        <c:noMultiLvlLbl val="0"/>
      </c:catAx>
      <c:valAx>
        <c:axId val="194817935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9481774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ECOMMERCE SALES PERFORMANCE DASHBOARD.xlsx]KPI!PivotTable10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680704504697091E-2"/>
          <c:y val="1.2716373949410635E-2"/>
          <c:w val="0.92914653784219003"/>
          <c:h val="0.87623066104078762"/>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AB0-4BAB-8C69-C3278F0BAD3E}"/>
            </c:ext>
          </c:extLst>
        </c:ser>
        <c:dLbls>
          <c:showLegendKey val="0"/>
          <c:showVal val="0"/>
          <c:showCatName val="0"/>
          <c:showSerName val="0"/>
          <c:showPercent val="0"/>
          <c:showBubbleSize val="0"/>
        </c:dLbls>
        <c:smooth val="0"/>
        <c:axId val="2022152991"/>
        <c:axId val="2022150591"/>
      </c:lineChart>
      <c:catAx>
        <c:axId val="2022152991"/>
        <c:scaling>
          <c:orientation val="minMax"/>
        </c:scaling>
        <c:delete val="1"/>
        <c:axPos val="b"/>
        <c:numFmt formatCode="General" sourceLinked="1"/>
        <c:majorTickMark val="none"/>
        <c:minorTickMark val="none"/>
        <c:tickLblPos val="nextTo"/>
        <c:crossAx val="2022150591"/>
        <c:crosses val="autoZero"/>
        <c:auto val="1"/>
        <c:lblAlgn val="ctr"/>
        <c:lblOffset val="100"/>
        <c:noMultiLvlLbl val="0"/>
      </c:catAx>
      <c:valAx>
        <c:axId val="202215059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022152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ECOMMERCE SALES PERFORMANCE DASHBOARD.xlsx]KPI!PivotTable11</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696626597578361E-2"/>
          <c:y val="0.17349405943168131"/>
          <c:w val="0.90861889927310491"/>
          <c:h val="0.76902887139107612"/>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FD2-43ED-A434-7E148D932EA1}"/>
            </c:ext>
          </c:extLst>
        </c:ser>
        <c:dLbls>
          <c:showLegendKey val="0"/>
          <c:showVal val="0"/>
          <c:showCatName val="0"/>
          <c:showSerName val="0"/>
          <c:showPercent val="0"/>
          <c:showBubbleSize val="0"/>
        </c:dLbls>
        <c:smooth val="0"/>
        <c:axId val="1972089007"/>
        <c:axId val="1972087087"/>
      </c:lineChart>
      <c:catAx>
        <c:axId val="1972089007"/>
        <c:scaling>
          <c:orientation val="minMax"/>
        </c:scaling>
        <c:delete val="1"/>
        <c:axPos val="b"/>
        <c:numFmt formatCode="General" sourceLinked="1"/>
        <c:majorTickMark val="none"/>
        <c:minorTickMark val="none"/>
        <c:tickLblPos val="nextTo"/>
        <c:crossAx val="1972087087"/>
        <c:crosses val="autoZero"/>
        <c:auto val="1"/>
        <c:lblAlgn val="ctr"/>
        <c:lblOffset val="100"/>
        <c:noMultiLvlLbl val="0"/>
      </c:catAx>
      <c:valAx>
        <c:axId val="1972087087"/>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97208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ECOMMERCE SALES PERFORMANCE DASHBOARD.xlsx]KPI!PivotTable12</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823252700222951E-2"/>
          <c:y val="0.18694925962145931"/>
          <c:w val="0.85462469666600882"/>
          <c:h val="0.73548110645868947"/>
        </c:manualLayout>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BDA-4640-B11D-219370BF9214}"/>
            </c:ext>
          </c:extLst>
        </c:ser>
        <c:dLbls>
          <c:showLegendKey val="0"/>
          <c:showVal val="0"/>
          <c:showCatName val="0"/>
          <c:showSerName val="0"/>
          <c:showPercent val="0"/>
          <c:showBubbleSize val="0"/>
        </c:dLbls>
        <c:smooth val="0"/>
        <c:axId val="1980802527"/>
        <c:axId val="1980804927"/>
      </c:lineChart>
      <c:catAx>
        <c:axId val="1980802527"/>
        <c:scaling>
          <c:orientation val="minMax"/>
        </c:scaling>
        <c:delete val="1"/>
        <c:axPos val="b"/>
        <c:numFmt formatCode="General" sourceLinked="1"/>
        <c:majorTickMark val="none"/>
        <c:minorTickMark val="none"/>
        <c:tickLblPos val="nextTo"/>
        <c:crossAx val="1980804927"/>
        <c:crosses val="autoZero"/>
        <c:auto val="1"/>
        <c:lblAlgn val="ctr"/>
        <c:lblOffset val="100"/>
        <c:noMultiLvlLbl val="0"/>
      </c:catAx>
      <c:valAx>
        <c:axId val="1980804927"/>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98080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ECOMMERCE SALES PERFORMANCE DASHBOARD.xlsx]KPI!PivotTable8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136132628708399E-2"/>
          <c:y val="5.9200099443736595E-2"/>
          <c:w val="0.84724783430419193"/>
          <c:h val="0.85759625193637357"/>
        </c:manualLayout>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B7C-4B33-BD30-1E1DA418D610}"/>
            </c:ext>
          </c:extLst>
        </c:ser>
        <c:dLbls>
          <c:showLegendKey val="0"/>
          <c:showVal val="0"/>
          <c:showCatName val="0"/>
          <c:showSerName val="0"/>
          <c:showPercent val="0"/>
          <c:showBubbleSize val="0"/>
        </c:dLbls>
        <c:smooth val="0"/>
        <c:axId val="1978950655"/>
        <c:axId val="1978950175"/>
      </c:lineChart>
      <c:catAx>
        <c:axId val="1978950655"/>
        <c:scaling>
          <c:orientation val="minMax"/>
        </c:scaling>
        <c:delete val="1"/>
        <c:axPos val="b"/>
        <c:numFmt formatCode="General" sourceLinked="1"/>
        <c:majorTickMark val="none"/>
        <c:minorTickMark val="none"/>
        <c:tickLblPos val="nextTo"/>
        <c:crossAx val="1978950175"/>
        <c:crosses val="autoZero"/>
        <c:auto val="1"/>
        <c:lblAlgn val="ctr"/>
        <c:lblOffset val="100"/>
        <c:noMultiLvlLbl val="0"/>
      </c:catAx>
      <c:valAx>
        <c:axId val="197895017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9789506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ECOMMERCE SALES PERFORMANCE DASHBOARD.xlsx]KPI!PivotTable9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34925" cap="rnd">
            <a:solidFill>
              <a:schemeClr val="bg2"/>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3.2631528013389047E-2"/>
          <c:y val="9.4050497126114727E-2"/>
          <c:w val="0.92914653784219003"/>
          <c:h val="0.87623066104078762"/>
        </c:manualLayout>
      </c:layout>
      <c:lineChart>
        <c:grouping val="standard"/>
        <c:varyColors val="0"/>
        <c:ser>
          <c:idx val="0"/>
          <c:order val="0"/>
          <c:tx>
            <c:strRef>
              <c:f>KPI!$F$3</c:f>
              <c:strCache>
                <c:ptCount val="1"/>
                <c:pt idx="0">
                  <c:v>Total</c:v>
                </c:pt>
              </c:strCache>
            </c:strRef>
          </c:tx>
          <c:spPr>
            <a:ln w="34925" cap="rnd">
              <a:solidFill>
                <a:schemeClr val="bg2"/>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2-A66C-466C-8557-05DFD8698F89}"/>
            </c:ext>
          </c:extLst>
        </c:ser>
        <c:dLbls>
          <c:showLegendKey val="0"/>
          <c:showVal val="0"/>
          <c:showCatName val="0"/>
          <c:showSerName val="0"/>
          <c:showPercent val="0"/>
          <c:showBubbleSize val="0"/>
        </c:dLbls>
        <c:smooth val="0"/>
        <c:axId val="2022152991"/>
        <c:axId val="2022150591"/>
      </c:lineChart>
      <c:catAx>
        <c:axId val="2022152991"/>
        <c:scaling>
          <c:orientation val="minMax"/>
        </c:scaling>
        <c:delete val="1"/>
        <c:axPos val="b"/>
        <c:numFmt formatCode="General" sourceLinked="1"/>
        <c:majorTickMark val="none"/>
        <c:minorTickMark val="none"/>
        <c:tickLblPos val="nextTo"/>
        <c:crossAx val="2022150591"/>
        <c:crosses val="autoZero"/>
        <c:auto val="1"/>
        <c:lblAlgn val="ctr"/>
        <c:lblOffset val="100"/>
        <c:noMultiLvlLbl val="0"/>
      </c:catAx>
      <c:valAx>
        <c:axId val="202215059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022152991"/>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ECOMMERCE SALES PERFORMANCE DASHBOARD.xlsx]KPI!PivotTable10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088248034490155E-2"/>
          <c:y val="3.2963196199252288E-2"/>
          <c:w val="0.92914653784219003"/>
          <c:h val="0.87623066104078762"/>
        </c:manualLayout>
      </c:layout>
      <c:lineChart>
        <c:grouping val="standard"/>
        <c:varyColors val="0"/>
        <c:ser>
          <c:idx val="0"/>
          <c:order val="0"/>
          <c:tx>
            <c:strRef>
              <c:f>KPI!$J$3</c:f>
              <c:strCache>
                <c:ptCount val="1"/>
                <c:pt idx="0">
                  <c:v>Total</c:v>
                </c:pt>
              </c:strCache>
            </c:strRef>
          </c:tx>
          <c:spPr>
            <a:ln w="34925" cap="rnd">
              <a:solidFill>
                <a:schemeClr val="bg2"/>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286-4EBE-8320-DE53BFB7D85D}"/>
            </c:ext>
          </c:extLst>
        </c:ser>
        <c:dLbls>
          <c:showLegendKey val="0"/>
          <c:showVal val="0"/>
          <c:showCatName val="0"/>
          <c:showSerName val="0"/>
          <c:showPercent val="0"/>
          <c:showBubbleSize val="0"/>
        </c:dLbls>
        <c:smooth val="0"/>
        <c:axId val="2022152991"/>
        <c:axId val="2022150591"/>
      </c:lineChart>
      <c:catAx>
        <c:axId val="2022152991"/>
        <c:scaling>
          <c:orientation val="minMax"/>
        </c:scaling>
        <c:delete val="1"/>
        <c:axPos val="b"/>
        <c:numFmt formatCode="General" sourceLinked="1"/>
        <c:majorTickMark val="none"/>
        <c:minorTickMark val="none"/>
        <c:tickLblPos val="nextTo"/>
        <c:crossAx val="2022150591"/>
        <c:crosses val="autoZero"/>
        <c:auto val="1"/>
        <c:lblAlgn val="ctr"/>
        <c:lblOffset val="100"/>
        <c:noMultiLvlLbl val="0"/>
      </c:catAx>
      <c:valAx>
        <c:axId val="202215059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022152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ECOMMERCE SALES PERFORMANCE DASHBOARD.xlsx]KPI!PivotTable11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47829925408514E-2"/>
          <c:y val="0.1022287395725093"/>
          <c:w val="0.90861889927310491"/>
          <c:h val="0.76902887139107612"/>
        </c:manualLayout>
      </c:layout>
      <c:lineChart>
        <c:grouping val="standard"/>
        <c:varyColors val="0"/>
        <c:ser>
          <c:idx val="0"/>
          <c:order val="0"/>
          <c:tx>
            <c:strRef>
              <c:f>KPI!$N$3</c:f>
              <c:strCache>
                <c:ptCount val="1"/>
                <c:pt idx="0">
                  <c:v>Total</c:v>
                </c:pt>
              </c:strCache>
            </c:strRef>
          </c:tx>
          <c:spPr>
            <a:ln w="3492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7AF-4410-BFA6-7AC6DA88245D}"/>
            </c:ext>
          </c:extLst>
        </c:ser>
        <c:dLbls>
          <c:showLegendKey val="0"/>
          <c:showVal val="0"/>
          <c:showCatName val="0"/>
          <c:showSerName val="0"/>
          <c:showPercent val="0"/>
          <c:showBubbleSize val="0"/>
        </c:dLbls>
        <c:smooth val="0"/>
        <c:axId val="1972089007"/>
        <c:axId val="1972087087"/>
      </c:lineChart>
      <c:catAx>
        <c:axId val="1972089007"/>
        <c:scaling>
          <c:orientation val="minMax"/>
        </c:scaling>
        <c:delete val="1"/>
        <c:axPos val="b"/>
        <c:numFmt formatCode="General" sourceLinked="1"/>
        <c:majorTickMark val="none"/>
        <c:minorTickMark val="none"/>
        <c:tickLblPos val="nextTo"/>
        <c:crossAx val="1972087087"/>
        <c:crosses val="autoZero"/>
        <c:auto val="1"/>
        <c:lblAlgn val="ctr"/>
        <c:lblOffset val="100"/>
        <c:noMultiLvlLbl val="0"/>
      </c:catAx>
      <c:valAx>
        <c:axId val="1972087087"/>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97208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ECOMMERCE SALES PERFORMANCE DASHBOARD.xlsx]KPI!PivotTable12</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089876463091561E-2"/>
          <c:y val="0.18694925962145931"/>
          <c:w val="0.85462469666600882"/>
          <c:h val="0.73548110645868947"/>
        </c:manualLayout>
      </c:layout>
      <c:lineChart>
        <c:grouping val="standard"/>
        <c:varyColors val="0"/>
        <c:ser>
          <c:idx val="0"/>
          <c:order val="0"/>
          <c:tx>
            <c:strRef>
              <c:f>KPI!$R$3</c:f>
              <c:strCache>
                <c:ptCount val="1"/>
                <c:pt idx="0">
                  <c:v>Total</c:v>
                </c:pt>
              </c:strCache>
            </c:strRef>
          </c:tx>
          <c:spPr>
            <a:ln w="34925" cap="rnd">
              <a:solidFill>
                <a:schemeClr val="bg2"/>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A81-445D-840A-C8711CE1C3DE}"/>
            </c:ext>
          </c:extLst>
        </c:ser>
        <c:dLbls>
          <c:showLegendKey val="0"/>
          <c:showVal val="0"/>
          <c:showCatName val="0"/>
          <c:showSerName val="0"/>
          <c:showPercent val="0"/>
          <c:showBubbleSize val="0"/>
        </c:dLbls>
        <c:smooth val="0"/>
        <c:axId val="1980802527"/>
        <c:axId val="1980804927"/>
      </c:lineChart>
      <c:catAx>
        <c:axId val="1980802527"/>
        <c:scaling>
          <c:orientation val="minMax"/>
        </c:scaling>
        <c:delete val="1"/>
        <c:axPos val="b"/>
        <c:numFmt formatCode="General" sourceLinked="1"/>
        <c:majorTickMark val="none"/>
        <c:minorTickMark val="none"/>
        <c:tickLblPos val="nextTo"/>
        <c:crossAx val="1980804927"/>
        <c:crosses val="autoZero"/>
        <c:auto val="1"/>
        <c:lblAlgn val="ctr"/>
        <c:lblOffset val="100"/>
        <c:noMultiLvlLbl val="0"/>
      </c:catAx>
      <c:valAx>
        <c:axId val="1980804927"/>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98080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ECOMMERCE SALES PERFORMANCE DASHBOARD.xlsx]Combo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53F-4E04-A604-502C90A25056}"/>
            </c:ext>
          </c:extLst>
        </c:ser>
        <c:dLbls>
          <c:showLegendKey val="0"/>
          <c:showVal val="0"/>
          <c:showCatName val="0"/>
          <c:showSerName val="0"/>
          <c:showPercent val="0"/>
          <c:showBubbleSize val="0"/>
        </c:dLbls>
        <c:axId val="2018882031"/>
        <c:axId val="2018882511"/>
      </c:areaChart>
      <c:barChart>
        <c:barDir val="col"/>
        <c:grouping val="clustered"/>
        <c:varyColors val="0"/>
        <c:ser>
          <c:idx val="0"/>
          <c:order val="0"/>
          <c:tx>
            <c:strRef>
              <c:f>'Combo chart'!$B$3</c:f>
              <c:strCache>
                <c:ptCount val="1"/>
                <c:pt idx="0">
                  <c:v>Sum of Sales</c:v>
                </c:pt>
              </c:strCache>
            </c:strRef>
          </c:tx>
          <c:spPr>
            <a:solidFill>
              <a:schemeClr val="accent1">
                <a:lumMod val="60000"/>
                <a:lumOff val="4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53F-4E04-A604-502C90A25056}"/>
            </c:ext>
          </c:extLst>
        </c:ser>
        <c:dLbls>
          <c:showLegendKey val="0"/>
          <c:showVal val="0"/>
          <c:showCatName val="0"/>
          <c:showSerName val="0"/>
          <c:showPercent val="0"/>
          <c:showBubbleSize val="0"/>
        </c:dLbls>
        <c:gapWidth val="81"/>
        <c:overlap val="-7"/>
        <c:axId val="1926931039"/>
        <c:axId val="1926931519"/>
      </c:barChart>
      <c:catAx>
        <c:axId val="192693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Lato" panose="020F0502020204030203" pitchFamily="34" charset="0"/>
                <a:ea typeface="Lato" panose="020F0502020204030203" pitchFamily="34" charset="0"/>
                <a:cs typeface="Lato" panose="020F0502020204030203" pitchFamily="34" charset="0"/>
              </a:defRPr>
            </a:pPr>
            <a:endParaRPr lang="en-US"/>
          </a:p>
        </c:txPr>
        <c:crossAx val="1926931519"/>
        <c:crosses val="autoZero"/>
        <c:auto val="1"/>
        <c:lblAlgn val="ctr"/>
        <c:lblOffset val="100"/>
        <c:noMultiLvlLbl val="0"/>
      </c:catAx>
      <c:valAx>
        <c:axId val="192693151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bg2"/>
                    </a:solidFill>
                    <a:latin typeface="Lato" panose="020F0502020204030203" pitchFamily="34" charset="0"/>
                    <a:ea typeface="Lato" panose="020F0502020204030203" pitchFamily="34" charset="0"/>
                    <a:cs typeface="Lato" panose="020F0502020204030203" pitchFamily="34" charset="0"/>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Lato" panose="020F0502020204030203" pitchFamily="34" charset="0"/>
                  <a:ea typeface="Lato" panose="020F0502020204030203" pitchFamily="34" charset="0"/>
                  <a:cs typeface="Lato" panose="020F0502020204030203" pitchFamily="34" charset="0"/>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Lato" panose="020F0502020204030203" pitchFamily="34" charset="0"/>
                <a:ea typeface="Lato" panose="020F0502020204030203" pitchFamily="34" charset="0"/>
                <a:cs typeface="Lato" panose="020F0502020204030203" pitchFamily="34" charset="0"/>
              </a:defRPr>
            </a:pPr>
            <a:endParaRPr lang="en-US"/>
          </a:p>
        </c:txPr>
        <c:crossAx val="1926931039"/>
        <c:crosses val="autoZero"/>
        <c:crossBetween val="between"/>
      </c:valAx>
      <c:valAx>
        <c:axId val="201888251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Lato" panose="020F0502020204030203" pitchFamily="34" charset="0"/>
                    <a:ea typeface="Lato" panose="020F0502020204030203" pitchFamily="34" charset="0"/>
                    <a:cs typeface="Lato" panose="020F0502020204030203" pitchFamily="34" charset="0"/>
                  </a:defRPr>
                </a:pPr>
                <a:r>
                  <a:rPr lang="en-IN"/>
                  <a:t>PROFIT</a:t>
                </a:r>
              </a:p>
            </c:rich>
          </c:tx>
          <c:layout>
            <c:manualLayout>
              <c:xMode val="edge"/>
              <c:yMode val="edge"/>
              <c:x val="0.94831684797029325"/>
              <c:y val="0.4373025287987430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Lato" panose="020F0502020204030203" pitchFamily="34" charset="0"/>
                  <a:ea typeface="Lato" panose="020F0502020204030203" pitchFamily="34" charset="0"/>
                  <a:cs typeface="Lato" panose="020F0502020204030203" pitchFamily="34" charset="0"/>
                </a:defRPr>
              </a:pPr>
              <a:endParaRPr lang="en-US"/>
            </a:p>
          </c:txPr>
        </c:title>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Lato" panose="020F0502020204030203" pitchFamily="34" charset="0"/>
                <a:ea typeface="Lato" panose="020F0502020204030203" pitchFamily="34" charset="0"/>
                <a:cs typeface="Lato" panose="020F0502020204030203" pitchFamily="34" charset="0"/>
              </a:defRPr>
            </a:pPr>
            <a:endParaRPr lang="en-US"/>
          </a:p>
        </c:txPr>
        <c:crossAx val="2018882031"/>
        <c:crosses val="max"/>
        <c:crossBetween val="between"/>
      </c:valAx>
      <c:catAx>
        <c:axId val="2018882031"/>
        <c:scaling>
          <c:orientation val="minMax"/>
        </c:scaling>
        <c:delete val="1"/>
        <c:axPos val="b"/>
        <c:numFmt formatCode="General" sourceLinked="1"/>
        <c:majorTickMark val="out"/>
        <c:minorTickMark val="none"/>
        <c:tickLblPos val="nextTo"/>
        <c:crossAx val="2018882511"/>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Lato" panose="020F0502020204030203" pitchFamily="34" charset="0"/>
              <a:ea typeface="Lato" panose="020F0502020204030203" pitchFamily="34" charset="0"/>
              <a:cs typeface="Lato"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latin typeface="Lato" panose="020F0502020204030203" pitchFamily="34" charset="0"/>
          <a:ea typeface="Lato" panose="020F0502020204030203" pitchFamily="34" charset="0"/>
          <a:cs typeface="Lato" panose="020F050202020403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ECOMMERCE SALES PERFORMANCE DASHBOARD.xlsx]Pie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317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3175">
            <a:noFill/>
          </a:ln>
          <a:effectLst/>
        </c:spPr>
      </c:pivotFmt>
      <c:pivotFmt>
        <c:idx val="7"/>
        <c:spPr>
          <a:solidFill>
            <a:schemeClr val="accent1"/>
          </a:solidFill>
          <a:ln w="3175">
            <a:noFill/>
          </a:ln>
          <a:effectLst/>
        </c:spPr>
      </c:pivotFmt>
      <c:pivotFmt>
        <c:idx val="8"/>
        <c:spPr>
          <a:solidFill>
            <a:schemeClr val="accent1"/>
          </a:solidFill>
          <a:ln w="3175">
            <a:noFill/>
          </a:ln>
          <a:effectLst/>
        </c:spPr>
      </c:pivotFmt>
    </c:pivotFmts>
    <c:plotArea>
      <c:layout>
        <c:manualLayout>
          <c:layoutTarget val="inner"/>
          <c:xMode val="edge"/>
          <c:yMode val="edge"/>
          <c:x val="0.20318454108976336"/>
          <c:y val="0.13347952277515043"/>
          <c:w val="0.60168534034850274"/>
          <c:h val="0.85209748018561227"/>
        </c:manualLayout>
      </c:layout>
      <c:doughnutChart>
        <c:varyColors val="1"/>
        <c:ser>
          <c:idx val="0"/>
          <c:order val="0"/>
          <c:tx>
            <c:strRef>
              <c:f>'Pie Chart'!$B$3</c:f>
              <c:strCache>
                <c:ptCount val="1"/>
                <c:pt idx="0">
                  <c:v>Total</c:v>
                </c:pt>
              </c:strCache>
            </c:strRef>
          </c:tx>
          <c:spPr>
            <a:ln w="3175">
              <a:noFill/>
            </a:ln>
          </c:spPr>
          <c:dPt>
            <c:idx val="0"/>
            <c:bubble3D val="0"/>
            <c:spPr>
              <a:solidFill>
                <a:schemeClr val="accent1"/>
              </a:solidFill>
              <a:ln w="3175">
                <a:noFill/>
              </a:ln>
              <a:effectLst/>
            </c:spPr>
            <c:extLst>
              <c:ext xmlns:c16="http://schemas.microsoft.com/office/drawing/2014/chart" uri="{C3380CC4-5D6E-409C-BE32-E72D297353CC}">
                <c16:uniqueId val="{00000001-10A9-4341-9F60-195862892C4F}"/>
              </c:ext>
            </c:extLst>
          </c:dPt>
          <c:dPt>
            <c:idx val="1"/>
            <c:bubble3D val="0"/>
            <c:spPr>
              <a:solidFill>
                <a:schemeClr val="accent2"/>
              </a:solidFill>
              <a:ln w="3175">
                <a:noFill/>
              </a:ln>
              <a:effectLst/>
            </c:spPr>
            <c:extLst>
              <c:ext xmlns:c16="http://schemas.microsoft.com/office/drawing/2014/chart" uri="{C3380CC4-5D6E-409C-BE32-E72D297353CC}">
                <c16:uniqueId val="{00000003-10A9-4341-9F60-195862892C4F}"/>
              </c:ext>
            </c:extLst>
          </c:dPt>
          <c:dPt>
            <c:idx val="2"/>
            <c:bubble3D val="0"/>
            <c:spPr>
              <a:solidFill>
                <a:schemeClr val="accent3"/>
              </a:solidFill>
              <a:ln w="3175">
                <a:noFill/>
              </a:ln>
              <a:effectLst/>
            </c:spPr>
            <c:extLst>
              <c:ext xmlns:c16="http://schemas.microsoft.com/office/drawing/2014/chart" uri="{C3380CC4-5D6E-409C-BE32-E72D297353CC}">
                <c16:uniqueId val="{00000005-10A9-4341-9F60-195862892C4F}"/>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0A9-4341-9F60-195862892C4F}"/>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Lato" panose="020F0502020204030203" pitchFamily="34" charset="0"/>
              <a:ea typeface="Lato" panose="020F0502020204030203" pitchFamily="34" charset="0"/>
              <a:cs typeface="Lato"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5000">
          <a:srgbClr val="262626">
            <a:alpha val="80000"/>
          </a:srgbClr>
        </a:gs>
        <a:gs pos="100000">
          <a:srgbClr val="595959">
            <a:alpha val="74901"/>
          </a:srgbClr>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[COMPREHENSIVE ECOMMERCE SALES PERFORMANCE DASHBOARD.xlsx]Top 5!PivotTable7</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1">
                  <a:lumMod val="50000"/>
                </a:schemeClr>
              </a:gs>
            </a:gsLst>
            <a:lin ang="600000" scaled="0"/>
          </a:gradFill>
          <a:ln>
            <a:noFill/>
          </a:ln>
          <a:effectLst/>
        </c:spPr>
        <c:marker>
          <c:symbol val="none"/>
        </c:marker>
        <c:dLbl>
          <c:idx val="0"/>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Lato" panose="020F0502020204030203" pitchFamily="34" charset="0"/>
                  <a:ea typeface="Lato" panose="020F0502020204030203" pitchFamily="34" charset="0"/>
                  <a:cs typeface="Lato"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47460964768027"/>
          <c:y val="5.8628676515333059E-2"/>
          <c:w val="0.79218056105318913"/>
          <c:h val="0.9413713234846669"/>
        </c:manualLayout>
      </c:layout>
      <c:barChart>
        <c:barDir val="bar"/>
        <c:grouping val="clustered"/>
        <c:varyColors val="0"/>
        <c:ser>
          <c:idx val="0"/>
          <c:order val="0"/>
          <c:tx>
            <c:strRef>
              <c:f>'Top 5'!$B$3</c:f>
              <c:strCache>
                <c:ptCount val="1"/>
                <c:pt idx="0">
                  <c:v>Total</c:v>
                </c:pt>
              </c:strCache>
            </c:strRef>
          </c:tx>
          <c:spPr>
            <a:gradFill>
              <a:gsLst>
                <a:gs pos="0">
                  <a:schemeClr val="accent2"/>
                </a:gs>
                <a:gs pos="100000">
                  <a:schemeClr val="accent1">
                    <a:lumMod val="50000"/>
                  </a:schemeClr>
                </a:gs>
              </a:gsLst>
              <a:lin ang="600000" scaled="0"/>
            </a:gradFill>
            <a:ln>
              <a:noFill/>
            </a:ln>
            <a:effectLst/>
          </c:spPr>
          <c:invertIfNegative val="0"/>
          <c:dLbls>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Lato" panose="020F0502020204030203" pitchFamily="34" charset="0"/>
                    <a:ea typeface="Lato" panose="020F0502020204030203" pitchFamily="34" charset="0"/>
                    <a:cs typeface="Lato"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22D-41C6-92CD-3E602F49A2F2}"/>
            </c:ext>
          </c:extLst>
        </c:ser>
        <c:dLbls>
          <c:showLegendKey val="0"/>
          <c:showVal val="0"/>
          <c:showCatName val="0"/>
          <c:showSerName val="0"/>
          <c:showPercent val="0"/>
          <c:showBubbleSize val="0"/>
        </c:dLbls>
        <c:gapWidth val="182"/>
        <c:axId val="1944527983"/>
        <c:axId val="1944527503"/>
      </c:barChart>
      <c:catAx>
        <c:axId val="1944527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Lato" panose="020F0502020204030203" pitchFamily="34" charset="0"/>
                <a:ea typeface="Lato" panose="020F0502020204030203" pitchFamily="34" charset="0"/>
                <a:cs typeface="Lato" panose="020F0502020204030203" pitchFamily="34" charset="0"/>
              </a:defRPr>
            </a:pPr>
            <a:endParaRPr lang="en-US"/>
          </a:p>
        </c:txPr>
        <c:crossAx val="1944527503"/>
        <c:crosses val="autoZero"/>
        <c:auto val="1"/>
        <c:lblAlgn val="ctr"/>
        <c:lblOffset val="100"/>
        <c:noMultiLvlLbl val="0"/>
      </c:catAx>
      <c:valAx>
        <c:axId val="1944527503"/>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194452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262626">
            <a:alpha val="80000"/>
          </a:srgbClr>
        </a:gs>
        <a:gs pos="100000">
          <a:srgbClr val="595959">
            <a:alpha val="74901"/>
          </a:srgbClr>
        </a:gs>
      </a:gsLst>
      <a:lin ang="600000" scaled="0"/>
    </a:gradFill>
    <a:ln w="9525" cap="flat" cmpd="sng" algn="ctr">
      <a:noFill/>
      <a:round/>
    </a:ln>
    <a:effectLst>
      <a:outerShdw blurRad="38100" dist="50800" dir="5400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2D93059F-66F5-4E4A-813A-2809070A99AD}">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4959B0C6-91CC-44B8-84FC-128A2318B729}">
          <cx:tx>
            <cx:txData>
              <cx:f>_xlchart.v5.5</cx:f>
              <cx:v>Sales</cx:v>
            </cx:txData>
          </cx:tx>
          <cx:dataId val="0"/>
          <cx:layoutPr>
            <cx:geography cultureLanguage="en-US" cultureRegion="IN" attribution="Powered by Bing">
              <cx:geoCache provider="{E9337A44-BEBE-4D9F-B70C-5C5E7DAFC167}">
                <cx:binary>7H1pb9y4tu1fCfL5yU2Kg8iD0wdoSVUeYjvxECfpL0J5iOZ51q+/qzzFViqxG8cXDwXc6kYSW8XS
Fhf35toDd/37avjXVXKzqt4NaZLV/7oa/nwfNE3xrz/+qK+Cm3RV76ThVZXX+fdm5ypP/8i/fw+v
bv64rlZ9mPl/mITyP66CVdXcDO//8298mn+TH+ZXqybMs5P2phpPb+o2aerfXNt46d3qOg0zN6yb
Krxq6J/v/0pWl6t09f7dTdaEzXg+Fjd/vn/2pvfv/ph/1E+3fZdAsqa9xlhm7lhSclMSTW5f7P27
JM/8+8uGkjuKE8ZMYuq718O9j1cpxr9CoFtxVtfX1U1d44Fu/34y8Jn0+P3h+3dXeZs160nzMX9/
vv+chc3N9buzZtXc1O/fhXXu3L3BydeP8Pns9pn/eD7t//n37BeYhdlvniAzn7KXLv0EzG61yq7f
nefNKnmYoF+B878oxcNKeZd/f+fkSZtehm+5VtSOJtxSlPHni8SydgiVppZM3a0RXL9boHeL5J+K
tXnFbP6U2fJxna1cPn9V4ZRnb4kV3zE1M01F+R0k1nPIKKU70HuhpZC3ek+fQ/YKgTaj9DhwBsxf
f28lME6eZTdXTXjVNg8T9Cu9fm5/fmd0Od0RlqCCMXFndDH5T42uBaPMFLAzxcNN7xTpldJsRubZ
4Bk6zvlWonMU1nXeVuHDLP330DC1w6QlFOH0DhrzOTTa3OGWxSQT96ZOPtz7DqHXSLQZnh8jZ9gc
fdxKbP6q4lVWr7BhvxlX4TuYdEUYFXc2Tf2MDdNUCMB3+5ppz2sk2ozNj5EzbP463UpsnFUSfs+r
7E3ZgbVjCi6lpvdMcmbUKNU7klqmRTndxCRfJ9NmfJ6OnSHk/LWdCOVJXq2u8zfUHrA3rYQg3Ny4
6VAidgTYHWzbw00fNp2XRfkFLI8PMQdlO03ax+rGz7OH2fnvNxvOdjRTUkkm7zRCPzdo1CQ7MGaU
shk7e1mQzYA8jJvB8XE7rZh7k6z6VXXzdoAwvUOIsqTJ7neYGSCW2OGAizN6v/vPdpjXSLQZmR8j
Z9i4i620X8c33ep69abIMCE5F4xs3PsplTtSCKYsdbf5zzTmZXk24/IwbobK8cVWorKEJQ/fEhZT
7QgtBDXZTFMUeLKyGDcVu9ttZpvKKyTZDMjjwBkiy+2MG12ElR++NQ8DHkrDjdmoKZbakSDRnKl7
GjazYa+RaDM0P0bOsLnYTg62e5MDnLc0YuaO5PDrub53LmGknvr9iu1wzpnFyb0DM1OaVwi0GZnH
gTNgdrcTmP0kCbM8fEPXkpMdanLKQY83Ko3SO5SDpwn1gxg8jXC+RqLN0PwYOcNmfzsN2v71KnhD
r4XzHQSViQVwNgJDKce+r5mlyMyOvSjIL/C4k38OhruV+/1Z3jbBO3cVIy/xdlwMmHAmoSzW/Q4z
jy0TsmMyAisnZ4mA18qzGZrno2cInW0nQvvZdbh608C/3kEERlv63pDpOTGTOwgsKyL1fex5BtEr
BNqMzuPAGTD7x1upOvt5/5YqY+4Qi0thcf5Ih5/u/JrtrOGQlNxfn4WVX5LmF5DcPsMcj+3c849v
+nff8ip+QzNmIvqiTb5Obt++wLaeYgJnX+KKgKW723pmmLxGos24/Bg5w+b421bqyjp1sf6/KMK3
g2ddmWAiGPPIuOaGDOFkAYC4eQ/fDJ5XCrUZoWeDZyAdnW0lSB/eOhuj4OFzy9SWdac+9Ln6aGTS
FMFO8xBLA0t4SplflmczNA/jZqh82E5Uvow5Knz8h6l5g5gyrJrW0pS/SJJRYiGmTBFJI/cM4eHe
d9H+Vwi0GZfHgTNgvmynTfuAtdpexePD7Pz3yDBMvGkxExHk55qiBCgZtIjz+zTAjJK9RpTNmPwY
OQPlw3aCcpi3Yf3GfJnsaIVwjJT3DuZsm9EUSWeqUElzry4zcF4l0mZ0ngydwXO4nRztaBVmN2+n
MFzsMCSUEfO/D7rM/Eypd0wKdgZmfUfQZtC8KM5mWO6HzSA52s48zNGqGhOUJr4dKqiQ0Ws7JmaK
Yskdi1AUnel7NECnn+73r5HkV4A8PMMcE3crmdiXVR1gz2/eNJVs7XDkiYWlfhGTuU0lI/r8UNgE
tvYUndfJtBmfp2NnCH3ZVkNW16uroK1vmqZ+mKj/ngFwcwcFMIjvW/dJsRlltlCTSQSqrdWMKx+t
XinPZoBmw2cYHW0pRuFVEPqrtyzHQH0ZsNGocN4YawZPA3AIra0DbOvXTx7nyxL9AqDHZ5ljs7+V
Fu4oRNVs/bZBZwkyoClnyF3evma6o/kO1Ug2o+b5QWEfKjJfIcuvYHkcOsdlO4Oa68DT0c0QXr1h
hoYhG2BShrK+u0Jygn3/aRiNErlDiWKaKED2dM95nTSboXk6dobN8dF26kyeNW+aCeA4lYEKc6qR
T759/QQMImgctQJyfZ7jKTBHL4uyGZXHgTNIjs63EpLjm8tqVcerh9l5AwaAyn9UwDLLuleWeXm5
3oEziqDag5WbJTVfI9FmaH6MnGFzvB2OzdVvz4Tdrd47fJ69858eh9PIw4BFowhjo85oFAjSdYns
g5Mz05zZUbVfi7UZpNnwZ0+yHefg1nZ5b5UW8HDesjATlbJSIROjH07MzGwZmDOy0TiC9nCMcUYC
Xi3WZlxmw+catLel1q1/d3BT1TfjG9o31NFgp9eCbT4+Y6FaAxkdHJi9Y9B6pj/riX5Zpl+D9DB2
jtDBdiKUVyjfcFZVjnqnN9yFGCr9GWpmHotpZ4E1C9VOCrW0Ut7vUjNH5/jVcv0Cqdn4OVrOVqL1
uVkFb6dJKEVnCBXApt3XacyYwu0BTgtxaVPO0HlJjs2Y3I2aIfF5S3nb7fp687InhNi4ZHBj2L3x
mjs6BKcD1oduH4zbw2q4c0TvtOZlqTbj83z0DKdjdys15mMQvqEjihpOjsN/iBJs5m4oSbcICIT6
BT4vSbMZl7tRMzw+bicj+BgnKN580/YS2GkUg9rcGzEyj9ogJ4rYACEPpYRIKjz1RF8j0S9weXyW
OTYftlJXPt1kWT0m3epNDwtAZ5TGmc37mBqZ44PODoopta7xuLN5SF0/xee1Um3G6PnoGU6f/tpK
nE4DNCV5t1+/bdINHQOkqUz9cOpcA4enQba1/0Nx8mnd0eH2Bf/oKU6vlWozTs9Hz3A63c4Q9V0x
8f8Ct8aZToLwgEnvPaCZp6rWGocDHuBvd0jN2Nvr5dqM1Xz8DK2z7eTW57B+aB9084bVBXCCFEeg
DeU4j6btqUqh8xHj62qdJ3Htpyr1KpE2Y/Rk6Aye8+3MK5zfDG/a6IGCSDPFoSR3Ubg5a4BvhKpd
7Er3Talmu9KL4vwKltunmEPydSv3oYubKkUY/2EbeIPQNUcJuzDx38yioVuNRL2hlsjx3L5mMetX
SLIZj8eBM0QuttMr/XJTN+9+nJG8syX/PS6ox0H/tnXIerOyYMORSDggKvdjQ3pqx14t1maQZsNn
UH252Erl+RLWV3lWh29bXICsAQKj6LR393rO4HDCELWhOEutNx+YfpVIv4Dox9PM4fn/xN1+3QLv
sW2Wu2pWi9smh0968f3+6u3To/PibOg9Ed6oaXeKsH/953s4oNhFHnsnrj/jGYN+1j1rPuxmVTd/
vjfAwi0cVqQSRT6Srft3vX/XQ+vXlxhOMwgEJnBSkVNLSzi62TpM9ed7VAURsT4WjL4SEAL/eP+u
Xh/cw6V1cSpatCkmhLU+1E0f20t+ypMRzUgeZ+T+53dZm37Kw6ypMZrz9++Ku/etHxE3sRhOvBAT
O6sFj9wkuH61OkUxGt5O/58wR5jxPOz20AGSumYQJotgyrQjmubrKONLRbrILvKpWWTtoJ04krU9
DGN8oGhcOKRR56pT8YGRNPHR0CaHneK1bRny2CwrZifEyGwr6rQztnywVZtNS85S4pZ+wexAlXpZ
aCN0tGy1Y2nzpPA64pLAy+yIq3hBS2uwfYp7Gj7pnIhmuCcpiRvF9dcu0eetCHO7LHLTkSK6lEZB
3CTF22M6dU7eWdV+0VVfqQoKZxIds6NJGIvUsy6MnpxGjF52FW4vRfE1ydEfyW+YPeRW6CAIe0ID
VdtmhueRxdAsSFV+lTTSdlNZmd0beDxMoukMaUbczrD2q0rt+1nTLLwaU9Npb+E3KbOnKP5uxsZg
S4mpzFVVu6TEhyYdpoDH/mc8AqaBqP0UJ2pcr8K7OgIZuoIbi8Aza7sNzHwv4lWxzBM/cWUpcTXm
J71qm8V6ZMQ9ZYe6jezJlJntj5iCImHNQjR0OvHz5EQjkLBIatwy8SfxQfAS4vfMXLQlBGKFjF0y
+Z/jWg+2Z7XK1Xn2fczKfK9klekIb4zdPh5N39aJf+UlBsU86HM0fmoWLEsKpyZR5ARpBIAbpeyc
dKZTRbo+95QXH5Zaek5hJNOymMi01yvMHqtx015Y+4oa57eLJCxH5Y68rN3CwjqgIztJOxU6FdHn
vaKdY8b4IyXipAshlB/FfJ8ZlV7SqK3d3E+HA0s35qIr1quowXtRu3Uc1jR2y7w2F1YXRI705IBp
wsJqk7RwUiGOsZ6/DzpmNmq+lZ304SXjFrCf8FPkicHuqJG5faNqx+pyjEkxSzUtlGtaxXREylo7
VV19vcU79VVmdwmWVdPjef0AS8bSFaAvy8BupUoOCPW/Q8mxqiXeqwKsTmVhqeRrXfDLZvycBPhR
quiSUQgCzVN2V8ThcYvpQsHa+TgB+b6EnlhW7x30Kp2OAgvaoa36qxXjA6UFhFWLxaSgjbeTkRVQ
it7AW4s4vUzz3lx4xCoPErMWC+5h0SZx7R2MmaanaR0Vjln0kd1XY+ewpiiWU2qaiyrOiZtWHFNK
OsjgB/UHVRvDri9NeshKL3TKZjIXsQWlHHt2GPZRZmdtjlWW4eLQZ/GRMqGojMAQqC5IFvHoJwsC
PSFJF550gTi+VS8WTdMeoa25GHii3DZXg523UW6TFHDzQMcHfkCy3YGweNHRtRrGKndusTVSPL7h
ZYey89YmBEsgK0rtsB5zc7vKJyuelnlR6d3a5/FiTBO9lCxI3N7Acr5dAOsVDhU/CfmU7bIRZkx3
0G8+6WnvFuam7Rn0AMtoiM1m0UXUWxWhMPZEgEedDNwra6mx52kG6yXCy3DEP3oaf/djyIeNH3bF
gDanrNGOmVHvgFRtdmiFZDgWg9hVfXRp+OFoG1afHXqxGS8SCxrRTsTY8wX0NJ8EPRytQC8tiUWW
pSw7NGqNu2cwX1aU4hAYjAOdMjsc+K4OktomxoAPo33n8JpJx2oIc6tK1HZp1tV+L2vlWlmn3CFM
yR7JBVsYiQ+j6FMYtx7QGVasd73WPAlQnLc70WzcLRoYk4J3nSNKPLbXQYS+pdAiq8j3UgULlloJ
u7NNph7Mxa3SdqHsHMM3zvHZwSdRYUlUgp+YYzTuSs9Qtmjy9bbTYzGVQ7GsZQj88oS4QUmyw0Hy
4bi14u+aC0zNCA24nWucdY7dOMVHthS48kzGCz40tWsgy2knXJS2lRjeJ5NOqSvzMtlVXvm9tPDr
tI0WUPrC9kPYE24k4ZJW1ZUihlhkBvWdvLQu0pzni9gIPhl9e2zlTWSzXvkHYzj4kW0kdUJd2Y5k
YcZ9TuxsMGTrTsn0dyyStLOREOdygUMotWFPUxVdmlE+uLSItHBCYp4LP07cWvVFdDT6dXsQ9gQQ
MuL5nu35lLeLiJSRHeRh8ynwufR8W9LEt5ZVPXSRM8YNWQyjrurFxIOCOrIsjYPCa1dGk+fXte6u
eEjy1vbZEH9XJTMmCSsxTbUD89/vNVmVL3UaD7qwK6NkThFV0PmId4brYytyTaq8I93nk7FMWNbX
x7EZKGs/07xO95pxaoyvo887J2j9Ljn0As0au6oSKp1yjMvwWHTSHBe+mXnGadaCPgSWhIf3SMU2
MBswpDmvWQcMmJQWQTiHgXc95TWJNsyJ51W7Z4XjuFtNwfcwxubCMnXeVjnDsoLW8RAr/ff3Razu
5/tynHE0pSLrou7n99UjN0fdFO0e7W+NHXSQhfF11huxPRTx99/fDX70z3ezJDotoxkGQcz++d2m
3jd4OGXtXjJigayZgI49Y+EbNbl7rnvafT+hd9TxKi/GKvSD++bkjz/+5zxP8f9tz+wfv1z3Nv/x
09FDU/TfvgvNZ9YJ0Hr+prU0j58FYe6lWzPvZz/85AX8guff9Vj/xcXXOQEmDhQjuvG49H7yAj5t
yMKsqfX9wAc/AFUuGvTfkjiNsSb0iF/d+wHwxlGRidivuQ6ZoEwGS/WHH3AbRQEvZyh0uj1gc+8H
oBjAosKUFl0nn3GKg/8TPwDN3X9aSWgzhJJdeAIWOqfh457rS8rqKS3IuCesLB7dluYhdUXSs2PT
G3K90GZEGYhPWKXLvpGltrFVVPtc5ZQsp7LqQf7A9rVT1k0i3EALadh17Ldupa+KrvE+9lKOH9KR
EpeH7UDtKVWC2qlR14uIjtydZGIWtsFqaiysaSwa2ww8CsIRBdOuQc38oqrH6mCMyuCYokP9woLF
+uyZBgttnljBotKkiBbIZpZnflwN2R4pdalcOhBrNUVMZk5M8wA8DM0Xe5sUOnbTdvDcNsj2QmsK
bwxK/at+MsKjAWO+ijGPWlcbmh8GaeJFNqgYaW3EVerEboVvLnKjF5+08pMPHdPRxzAPmqOur41d
6kWT4xGPJ3bedMNC9V68jCw/wu6ISXGGoW9towIDTG65pC48As4o2GdVYZop9lfcwgzIQSb9dpFZ
ku+ZZukvTI2Z5yGnB/2k00+NweSykVN6QqYk/xS1qvoYeAhyw4OIswNhmYUTqclz4j6wliYcwcap
VHqUWdQni9GSfWBXcTFFTibIF2pZzWGb86+18JszWteZ2lWVpxPXNCK/sFOY6t2satnFkMTmMmqZ
2k0LPxqcbvK8I57HoTsyEjsIQ05HQnT1qSVzFS2k9MQBg8v1vTZktuApPbW6T6lOMrfuebnLffKJ
t22YO3VusmNq1O03Ohb+5yplw8eujoSjU7kwatU4Io0N2wqadJdlQ3Kgk8o71EWUnQjS8KOYm1/C
nksXLDV2R+zBy6z0vbOxFeVCGiLd60nqkJw2ThxH0anXluRja9SW6w283/dlvhtHTC1S3vfYvkju
ehOOa9u6y729SHti2coUbKPvr6injWXOuZfbQZPQUyxy366HodyvJ5raU6LZAjVVvRsjpeDKTJzk
WG0OIgEfcuIFdqpK6RpB/XVKQ2FPg2UsA5zhtsWoIGUdCMdvsd/TloYHSRcYX9GF2t8vkqA8FUlR
HI1I/B1Yqi7dyAjGRUWHzkl4FRyzrsS6wbLt7UGO5m4xBp7dZkHoRgQs3ylkKxaKiuF07Bthd37I
c39X8nT06WflJUO4rDXtWWELOnEQl6gP/ECd9nJIZOGMhlbtmWnGoj8TNU4vcVuUcUAvKMdaWBAR
hR9kRayTRgVe8GXgU9rYLY0Stsx0boR2IsMR9+/CY61G84tmBShSEtGqcyqPBdWC09wQXwfNsmi/
z82gsJN8ivA0EZl4tlvlRtWddWHI+7MmDts1VfONiB3HDMGKb3HcVFPmTl2cWZMdCLjoYyH15Ha1
OcCytaHvf0tp6CdOFNAQ+Bh5iuXZ5+BrwzhRP7BpOODxVT9avptEmVKLEgw99vfGRvFvbZ71zRUo
MI3lN8yRbjs7aZv8IGwyBm8x8+KG4S/pxfsR6DNiIAFpG+88i1s5OqRkpnTMpjI9KBYdUI2N7ef/
duoXwnWIZf92o559L8l6j74bcr9Fq3UvcUTiuKTYUyUnoHYPWzQaWyDYhu1RQQPxJ9jm/RaNnCFK
VQQ2dbI+mYyjYo+hOoaeV+glgwgvqiZRQ/4PQ3WzDRqfgrIZSAEuYBJUYDzfoCNamHDWuLGnDYNH
dhiN014Lwv0Cb54zyvVtLBSCrnM3ZH3G/fltJlrD3Z86Y6+eOD2P83R0WUvUx7TvjNR+QpTuKeXT
6OOcK+Ne4D0MLUGZxg62ziI95ejAIoIvwry9keb6I5FVdyQFZQd8IsOnQqZh8MIN0Rb+p1nE9oxG
GPh6HvAmnE5+fsshrkVJrcrbC8cKXpNX5s0hvAQ/t3MjzYWjdK8vCNr+mUsC54WBAiVrTxSxkmy3
FH7riK6DYW2HLNwtorDa0/kAmwZni1xmQ1gh0lXr3dLz9W4/VeFuCgvsZN6QHYwVTU+SONG7iVE1
n2kjswPdIaZneGl47I1NeMz9SGQu87NgdyxJuh/69bgomzo9MQ0+3egonC6CmFcXVuEfkXYMF72V
ZE5bJGRvMll8xPG1PsoJItaemHWbfp/YlH+cWB99NkmI4ADxkiXc88yhYdo5azsG997L3XIqzV3V
kdyuyrFf0GCAzW1Y/cGiTX5cFaq3myRmK5L4xl4i+9KdKqPfK8fE8m0+aE86yjDzq1ql6SHoyHCi
8ylobVLCK7YrxZekNqtvYWzoPnaHoLJqeNpj7/f1NxwtF2N9GGRFtLQyS2dO72GdOyTISWETlmaX
bWUV36LWV18iHZun2ic6cHpS6+tI1QWImV6HZFNzzGPbiMJhWXWK+DbKzILLOEgUvOqMJx8RXVII
jHE/P7Tavv0wtll/ocYpcWIvrFzTTLD2osmvwbAi8TFk9DQYQuJ4QzSeBghhLmpKqm+plXfLfCDN
UnWgFAgYy/S6StNgN8iCq7GKCtdnSnzwsU8WCLyIIF3UmJwg85KjMkmnLygyME5YFk6HZPLgIdYD
jfdl1hHDjcMIVNDIjTMuQ7HvccL3uj6rF2wM40MS+e21X8vmMqZjlCwmfwKfMppQH2AKajfw5FXZ
JIgw9dVxlpDOHqzkmrCht2XMP3hGM9gxQs66NkIs0iLZNQoV2JORDk6NyJyTm5w42gulbRXNh8io
OALijT86kqhohW9Z8PBm62/mtcwNcjkuBkuWp16fmIcyqD+Joe+prXCmFksb2jMIsztiIGWg+N3N
kILjiMpojmIzmy6bIR8dICsuiyGOP4Y6M914aprTUjSGkzXqtCx1uGjF9NVoKzgiU2AuzHGqjw1r
mha9lv1ZlunW8anulmPKT7I+/WIxLzf3wlj1HbcbvwvGq0yGsWl7XdvmiMrEQ5TYoypMBMvrqHNj
P43FQprtGDtjUsrpUPXJOOwnmvhj6gR+SYjtGYY/XcRgq51vD2Zb9z4mIi/ddgQ9PedVpPwmsWk0
qK4/t8YmWGhagz2IMahix/BicDxREmnrRmXZbt9N0vo6GNxXS2uMTbGfqh5Oe5gYo1rWUR2W3PbT
Ri79uJ/80y4WeCcrws4/lmXVBnaeVln/yZeGr5hdyLIOPmjP6PLQrr1efDOLoEU4kCDEEiz6atDm
RdT2hliWgxbWtTUEACpogsY4iMG02+osTr0sLXepruNvhijiM92l4W5FMpjhPLXEXkea5MLyRqNy
PGZ6o923kh2IoQN966cOHo0wAr0rGsYOetMrD+kwiD0zNYhlD/EYjm46aXpuBjliZHW5/rXlSXDz
se2vJIJBys6Q4FnymLH9HDQU0XKejW7cJny/qEl2EA69XjRpO2VOWnoelF31+YeS87pEYN6iS2SK
cjepwmwhCt04WU0QMjbGIAUCnv57qPCvsjGys6kmcOhEZrSF23V9ejIwXtyg8kcdQpDQX8Ymzz8U
o04nt5V+Au9y7PN9RRL9MRGhXCVpCflY0tGlV1vpidHHVuzEiMNnjiELXBNGk343VZVcIMo7fEqQ
OptcNaX5mZ8GYWGvv8eGwnjEYNiBl/xfvOYuxXrHAq+env17qGi5DbusM5y/jtbMjtP9yNqa63H3
TFDKHY20KHozIn6IA+Y/mCB6NSBYgzNliCgKfLXJEyKITC/Dl2XcZ3nBO+4DNRTNUZiJCI+mOOap
8W0n/yRQw9ac6Ee+dn1HMEAwGGZaOFhwmxl+ypkSGlUZ7WNxo6jXtHphFhxpNYcUHbiBEG0Rr7iB
UD7c3rFGVKUxBxEMjpF75NLPKp4ZsPFDbB3oQIytG2sjK/d6nSb1USLSwhjtPB5EcSniJhpy15Ay
iZjjWxanNxYMdnuaBNhTVkqJwrtiKSvlsS/DEolF+FQ1ROEFovgfA0qaPnP9RCC+YOe9ADGg1lhC
ZD9N6fjBRKIi+m7UXY4xTyDdwCtBuZ/NESKhJge55Os6ZkwXkH06RxZNwzaQgbrx+jyLyr0m5Qnf
S3hXV9beVPtN2DtTWOALcRLihaa3/P3t1wG75/fH10FZcOoRfgZSEOb5/RFrUvCLZXgd0ZjFyAPm
TLDA1to0ymhZDb1fNW4VND4PbIMbU5F96jkb4ahSPsmeHTQyyOrYznPkXukxSoBLXPu9kM+5N7dw
DpyhfTV6wqOX5XpZPpdxCELDDCpmXEs408R0/cnyrXKZKN4wJCyqRkokK4jXoF7kUd1exmZ9X67R
I9AU+PpIxeb3Ldoxt3KDqWvsrUktEacqkvprwD0z8+0+CtvwY+bhmzgbOwhynHR6wQNATcVTaHB7
C8QfpRXIB8G7sdbT8qTcwRddaJAhYNeGlSBB6oieSLGCIhnNfj6FVnIcGjSn4Czl2J7FNSFTYONk
a4JJ+f1EPPdEAACCtxxfvqPWLStRQTcDAOkHEo1x5l15espEtZuXReqNCzgDtR53R1UNQOX3t/z5
4dE7E8WroGm3BcmzbEFgYZuJRlJdc9lDy5cjlRONwcj6tuaLUHlc/l21mPXSriXOof2dk7Gr9KIL
wcT7FxYCnVkyTAC+OhJaAkVFP280hpxBoadI6KIxLnFu2EqNvaFBKgthsSEP8HWfbR/xiTthWo+I
CoO+MEglQhK0Z2kho9FBKq7KznQagAe5pcgr8zTtwqy+/P2cPc8jrWPhaFsNki1QHoMQ/Lp99dMF
0/aeqkg5DZdD1VRYBKSNCSaLDD0Thj1UrDPOChPJXChN0+frv0LQqX86WQjJW8hnoUez4ozDtD0X
QyEx24y1zC+zBOEkw4lgvabe7kbSjOIDQ7oyXtVgcfEqhQsJi1oVaUXFnjIio4vtEuUEt5Z/DDAK
jkfSfeBDXOTpC2aFztcY8hj4mgnkJZQJhOW6seHT+RpYnxU6m9hl7ZnSSBdRUxdJ+6mcmrCAZ1eO
JYQzrBTRhEU+lmk+uiqeRuOsLwpvv9ZVEvlOOk0EuYKgzBrPzjSRXuO0ghjJqUy1P6UOAgoDTCLC
0iPNDsikE3xqHHp9Wb6gpnQdEXiy4eJR8M0+qIEiaKWFtvJiZjGwMrOyy7rib0vkAoFoJNkElqLn
tVpXDp0sA6bdQ6BwbT2TluNae2tOCurB/7SHvmGyXKJQ4GWF5nMrjkYdICMCURQTZ3N/WhYx4hmp
F+TF30UFLSoXrI4VPzJpwMYPrG5HTIf2umS6SINhHC0UElV9GTgw+L089cvJM/aqFC7vRWW0tTxW
oVwThIF3KIbYjVuxhievmcYSGjtLdKdFFcXTxZTIuI9tkiTrTSvE7AOgPNMBfsmQW5wuVDoMwI6J
aMRf9UT8RrmFqFm9lFa7xi4e/BAEo7y9PXIoxtjbKh8ifEQO8gDJQyNbc4OmQMh/NdQyK4slAia0
O+MMBWmHVRV7lZ0kaWWC3/teOuz5HJvrt0xlHr/oCKp20oWlfPCMrsxyUJTf24a5CcfsWzimhu4P
3JJI3M2WBvNG1MzpIvkb8f66WvuF/0PZtzbXqWPB/iKqAPH8Cvvh545jx54kX1RxkkFICCSBHvDr
bxNn6k48VTn3pk6dXXFsg4S0tFav7iYu1dz4iU/DNbHaI1D8/Yrvo1G6u4Wju75npTi7319xNvHM
vCT+C9nsvhi9zfbwl86lwPIrnM6Lr5STDYvQp3aZu/sSgQXr9O+3sb909I9NQUrwu0scXNDtgzpI
3o18I87qqC7ki8xGuYACM9k8+jlpphGNmJjH5GhoOfUPbq46RBzF8qk7dtWSuqmB8akfXLOknb4d
aFU8BWKGam1mnxTucamiGBSifAvTLRZRzJq9a4F6KaMAbrHZWYx1ODmG7OKacrHsO98BXPwAYXSp
1oYIQ4I7/33E7+NaBQe2eBdWp79eh4ea4M+4JgrKRq/n8tnZMUYSmxuTIol1275uASln2RVLfMCy
DaIm+OiWX5ktasF9SRMLBgt9oqHYl3Sq+02aq16lZA+RGtVoctIgBM79ectXgV1Hvdxz6gTNIOzO
MtHYRn8fUvouslXIgCocm4hqeILQVbwL1ZqMcpv4mD5XCyPYW4vq9htATxG9it/7GEbbK+6NsrBv
ccTKPaQYpXHQRCxBGp+EfP/SpAVcc4aal9lV74d9HgAkTsWF6oDv6hnZh7h24GaeRFQaclKVcWQG
Q2xUGO4/DO1dBYCh1XgldZpgq6D/hHzvz6e1BJGUg53WZ9K5PVItRmNpgYDTT9+XuAL81KzLpLeX
Mh3381FGU4IHEgo5dOtxk0WydKeaRNY/I0s1mA5fgi063hC3IZqMfVRjiWV+UHt0swibVz3Icghr
CzISXLBfKBDPFjVWgqmQXYapWJaSRWhgDpZjSzB01PG3t/nZQ+FuOvS3TPvdHgWDCIIYZNp5hbIz
/p9UN/Ho3a2Fjj45AJaIDm/pLYg6wYkWlSXrxn8KC++Oo/2SGexY0hjHEoSH7wuvmE9IIVUoP802
wQpZVngpAmfcFsxPxlU25aCPRVMAo3YgKyZ8cHREyoKgh1kCSjUsD2UxV5Sf6JJVCAbYkO7RQKSF
E0BG2PhLGHFQ/X5snfYjpjIM1Yi9gl20P45OhP1BAAdO8FGvvHaP8SQn3EkuBM4mUSx7nfr32c5q
8mdMxOD3QwBBAi+gQRb0vrJBOjiDpBzWT4ytxUCbxQoCNhqoW/xSgIxkAOUzU6iqqdO05mi8G93r
m3iwJOSNQrYT3ZpORtk9lawkrfZT6L7HPbB9T+3e0i7HafiR8WEzjxKYs/nmt2TwHzKXxAHQEh/r
XLUa+eNsT97nlbsYzcDeaAoZS3AzY5PUh3E0ddLysFhDmylUegORbHQmC20XhMNmcJvx69CEKOcZ
P9VpYrOnYljWrGvjkAA4P6vas4Qif6Pdcr2wEplZW26D3zaUtViK6hp4H7WNBjhfnFxddmikyChs
n3wxpf2LzYaOHki2pEm7oj6d1qbolrk+1H3qRdvlQ3cFQv0C1m7st1taj3F8TnzC0hOoTRWLjwqd
qex5zV0noud6ikP4FJZAlvtoXsboESdGaX/kpijM81a6bpzAYZ8SNn+swzaIM+2Bbpy2Kavk1NRi
IilrS7PNunpNJK/GHyxVkwsHLJVV/6zt4n3cisHPCb9a6KhzsFFFnA/FmcpIFJc6KSMhzq5Q6Tyw
n6wayYJZDgmpTHa/kclhSW+JmRX7SIp4KeLjOGZKldcWYDsb7sY8CNA7uOsW7+58Tru+P9FMeps/
0jEl+rrgGdsh4IBySjTKbTGO9WGuel83YIEVegGKaDa+Xvtujlh/9qAvFlMrap8hwDqFRvnnKbJF
Pl9jcfiItp4gbUkuViHrAq19JVUoPgxpWeJjefti1PcD/g0mChkut01zpl83q+vU3fDCqC69SkIU
lWW78lzY8hxGnsihyUEVxLkY51GP4XQEgD75FugKJQxosCAHdR9Wr7wqHziNuB9OpSBRqq6FXevK
fSg4yfu60XW9Z9WlWXImXsqO0mi7zbJhxkxFq0bIvkfU1iy/jQg15XCX9LpPhgfOPa/o0XMEgu4I
IhPBvSNk7be0umiI02PcsbXXh1gJbqrDuIDcOX5Ou3TE9SQf6voZ3SatW4M6GDObVrbHCdImBdt/
Ce4fKUuD9sSe02dsxuhbxZIRbBzO/D5jBIIIfEwzEPanUZZ7yM/AEKnKtvbLhAWwjcg3zkttJL5P
vQ2VLfmG6dO8xB+cJTPF1QaWoMgck35/PInKWJr/KxnCPs9jVnNgSZGNDB5FNIqKZT+1RkGjT6bv
kWm14M2vpW77iuU2whPMrLYvCx9tP2K+IrZNZ2bR6w33FS/3W+7xpNX2VGBl4QoE/6RfaRT2BVaY
aH/y+Rrha0Mt96lxDmyyHkdspT3uwUFDhTH+Ho8xhOhXAG4MX8uDmoonkWdg6LaZrwEANapkCebi
9+qh21zjV5Y82gdHwSTFh7ZYNab9nePW+ZbvfyNzLu5J3Jvo6fdUR2/f/p9Jfvs+IAWpuAcNSuIG
kjFi7lX0gOfNuR/JikHrdAu4SJeSro+fUIB3U93kbw9q2tyCpYbK25ruekzqleZNIphbiw+1tBNm
yaVy2GlZChibQfeYgPfciHjdk95O5im+iBZprF/rtxmcFHYQ4trbmFjao0Zr1TQWPrlabbVX5/Hb
o31bHqCQDJifApQ5fOTlsA8erB6GddolZr8My1iBL66Tjkv2DPZaZhfQfxjZp/dtIW12tbhLDHL/
LUlvZvwcPO8IVte8sP3W3yY02kArM+00kCkrj1Gcj4Jfb1AxBXXudkQrPvreTtjTNe925GP2eL69
K1P9mhTdiOUz58hYMXgD3n3xYQaWvf/C1O0faJ5V+BjGeN8Ocsv3+x/RX2H+2ULZ0vWnsavwe5km
SUeuxLyiAX1L3tZKz+d6Kc+/p7zmzuB2Qk8EfglOgAkX56oXOOddorcifkbmxit3UDpaxr6N547i
4jlneA36YRkUsM0BgAEgGzwmZq/Lqdu3s8X5iq+J1Ra8Ogkki2G92Tl/YbpasimWsh3qbKdx07kD
bAhup8X3s0XP+EDSmA8XqS3+v0oPEC2PfQKoSAPLHy5OLBSggDccV09YN7mXAuwAVAF03fa176FO
B0gciE4RYSrDBlsdB4kjVh5DNNJ6vs5rHFXhS1wEkBpP3TBNQlz9hpP5MjDDT5YNqHe/r9kM0ueV
AoOyiM/k157RUzVgwtAkFHR7Iaya/PKsIYvwxdXyNvRQdzOmiKiwCYxIoEuPBukWJ4hyiwGrejwk
Qe2rBnjVvsTf8NNqFh4zAL3GPt6l71N8GCxwfL/uAYVGTT9swJVhlSDGugFksRbynijQ68dDsSZ7
DetyO2NdvYEsW5KD3neyozY0ve6ohnoLTLlf0BtFWQ7UUOeZAF5KE4HSV0rUTmO7DAAm8lspin0/
LZnvAcJ3oloQKklBQcS4zCsiDT+hst0nz6LVj/lNwW8EFs+HscOPw4Eeo/zikZ7R6MZT0F3BWCN8
BymhQkH4KQUlxfIxA4y10mOgHJ3GU+FVPswHQBfgGDUlQKDia9aB9asbHIY1Hv4GLgdGVYxyPzZk
TvflZlKTYPG9zSRfJiDRpI974kD0zCFY+yg2tG+fDJJpoAqbAhvhK+It1lfk1YYZ4Fm8j4GqMULw
R3m5o1QD1AQ7FlBD7KO+FvXKdPKagcY3XIpCq5WesnSal+jfvkfrmh5xopEhb+YB+HfUVgOoMi9A
JL1YPsWd5l3X0nwlLDz6ErmN/lG73un0CwQmgCbORlgn6xbM+1m8bJlFCxXEvwIFR7MkyYScsizz
2iYWq1zyOm0dvhiVroG2Bfnn4fdI3p6lVhwAcQt3p3Uf1q9wMwxuj3/12u3RBNn/vnn7We7fMf5C
7ylP96/lCajIiIkQwuGDEqAT8ojKfe9t9ANV2ModskV62ZY1UUeOjbrvylru//J7ySKnRCRCs3z/
pzc8fA+nUdeasBpSNklq4urBsrLzU+PjEeh5tm60Tq+9Hvdd3kXbDgfO6BPhI0NatlzrLcb6zmL0
Hy7ALfc7BzUAP/r7QrmpcaRpLJXo6a1iG3sOqVLDR2Wzj+ItYIk3oFHDORarIRr0DkLOpjBZdpCd
1BNtmC5s9GT7XGHMUKJxLKU+7fY0jmUB1yjdsN+W/bXhokngHGloDqImUpl0bzMeRh/2NVnSLRV9
k7N5lPLI+IDdCB3O3iAADrwHPQHCFH5vBuo2v2UpgUTpH4CvdwU9sBzEB6zgFMENcof3sDJb0EMA
Xp0+sWkqcNdl1wXsBj8hzOoo23fQ4AC8sMb1er/3f6ju/qzt9svjrSMg8e1vtsb138HvxgZQvecS
UNVbaOTAgHEXqAOwk/5+qXcAOnZTDE0wrgXICv8v9rL+vzpUvhK6okgl/7NGYhGmqdWKZtkHsA/3
1V0XbH+otud4wlNmMjyy38Hx7/fyJ4SQx/CkwX+77SPa4Vjn6Z/3Qh1JAd/y7gmG0ghjfZ7s+fg8
Q1R83Cakzv80z/97Qdh37NTLaldD5Lud/n8PXjATJ4OM6aMOIw6KDkK95Rr8GCy13zv77wNM3ske
MEJgt3EOWiU84NCOenfBMPAMkt2hePwdMTzbdtB+Lcia56eQzZU7cUU389F6snIIBsY9nhOD0BCB
Ionz6B/u6M+VjjlHKbW/XggUzByv5HrfFlvrOPLlSvTj8LapPPI67PFgBUVc7yvX4xGwDOKy9FAT
HA5ILSK23whXRNutdRqV/SmXZMrjJiC0gLyllca3Y3/Q5AIJIurJ1r/1s9RbmP37IN4/Rjy4LCYx
3tIDSDap3ndZce7qJQ2Ru7BZ7JFp+5UIqTkf7cc1qmyGFx3/v0NdORogYI/GeJD7n92i9M9lUwZk
I3hbk738PvZCxyCPi6FHyMFonPHOiP+/6wHy3621sDEg8Mr+JxwQT4FEu55f3o4lJMn704BmA/ti
nPV+YPz9gnt8+b9NKOCzsBDAQt1JKXCKwt//HKBft9CbLRdX5RgZkbellCX5WhhsmH/agv97KTy6
Cm0vqERQZL4PdZKmcrVd0V29pSIuBzqCdZSCAP9PLfB3vTX8djA0ajTjMYuoAxBZ/xzWGC+M8qDq
7zEHTP17W6WF2FNFQ+ReTvrKjRBsyMykoIuZAZ2OZkAqOrcL9B/lM/cxguDfZ/s3ReS/JhwYJqag
BnHnF2Ggen/exDH6RWXPZigH05jNxxQ0Nzxii3dP2unf8zai0d5OcwfMt24k3VDFNgtUM4m8RRYB
ahBkokIBkbpLM2Ai8YOkeddNVytylny60NCLJKwtTdEK+zJrLVGeGZ5moz7KwW7pAo1KXMzyUJkc
EOAdCclEiof6rc8oChRJ5AP4eokO96JjrgaVx7qiT4DVcFBIrlAAlb08DBFXWCK/E6cywo+xRryl
O6gcKhxixa/w+lYCiV+z6ZlMcaSgZN3TE+/SCIn2BGn8cBlTi+lG6lfY8kLmYU8yo7ecS6Fpi+cW
qyrZ+kbMi0y2ZpxNPfaHQpUDt81/oBiN45w1vxOsX5kdOn4e87vpak8uSu2AeKHmEQU0xdWES0KN
umcwMboofdcOQeLlo2f0GQY+PBOk4zW5FOtSZ+qaF3G0gxSzM8B/17f6sPbrTPSBCSsBBwMZKtH9
aDhbqom2kZ06yIIaDdZ9nj5AYqVKf+w0go7+lK+126ZP6IPsnTbkplB+XqZlRnPjU6+AgncHrHPQ
HE7M6CThrUyQDP97RUk8Vzd5EXz6FVobCEcugPOo+jjWNRcgxI5zFKNCR0ALEGUtMMNIj+O04tke
fEg3s+4ybaCQLVLGJK/aNVupvxP1vMxbgza573eRT2XQr+1ZPJ+zeFj8axFLsbIDzVAIgBJdjtJ8
HoEIRbaB6GFvBf6OkRp9+q64qyTOE34a2QAGLLL7X/kfAPk9f13BwcXH29IYfmWpYzkIlJIGVHRw
m52JC5kgwnZTidtIBWi2XkSu/oTDZaqe1FhHwwnypi5vWNdBL7T2OT+svafnPnPkqo/Jdi1NcFdA
WKbH0hTw06hzdin7ZYiBZTvziWJRX2VdPkG3nqXslRs1fO7ifjqEOqGokeFzcUYRDqgrHfPbSsVf
J4HtOHpV3BW+V4cyYwxPN44MNHghO/Kptx82PkAljWphOVZrTAas2EJ+Z8o+pRAy3Zos6m6lm2Gh
MQMaB0Gmu3KTraFs9NXHUjENvoHqf/SzpoeBqa5Zs3E85LTWN9WWytNKR3SnR5VDAyiqdWwzPpYn
j195XaFOfDVhsucU0qwfuhbDWYRk2CAj4PmJQTP0pDL0DODVAW8JaCKn7tmHrfo2RGMOiMFK2GGk
/TFOl/gmAxm+h3whIncZ4MOTWWYY5/GSfgSo2YNHtZD6R4IWFOqsRCWPLuWsP6l1jI7JLJfH2WUA
QhAKDvMa7A2BAEQ0ufRVS8uasupz79J6vQYzwn6f04wnx8mqBeVXL9naOLjr/qyWvJSHiEbmRtag
SRyyZOEfgyMC9ZucbvN5SXRLKzZ9i/ms7gLeT3I7F8m+Qmm+93Y7528C0uz7uBTuGqh8dNMLwtJD
hej3I/GejFDKVwlDOa+iL15p/1NHUWjTPtm+zTOfUjAdFGiNULFj5bJBDQ2YXMYe1OZFuClsp6EI
SFR/WZMSgRilXus82Sn/YPWqGxO0OaXKpreQ6IcGCPRL7tfvsaX0kiXYPm62ywGQZ9w3XZCuBLV7
IsesXMaLYpn5sqqAXDFG2x0CAivAzRBt2XdQp0WWZN/QMZ8akg7jeQKA0aSxXD6GZBQfZ7YuYA4v
S/es2ao/m6Bk2uhgQ0sTA3UDx/2hE1wBC8TGC2xrs1D5hzqd2dCOm+PfuFTb7pAjX8ap141SLoEA
I6uuVWqq1pqY3mRQQHybqyLccfQhHNohmcVF6dJQG2lUyra7K6oI9PEhEfU3EyHZOlTIG8GS5rN+
KHwBBWuqi6Kt+628WiClfQB/CJwTz8xzOo3q7CDrPXPlim+G0GeP+v1503Krzlpla8O17H6umJAz
W0prj0hP1yc4bOS0MZlGJ1l0SxMz566LWqizRn6cNF0518/1uNSvJCjyiRs6vUKetP20WOAHB4+R
+wyEh3OMk+Kgg16ekPdGTe5HdxeZWXzd4gnWHUNCwRgDzH1hKwQVYMAiIsW8r4BT5aK4wptYYU8z
j/wscmuewTkjuH+X3iTxSE68IPMX4IX6oR6ZuUrWoX6S0my33cw1FBAIuSjPIeIZs3i5MTbzD/Dc
MJ9MVWXfiXAIDqle3SVbJTYPsLYPCVnsbTClv+59IBAf2Wo800JmcLUowPwEHFNfbxGkrZQy83FL
K/ZcAdL5ordq+YQDv7vCZivvtyRawK0q+tMAbSqsVgaohxcIa0E0X0eC9W7G09ZF04NAa+ChC5PS
LRgr8cl4rr+oxWYQQeXbdmfqzN6CQCWAWsjpU0cgL0bMluFISlFdJehFwpBoyz5UriPoGJjoR0TB
bo/v1jzbehg8yYAc/FBaQO3VnciJK+Ftgte3D0szQN985yPVPQD9GS5Rto4vw2K+4WcgmV365GWW
yGC4Lfkl1By00FxB9VpPKv1qI2p9OzAf34OCZJ/71Dl9ZtDqZG3NkvIWAlxTnepYjvWNZJU6oL+c
bY1DH/5Q1ZssYfq01K6RhI6XKQIP4XaNdIm5LmK/7IIthwZUEkzir8dMyw8kZNHHcqxhNFJAMTAd
Wa3MI+96J49oRa/sVvZi6g+RGXMwNSlNonPp5nl7XCuoo9l5Tz3iQ63DNEwCszb5TtwIYAVmgPwX
mQtEzJa6e6A4fG6JTbpPvtwghpniobgDjZAmB58gRbxdABAsL3mPqtQgjhi15AUSp24E3enKLUV5
k6chHvmnjaw0dc0adFzbmxTBLr6uMnQqzhqmKObA3JzbpzrqBAx90m6oDZw9aDdAmpLV4aknYPNA
b58NH6c1ibazRwHMW5gDpfGdr3kY29Sgv3BfDginBxD3tgM03v0NTxfYZyWluFmiNcz8w7BG0NoS
TP8YB3kAfiTFzh5TaS4/LEvGqwWybA6tP4D/ecJ+qNB2bW2yphLCXzuwO7gX8aKRI+DndluCHhsi
VzSkSsvF1dhn+XTsfO7vRQ/49sBDH65IB0uOAxw5WAmojpvkWnRGoU0Kv6S1ST268sWSLpcor0PZ
Sk7hv1VCZwKIEFjiS6Ii88PVSE2IUVBMTxNNyBHaodTC+qoILJpacAZAkfOQnhePa5RNJRIzW639
0CKSLviGKY56vGcNQUhXxZGpAfrpTiehPgpZJvAnUGmY8vw+iVxhn9FkllCU6yr71jn3ddtY99wx
9bWrVc4blAnyyYNzcoR7ljnHODxiBInCoC1XbrfDmg4XQ3p7cszUrdJqU00J+ig0+jKXT2YcChj6
FGtjqz5DfHWL/L50dDuV04COWhcoLKBwrrRJmHcxHw6b7KGeGXkqQWwyh94Bg8J6wIJpwNPzP5JJ
iY9Kj3N1nCFDv5uncXqy8HrojjZ0jkK9JruygY6svpYT14d01MNJaJo/jSJOjvXCpltB8+g+FSG7
TRWaqVM3o6leoyyC9I7C5tyW9rwFyPAaKG4HeYhrp+ejSorpAl6jX66V8bSpZx+HVouOt1kxO9XU
iaRQNYCoaa/nAoM7rgDfnzZq+h9wTxv0GQJ5dzDYlL7ZVmEuOOVx+PcFXHZ6jvwCt0Afcer0Jwth
bGtHxV543yVfgQiGE8hE9XmKa3kqVckfIh6b1smCfY5H+TxwMNQ6FG6nMqX8C3Siy9TkZJq+wK7H
3NiUwH6KmsCrtgdoe0NVikF3MZD3HoJ9FOHkA0dZcuN80n8XjJRfBSx+PouE+Dt4WoE4ofR0TQBl
v6ApkIo9pkGdSeAAdF9QSpC3IjjuizD7nom9SF8h48KpHdL5dXJV1B8huEeDFiD3VFyP+bjbLJg+
LOiBbRNAzNLzpCUD4khTRD3P7wc1p6+MsUU0KQRO8OKDvUbVCvzeFrAc1gRbFRRrhU3LA0p4Nxjk
WqK7kWpa/qVQtbFWKELirzh4vWlqyLTcVbSI4rAoHl31Ok+fdz7DKYFK3zb9GqkPeR74q4VAE8cD
Ks/TZClYWhPNyR1aigZaLJBdGtMhpbkLs1WvMNwKfTsD/nRN74bwfVlW7BVsStRpVgFd/eHQTXMN
OoXuOHIHVZqGFwQO17AhmQed9SfU246eZMmW2wxCPdSySEeWw0A1zJ4iLcFFjjeXvyzzMHwplQuw
DiPzAUYnOr5YXyZP6PpVNdhKyOGaYvFsOHskVTeIfqM/Bs3gN6JDjdQT7JJouhDI7qLW0p0huMo4
V0ejHJQPYMpgEbUZk4xnwp06V6DFI0XLYWdAzXEvY11LV92nyKlhpLZ9Hmc7ig/plPj5gKqCCoQ0
WDluqjWJ7Yb1HMUpH7MPhSVQ1olE9+TbADprNLYuqgKnJzTyRIjvBYSc8NhCtR0y1diNydm2JQ7c
fD0w9NUqWJGAZZ6th9GtVIrbtaKAdNoZtnSJehgcUCuoREE/r+3JWKX7z10n4Clx8NgqaO9AJURG
07igp2I5dcjVxmvLbCT/PWsYVuVHBl6WhGZPowf4ROMUPaGzAoFrGQ9mzaKYw9lECTyHLAKNCy6H
FspddJWCwfB/yqguY8zjzCEWrBUL+efc5Cl7egORI7U3Qpah3iHbNKFB3cKNdacUgMew92ewD7fy
R5fROBRn8L037DedwELti1WeRawZKwBwESpbyn2BIwLheHmxDIBCdbcgoQyXmNfxmrUWZl1anDd0
3fC0cOTxCQ5+cL10EkLyxa7jLcT0abQ1/QT2xwzjyZlI+kSWXPXFET5krCc3sbV6ncCP6hfkOKgd
On1SquKIx/DvOsBCrLtPQTJD6q5qRMy1huYTvhTnfinluiqgww4Ib9+C6mUHnx27MWTw9VQeTKAa
2ME4VXcbUr/qSKOhoOjOOVor2ySZrrNjuW4kO6MfKV9UZYfnCKwfePFMEMU1mcXeOYIFI3/Eo0CW
BVY+9K3HqZhrdnAG/JndW1GjKboVdv3F/r+p+849AMR1V8Cn+zuYn5BWpIW958m6yqMiEiQyV6NB
raLhidfBl9caKVzZkFGtWRNGL+D6scRgV4ZKebgrxk78gJEkFKDUZJI2Bc5Re1jItj7OfeQDEoRo
OCIDRYVIucrzsymyRR6orMJrtNGwQpjdeZ08VqIX+cHj7bXfDcwiTQNJMEqDcYscqhHDE3ZEOmHm
K8ty4X50UdgRF2TU6dhugnUn6MccjU7SJhVIQ6mGfp3G2TQdszWer5J5Kr8MbsgAWJY07aYWgGKf
o0It1/kiqyK2hzTO7fIZlAzQORqjwP5rwTXRDglSkoLvBHDr0qHylk2mkYffBzQCQ+OJKI+lKIab
qJsnUOxtDtEHOH9KglKSrnBIrMa8RqssWtgZego8mDJ0UUPA+bvSatC8tQDMXjcQKbA2aP3RRvGE
cW7qVCQqPKx42IesplV95OB8/IxAqgJ4yFV3FyEMz19RXHr2ERaDZs+6SNpfIYMpbkxWwukQIZKs
Z+Iy/jh5Qu9B3+x+dAa2PvBV2QJodNQCGdm2PjSqj/1zFXL74M3AMATI69C1LuWEaFpKiChEXj/u
llTloeaTv04AWvQHD87OvzzJoG/MxZxdjRksSLU3+RP8F6bTko7x58LMSVOX4EcyM2xQDszb2kCX
tV6g9Uz7A6TcsHRshhHE/bp3tYMHkAFrbh430FQ76uFa6+thp2ygGm7VWK7pCZ0r9H9jAsHjoXPE
IfRG0GH0zaJK0B5JN8PpsxvX+Z5YZe+6NIGZYpx3qjyBoKE++VAuYEMvI0YJlkL5FbY98EmQSMA/
6GjPeGdY4Y8Ncuq1h3Kf1qDJwDiPHXCgczDCAJc8bBIIQLMVShVH4UD8O5BY9sdNB/xMl4PmBzqL
hLyZqH/DTmg8pnQOLRx/1i8looW7DfD5U4dBu+pxzs1icbk81ygIeqBAMp3uyUDT24oNogR9ia6y
MfA8uo0ilr6uQy9uQqTmB3AIOewkqvQb1Dp2RP+jrNe2z2du2tJnUH1bv3IYXZlqoUfL+mpA/DVk
uOVJuuZwr/L5S0SZChcgV/BgBcFErs2gZPIFlgDd2kgQRC4TmC+w/PL5iqKgTqG20DTO5VEmnH0S
eTC+xbmJrA75+YERo6t93ooPnnjA0CSd6KUaJPmswf7oGmeHL2SW02cDQ8SG9SOwRzA9QeDqHJb8
YL50cKvqkFuFqI2QedwbC9nRDNzl69jZ6NpwbOqD6UX5Ydmdf5ZcQ4NiSnEHXKC8imhcvQAx7kss
g654VelGYGIaz4/OrOm1wIuy05a7yu/ZGow+8noExFPOc3U1EzYWh62OkDjJvg7nER4KwyNUvP3B
ANw6GCz1rNUkt0ekL8ntuE4MnEWffGZ0DZ9ruiSNmm0MSScsMWU1ULhuwS8zy7PluUK6f04ymrxO
YMZ/htPymv8f9s5jOXJkXdJPhDYEdCwnkTrJpFa1gbHIKmggoMXTzwdW9z0l+lZbz2zGbK7Zsd6c
IjMJGeG/++crbeTAEUV4JgvkXY6YD3bArLjrvO4V43R7rTp9ClZeW+qC+2C+lqGWsqIRVr7jfVAX
bDMac+25mGb46YuhMuqnBLFj7Y1sVCrg1PNqjET5qHmZdZdEppX7Fqr+QalCMKLDAUrm/23qUP/r
TarQg+rPvKDSvF8zmydd9cyOtszVbW01pWVftUlU8ZRv6CnCM1VX5LIxL4xTklfMGhiEllfWhMVn
2g0GGRJjbZb62EYHvVsIxQcM5lP7EIATsN/sAm7ZPim9vLX8wKr1VgNKa1tDzcMrxWXDrA3fRiJF
7ACYbSsxs2z09AkscerU+njophEVc+UYo721rGLwPjkFGOh2Vak0GzOeY3ak22vWefgn1trkhCFG
GygkPTZplvG4vSYy2tw02OstG4tqpMoveqVNED0YtGIg3DRqmNKISWoM2q5dqzBYzO1cgxVjkDAJ
Z7266U0PHNY2Nkenrh9LmHN9smZA7LHvI8oUj8k5ScoGCEYzOJ4jNroyu6b63KVzL6YVv0XFkz+U
Fkuy1awingz7gPhmIoG7TMtfYjmhLrNdFI69Wz11IDEMexUHXsr/h0ffdcaT1jZsmE/J1ASZ448w
K91++/vx3I/TZaaGLnN6srOwEhnS/UJCiu2JaFIYu+9pqZaBRv7N+JGnMuOEayVjqX8Yv/44k18+
kRg3w8olO8zId0EFfG9LQJzzWp28xJf82yf231w1pl3UjOYbN7I6THC9PmpEPuKEoeC3P/lfMb3+
O2jm98zM/ytE5/+D9E3Os8fB/i8vwC/0zV86EBYGxJ8/9RfXy/mDFiwIDHCEyD/L/9AcMCv/AU/B
YdDLHbtk+BhA/4XepCodW9ZCiWIPzuSdr8HY9k86P+kPFy+QYxmQIPiGfyFGr7/NkH+H4F9m3P+Z
NHMVY+xaYiNc0wSWQE/+eG3hSmH3b0fOSYZlTRpTjNe2KOr9PE3pjN2ysf/BvPB3H8h4X5eWsCFZ
iZ8u5pS/WuGHJjVso9eKfiBzJrvx2slYF4ZTI/7B0PTj7frtDyS7zPFink7i7CdzhgR70kiCjSe3
jJxXiPDibCaJuG/I4u++O/d/HtvvgWI/xSOXY8mp5lzbtoOL6uf7tI4AFXapsE5MuO3X2E3qvd1C
euDZHIpzO8/y0U0Tca5hut/+/qP/5q/kSqKMDV8I4Z+frQxDlZLFBpd0aozEOhQehpQVmQKPrXmI
geH3H/aTceLjmHIFCokrgrkPY4QfLxqE5SZ3x9g6IenwQa5iT7pit53RC9C6SbgqzERFR/KTDYPj
GvX3GahiFq3HLIasZRTyXzlwli9ELzAeOexiLkn1n7FxbJNYzYeBdfIGEqG+hI6zQ1DgP/9nnyWI
45uCS5gL56cLKkxMPYumySLhPJBesbTm3W3z8bZLDPXy+wO9HMcfb05y3xZxQhuTmKfbxo/HOW5V
rTllZ536IPraGI3cdPCM/uFs/nrp8CHA8ZdjKHhK/XQyYVYyRDQy6zSzLjwlEPHZIjlKI1yegpb7
/V/0k+Pt25kCHiN44+MwxMb045/kBaYgtCrMU2LEab42ez5TBBozl4x40otXpfYrnjFuUhaftxPT
4wP6rvlPQIOfw6fLH2vx2NOXW9X6hTMYkN0MgoVJNhIKPpppIfCxBdK7UMTofB3tC2NsatTOiqqD
Saw/bl57yafyBKn3vz8of3cGwB9LyCScaSabPx4TmHzOmKeKm5fQwq2uoxMPNBacLNoBNv/+oxwH
N6twebUYP19Ro/LqssbFeYoZRdyS+uGW1bKRR70Hu4qi0v96F/7N8/DHRz2Pb4KTUncl2D8+7pfL
V0VtmVWV0o7BROJipTFAeinMTL3Mgzde92xQvX+4lsWPj+DlIwlIg1lxFmSChQHwx0OpUizPzIPk
EfU73rGJ1TKMyc146wzaeBs3AefVJNx9HXmJcQ/gUG7ysS1PyJKKeV3sVPu54vX38QRprZRt+YRi
Mq+CSJvFOhblPx0k+pb4Tv+5y21e/AvxkgtR6kiVvBp//M4FYqg15qZ1bDI930J8oRcidjQCNg3q
NImPieEnHMgar1CZqMnZCH7ZTV1rWU50Cbl8FeQBJxKPV/s+o2e944Xh0pXRzH1lgLyI1ouW1GNM
H9g5iVBarxVJ3NsMmNseql/7jpXGxOrKz62bxDAPg8GAtmXCffJCyzzWuLq01YTT8DoEEldv0Fvk
YztHGuBtGVQCqcnmV7MYrYd1LiMn9QGhMR8ISTc4u6yo+Ay2cCcHw8E1MyqodlaPoQYfsSIQEZVc
IcoS6gVCTwtxO5ilcxzYSp2Y8uT1mo1zER3TLGrfUzzgyOGFoY5An6Zb7JLjtWa0Ws++IQ3jTwJN
cl65s+mkDLPZiTxWWcm1xwjgNUXCxsKQGPbrJGTz3uDJ4A3d9/Yr8Q3jTc0Bvr/KrW5rB8qzPZBe
w0eBkM/zl53JIG3eMGIS4l4zK27SkXkzXGPNZ3DLEQ3i4BEKf7wLCLy81yija9Q6cU8pCcdHDoF7
2zTh/Gj0dvOupMV5yp1BPjIBbt5TTIfGyiG9uZkbhoC+N9XysVMT/woJxDxIAssoNXBH7ueW42Z1
OuPLj7cczmBvqxqizUj7pHAWGgVMwMl1ubIJaeGByItpdmk7YGGiYUW6DqtcAnU0xlsy/864YbCg
OWu7yMSZbDBXDUhj+9V1iC2vpiRRrd+Xi5eo1wPXodGB56XGVqzZNVZfZTuDmU/lE+xKmVS3vBed
MuL+KwEZhhuMGOIcaXnGqbTzFntPSWRv7U5URKzaNMBKxbiJa7lPNPkIH49f67U0jIyaOV4rwSRp
RYR94QYhZxqrFmGCaggznC9nN5vDhSlqv/ZlZb86USeNVUPSOFuTgK/vsBMY+5m6AndthI71qej7
4t6b4+mSTWa2ZgpQilWiZcLbilivj3HG5pgZBh9D7grVqpjLbq03gXOfEeInJEdxTrpywYucPd3T
T7kFBQUtTcpFejL90dYsfyrm6T6Fn7LpykipI7m8mJWRk7KP1pviplUNIlsSdPmXEgHsq2fN5cE2
3O6MWbUr/IkhCdavlCeTPwNq3wy6qjkI2qSenSytm21jT87bOLtiTey4uCgbvQ63i72WjGin4rVI
cJ9gGyvPDKHEgFuniT6FRMRWdIaoy8mJnF1VTMFJTK1b7VBnnBcV5+2WIpP5k0Ow5IhWggY2Dtb8
qciqdGPbxuw3gpnb2gvsHoz5UHxKSKa0jGeiZp0yctkti1HGQSPcMObAubapWAOieuFLo4mlXR5M
gHVQ4m+7tNEOaIv4Juuo2U52N31BPB02kRZrN5Ms8+c47S0fF0G7UsUyR0RyWLlp/eq2FvdHPGtr
PMOR3/W12DIB5Bd52tkaI53HPzDOcpXWZkQfCu0vJdj1CvaevSJY6zH45cyr4YKVrrenAmGy10Xc
E5QNAj7IwtOytrowOnjEJv2sbaI1LgltY+Rl96BSBz2WuOm2s1PMPZH+lrlN+Syz2KAKS4zbRgtM
0nx8DzSx/Ia30pxy4ufowrEqmCT4pTaDGxrJRQl19lpvO4ZZTctFrTmsyF4nlLSzZiTcEk3DjmFT
qtZITg5BLww95thWPk/bFlGbQbBfLmzLSZ+5ZHWmGTA7GIxvvG60dRI+0Yiai5MfG4obZLNPNK58
CYQFFxLFzHenrN63jeR97HV2gAlrwU+WVKbw20ihNbs0bnkE8TRmYaZKnrYj+yh8byzhnH4W972y
FhtFZFd7a7SScW/Tz/aiFJetj1cB82SaFdmLUVYh67moG1bCLI2Sez5qVP6JVKSnvk6qt1YNY5OA
lqG2YWhqDV8Ak1YhArtmP1HiJQ91JJs9Nhgw6QXegA7DWBJ9RkV/ZdBibmwLvjqTSh4fz9lMMvku
nlVp7gFOeOe+TrCLoB1vomGo9onmzFtMM+phliFGHQSY4aG36/zWCdVXI5ufR4pPrlKsG3ueqy7k
FFkje3bKeA/Bhb3PcTzchfgG1DV3fLKp+jSkHyF0BwxAEY0vqwrH+NGxY7igI7gONFyH57ifdk04
7Fvy2yerKqdLnAzmrYPLHuN5nsLldDgLGAzQEx61oh+LzSja7HKsa+tqBp91VdHCc5vHHhHxUjRv
5N2zTdnCvSql0+PbUbOxsgMDkG7jmbGPUZ8RQjeTUc0ryoEa7FrrJPes4zT0nwOlDXdDG6Y3ouv0
S8pZ7E8phjuiZlkkF+eoiFfVZIZnaU3xZT3a5hGSMpadqA+bVyMe1IlAgNwUsd2dCFRrwcoCG13v
BI+8rcZitl9jzzIC0t2BO26Jh5r3TqoUeW1zvgNXGlzoUzfftBEMaNmHw0uXtVW30ZvGio9YbEbY
2Dhc6AkKiCidnVEfFGVSXbNnl6tdJPiXHkhjG8T/8FgXK2a4OsFKLp7zwBv+q8DKcdnhTNyNvAhP
RdLk2VrJKGhWpWB7EfFw26UI07GvWFkwYuvd/iY0sGiuio86poZH3ks6QhsimWlfjLHBY9TUadsh
HdUXw9rI6y4gXIwnsGWIiZAqK+FtvMy1eCCK4UvJ0DHYSq2ilU2F1sGysFybmTPvm86Nbxvc9A8Y
kZpHL5usTU/61Z+xF62IH1krS48icK1z4hKMHajnE7j+33Fx8h5q4eT5wHfjjG6TkZX1zD6lyGaX
GXMZxFeG7o4Pej1olxhyzXAVm5W59TSTuVmhCpi8jWtj4TBi2ew6rt2vAZDNJ+WZ7RsoCPd9cMAF
bnUG2TQ0ZYRifQhTzCoBjJVf53auGA1E80TZUau+IiWH102So4jPcdMezWGMcBiWBfb3Ma6Yfrl1
vQy46istG5KNseDV1pAW5DGcp3HEg1m64Gs7q/VOKco/jEq3f46cqcQWEM7Jle4GLkhkVWRXhczw
9xWEfW4izeSsQQQT1j5XMIC6xzGqxsD6toP9V1ro/49NRKgd7Fv/a/v3ixT6v+CqlQVi4H+gtt9+
5E8dVOjyD90itISObcKjWnD7f/YbCEH3gbCcb0E4FFJ0jr/6DdBBl5/y2NUt2qnBd/hTBzUh3hL6
YCpuEhIksvZvZFDD+DH4SLTSs/leSzkSKgi78Z92jnnF+GtMnQEqheKlyJNmaPOMekTbKfVTqXoP
zFtSsTfpdinYhVx/Ip7AGIP1Wd7cG7nVzvVq0e+NTVaTEqCSyO2Bxnl3scN414EhmBSx6Hw1jPi1
LFCFOR4JOfEeGgaNqbttGHl/wDSRNz2jVcaZLNKKbEoKMBcxoHbpqeLCJrN0pC6g1w9J7EwUsQTB
fWJWijyG86w1Zb8bqB5daDkQbexEXSQ5z4M8GXmv2HZq3EcOpV1+zFtYW8l82RECw5IbWAosyLN6
po7AyZzxdsbz8qorA58D9a79JfhLvEBG1MLarvuOTYE0Qz3bFWOf7cYeitralmV8cPKwcs9StpTB
NZMOgknTWIc5amp3bZ32dA8twMQot9K9Cuphm8w1XSnswfnFTNFZ9eZ90F8ZdlC8tMMkbgeItP2u
bBMoM00DAz3EJwkzPpxmWp7YHSZ21T8DB5geKcxxHb8OKzUexpLULh4Nmz8Uf01nPEMgreDbiGzX
GM5S9ZL2G172lVg1or4YgPQseQ3iN2yH2ZfE6WAfHAjbjzKZxgujHXhExolVtduoqcnP9Fzqa4hl
k35T0fHHHrSgGajNAt8p7ZFVQNK6RMSTRKO5Adc+yppVl2u9Y9CGCTHfk5VGFg37ztsawzBshjYp
fXaBfbidjJa+JyxnyvZFkw1f3SDWX+lbBA9uczdul9qADcHv6TVH3TO2ss7tXVeO6g4FPzpBD8qe
S/JYq0BfVv9KC1uQV1Gor43avYJWUK8peQo2mIzZ5DJxo12Q5Z7oN2GYVdupx8sYubW8Gu0KR3xQ
d37H4PDIhn90V6WZp3fsNkkY2FEH5j/RygNxXePQ5sQxwFsHn7gbMPsD5ZGfg7xnFTE1bZ/uwrYy
7lEsusNQ5xRDZYzNV7IImjuMAW/6YGvrfvLmNfBTxv7cAfGhdDHqkBMYacEMHU9c5E5mHdPI9l4I
qhq7vomcYGXTfURvWE9PbINSaq6boLonAlOfERzmz1mb07dVhdMjokO+D2YibL6m6ZKOYY0ReY/6
dzWVY3GubCg+LJmTJF4ZfRz49GYxrYiC8sEJq5b+XVlQOBiHT2215DUwF2S3qaUMv5lJD2B43bUl
Gb3aDSzA9Faq39hR1fkTmTy5LQvLADdpByI4fVirOrtVV3UeyC3k5uxLIdLpUEk4tLzCqOOlTJFW
n/Yt0WNrDTVl8G2MtfsFFOSXlvE6DtMTqArbRxyQ41r2hltTkGqS+cvYaVCI2TnXAxuSkI+FVNFN
9f+8Fb+9x/6p9YcUyO/fiikFp6/Nj6/F5Wf+Gg/KP8jxgeNmCOjQp/39eJDSPoGO6YDRA9RsS5T5
v16Lzh/2AjdhKKwbQO/c716L5h+8wPjX0H6oBVoQ7f9iPAiV+kd1EjAj/0PmcZkN2L+if9GBDC7r
zjrYmUeYxyZWXRdtv5uBMh6zsLL3FFEARC6HYXonJede2KmF4dQTYrgtyw5QQKO0V3ZPWD1tS55n
4BT3DjcWraHKgdHeWO45yvrmdkr6+D5vbOJoXR8f8tARn0oVAKBJ3ORIN9IGCHH1mcaLZD9qHlpI
nAwjnrlOzW+wtDQ/DqgBpjAlNe7IXadHfC3FKXDNbNeZNGFiObosbYPC7yzACpHk0VH0DbmLOGef
mmuOSSNW6B7h55DfoorsqlRetlOZJy+mJqTM2HVG42bUOklEMNUvxRSTCwERgrpRmtWWwUe2E6UR
PgsZy7PQ0msxYjVk3nCPB65cCweDVlFhMV7plTK/mtPExiyfKLARfUFldV63xGyFtRIJaW5mKNjA
ap6UOzvT1TtBtGpr1hDYqrjmxduV6UNlJQ7Yz8xKdiofk71sWjg+1oCB3Z2E3wqjeyq9OMApFA03
bRnPb3IapmfcmeZNSDZwT9aiPjtmMt7YDgcHZku8xTrfnXCkVp9zsxvXmITdreqzfueKlD8jZKFu
pUXGBm4gLZZa3bsmzVVc25NvSnUCp36wwHZtOgCCEKlKqvbs4JIpR37QPO2AqStd46mZn6y+rnZV
1dtfQ7x1+B/bmP2rNewYIQcHlJ38GsrxzNtNS2hqxdihbcw56U6EupLHcIrli1s5YEzhamFvd4Y7
1Q/VvQys+HLWHf1yaHS8uh15hSeojs1F0unZnVVaaofdyJCrAcrf3h4zN0GjMM2beXLjyzC0kAZc
l7iCpjz3Fqo28nnRUugYN2a/BDv1a1lzrVDaTrd4MlvZWwcI4BxQWbAnyWienJaCm1w5GHk9N36u
ILSdi1DZN5ii5v0YTRh3td48GYO9UF/K8Aq+U3OfzKak1b3JDrnWHVQRLKGDwvaotFfGC+XYzmUV
WukB1JzaJ0mGMTPHhL8drMi+ytRwMqLB4nJE2dfod+6isH2NOhxDxHNSASsscF8JgX2xqzE/hGgu
q3zK7UNZBdbW9SgVn9zCeDSt9I36bBX6WmgZL65X3Je9OT82jZqwcxb6DeN0ut7HCDoR7EliCIzf
9XPUC1v4AxCgVzJoybVL0zTOHdOUbzh1ol3RLwXxc5w9eDFViL3JLAE7bX5KQk7iYJosHzviIx6I
qzvXbFoMzFCXUYiR0MviwBvMOZa4yAr0bn92XDb7cZakNyBms1s7yPYOtYJHJ5iLAwYuzEaqSzGI
SfOFJuf44EIz2mJnr9ZuQxtRUIzJrWp068uMPdw30yTy54gEKmJS+kwEfHxwC6XdKEQ/nxPKxrOO
UrJ+WFSvtXrcDoxQTlWNL9KXcmu3Sb4LSIhcYg3LCD/d9EHQP2s0QQBzNMVNosMVK8DGIigOen8u
9L5+M1vcsVQtrUmWuDsc9eOmz0SnsfgyvWfEhEqtFA2bMV6uqQQ1NIVXc1OmO23EXrCaJtv16350
FqMULKAQjn+H1MsWouwQ0KXsH9ha09qWpRLHJWtjHnNNjGmqy+dTiePzcioCyGxCe06YAHkUGrIa
ijNJc45T0chUF45PpfxTimXwkOlYIVlXVisjScvPGZirU1BG8sbGUHxoGnukfhI02U3cainp9MK3
2f+8OkwcdglbvWudqHPrK8Ii5x5Vx/eCfM5W8MmcDfFJ+Sh5a5xnUtNPVHfFF/ncf5JAXPe8EWcf
M2d/pjIdhaMfkosmoVi1pRTyIu+s+rpNguoy0YcKT2eckdvJ1QaBLNwKSSBgpsxxYzeV+ZQOubF3
EMw2deCV22hMjC9UUHSXgy3Vq2VWy8uFwOZzlGfxQ2uIPltR4yS3ZiLDHSEFTOdTOPiaCKJrIejb
IeuxlFlW453eceiLyJ7X09SqTTMa3slbjGzYH8roynSTgQuNBbnULJu4rN7Nuyk0u11BKuaQylk9
ZB0JdQq5qaYP5uu0N62N6nvyVVOr05baaQWtl+G4daqyP4s+NI5ShOknnI/peoCtseoFr9uYW/wE
CF/tIYrAYU2rWr6kjhOv82LQn7OAIjqeTNEhaI31ZDj29dwl2puCdHJUgLC3ZKqaKxEX2cG2NJBh
MKRusmnwHsLBC7ZCr/S7qI8x5vcuEaiJ7N3WZMNwrqfqc4HT+U2fOx7/Xd3OOHBHK9wB6BfrGbAJ
0zTtZBe6gc+9IA4ECWppadEYAnVEnPM01m+W3QPv/iQJ7zubhcgq6YgT+oUp25sqrLJ9GXFL02vt
Muabmxprvht41VcAkumhzyJjBY9du4iJ9qHy5tdMfdJ9a3cv5DPojSsXm7QHUPZz2lKkGUevetB9
ZZb0Agj+thA4bgESKj6vyg81zusNxNx7anDVUUWui+adGo9Uwxdv9LCMT3XAD/aFo3GpxxP73KMK
+Su6o6qaqm937KiJyl6y1MKSS0ohZTAUG2VrEbyIo4sRzCFe5bHzrqu2mpznxgm+dtByPPZsAyeO
1L5BWx/xY0Zn+g6mopp3OV7Ny1hVyPmKByhrL9lDx6Put0rBXR89bRnoDolBFNJMTyKcimNXx+6L
PdnVJ5S0MLkOxig7uZEt6nvc91Gwy+Y0QyAgmzcj3Ietnbx70dhoD3YVjDb1fGCTSfyTQj1Ubmyu
C02n41yWxbZ3midqx4ZVPYbZGnY346rQesKYOOydWMFpzVvGW2UxbiWULp/xyDGurQvmdRjQda20
VynDukcSONqetchDMUfZJnIM98gbBDCjFofE9zPhh4WYzuxlq3PN2TzOLbu1KB5eFxzfsZZL+7Ol
dTtRjBNBhmW5xQywA51q1qc4PqTBFlkVLm0ZtHsQDhaDIS/eNSTu/CmwbvKZWVZSaeFhtoAMk8IP
jnVuxMdWJ6guMiqPoBlcUHhHnjR0q0+d6WQ+GYJpF1d9jM8eZwGReDbXDBM3Q2CpkWKBlBdZwDDJ
5jTvO6QVeg0Nhsx6oH+1OmzBvkoVMU6UHlO8M2R0vKdG7wq3eessF2/MQ1CRbGp9prMxgM2Prcn/
SJv/sImzbYka+N9Lm/4rXUyk0eIf1M1vP/WXuomEuVg12ZXRprNs1v6jbhrWHyiY+kIk/2hOYPP3
l8vTYK8GqseD4oRA8+GG+kvdpOnLXFyhzI8/tE/xb7Zxgs/43mOyIKoE9s6FpEZRrLFIud9biHnR
Eb3vuvFcDMxp+oHAAwIOxF0/dYf+hh7J6ZiMPB83up62LJWs/iG1Gh7LjSyqp++O3t/4gsSPhuZv
wCx6qVys1DprbGf5tt9B5mjVUynDm54lbSHOYcqWcNW5JbnNsWeVtuoHq3txUWNixmEeg06YeqiU
8Hldi5CEW7zLttWv+B0R+aUsEw+zrXliNzE2+yLAA4/b33/jDxPcdx6dD8QXgHW4cPhl9V9cpFZM
AhV+ZXs2R0SVtQPG+6G3uEu3LM94avXTKJJ1zOuHmJPDnH9KdXOXE7cQJH/L9p3nZyP8WFM2s/q4
JPSWR4xj3RrXzCYsk+g67QAIkGNr1jjEcEBE1QnkN3PfmNbyy5gJev4PftVfTwNWdvxZYDoX6+/P
zj930sipqaw503MjH8vQY9xrpayRmLTjyGVrLe9UILLn3x/M5Vr7/liSNme9wTzQ4FrkP8vX+u7s
2/oYWqoJi3PhzeIM0Lg7w2kCER1Ej7//pJ/cYDyCXReBBO88RmOJ4+3HT1JIozPWg/IMlQfH08BE
exe0tH6vUhVt9ArWrs8Izyt9eCtD/k8XzWLc+vEP5ULBY2dBUqQy7+ePx9Ud49oHzLE8uWlG6uzX
NFu+A5TtZkPOq1xNOqd+N2TVxy66dL8QFAWQLifrYnSIevrmkABxSFyy3sABDGpPvWn6orRerXUN
uoSP4m7hMzadufv2OsCwH34p/+42/fVEwc7jsQH1DQkKrenHw6c7nV3YdqBdii7IX+OaQpcVkkbL
4hPdogiPAzPuz6EnQerMFexZshuxz1rZ/dpSkVr6UxS6JG2S/ksMsfS9t1k3HX9/ikES/nyU0b+4
iBDQpGAV7TJX+v5ycmo2kjU+0Utk+cWStG6xl+wWHL/ctn3XwUut9Js+x1tCqVvEVkkUqP+12mWL
XptmVX6rKB8cV242hE9DkpcHZGrsJqjeD+BQvHUAUNXvPsRgBqgIw0HSFOdhUYurRTcOQ4GETLAT
Odnoo3wPNiO7NZLwmvUWVexZ51bnFim6/RClnUWfxrhm8Gywunle6YOXXGSLls2QwjpGi749f0jd
gx4RVuKii5FNFjF8WHRxsSjkzIbfVANyptM15PMhb126QKsO3cUw7qsIq98ucDVEd3YrwWf5IcXH
RaV96hZ9XpGyP4ArVgdRyew97pXDfb9o+vGHvN8vSn+9aP6sFBWhLUNegYUYN0STqq34GBNkqIZw
WQZY9X6/TBLyxmSmoOQVqgBjBqi77Z5XjYH1aJlDeK2bPY+5Hp2MWqo7m+DxrpOJZiB75/Or55T1
BrUmmbd96oVbjezUKwSF4SukO4YgcOkYiBQfw5FxmZOYy8Rk+hieYI6M1nRG5/uCfwqjdBmzMGBh
5JJ8jF/cYIDg9zGUsZb5jPkxqqkZ2oTWMr4ZlklO/DHUST4GPObHsGc03fHCISeaBTA4qzbPV0A3
YJq8R0FkGPNLg7F0yYjKmkd5+WZMedKaNZH1rlP6uU1b0HFkkKt5ByWvDcCNxfgNEyMr73RXMw/J
ZJrLXAVJEu6GLkdOFwibdYE/OYIlnQ7VhrqrUMeM0YrgKqLFF4BUOrlDtJ7GTLYXDu4RrqghYKc7
+B3vwq2jRUlwxb7RdEK/QtXhgjNp69oWWVzLFbY3krWbEQgF1bRSSNwKAZMkmII4ZHF0UjyHtOFi
MG0CVgVb9iw5HuHZ5olZGMh9PhZDvH19M4XNNaFn7GllGHtfta53Y32tl0YLY83rvLPN2CE4Fqbb
4pfzi7Gp5mnfMF+rYZKEkQtduenniulVU8SY+5x82uP7yJVvG+Q8fZdFdbar6VbQfE6r8aSpHCsu
VtrFfJTmunYFBUMDeoUH7inJc5kfzFq22SaF23s7d60JQ2nxYJ4IaDQ0dbsRM8xdUPequONlbB4J
sBnptlN8A1w0WThvcJTOyCnJpIbL3AOTttG4VWoAfKI71pSzZuswMMNu7QLiZE7oNqxPCqo35y9k
CSX6FV8AeztOzOogGNvsSYyljg+jrjLXcRkH67kLUsKPQ60kNRRDYvkm7OCZvGkyayeq0q2tUAGg
KDeSrtqIia6EQxSLIdyk0oqY6/DvVovOTAV7FZqVPw4x2X6wFNqnmljmBPCc+8g4i5nKvXjl9ZZm
3k/ZYHRnR0nU6IL44iVWQ15JIWRLfkDCSjC3dIKI4gXgBY7bip4EzGyDPccnaona+w/rrD1iOUbj
5+KFjw7OcNM4GJNW5NATsI8mfUw+vttNTCfGSzYMrCySMOnvSOcNn1UdmfveHcJg46W2DoqHWIC5
tbOSVpSi7sUZxIhp3TStLe5FC0hiNbCt9tCyJxdtzMiTeF9DakG5d8PGuIo1Vz4WerVcnAkGwZ2b
NVFzPU54SDDzLxPuaCj4YiVoLXHiDSYfESu5unOekjgZhRyZXeKKMq6TGnjareEV0jrgZBu6y3Zs
l8Uneu01NjRssiXi0XAoy3mGAWHkuJX11F3++OWrDzyf+F7kh8+WXfBXdBWS4ypKS2zHEi8jBoAM
YeCmoDIENk7HqiDk/+OZarRFtDi7JiKtpsIKdYiGeuwucy3CBIiUUEGDIXhkbqa+MpaHBjeTz1/E
AwQWxrJObov8ETqGPALqjb0VrRsp1wWQodehAPWwGutkujXbUW9OIcvcBGMD+Ng7j7fFril0fL8y
rF4s3WCkAJE7No6lF8ruRMsf0eSJ6AAMG/jAO2VwWBdC0/SWZql9PXYN6f0KJ1L6NGAAaPZQcfKv
tAosz5APMzH7AA9V0ZgweiqaFJ80PcAQOqgQSoDFY26qh+g2Bm55Aj2S2GvbqI3Fg4aFHjsdfvOa
NslwkxkFt8mMvVIerKIU1ZecB/J0JBvEvQHQjGskseFobCFr9BteMkN1EnVnOH4gs7bnTWv2Okvv
KvlUS2iR2sQy/TjLthbv0AunZpUTAOqBoxn8qjEXC/NuAEp7UJwWRD9yubT39H17OU4uzIi+qVae
2+ytnOzqfh4WliXYoWZmdJSW5WXhjNaF1sJl2ERVkfencBpU5Ht2k0f3rESadx1MKUBL93+zd2br
bRtZ176VvgHkKaAwnhIAJ4kaaFqWdYJHli3M84yr/144dsdWJ/Gf/zh90J22rJAEUYVde6/1rrgd
NmnUjmg9xsGueQrM9TumbGr8qJb0zVC4U4HN76tOKg7/MnrsdImxQx+VoBo/MdtXBiI/WpP5AFDf
e7o2wbJrekSzfrysko1Y6xJ5N9HhMW5ys1p5TNUgzJOuRoAmZ6qb1h/BR9GMtwtmdPjJc/aOts18
dZJT4w0Z3LXdQnITb1Wf0FTP+Dtal76GWX/AIa9ekohZNsshdh641/P2rnAYaW97rXIIPcgjk9Cs
/mM4N4aC2j1bG/cAm0ZvxMCgQ9TLyN6qg9YBPBNyR/tVLPk2OTigwYhll5bXVlNF8g74WGYeiJhy
+FzTpISntFFQu+ctFBd6+3nfnTJGfRwjiZHYtpGdRtBNhTjMtc66n00otShDIuv0tSr9t5Pyi06K
hn+FKfVft1JuSlCy//Ge07J7/nEm/u0Xv3VTHMbbuGGFwanUwM63xiF+14oJHRkZB3EOVt/ttN+7
KQjM6LI4/Hg1dgmLk8J3z6xBCjodzvU0iMEUNMY/6abo1nry+eNkh4uNgzNAM80iS8TWMVL9fObg
4M/NPlna9QItO1x2MUqkLvBKTTBMa09Kpzt+lVtoEwfbYFBCqu7yUdEyU12JoXuwYcp1wHv3yaPN
tyFhUq5VLu2pDIt91Mj+iDXC8lCgm1ck0RPIULQVCaehctXFNnwFPTffwaqa4Lg5HfyDMlF2KqCu
DTSM2jXbdqbUXdStVtdxgaA2kLukdgKX9z1tIiPcIwk/mTJvjpoDdCmqg/txqW8nZMqI5HDmAL3Y
A4WS6JVsOKKZeYTa4AV9CoE2rD/3GIm8PqGTSYsjcRtZzKegASwwdsIDVf0SKSaS4axViM5IYI2I
ZdkZiL/X6n0HRbb44MxDAlcgjb0l0/1sam6bFNkriMDuudE6uc2s3HYro2r2Mjd5/VylF8269brC
dvYzsYdnK4xKj7162dOKd2AHgIkYEfnuwy65bWDZu3WbLj5uUHXTa+iVdVFJP0Kk6IUx8t0x7ycm
pVl7TGPrFKlOQJWcnx2Rj34XWDtSlvYV8SNIAdbIRqckZALFm6cFYgeqTHWNaH4wumHG9rp+iCqF
agbvystgmLvsbqaf2f0nujqenKb8CG4ivsLDwYxco4xYrK0SZ9XWwHJGoBs96xh7ILEO5t4JnGM3
r7OxlPzpmKTch1nGEFxFb/gtqoQNU/lpq+nozRXOtgetjJKLlVTLoVUJHSLjlKSESTW2zFlmr52E
TrVnQLa0GcL0CIprDOG+oyZP1VTpV7ViH5gBcnw1GI32zFKIEAt3keyRxddVDcJb8dOkvpSt+WBP
y3WicZwCE6ZvlSJmdIivYWdVOfK05CmpO31HGGPjjkxHfORVyrHWnC/6oiQe5gSk5xiws3bamGj7
ER+G4GKTctuHOCm0MCBRlRb3AMjb1fHEbdTOONRaoj7N+qK6GF+uJiX9xESThzO+AUb/ybxfTyju
shQ24kLuhbiAAmiFFbmoi45mn+rNFYj/vFRtEEkCY0qtKfDMoh3cFqDkToUN4peYNLcmRKFtIJP3
jWaGp0JE+Vban0KnFUeedrVrVKZywYOUt25vRrpnZXF8hgJhu2RDik2SRvOuip3mIooJzZjlpOfF
snUPROep7ZpsayfpCA4noohArE6ZIyy/mODCdJoi7mKzWXyx4KFSyRpEccO4mfZGsimtxDyoWhO4
cWgPe00LD50xaFeAvHtPoW33vof8t+0ppj1NTyzXDJ3Ro69Vb4RRwqozEvGe4QZ5LIQDsXIRoncR
QxmnX6BoL2nxjriE+S6At3JUO0p+jtFmFLujkka+WdmjN3U5fMKMNrGc23TLW+2vkW1K/qJyDfw3
25XEESp6+ikeOL0mhZ0dhtoKGcAPimctXM9qaY29FWUJMnTxOkF4xhlRGkciBTkjmN07YccHkGUm
HOv14dwYZzOAczsKuaJQ6UgvI/oAHXMb1kbnpafTElOaB2p/l6GYXbm6dIJj5UuuL/MWOetV01mw
afn7HP5Ai85MhIBlb61Qgd6B65gCBr3tOmyHQRY/1+DYN6G9vGtLbdpbeDoYnFsA2Oy+c0ksmX0t
LjE2FTW3VGg2p1mztn2uPTu1xDodJxI+Y2u8C7SILHEL0zYHK8FS2016/WWgn4E1cQ5ujGYlB2eq
egzsDLpxpg3Me6n0gflVHhx/ex9JcVtm2pNpolsJ9eTAcP3BHls6GTGC4myW5oFxaXFhxv+Bee5I
W8f6YuJucQdCJt0xzC6a2l9Zegd20taOcdnkG6Mss1NmwSgXzV0WBXDlCeIiC7Z+bRrIPbEDtNNY
+nKnQ1zzyFzC2jJ22TVnx2ZHeo+9MWTg7LMEUpSMnpzZdi7w4fdlVqhXi5kABtXmetvZGb4Pm1cs
luVCyyG+a1PzOlF5CBHoO23SkZTKVA2zbdMbYM9y412V5pFndnV8NdcgpBqkDwMiEaaQvUYUIY+X
KK/Nj1k6PRJLiuVgtj6XPezZKMwiKsxuJARywjxbBGtOxeDcdtlwJ0I6ZLWur298PDGQDdzO0Co3
D874TpnP4W+Yaox9bGgZwWjKh94BfQ0M67OMmdLJrO8P9rA07DVoboHumnv23/gYDSiVgDUVVMuK
AevaziHCa3IXL9LYYgSSqFsrDIF6pe5CK/kwAm85LIp9mTnmtEzkUZ6Gr1KBHY5BKtgSzLRs9MpU
t0ZJjBGMI3Gke61tShDam4VddUvOUumNNpy8AvFFW3Tv9bgLwDaHtgL/bc/MO9Yrd0KsVI4PXUAA
L0uxNtuEWp+7L7dvA3KeRpitEV5YFlmZ5LgW97VWxoPqWpWpBe9lz4nRBJ07N4Roo5oo2b3RnS0V
eWZYLgLjjDfQMpuPJf6kpaArMrQW+ZqlDYkJzS+oh4iIyKpZmubf8vr/SW3KJJARxl9X196X7Hl8
br78WFn//jvfCmvLoHiGNiMYLKomPM4/Cmt+ZNHuBwNNG/13o8V3sanzG0YG5AcOckO6CyrV7vcp
pf2briMMhXqC934trP9JXa2+CTFG/SkgiqhkUEErXLWwb6zwaTJEiUoQ4X4mY/IRuX9RAdSS2AKm
BQHWZDWYU6t6vstKbVmx3IMrGHC5qJeqLerRItksclEfg7inJVsUdNw4Bo9fps5csVpRgtYI8WQW
dneFrazxgNmTrhDBKhGEE/6Iun+WgiyUyYFezEWM90FuGO+SbiyuJ9RWN1liIDWwe7HsMT4HMLuo
Fo6mKlKvL9nSWL+EBKwsV7qAzRVU/2Rj5uQ7KJOR7EbeHLtJY1YHa4mDQ6k03blwQv2IXPUpsWrl
Mc5y5RLWBcUqAFHa41pIm5RKvLLb6hYqIEyXqb0f7PCzwXMZXTifVI20e12b063jcMKdDTbMhGCp
nQjT1wrlI45lB3ZnIRYCJSqsA1rdVdt64dWjQbs35UQwndWd8IhKKmXtPlbtSzD0J4h7xQb36Lux
XtTraWRTzNICLzxIXf4rvy7n/Fq3q8cgBym3qN10RHfyhFPzsGqTNqugMp3Tp9pYxbNl+W5KlOUj
XlDhVTLCYG5X/bZf/WtxjE7Mci6TDPyASmcDPm99CyTEGPyrwZnLnbVY4lamisJgJy3fha2TPZRz
r2Oel2D2i4z8adqy8CPtCbFmRw9LQHldqjuG8ws0MeXYEZf4XOpoXSr8KbD36Ja5ssrYvzX8t6Ox
D+yFxpnR1beQ0JpHPbUvZhuX5CY08U6l331NEoLlL5aj7p3atIGy2++zpVLI2JPje0Cu4VEn79vC
rdbm95oT9C+KIIXSJbxB3oNakTd5zHwGpVY02ahC6sXPouKdZG7tywbrhqeV8txmHXYAm6ezlBGt
K1bOJomH2IsyejxDPtXOrqHiSA9hpRJVEM+Q7Diubjp7AFmtqVN/FSLDI4y7UYz3dNjiK86N4knn
g3vtDDk9j6GwYJegR7VVbYY9SKRncTXOtdEdSrR6+IWSbn7lwLYoO9AhZfA6O9Z4yjQ81bAF9RSn
bsy4Q81CBH2J+u7fPkrRxd38iz7KmmLPLvvXO/3DlyYvi+7Hjf7b73zf6dXfdAtNlClJLTSRNfHg
+NZCseRvTKQtgW0UL66KpvsPQQrPBxBApNFZK3foR1+Brv1GJBUGORg15PLRc/0nW/0KFfqjgWKg
ojBQvDABZwJlgYlZf/6DBgCxe7/EpW3sbRu6bx5FNhsWe88P1+RPJthvRsPr1F/yGVcdBg8Tnno/
v0rQ0yYnvCbY47wrVLi9Dit7CsonDAzTXY5Y5pAtNY3AEpjGx79/7fX7+vEjfn1xelgYFLlsIPze
fMTIzLJJprQqQhLm063VtKM3TJBKckOk50TVyueQxE8iiws0dKgl4y8TScEFwgB8CFkDN3Tuk3jX
DXbmylqpj32KfLS1E+zJSUZ5280N8lK0uqe+tYIzjqjR+//4EDTgHAyWdONQjv58BUWjMxLuFmdf
L5MGQrRctrmS64fYGmdiewVaRHJzpa/kbOGqmAisdZAcGyURtm4HwunOxJ17V4LK3IhhiXcOw/nt
YKfZYXKGdGsPo3rJ435FTiwdM/S8+BWV7Y2K4ev3QGGDQRRQGUqXNzVFq8u+n63R2ccYp70GHfUG
r+K8s8rk9e+vlvkn3ziGVGkA8F0NOG8uljEQaFSpvNJAk2g/c4jZdaZdH5tO1vfwd3/FYXuziL5+
MvhKAAK5xTXnbRdSU1uQnkrG64Vxc8+OguK7D/8ZW43PAqMPChmNWFvamI3eXD+nYbvIRsXeNxqs
PpurVkknJhzbvvz95ftKafthU1hfydBUCjYWnvzfTSEJVc1Z1ct7jdHjYbFajQM/98zMFNab8zXz
Xo1MHPtll57nwYDWlZmpRyZUcI5QvF9RqtX3zUyMAEAfo92Q4oLGalDlsg8J0DlyPkWfyb35fgit
gi7cInSOlsmIc1cPeRFaYZqvkm21xx7aMsha4v3ff0jGiG/vEltgqeJyaij/Vvziz0sq0IIMmW0z
7cdEqpsc2MnBCoP2oNRNui3TduX/lK9T1iiekRJtwM2b7DPUQ9tBrbptWjUc5dN4RFpLPENtFuKD
SkDujYFo6Mka8/yDUZt+o47aOxWMFaEFxPK4jRnQChAo2KMlJn98iKb3iJM0r6Bw2DEcUZMhfGI7
S5HFG8Zt2GvGfojBXfF0iXDUB7AKQjPeKziW3dKIieIFjrFrZWlfABomhwQ/lVeodQR5NgxeIh48
bs5Y/KBXy3BbEcVQbyDd69e5DStoCEwDTTuhA6Ze9a7Zm2XGfJeMwrQpUxIPCjerC86PpCvfosmf
P88QdTlbR51Pi1jujEAH65yYEWVnWpmeYi06HkspLlXf5h9oDVP6qlFJl0E484yHIUJlOJZCbsoi
mh5xtGBOyDW0U46TIcNIpuuFWOtb0DpoiOyYiHCZx+MtsgLU7EmGFZo4EIWAIDcK0i9KqtgnpcgU
Tw/j0Fes5pjneBHo8dc+3ejDNCgE/gRVsNFAyHdE0jcKx4NiJ6rker2eXpkllSsdUqDakomfmsuP
kDjhzwCvOYRpTmUdVPN7JYNAwk/FcoMpBE4SdanmC54vLqEacgcb3z7gVZDPTWC2dwnXqTiglHFc
PO3ykurE6wHpboYMI0wt5TPWoHKbRpoCSmKiYQFMvnnP2LMnNHIa+WqmZAMSKdyPc7+NInmvBXnv
s7cNhw7yymbGd2Ljg9E+y4bvvDHV6n5uslMcGJGrjEPqDWHWe+gbmk2E4NttBIYC5FBEB+n6JnGm
8F2RhCfMek+Ah8U+Qs15DtQFYn9jfqD99azlpNmNDWxvJTEBjRmBvZVNo15bUz8eC2Tum3JY8IkL
eBY9Qm1CBERAAoUSsUWR2KTmBfyUpAQJzAB7l7ZkCJH9GnxUqmjmzUzBluaH7kYpYSmbRtR0AHkY
WR6PIRqboY0zkYzD2COMVNs17epWWMrymqgdlDhIUp4ZlIr7Pm4te1PM+Co35F1wQINqxDbVqvXV
jI0PsMiU7VWy1PcWp46dqdDUT2mpa7R+fY0TAH3HiJ4mOSbuJBJiAAY9fEzoZn4m3Hp+lEMzHtED
DYd0cBgn0dG+boRS7WqYWa6Bs/vQq6wvZU4Jz8jIEyJ2K7FaFVOjYy21p9b4qnIR5rTclum9Pohi
K4UGjDoNK1/PSt1N5h6LGUfgnWrWxXU8ofoHC97RKOT/JkVPOzLGvXB0Ko65ACnBHJvgCOpWpNsg
GebXoSML+0bMiP6DiqJgAQC1aUrcKBinsMyFPDnUBXGsJvoKv9eo+Xzi5mgRi+SPJP55WiTmq6UT
7YfFGfVbjYV6g7myJlg06NbQKaIov6gJHU4n4+wNjax5iQgUQHQYWw8RWR3XBWq0iyKoL4C9RbeQ
qahOBkq+shzFhmZ4wrsD7YDVRAXSMAkzPWehXj8miUwBV5EsFSvUhYqBxS1LVSB4ep1uK/QPD4gS
skMdg2xblEjQ+STBKWn4kHVF+WVmZYB+gCPmPMuKlJUlOFqE3Oxw0Fmqy5Az9UBxVb7TDHxyhm+3
64zJM3qp+TVkOF9njHi7WBU8GnIt+B3NydoPIW0XeoqSd4I6WOyGoeMjKeY6KpAWzLMOmYQvHYx/
KhuDuxSAHqBELTD9sCM4Vk/yHsnmbhWYqKrtrDkOgK8YckXzKzXw8BATmuHLUquPyQzOe0Nto0Ht
yetdUCjGFTGaynnmBSKPqA7KiwABCEy1yHga6SGiijGj7iwsIuaCNOzPjdBqr7Ei9VHYBu1Net7W
UJc7kILLyMhJyCtjEruuZlNAkSFvBlnrW9Isp0Oeos8YsiTaljKI/LLoL3BBNXfsOsLf4TD46Mru
mqAgS43gi2HXVMMc7bj8VvrS6HYdXTdtXg/czUaHCKroZzTWBKE1kpHJtUMfh6DHCRsvciNNj25I
Rp3y5fD18f7v4P8XB1aG4VTDf31eRaJaNs+fyx8PrL//zrfzKiuO1iReTo6qnNq0VSz935E/g31g
16bBmRTm8DrX/z7yVzmvanJ1N/y3a/m9NWn+hiBYc7A8GAarTDj/6Lz6pmoTaA1sC4mxRQlMn/Jt
BLbAaCUCBWEepIc6cfATOvbcPzaDoxfNMRG5hT8t5UwQccu38JKMa4n0iRzfHGOgte6ls17RGSLQ
JJWnQkEcT4uRcJRQJEyNgGUCX0qTbgp2qR0bcXxthOOAQ23hT4N+H6C3cfT3wsDdvABA6ZldR9fq
kBNJsUIuGVBF2D9d4t3wuh05daMKS+WYxVDIMKGKjzzlg84tzY6QuXcJ/TxC5mw9HK173F195NzG
cccAn+FPtgHTp+Qu0kCCT7O+WRQEBbMSpG7IM8Gufj+n/7tqfrFqMF6sbYG/XjbnqPz85T+HNnsu
Pv+4dL794h+9HhWjAWIZaBE/MyQs9Tcb/i7TRZr9zF3+WDksN01lQaElx5hEe/+/TX1d/U3FyITo
l1a/8U9WjRRvlo3OmRuX5so2Zumiv1mbJD/0eeom7Jvcccq9YrWwLueofOeQnBb7uAZytIDG45gP
wylTqhh3Z/WYhYZyEKN1o5U96ZDY8CghWj2/d0h0ZL4rHih5wniz5gdtS320kdEiom5U4Hz6rBBw
M0+051vrpsrIfdQm9S6ZxubZkfnJHLOTVEYcIFXgdY3huP2YG5sM9s5maOLXXvTxDfNak7q5QlRT
kE4nFJvsEANsSiywSjvizlRbxt3N+FxOhPMYKdNAHb9408WvLT50L5fh7FulfWPJaTfGFqE9YfHq
pMVpVIcz/sloQ8LNVtfSUz8vd3oyXzGdJDUtUTDTx89zRaO+rJcXo0uPxN+9gDMiNqbdlhlP+CaP
5Ac8gPu4sc3NKHAZItkm6Fyxb9ROPqZD9mxBgdyKcDyLJj2tV6DLacnoafaarGS7FnHMVmbIfyXs
p02/jkaHcSBzdTzbxQSJAtnDocmclzFInR2ywH0YzqDYtPKwZCsvekTuiBLL1Y34qEVkVE7pdDGj
+TxW+mMk02M4Zc+oK59LNIZWxLhjY+qtr/OBSOR5Lbv5Ts/4rmbZbQk7J/ZOT4+oNJCndhHDYi0k
bKzkQmlRE5AP20AM1UTk478GoqUM5VVHVIgfKuu1jPLnXp0ZcKzbYIcEiAMlqY0k/5Cgt0C9EXed
Nu44cl+pNi0YZRBXlVUq7pBGr5Ld0TfU+ERe8pXGl7O3ASjSZucTlsCklqALNllnEtToSMVLW14I
EldCDLdOaK2RHMt5eWj0GoGvMV1I1POmucDtEJGSEpTxMx51B8Hq9GKXyxW2j9hFGxnfpLX1GE/i
k13LW4e0XdccEUmBmVzI/93X03BZAKtgFEBP1Mg9cMpoowj6gGmHX7rvlyuTIFh/HPk+Eb7Jo2Nx
J0wLrpVay5kVteKhCNUXR3LwzCf0xF2YHVVruNRNf9Gn7DUXmE2FWXZen08XGRBtDeOz2macJv0F
+4CLqx1Qynrd1cKE5qU/chpIMIEbNxXd4W23/h6fk/EQUoJRmo+x1cx7+KSgvtXpptKU6ikJFMe1
kmj2yHsd7iUUPy+bwsBFyGW4wBOHfW3Nw7EujeHQ5qa9HpuVWyQ0mc+oOb8tlGreCvAwhOvWrasp
mXzp1PZpHhrzWrVTomg2E6nTuteswa0eHQ/pWekyPgdWyYE7rFDd7TB0FA9pETzkk2L23qITr0fe
VQxfiXjtIn1qJP1LcmT8KTJnd5GxV9Fd9WuO4ph0TNNErjI14dGGQbYxcfNkSnRXlAh6R0V/IO8z
dFskDP6Amnsq5ualKHAbF0oS+QAiEAfPIKYgWpNGn2NZJF/vTu2oU8OC239JtJeSiNNNW+eI8QZB
8K+mbqVV8r3NLIF+4TasAxVtHZEht7qw+t2kcdPNqfVoKeZNr9XjIRiaV+wEV7qZ/sJk9T+NTcou
WELm6tW0OEWtP/9hF48TkxS4MS33cEZTlGd1R5r6dANf4LQEZN3/8Ij7k679/zRsV5clDzTqLHyx
ZND9/GqOPvaFCYRkH7LU6SilR0ZmEV0xNvS/f6W1IftTwxHsh0RGyosJjZTGN680WtYkk6Aq9xot
B2dNn16340QdaQ1C3S0P/JPY/v1r/iwdpZ26vibzFRM/oLP+78+fLpSFE9ltUNAfNiJkFcOlnFjY
itT3owJac/28QKavSF6JfvFx5WqF+5/PCzxaYMAkAeBtEQsbfSSozS72bd5ITqS5fTdzglu3iyuy
ItM99qOXsSVInrPzcETXzrp1kHc10fyy8tVCmqx9SJoc6pa945BFkfQQAe3xaoRtilgUTU2KeKgu
E0TvzTY3hvOUhw/CiPDqTPpNb2eKO5WlszMMiOwhIHtXt9ke/v4i/8ktxOAHibDK5J151psvVsti
Jy9Jxd1HWrvVS3EnnOUuX5jK/+J1/uyKov9dSyvGZWAqf/42nZFJMz/kXnUy/dACX53VWPexlsCN
NZ3Ea+301IVqfp8N853VifweoVLs6kv4Wg/sy2upkjAh36jadBUqLY2Ysb8Qh30jm2EX2Wz3DOxz
NwxXVvekTY8htqgdhMDKn+I5vupF054JUn2YGh77vRbrRzTCqPdNYPt6Eb8GMbLPArQRUAa73E1K
8hqUy4Md9tulI8ULq80+mo19FBWxi8srwHsyXSF4A3fcL3fQZ4B10JHf0qh8wuM2u5ZKjfX3F/JP
dhhGkuiq0c9ZKLvffGGLpZQ17qQC84T6tZyY2NmMSgN7P8pftOCpsP9nFaBYwUlqYw/Gnvvzd9Zo
c2xlZMDvSdQ86218zMtfbZhfV9KblWZhndUZOHEG1ew3rxFHddplQhT70hmqbRtPmqsHy8u606MM
m3ddExxTTd87inZD9mXkWwVJmlPwAa/iJ9scIBijrOZYmMj9kPAQjxx2p2rOT6oavi7mKH1okOk+
w/e7SRC1bVCktNcZMa7owt/bHX9sots6AGye3cygbuG4B6oYMe8WW02EPKXWdv1UIZjU4lej4Bas
4/Q0TGtWfDi7tplQoKo4NQwVBkqBDnQQ3Zng2Ijgv+UXUSFfAQRvL5gD4o5xqUVykqH9/KWQ5dBN
aEmKvZpxUMBDG7txB7lJU1I+c8QVgC2WIKy2b3LDrNygbQReGELdE+7lIC18xSyQOgT0mTpTLb0+
Eo9jUpELKGCLpoN5E/SAQfvAuIkcLfGMhp2oKgEzWcn8ILTxZWlXEUz8bpJUhw5ZuG6jTLs0Eg8z
hdimwsi6k9m4c6rxHBpmTwOQ+5PpRUD86AByX9ETjyAOZ6cZy4NTNcPvsre/NGT/ySLhmbH+R2We
TUTNz9dohKqadeNQ7HHmeJQ4OJZH3o6OKTaowl98I6pKx+XtOsG/zoDeUFWNieabNVnrcoYZ0BcM
/vBFquTDgPxPjgFPKkfl+1lKbskFP/JmWCk+SUIFGGYnci8J5i0DkzmLU7kxOmPfMZccTBej/mK2
P9EXJDfCvs0cJNSRQ7U/FaVkGNG+EI94nrIZnPj6MOY2C2X6HIxrlToSWbmIU93TmJ9KjNt0K4Yu
sbcdX+nX4+WiT3grDf6iA33HVNaQy2octlXQE7FKw/kwkTvz9RAE9wsNJU6iY9GPl7jjIGnTwHSX
mqOesYyXpgsJx9Qd+uLDRUvVu1qJYdBQralW78VFOqPsRnad8yfBsN6QVT9sVb1p/XUZtZNxU1rj
xQzXAwS2QdYTkUpZTbUkguQ01QyZrIq/jTbnsU4MlhiNpWvHmF6ald/Xc4GRUJ5iyZnFmSjF9Ux/
TKLhTOKs6cqS6RxtHmVIjktOS7sJWcBdlx05FO/ygCdLTG4SOL3lwRxxQanGE7ay4piqxs3QDh5N
0dldD0bTQp96ZCIEo8q4yTr9UcOg8IvnsfknD2RqHWNVEZjcUW+VGAiVEziSRr5vrfkFzf25FTz3
Vt9cgMTIW+uvr0ftsnPUbYcygEkva76IEAaMLa3jhF+rc+nh3Ux8BxuKPYAUwPEdkjaMW9N3pn7e
Z2qrcEBLkbxDCPMZIIYvxN84J5KUSG8IeS6SWeMgVYcjtVjyRlPYY5A4PQyScks0snJNEWOnDAlU
z2wq65CDIc/DSKKgR6LCsDbpLx1u9w0ulXOD/wb9fHYCNHDWDUYoJZwnP25SRrMjE+lovCTEPuNS
wZpLD/DFRI62barubHE6wIdj3gw8RDhk9hdpTndrNd9Z35+v/3bYftFhY6dk2/rrBhuO/q6JX7r/
lK//oUfd559+hvz8/vvf+2y0lIVjIoFakcL22hz73qO2rN+whFK/CHznX1vR/+20SZtGtE47mIP4
VwUK2/r3HrVNNiS6DX4IDlnTTPOfdNu+7v8/PkMdIQx6bWuGG010uX7yH49ps1qkKj4XsU+nlSH9
moXK7TQHh2TFCYzFPo/FkWAdH0Xio5oiEZXtL9a58/YRtb4FwrdUlGfOKht6Uw+XholPxEb9UjIc
o9p/F2NQp4XdVpg1xOglCtBsPQtOVRXSKKdE90ftoz4wxI88QIvhSSzYoEp2dYd6x8KQvJ47dGPY
gMPzsP+uo8AX8rL4S2RHFfRF0qcEpcj6jzPTZRo/79ul3MU5JzjFnw1nr5fdGoiN9aAWpI4RwtKV
MMibVkpPpAAuZPEw2/TwuBv2lPMbengbXZNXYY/JKU6We9Is1h69vYltQhSMBPtVJ1u/Ta+BjN0j
3uz9qSCVRYFMZzofVamgy7KeYTAqPqpI7DHSJaPSzWuHfIPI78sMLVju4jU/44S4JMSG++AZeKBV
T0h+xS7O+ruwtTiMFp8WHkxdkro1HcydufA2GIoxqyM0Pp90sUsTm6G8GF8KPfRCs2+vi9W8AzDW
rcyWF1u2cSpvwzwJ3a+L5d9t5Rfbisa3/7f7ym0U/zTr+vYL3zYSW/zGLIu1ogkLHeSP4kx7jUJY
Wcuord5sJPTlHctAbiNVZGyrpvPHjUSy96Ccl7jooSv9I+iz+vZpzaALkZNBp4cmBR2lN6eXYFTI
6AH9cxgmQa9cS5b0HK0CKkPXB1fORvvBkVBasDIuW3WcgqOdIaDEITe9J3S0+qibSftByIIR9sSo
/Ycd+u73De2vY1ZpLYJKw+ZLni4JX+w1b8pg9IVNgMpOPySDXj4bkT7d1SJa5/8Twq8aOgslOiKE
tirTb+kff1mCQxZ6WxWvHSPCKpB2ot9iYvnzJgv0JSMIJa4PUE0e8zqQTBH62DmlTlOamBUM65rU
Xnipcjatq0l34vfIFuKnaSmWz1bf1oNXLbM8hlnY+ims212XsQ3AlizNeyhj1exOvWUcAoA+1yrA
gS2mVX2zEC6zSaYcw5Q+tPltpM0sb0vFryPsmliVEQ2qR2eY8Hq7jxCjy87E3JqY2sdwDSsr24RZ
YmuTddjqi9/wMDxHRVtsmUsi6Fc6aafbsEaf6ToBRgkZ6+KDgmYJRod16SkTmbAglg03llkVNw3O
f1+JUPug85DDflbywE2BIW0SgivYY8HKUYStDJsqKiI31yaQ04nNwEVpHfXaGBPcl83cfQATYq10
C3i4hE1FsJr5Asy9LdN5O0Y0byeHRq2ia0ikmGPVZ6dXknvRxrHqUZCJj1kpTI/4bwHII5ocf+xl
E28HObErxiyl8xTYIYDdujazDVjZ7qISyOYXnTX2Bx7bWegVWtGdp7jHb6nKkSZMTF9pm6spkhXA
+ym+Pg6dquJj9pZXxdQIHIJhzFkhhZXDQXDR+VoTRd8bg6Ypm0w3m81oGI+cLW0/MsziLi2gBbdh
raHoMyI8Xk2HfS4UE7MaxCzbphuNuznTlN0CC/NzHWl04US8pUU+eKxU5wAFMz8v2jxIggl66v6E
QQRGBes5srpqvyAQ852s6vZz3LDld1oX/h97Z7IdN3J161e5687hhSbQDe4k+0w2yU4kpQkW1RB9
F4FA9/T3A6tsSyxZ+svjf2KXvYqJBBIInDhn728TqpHZwMXx3o04arGR74Musy4iIwBKFFjRo5PZ
+hAMCW6wgqD4b2Iw+7NVWyPJ6pVffgNBn9cre6YJ1LppVa4Azbbg7frZdWiESy/b8OzdJ7GROdc6
TzUqCwpeMNyWLNOxWbV+VSNacSJSvLIxQoYdNF3+tcqSCEBJJ7O9bdbD1zzvSxTaeVL29CMrkBRX
qg1l+kKqEZzrsOqFfVaKtsmsZ2TbppP1z96YInedXKTUs+GgKYlIkpY8Fa3RfakijeAHEFCbQG7G
PrfttKyMbR0F01VPsTSt2YR01lb3xpzeT049TYc/wCoG6IiI7ass443USdzgmRhQn+aLc30VTgSv
r+MhNw9zGye8ChAfEf6cNhsMHvWLqtGVW0tKFKYfIC5TrvI7y2fRjMeE888RYJ6zWTPk1HVLYpUd
cjS5nBugIfcekKw1bFtXIQbCX6ieutTLxEqmPd8eB/JMaMg4H9J6aD4SDFd/HHo7BBji9k2/Ydfk
BEC09GjQEhr1ZxOgjXmV0T0xr2lxIwpo7KZ+karAh90Yxbx7W8qx43OdRKbtLXtq1tHc6PrrMbXn
x0I5Rlqvc8xLudqPi4B13vAmsKYXV2tpNgtsxuS/CJ8IoQmQm4hVlVyteeifK2aBqSL71a1e9NSB
4pjkrMiWm73rVll8477ua2M36C7NVnixULYFdnGeqqTHH16niJqVBZpep7F9FnXNgwVIvDhLF3Db
GpRu7W6Cqe8Je/GRSZo9I8TL0pDg3Ae+Afdu2ZCIjeusvxatRNpI7zrSG5CD/icDfP3EuE/m4Rrs
U2VtCO1A1aWTKUC72PrDx9oy6muGQmG5oSVWE3plCijkqOHzQdWfldV9cMbBO/ZhmLl7qwuHW00q
SrExaIT3+yAJWmD+AW0QZpogGISbgU7WZn4FhSZi9mlM1WWCsZYugx49PJna/eLCESb3w7FQQw35
NrNrY16zhx8vRZHV0Hj65FL7s1SrrsViPSLJcLfBKK0Lxyi6Y0i/1icMJTIect4zwHKccNqIkBTU
ldWWvr32XKUCujS2nWE3Rgu9Bww6sfr1XiY3rONE7sWu2EESJkqldNTT/xaO/xNjzxKEzEToP29I
r3D1vPwYo/Xn3/xLKAUAhbqHIRkDq6V4/Ncm1LK8xd5pEn9sWkAvbSqjfwql3tgoS8XpofcTZLb/
q3YU4h8OzXBitICmsD8Tf4+NshiLvm8b0uAx2f8tW0BEr2yV3xWPzVznZGtPydlvGqqVwigNHsXE
dtcuEUkTOtjcqXY6j5MMxrrTXMU2ndgijZOvCu9dvfLjkjFSYC6qwGRuAfxjpvO+zNImrLlKA/Z4
ZTNd1hh3iqd0Fi3Bp7P5NXPiMVxZOh81vAPLnzalgXV8nxKh/sEnOtY+8kZhrDU6qRyuJNkj26TL
Scac7GJa5ZOXXzVEmq2hXTJ0mYxLU0/IUiTwvLWVVTPU/0l+6rXNxMtOiqOgOp7g0QfWN0ZuGoSe
EwumJJSI22io0EIL6AlXRY/CX4OAPBhSy2Nfl+i9ZFqNt31r7G1WXLgx4dNQYXAkLrcjiCQmggjj
9Zw9jS7gF0c7zUbDPkpCK5WHbLYkKUdDbhGcx04yIyLEdyTTZAvpBKsMSepr8Fg5VAd+ea4yGHbr
JrVT9ySyWd0ossm8CwpG9wtXBGmHCrNIPsykRh47KZQhLnwZj6w7cmHNDN7Y7GVAPtSWZW+4qjNR
pKI4+Cz0Fmpibw7IdlqTPwGm4pCl5P1BRlB502v/YtYjObwzAVY0mUfIUrmmibkKYzna/dEqcyvs
L4ohJL6jW40WzRf8jIHh+w3SYVd87B3bulMKwEPRhtjxw8pvstcws9QrxEJ7oIVXKbe07v0ysnZe
l/o1vg8SAp/JANRgTsqwvxzinH5wpWErEIwUJeup0NkxFYw2cW8Se2kBnjTTkkjDJB/OCinsykxT
QruIRq830IqJwUBNdYLcUUP7NOcd0Z/5fvFjERc33nWeFoASII8gFMFoQKO3QywA71KsMYVmgP+y
IDoQm9F324IN1LEcTbmbw1m91HZTfLG71nJ2YQ6AfCXbGQtxwEsO6kEmGSRSMJ8UPEo64sg4Mmyb
1kFU+lOSib6jDy/cG4Mr6KJZaeJPsRTmRZwJ2Gqkku6BQFYbn8NdFZ4DyHO2xtuq7qx9MuRBdhZW
5K/KNsBjneMPubCp78ift+kRB7lXHfvBdK/hC2Q26pxCXHpBNp+qaGb6kpnTJtfJC98RrJdZMn4s
4msvURoztPAuGUOr52TMo0/Ej5J6RZDDvsnIMsjbHAy95TcfMjVfu5Xv3i539jmylAn92MED11pX
ZF1OGHRJnQ6cxt0FgBiw6TiN+VpbE1wMyMnPMWbmC9mK4bLu8+KgCiCmU+rF+ywjZywi8J26H76a
PVC6NJ4M72MB+IfhvH3JvuZxts1zRW967RuRd5nPvXvZpK1Brooa8NHUQwLPZRyI+3Tsj0gtib1B
tVUD26QCvfMYj6COUc6r4QdJiRxbJ7t8zgDGd8UXLxDhmgx0HNuGnuj8MIQS97jZx2Rtk4n7RQRT
/OBmgklDnUv3c1fWpFqESvEZDRk5gCTWjByMVav74jig1jnlI0VPQCTCNuqBJTpVHBxGlw7Z0FQ9
L3RvzHadG1vc6BRUFxaU7QeE9oSxc30e4HnfclvXd4E9XYZDQihdDscDfCxAocBp/VMgjZSZhyiC
r6NXJTdhEaSHPqqrr6ivw01hkhC/akowXNuphiQzmdYx8rI7lNYAhJx+3OTc3ffUTE25Qj1hH0J4
SIi45w+BmVkAS90YeInfptdZwZSTpA/nU10AXCkTbUCCsZihocx3P7rBADXJaua7egyZfvhyeIKM
V0HwyOorNuE5UeH++MUYq37b2073GueDsc5d3NR1kVCo0sN5tqu5PM9WGp77MZhvpsrF6bzY/20p
G7ZBg3nvW6Bv1gr3VburaxWDV2rNF3zpciNGXd9lwiA3ehoSZ51kmiBBKJiv40yPs+or/6Njd0RQ
z9xa25klZ510Uw/pNk6GTYXx4Bjgvl75WLKvbHS7SzK4sxM43T6w124ugsFNTnUom5uWWIVNR4OS
Kxsm07d0kt29S6BItm5hBW2UORX42bEYkm/Veoxze/s4y2nSa2GDQCxTB0Af8HSH7dDVSCQ3mpJW
Xs5VPdwWvgGFJg+v2t52ic+eSNw9Op5BEWpaeERsUIiF6u2HTBXNld8E0705WACaDC8J70Q4doc+
6MZjPUapWNWRgC+TpOYZhGr+VIZ1+0SPQd5UuogeG2IJL/TYAhobgvmDJcUEcqvO9pPsp22ELZJt
fEWYtuBsYTp0ttkdSavtm1Xs6w+IWYkqSoWqNkbqVlSqiKzo75g3LckSjL2DiKEdqqtuXebDdOFm
U5mvU2nZ26AWDtexG57FCILE7ZFMTCMbynXWRvPJSi3vCyN701jXUZXeEOE8rL3MDJ9I61UHU8y8
6IPK1MVKxSrdkffiXfpp0zxEfo/XwXChBdPSIHpvEwzjpW5ruVMNE9L/7ar+j/AmVAuLh/U/F8cY
d2T69eV7JfSff/PvxiofQXVH0oJYnAL/dhEE/j8Y2niY+SwbM8Cbtf2fgBNcBFTS4g0RaNq+Q8n6
54SG7IalyYhu3wT/vzRd/86EZukN/jCgwemD9d7CkPCHMf/H3mE8jOYcNLU+2LaGcEYcE7BlYTOQ
FNphC++7srqkJ4hBM0xQWX13rX7SN33X1QUpgH4vwFuBxAbT/5v99jsVX9vGc4hnrtsPGtKUP5Xe
1krtgryvtDz8F4ciUddkF4Kk471tnHqgt6zS7faANtJ9YSMjcRTZS7Sb2//irGAchI5H25t+7DKR
+u6sqGbyhrkP+TrwmMgXwvLGAD1fd6Ov/zD3/Mfm7zvp3tsFhLJgCqSJuEDei73GHkFK4XIBwzTC
TjXZMHy19zr23gbcFHG/NdwVvBb5ugH1+sei8B8Pvmybvrt3/jw4IqnlLmbb9+48O5SqkdN03d6o
Bat/NtLBtNj7/N0fDtqchTM5EJ7tYJv/8WqqOHBU30Z6L0NamNybFZoNd2z9fps1JXj7Xx/uXQIF
J4Xhm2fLxmnAbSKWk/7ux3N5HTmJ1el9PFH+J7n8xi71NYhrioeivAD89qfV5G9cRuSAKLIQYloo
BN+LS6nvs4HYcr0kkZGXChCYHyusfzOieDcGfTsvRj7MdX0Te4+zPIrfnRdSdmaxba73TtpPK8cw
LpH2nSfLRm5n0gL/+1fx+6O9+9Gwd8Rt7BZ6v9AUVsjOATPi3mwyLKE1Mcwrmeeff31I+90u/+0M
8UR5roOJnRuSdfv7M5yS3AuGgccOR76gLyeKx9jUUH/qOTiQZcgOoL3z+ylYt4VQX73ODE6N6xx0
LOt9r8N+q9lLruTgN1/G0TGOE4yDlR117T1FDb1o2HlW3s6/WZisvz5GLn4URmWQrny4Ce/uuEDF
HplbPEbpoAUSI2PICbkb3X5rGA76L4y76wZu2sbh6m1tQss+mbM/3mgraK4J/3bWMYbQMyTrP2ep
//HOdH/61Viflycclcx7XWIWAjMAsN+RXZEseEh3Q+jLCL3f67aqjdUHNiHZ2hy8sMA6DnFtrDJ5
CbAfw3U5AjPC2ot7VMGtmypzRe0MsbUKzMVQMTHLtuW17c3Gcc4RvZFIhsrIR3fUdjJ81KDjHyGN
gIh10nYtBfYMx7FTepAyYII8njq4m8QeF4yiIzckb9S9SET+QQ+Bus7F5ND9mPMd7Np0MxjducZ8
fGhTpHeTQHo6RkV0aSbTMlJq+31WoYiCK/iaT85dF6C1CQmKPGD07c58crX79d3612WGpheFAU+9
CD3/vQtpVLGrXWbmcHqTa4NNGmEz5tFKxwc9R81Wa0YP/8URGVXS+FmEHeG7xyOUYx+Ec97tZRQd
LQUb1oq/hBXebYeUBfjhz78+3l/f7cTXs9pggwyXEIR30g8VhwwHCt3tsfEitYBKeAQsgb8Pmdfm
14f6622KFtCGowK8YlG7vHuCYg3KayDSaB8GvUt6ZGsd6wFM7H9xFPqUlCkOncT3P1mJ2bLsBi6g
4UlTMkUKjQMpB8HNrw/zXuTIOsbZBHT/qRYtlMfvfqicxATLa+C+jSOiUQI0cLigWN/AVawhgyuf
koIb3/Sd+CSDJ4D0+1rkv6OCWDRt373dAcbQNGW0jBoA4MqPy2nb1mJOe19B1yz87UAayI5IiG4n
BsTca0fM4kiUXbiVZv2tqAf/Lu8ywJOu2V+V8+yciB6JfvMLvJ90v12aBdEEis8BAPS+4qBRYhhR
4qh9FevqaEp3G5oa/D8puNeRAtqR+Lr5+CZuLFpjOmtMWWsvNe1NGFTIaqviW2GN/XUejJt5Hj6R
LWmvW0xG91OlsfB1qXtw2Sefqqm4Jqr2d8XFz08gRNfsUNLz/C/vsO/ewpElw3IKBi4q3rRY+s1O
DyL+kLCKrZvWzzaRskwIrV7HG0uWTN/IoEn9ByW98KibCCJDIPtl8xreAmuuHwIxf5vdqDo5Af0s
ggsmurAZGI2sA2Gats1vyiNr+dl/LPq4Lb47g3d3J8xVvnA9QSU0svgUzWF16twRAaxhbroUBbSj
MRFnmXlkerkoHggD/vUD8t4z8sddEMKscXkYmZa/e9wZrYmB6CS1z4ykWxATgfuZsurGZ4e+KkLz
a1304xOg9OQLIV6d7hnz1jZkPydBxx2rnW0iHJae8FcY3YZy5du6WScccA8RcWF0xNa3ifkcS6VP
4m++dc2M6B4jfGqCTB6s3jUvDdcqDuA3XvzevPcmDhQLi0nmECr3N9f8r6UbjiN4R3DDmGSwW/rx
pgFz6edRxoLQZsVTFcEvYIpszOQb42Z0flMn/mTZ9qiB2XkKnw9+L4tVBR1WyaIDxgCPKAlovLUB
JQrCZ35zpHdbz+Vn5EgMjUKB0AzE0o+n1UaxpivucifJ+AG2RfyUFfNi9J7YTbhTTg6E6RnBKfJw
Av76FvrJ29czYVQtUCf25u9dR12c0sDKTOzt/vSR+LWb0W/vTBG9Fn73mS2v95sX1Hsd5B/nCmMO
7RIbbsikP55r2BsKwTS3LNvw6g41yLU9wcReRsprp5+/ETvyAKt63MRTQ3EjAqwNKpabxSjw61P/
6c3kMlLzbQz3yL1+/CZwzXo36Xl+B4yDG7NB6CvIjVoxT2fAmvwOQPaTVzPDN6SpyLcweb1fsfEb
5TFYAH7kSY57sJDRekbT8ps94k+vLwArwZ3E5f3LhC9TYJos0ag9e2S5DvoxIR8+C9deRLL7QATY
Ou4F2vipBasZoV+nG4CzsjcuZmZMv3le/7opBxvGrpBNOQYi9/3zCqLInRNFd9/pO3ObxD45H3K+
mvopxs1k4fFQZbVHIQNCOdfmbx6r91K5t3uNaoiLTd2OQv7dvdYhsrcdONr7yRLJ58ZHzr8aZNyd
VWq5xLV5teeta80HrIwpRFfRe23hbmA+5DZjFz/JwatPw1WfODhZ7a7TpArEcGZ+fSP+ZKEJQmyq
rDF4//z3Ds7ECFJUK167x54rd1qQiyOY/ZFy4Ka/uSQ/ORTJMqj0TJ82XPC+98NsSjUtQUH7bo7K
V0wk/u1cJczWDM/8L06LGhSfqLe01P6yqqETAtwYiHbv2hDwQuyAyNn86CKTS/zIvxqNP2me/WQR
40i0RSgRiUJ8v2+0Z5KSa82RoNbHm6irmvsSMdeWtxv5fWPJULpOpt8sHz+9lOyvhYePkRH9u0Wb
QWNFmKHb7sl46teliy0gzUrQ8yaqmF+f35tu4H2tQaVhgjgJ0Z6yYv24VgW5qHU8W9wiAhzWDkx+
RyhnIgbEPmVUFWtPKnvjUZMX69bpB2PHzlGP23n0nfK2DFweLtwqc3iMGKA+2g0J3EDy80BvSBki
DgR/S/JCyLdxlTuBq3ZxUmD9UWRiQDHmlJy17wEP34S9ixt+ABZEd99Iwj2jEJ+hjpBJhoo7sR48
jR9xUwjADLvMKkdv64RNYj9jx0zLb15GsyReNexgkouROJVoI9NcJh9UweDwCKM+dPcEqZWkjZiN
dSpnooP2DC17de2WlQ6uBArG6NZTBKDt+N/GQEqVVDmzPwHIYVOR4hVf4fpcEruJXMh22m2L+x7X
JinRlVEfLInZfDXFkollmKSPpcIVQ+YRWZjA/oYYeYOugYJOeTrFW9QMlbzMFh9IuvawlxV7pYYw
34w9E8dN3TPpvijxhpr0HcrG3jSluxRXaRDYLz4RUMBZom5cz4Go5X3jEoe2B1iVTTdIK/v7KkVr
uJ1gw/t3Jp7fmFFQH+sjRey4awOmazuBjgo6EjClea1UFu4r5oD1toiW9p+JQA1zoHKDD1nSFuux
KGtnrUTSAyRuGvdQBvqWPu9OE/D5FGG4fy6MwLzrKo+kzDIbD8aUFVunDc8AynZVq3Zj4ld3kU8T
VSTE2ZFPt7dFPmzyMCcOR/cnp5+Gtd2olywnq8TVdkTczOjsiKf7KoB4bNHxK76D9PeeGsxtKFJv
L0LUI1TMOCJhal8oMrc/+x3AKqGx31d+/zK3Hr4pZ8SyRi64mxaPyyTTM7z2xg1LuUXOkN4AzZnX
pCpYF0FZJFfOwO/BbiFdqTR6HFGP7V3DYo5KTi5ui+gYhSJfj1muKSqgPhe8JTZK+fNtXoxHolCw
Ls4Tcso5P+d0l8ZBSOa4o72ZzbzdjiSCrBBDgh/w8/JicJINkOfgJgrEHcFv49YagmQ3z3KGX9fp
TWRP9n6mdL2LYFp+qgJlXlaJH2wYrHmMTjv56hlttUa+12wCGtaATmt34XkgBq2i8eiYKUqYiXAB
mhQnMNG71G2sXe5OzyURc89VGh18V9ynenom5g+DhhnSqNOonT0jljyBZXBE2kHau9ESY+giMkP0
clIR1AQvroOtyciU36FF5JqF8wZZSHOXSqO/aWMZ3CmNeWNw1GU3oTwoxhlJoFF9U+3QIPrt0kOq
SlI8y6B/FarTjPOHmQ5X3qfdPJHC2laEWa+oNCX5gXUadg95HSCotbl5nkoMjePGb9lH8DJlkcjw
cHxEJJBftwN3WTYRXR/k1tHUYFoY7NY7z5qDC/6h3o48ENsI3fmkLoNpiAf1cUqkr1oUQow8881M
bOxHA6GGmcUkahpQF5q9b9j1l9EHQnlw8sLWmzKQfr+aaqRgl4bhAYzI/YD5YQGy1DjRnjUVTdqW
CEPJlVp1eVVsFgnNQ0JX/8YuMvshKqs8PaIbkVuX7NBrYJ7BjnCGARgN4s9Tkirzs2dG1JP0d5ut
P5vFRcNL9kuH6ZfUoSkm03hwUwdqvfLuRZ9HryHNfb2mCkCE2QCE2uDdBALaB+WrbKSH4qhU1ifC
HOWGLZp7DjHlfiRdctgQpohlmYrlIZhE9rFXfM5kFEQYdZDj5pr9dDpW4mgLhIJ04Rb8vILDR/wu
d0KC1fg5ISP2S9uIfJePRvvstzBWM3hUxdEhXnGXkiD35NaETUKJH4aNF7kl4qZZ8XCgiXaJ0xM5
3hZ4eBkF11G3IPV8Wsho0LtQ7nL2TSWUUtKVVx3Ox8c2GpYYTze1AsRGQ5Sua1Mgti0ZDR6bKimW
e9AYTlABk3voXgXxOlITRMvlNB4Jf+QU/SWl/CK2gcBmXt4/9jbwyas4iuJzGrTBpjab+aruguBS
JIJPdZp0L8yUaK4OB/CKSqQ9eU2SnEFFNp9o3cE67GvYqpJHdVuhh9nNesx3Qz2Kcu/7fnxG69z7
68aF6MdD1PJQ8evShG9PORyxs58kzWfZx/JWzNJ6UCnXOwUfsJ8JQERrykU1mLdfGNyat40rm8/u
ssNcV96M0jZvwUlzZdODO5Z8rKHHG8bz7amxsvBy7lXzuZsa+QwbFkohIg2oJDHMhFknXFaCC6NT
TDdir8NOfQ0H5Z4xBBgQceowPo8wyxrq3bKcvs6IfCDwNzZeVXxKgxVNlxav5SXVBg+SgSYWb0CV
ZBUrlEbm3Nam9dBYk3tO3Tr60HgJOiJX15+8GMBvB7wHGBD5yijEA4pId+Emxh1o5Uma0SYmdPZC
gnM5iNAfPwRGxroYR+nBafjrxjTis4bUPwNIc6nAK9IxzsJpiyNaMJTXSHZzstvzITpBK+VfeING
xvFQdJtsbmq9mnnOaWNhZ5kmmtaB36uvfgzABp0jcTGyW+5ynTSamYvt3qdl0j9iOtM+kWR8yWIB
fgedbF6cLPHujXCGyttUQ3KevBJBuAIh91xA2L4JPKUfzWbM79Ll5wZcGFy6C964FSiA8OxNOzp2
pMFQZCRnobhqAXAd8m2M6dWckQ8ZI6mjJEwE0R0xqeL45ozxnIFPrHHxULKPH0KTiQzibOIQZrBz
ydYo4UH6DW2+daSTqF7Rb1ESgAXBNmvPqMnMRTgI7QMtZXQnUCjPKyi77XQE3gU/JNHcSTMAY5Ze
cL79hjUrORd5Vlvr0prrG8PJaOL2U8FvbZJq1R9hHAfVOlTda00Qh8vsokToUg7tq1Fn1uMbjbkf
FNLKPiPDm0evvWW1mF9rKKty7dkAC2BmufqbHZB4zG9GVofRNFwWjze52pvoI+UKi5X1MCMwvQs7
k9XM9/pvYxO0t10EjlO3dnPd9VPzccyi9tbqgvgceQu2e4GYpyognlklSwwlxqtjZcTdU0tOhXkr
DbgdPRvK0j3WJO2+UlH7V+yJox04AAKP0BL49E07RzMQdoJPGG+666hs4n1fFP1BeDDUW16bl44U
uV65fpzewK1qdmTWqw+ywbot5+S1i2v+L9U0zSbqG+ezG8buTjTk3DYCkpLtQLV1e8fbW9CrV0w0
BQZpyXPYOeV0Z5VyvKEIGci7yqJHG9gpctz6HsTfVQ8+glmkiWqxkxK/eZhdEwJ3MnUC+KVsJIfN
vbM5kGObkAC69xxI3KOZGlejZzRnkLfRvRfBBMOcruGRpuWM/pRhY0tczNFNu1M/TXCzeDavgJHJ
ywrk9ilO8F9S6lMChoz/aKG+hC4RyblfjXd53Ttf+0Kc2tS0WNIC/sNR7bbyIFCMnbgYx0w8UW8v
urOx/hwOy5yp7nYJneVjG9U+07KEgrTP6ukpGIf4zqySYeePzQG8dLsJSUaKV2lb43iZX+j/lR/z
klAR3jlcJNsQMQs9O5y1P00C1VCeq2NumM6qjwzznJcClIfW7kUZ6ZF0Rru85R98mvII7XVreCx1
YXynFQfRbuTfaGJdVzSmcWf6kXghqtl7JKy7gOzlP45AI/e0S/Glm5Ryq3IJ8KjTIbki4jFa15Z9
jIiL+ZyY0bDrAwNsqm3NmyDVzmboeRhVA2p7yGkVxtPkXVBciKdMuHt8cPWOx4kFuEZfuYq9NtyH
RRi+9rm2n2CcW9dhGc6oFkrx0CRjth6pYXcuaxenpopH3In+LT4jtXN7NIM7n7pwJTsZb+NxbL7N
jJpssHZdeg25ILpPsdmneF2qhmWtmYCylZlaj00mCRcnGX0GxAB7g4JexNkLhD4IcdiRu7wlBc4V
BiEyGDxm037qCBLf8SjuCHzFHcVUj4LM19elcKMPROlSZghsUSyB4LSCLr0LTDlv8tIJLtREgEwE
rSxx4Vzn6KHPZUPS2TohZIyhRTEfp6nurzzX4LVTBkbOA+dVpyYeMwLEnaQGMkDK+0rKim1pYWQ8
RszQ+qsw6rLn0hbeHi9nxStn4SMvcDKcXKkx3oSR014ibATmzZshBakns/wE1s28c31xkpk/HiJ0
un2g8iuAc/WFqvAVK1GD8mbAs6oGhdWvz6YVGV0HazTC55CZKfucFwkHl6h1d163jQfb1q9IygAD
bD0Tbi2Pte1/tmbvWyTr9hMVa4GKr6xZtJTxwS/IgXd6HW87X5e3k0fFUkzSYugddvM6JnqPADRz
PJCn3acnw6kHsel9U/kHP0eszaLh1WcD7TTE3Mmvz7RvanNlB1lcMwaAUcU9StpjWWbVrd0G5a2X
0kdepRMLaIYP6WuhbPNzhe/waxuZcwO8jQ9sUQGciL6r7ycBOOpZUvHwu6VscggGhnffGx7+rgZS
xxySJ8Hbkt7ZXFhkKsc0JI91lNoP1MfsTPMyEac4H9XXksDZr0ormghq0uVrDvkoWSm4aZ9MlVmf
87dEYpB+441qx+iTnUs24SJKwdM1c6S+An02SnxufUi0T+5W90U7sjCohHBCkgK7vt6JcKCjoceE
2yOxNQVOXRX1feJpctzDuI4+uZbL34QN8H6oMmHubkRlchtVDkzzDbZN1OMZaCLs+Ki0fDYxIwfN
UlGpi3R2O/aNZtVbyXogZC3eUbzyyYTFEU4uBtqPm0SEk7E3pqUE6JiQgobDEnqZJSYab0+WFK1F
5PEr4WgDdlOMOvrUyz7B/Y5HFQ9k7JavttYcFRL8hIkAdOenPy6m2xuxRj3qWKBdlIkyzbfmsUbK
6tV7J3RjQkg8BZPzrSngWKK6d9GPVfsizWj3oCxAWAqIKj80Fl2gs926eBs7d3YvkLLW9zg+84af
kHnreohazi/3XfohEqh4dqFQMfT7ckL4cRX2Xf/ae/RGV9p2G5JqDSt5yKfe3le6qp5KK/Rvcz9s
o3XTBOYDcdVqwriPlP0sNCd9sHuT24OqnG+dVhE/njeNlcH8r14Qa29Sf3r/cMfoy3AVe6Pj358r
W31N2b0AnB6oiCfVq29pRm7ePtSSWHkdIr0n7D21x3Vh8vysBn7O+VDR/zsNKUGcK+5DKjpMyU12
ND1JE0UyW8E3BjwcVmJF2DF/a/D+WpfajEjSCzSyKnse5+Kc9A6RtUsJWfiVDbMGbSDuYRzUOLfM
EzNpeSCz1rkt42C8RMuUPs5zMnwYbGzZb/3A/3X2P0zNt//3f1++logo/4R//KAnBQXIWOVfreHN
S/fyf/5Qr16/lPzl/lst4x8hIQs+kL/5twY1EAgSERnZ8HXfHOJ/kqwD9x8eejAebTQ+i16RKd0/
Naj0fv/UnDrmPxA8CLSmC5oQrcXfkpzCuf5hhsyWB2QJH4YrS9C9fkPzfDcFD+26QjIdFAcniD8O
eTKuOsU6xJDwuTK8e9kbBzTP7XNQWs/TQOdV+9MOBuCpW3pEVPX20RlIGMYwCmfWGtxjuHSVJP7z
jb90mkj0lZhxUEHWSx+qXjpSxtKbWqxid8Zbv2rpXMHOom4N0nQXGdW4BTx7R2RfcDPMKTlwXXlR
DenAp6G/doa23SrDtjfT0i2jqYWFuTxPynbRDdBRy2ityaXHhsnR3UBa8tdAYPWDnYYwqpeuXLL0
5wSNumHp2KkufvJEma7spZvnL329bunwZUuvD05bemN5imbL0gmklN8KWoOaFqFeeoXT0jUsaR/W
2lpcmT0xQktvkYiQ+CJf+o3O0nmESUyJsHQj5dKXHJYO5SDokhQ0LbuleymWPiaqcrGiqHmxe3qc
tOlOvCnw6qQ0KrOlEzp3VbzlV8U0R5e0pF3a0Taly3KOlj6qNtrxQAQPZDa/tu7Cpd/aLZ1XdDm7
EvspKXzlXY7q5TItAok7nYl2zsauwPPmxCQPBxBG26rNnzU7xlsG9eLoKKPDa1JRBjdxL+9bx4ju
yXdxL0Q+8U4zSlce4s5rWXWa9Bp6wPAchSyXCFXDx7F0crwc5G6QDkHXK+mBO6shZ4+DXuAWShnr
XOEsQbp27x5wKDcf/TTjDZX5ffFY5ZV74RZ0+k27sOCx/n/2zmS5cSTd0q/S1utGGWYHFndDApxE
URI1hbSBKUIKjA445uHp+4OysrtuWt+6XftaZFiahYKkSBD+D+d85/vENwoG5LGumjPDIi9QqWXw
5vlmb9BvMj9oTUXoaBtFOHorvTzV2kKVWnulqEGN4QXZGJVML7BeqpuZhcfOHEX2Lkzqi2CK4jJk
ZxS9ZCZHuGdFMpxkWj0aeWVc4DCBTlxPAMpdArJVxIngG4IjK8VUt5OZNoUdg8b72RnSS9/lMbjo
mDjqNiWAYRklmeXdyHbdQf4ZNLVnf+AML+DIzfrPpscerllWn21j4EQHBJH8DG7ne95AsMTTnC4b
nJzGE7MiRH4dD4lmYu4DvYznexjCxYvTR3N+cNqBX76e4/kqCp3XKCudLsrtqTAh8eQgKPgclFfw
gAYC4jqEMl+GM3nhwdRJ9Zbw/dunLos1JJB0vNGUtqsDuStelFGml7lmUJACnt8bWBC/nIl+Muor
dff9yjLUud5u6A0evjBN8RAvOIo45mB6EuHgPdjTOhrTOvm7WAs1vPP9U5vhHancma0olII5+G5U
2eF2z2KS/GCB0ezoDNxEAmS6c6j7LXLB0c7ev6+0zOl4tgW5W78xZvqVdAKwjNGquhsVMRUbijNm
nAxYXijXTFyV6x6jk7Z4aJzYPlZ5NF3BV6JIaehKzLgX9kENKzmzt8uTBv6yQIU6AkKGv/HZiSS9
lHrl3kFRn29A8JrXSM+861hrBCBxRULA853o3TeZk42OTBgvRRMPNHg8o5jLfFfEifZYLageSUau
Hmt8P0DCOrys66clR1k9pvHcejgmo5KAaVSY2wpk03kWtnM26haeqkvu0cBwnYfvRxbbolh97At/
sAN68xj5bc16jfjOlktbJpeBiNRea5+Gmlp9cAi8g7UQS9DGvndrdj19fXyfDCTRFB3hTlnz2xn9
G9+iI+moiEtTXKfWontI9pAkX+KmdQNHn7yzy4Cf4bEDrEjbmGquoIWX1bXjHOs35qqrXl02V6qf
Z1z7xsUFh0HkuhcHriAG2RCoH1M5X9LJD8YJPCpmHqsUKw1Zm+6MycRISD4XhmHPTfZulWcbzx/s
EAsmQxX2yodhIOWz8/KaSJLG+IQvANfC/KpLsOAwG9UNZIU2LE1pHJHZ/mqM7lB6zgPHJPTsobeo
S2NSgGLzR6t5v+YeqTmxKXJH+gmo7BkzmSatOaBxpo2ElDlsletWjz2BZXiesuVTDg7lGvu3VXew
U91EllGvIHDne3RgydZxFj5gACK7qV6ZLeOc4+kwnuEKmBuK1mM+zfKoe6Z1GLkJB7pHJM5U5hEZ
rT3tKHg4rareah33KlxE/Tznujhh7123F64eOEP0phuy3mpQ7npj/m3N6qpST3ylJjMwe6z1d8HQ
LjDy/AlUdvYxz5oV8l2HsmLV3lbvSxYQDLrXMAp7DeVauB9YQ3GIs8WieIVwgKk0ILn0sZbtZzJ3
UaiX3nxhmTpi4ohZxYArNPFplXBpwmUwy3NluJeCe/4DlxVmWjcy7q1ltsPRBKRPrbvC7kqChLAX
DxAdTPXVOmYeLtI8zgBYN5ZSHz2xvkHttX6QGcMPPVqI96047X16CYSg/S+sGW91Qmr6XEfPo6HQ
1lv5gCWQmQ0uWO22sZ3nCPXz1uVrSGdVxj+8jHMYj2bQIVc4E+IehxQJ3qctnOEq6LGec/JOqSHI
P2aj6M6nsYtGJpImjGuULNlzJoAE2q0tv1qSab+YlxUnv5FiU8ZtxHpWYyTh2uMOPPxpjKUVzkun
X0SUVQ+wEJEZJTWVlbUqQ1TjXdSgxvcSO9/7aBrWxe3wijhUWJvGTZeA8HAE/LJLmR7DYKq3Efs2
f4OxMz4PrEpwApuRgbmuXdyL6df9zotrqfOViF8g/mh3rtF4BH8wMOVDJKwqamItHPKsP6O1srli
yijeVLWjzI29EFzuTH11qYBSneAzkr1bOzKM2jp68dFqXpkvpVm4tHUJi9wvtUsXe86RSiHfG3pV
h+lURFticys7TJrpdylN886Qcfc8Nul4UImoX926Yy3LvTCgLaS3FWMbaLZKt+itjrmkCmOKrJ30
ihuYwop4qNCpbRV8HHY9c8Tey/B4WQUyCLv4KVr4Z20TjXe5q+m3BAI1u8Kqmn1tIu/qR1KxqBlu
J7byCFj3sRnTB3vLW9Y0lQqycmCBDe6SrOLc2KRJW+ykrROL0uT2fqmW2ylN5j2xRxwDPVHCDrbI
+4VMJty7VcvJBbd0Htn21ziE2Vfm2pvV+RejVO3XKMiAqd252/nKjTFDR2qDBzNmpLQGiTWglRFU
m+sO48oJWt2VpJltlA8uqdVH58VS034apzhoreVxdi2x8lcMrOAe5smS8DBaTCggTVgNVfxVT/Pe
6jjyCFgqwiHNYNDp03RKB6Pd9lkbHcc6OqdxfbVhbAYi8rLjvLjTTZShXmW1oSW5ETLWvfo5d1fj
RvSam64+n6Qw1D6XYxY/WG5Wk1Pct2PMSm+0hxjMrRZzJMS1Trfr6/HMoGAs5uk4Uf8uZ4dSJYeU
KXMnnNtsCCaP6DdW+PlE/jzndl8FEmuliclyWLHiOVHS9sa1oso8cBq+0ks/aLo/7GTpryOffnyM
xLKExry0lzjDwJsNjn3LYOFHDagf1617TX2QvYCnumvC1jIAbZPd1UI5P4mxm7cZLuCfAAi621EK
bZcaw1cTzyzjHHO49YaBwACPQZ090f3Qurf3DHrMMwOX+hpTqoRmxMiVcJF3rG6wzWWffYwdiOSU
XRvu/Cg6SS11yZEkEyOvSS4chnQCCOtBMopUgZ/DTve65z/5WrdGhtg3C8iYDWOBT2EC0LJr2Vxc
YzVp27+SwmyZyaf+aY4XEBWZsRb9MSOUnzrDwk+RO9l5HMuWOr61DxZJQ8cm8x91TDVrHNmAGzkf
uvy4kLdGYtdiz2eb7fuDKuTyWjR6cdsm8hcNaCzDyqx7hhjdOqMpowqubfKrlpJTX6vlpxjc9Z4V
dd2uL9Nh1xh680b54oYmm4drF8F1oAa6Wmnm3MGDi8kwNAvrpEOaCcS88E3ry/HF7cf+plZWeV4K
4NTbeu6Ku7yshYNixUp+IgjRyQ8DHAFxK+Eo0P2GjROtYUUdUPjeJ0BJbhxD7BhXdg3ea4eW+22x
JGjEhCUs43nL1rjlC7/c9vpYPpXrOt9ZF/vRuuInj2kKPWM5puv6X61CgGqVBKSrOMBYZQLut2LA
WSnXTZat1CCe/K6OKUqyb3UBaXrdE0O7VXTQ/V2DQPW8ShKmPwQK1ipWYEo0/E5WAYNYpQzNKmqY
UDfkq8yhXQUPTNXPedNL+izEEK7Uh/t4FUhYq1QiX0UTyyqfcFYhRbNKKrJVXMELe6bxiwLhJ9WO
pE3vWHyrMf499fn/wfIgV1wtGf/11Of4+ZH8J6Dj3//Fn1AeAwsxzl68vcCNvxk6f5JhwcL+zbSA
smIHdD3BmOfvEx/7nyB5ID0CQ0ewbTkOCbG69S+NgOy/iBexIOkWQiZszIxlYTr+RYYMKKbuHRG5
F+aS2jEGfl3flOy4UE94LN1FvJlMCZXnNIG/LR6XVDn+T1yiXwma90db5JazNSrrCRjj9EoyQHqD
GnZiPml6LExU6Xpw4ZbWrwKNmq+7sh6KYRXE41g/62UdaZsSjJslb3I/bfdU8Fl2EdieaZnqwtux
gi6PMpoRAGZ9vZXww4JSFnaAbcfZodQzzTDz+4dc+V2zyfQxOheUi+e2N7v97A71yfSb8ZPQ4Hdb
dlR2gCjfirESe12l6r2R+ZpVJF2Wzu2H1WTEJyL1ockQZpPcLHMyHXRV2TvYSdqlzLSINbYYdonu
GU20bXyTiQhikN6Qw85pITVvzHTM7rQkMV8HsDyYt1WAm0xt2zTRr8Sv0hH1dRmgSH4tnNR/npxp
vptWwo8C9TNNHph+2EGRNcgHO9Pqg9035qWRsjn2DCO2ekb+m1zBQc6KEPK14sPvalosFK+hg6rh
ppZkMxWVNkBTF9Fxjhxrl5dG8SWLtAlBAxpfq+e23nptUx0gKH71PeAitlLTD8fwRtCDKYGs9Qo3
qmXhvZsmEEqHqB7em+qVmJrXWuOpy1qhb03GAeW+RtakVVYh/iexdZSAzCTGkraioCeCNUToxqNY
JgwF7OHUcb0in+uhdXfsM9nGMIHKD0wywAcmQmDYrgbiVjXO373ODntGJjqN/cbNjfhq50Z+T5Dt
cheNib5NVspTYpnaCoqcHJ7FqhiRCXtvZwXyR6lZ6ePotsXZWdFQCcXTLaY8vFxJNN6PTd3syrad
fnWeXZQbMATkSOWa+g1rJes38Wgbeymy8UyJlsJTKdtz942imtwx/oT4CQhIsVfGqgzld+6VuDGY
NlSbtBP6hUEf8aJAjohaLk293Nbu4G9iDymHNc04pti0mCiU8pqzQhdpYMbJsBtWIlb+DceqpOnf
DFLSzndqxUlQ0TU7H8REWvOiRO2qE/nw7XPMuSiBJJrJ74rZXeh5hH+LFVPRONqnuzgYgpIkI0ad
aF1EINoItGdBgG+tHFGxoi4YSOWboRE3akVgECybMKBw9J+DaxQ7cyVk5CsrY/nGZrgrQQN+CUyi
larhr3wNLY8ETgkv2vUdup9tuUI4qm8eh7eiOTw3HxUxCFoSzsh075ESViHByghJXJxL3WShPmT9
di2QK+xJFu9fUDtV6ClL9NNZBJda+HF6oynW5o70PXg3Pr+SW1F9bczCb3FsjYiSGmgixjJklFfR
HKYra2RYqSPkIxq7xNHZlvkzH0lnR7fJSidxXUgnkdc8pbnmXsm7PTSltdyNVAzbahInp+drzWTZ
nI5pJCnuR7e6R26tIcFcWSjeikXJWwApckWlmCs0BaFCHWhEHjCXacaj9w1WKcm4eJyymhwCWgZr
UvotdSctNCSW2IbJMq90Fm6e+gU5QbllzJdsyxXgMui1H8TWqB+X2vhk1u5eFNFVR+Tf5lG2vQvQ
FAAMm3YwPHzI+2ZFw0SpetKEmlEcw8F5pMmav6SuFBAwAdIyo6AmxYXhd7MyZuhA4PylTr5HP0ew
b8SNXDeX7iZN+um5LHR7V6sy3roezBqdrRmDXW5E/kq0IRDOe7MqPTnMK+tGmwosiXY3a8xLHPeN
Q3BBg+VrX8YayTytzBx83f1vYsCqC3Fx1bWtXQPxigRhCmUnXmQc1kZRBGY1AEscWq0hrLZO3swl
7s6NLK4tU9FT4pOsba3IHkQs3f2yYnzGFeijr2ifFsBRven6aIHP6jZ7adNJUqF6QZt7Q9CLxP6K
18nOCC+oZ5K2zblnFkTWjsm2QRBwTjTmIJVyxlf1DRtasUP4233Gk5X7hoWG74blKsSu0BaNNJ9u
yxVXpFZwESpL+z1fYUaeAGtkRGW5X/TK+BhlbDNnXZ5pH6KtucKQnMGFi6RrUD7B105o0xbvKP3i
usBRonrQN35jGW6Y6ytnqTQdPxDp8DACIHvVJgcnTQ/WfF7JTFnRzuVGq+PxRY9dsplXfFPsJZCc
uBz9A/dNJCKdfm6FZl2Xpb/v4xR1ToFSFD1fvnW49p6y2ZSrJBXcp7uyp4zy7C5xAhZXu+ZMj+mV
mwrauRXFW0Ti3iGd3H4Xe10RIgKVW92Lzqx1832Fcu24jkYZCSEqGhUCJ75Qya5foVZx1xPpR4OI
xjaS59hpuH2P0fgBREjtieRzb5ahFb+IcSx+Nq3SLk7bPLSWdB4RtT/rs43J3CcfYyRQ+dh02rL3
etGHtSOG5xZ01Aktz0e2kreSDAdQnacrZYAZeb8UiGQnLW5PKX0ci53YvrZxWd2TsJcHyG6dAQPl
AwIq8w2520hSMGNPfHjR8GqkqXaATOSQ155mJwB6hBMDC8PoxfTBfpm00d7oqMTDtLRIH4+H4sn3
YrXv0SbeIVAhy6hVyIXr6It4EW6BcZLsmW/RczF5OLTY+M+JbY83aoWZDX7LCr0l9EwtqJVs11l+
Yyx4SghD35p5Jh5BKzm7zsjZ1aCp3LiZdTtwVw1VYrxHLW2DrGzkpqo6F7iKUGpN5zky7OdiBa7V
K3oNwuqwhyvg79IVzNaAFcRznDbvdCm0sH5PoCRxLkcxZv2OyOf30eC+Qlq1sYtpVfO1ayxgvmm9
w9ZiBpkgViCc7+NBgDV6M3U3osKgjh1GAlwt8Lnh9USFo4viOSOj55GiKr8p6xU456zsufQbQ1dV
EOmAAKgLKrWddC219yaYdShIMVxMcOyA3UmSAM34LJD3hw3kxENM18ikDqH0PQMtcJF2wdjVA91F
QLjD9m18b8kN2KLtddSe9n65U2yBoIQ1xqlamnIHZmz66L9he+3K3YvyFcGXF3Fdblz2H4FTLdOv
kmzBdxeHLTli7YeM/SjghfyWvax3GXOKajuXWnOcW93byizXDvHS5O5W1LnMNoZN+KeaTPYxue0i
AZaQdtGafaK8M1GILCNHmos4gPQU1jd5dkfdu+0gYu9GZBU7nYS6cBkj47SsIEIOYRUknqcfIkvT
f3uY4jbdSizsSb8MiPeNQ1wwzYbSowlxmD44aNMtJkwzo5+oXVd/JtoEPup3nKfxwZyiKBTfcETW
EDkrtb7dsrNog/oPguIKU6wTvSH0GDA5Pgb9QSgOpA2biAxpemf8mpQo7rDRcEMYzILtT27uonLB
avPoTXCYAVEMXlL9SnsJA28jS6J/nsSU5Ll9ihwvzW+6yfOrpxF2Ghid7nMCi7vxSypl4Noo9Alk
KAwxbEsEFwGS+FwEcxKDCANM2GEznqcvhdT6c4Sgv6FGcH7wb6p3DeU3uZqDOjJInJqNMeBFR4Ca
nvrBq29rxU9XrVu9WXzzAI43O54Rf5LPAKNnRLRPIWRUm1hN5WcT6cZtlU4eIG5j4RvMOv8ievdp
QZS9qdl6fdqFAji4iAW0nOOPIZuA5tqQSLnJXNmwXVLyQR8JU0f9OjOETcb+YBcdeQ4I7AOqPlCg
NiWMObZy5YvnB7cp7BAll3mjly1aMr2hBEBRGLIQmgLHnaW1ERrPp+eqAhAy2K8toqEJr4piQN0a
mrmpdZJ0dd6564jvapsW3fw2OtFdnAEx2eiFPz2yRIuDIYvTaNv1hCzNKiY7qWvboLGKiV0rRHZC
pmLl3XmcwizB2W0gM0Pbu2kVOUSTzLKnmBSAt47Sk56pHS5zucSP0lnanbe+2ZFMsj0BGXRfjinh
cETD2CChmobQ7ZV+nLO2fowiqXcB0R7Zvmexdszbprx2sY/tpDbqlyZpjB8G+t0fZRW/RFLoZ9tE
K8UKR9cOlqmQYJc+E6GelFfhS/WIlh2SXBSpUtwi3bIfyqT+EMDswRguE2kiWqIvWw+PC4FjS2yj
okVBdZcXc/Ga6ayxvGyM9h5RJ/F27g0TaubQPTPAGT8HnCDAtG2cRjJW0P7icpc1DI+CqSkXpvmd
w0y/Rg3c1VigA4gu40/g7mgXK81p4eZP830tvJzkE79Ir02Melav15RCNM9m2HqaEZoCQx2b9BQU
7pKdcROnR0kWxAV1Hw3s5HIx6drPgnzZ5yRm0rtxDZdfjqVQFepOPr/m3CpMrvxR30LUXO60uWLL
AN4APelQXMu1TrIWrisg9iBkax3QgJkziqfy3aZMVg9lFhmIYXH90n+uhazhNGfHorhGC71q3Bb0
CnM9ElLb4k+sf1Tkack7I89aCyuKSzMG3ZDqnQl64m37xGXcjfDTXT6BX+vjveGzHXITVnFpOWjz
a1dOanpaRo3FL8kENLzdfa+3xEvDahGmUKRyNdN4w1vSeBhjYkJiSOw0KvY0/0vaQ5vYrBMvSzzt
I03UT0Uhp5d/GP/8P/yg30k2/4Bm0D0dEpgDdYWqjOnOX73Wqp7GrLCM8QLZyQk0n0Aowxz4RORR
w8QYxe+mtPZDZp6s3NlpdrNzEiP0BNE3/QJjsgv5Vff+kmHLSPf//MX9xTf6x2tzAXlh9YfS8leS
kDQg/euROV6Uai5CUStGh3S4/OtPgqII0zXzXF389Q1wsm6i6R3GS2rCTeI/Vyt2pah230/zbyHa
fydEo51FHvZPRpJkbZc4Cv+Teu2Pf/SnEk38jbW2CVTPQZ3C9JHH+7sSzTf+5qxEjxXu4oO+WUGJ
f84lTf4KzYcHAUPweOs0kaOsS/7jf1oEYLkCONyfOfP/kjQNDtlfpGkAGgTKUR1N3Oqf99e55T9I
01I3ZXxjtMlpqlHXsB2toHay5L5RtWDUM0+GjXeT5YbKaywzq1md2djgOexUWxrIQ2NIKC0emWun
ZRF2FALbXgMgdX16YGMv7b0BRFh7yP2sea0RNDtbbBRxtp2jlRQ8QDmmUpZevSkiupVNT4YG4iz8
+mc/cwWH29gsx8VYOntTZmsydgFpOxww6iVba6xwPbaRYoPjafVPP5vFr2+hRuf5SOUXQMabRBVd
u509x3QCg0GTefbNDpqrL93b0UZ4I4f+2mJx24kWKseGQk63ONiN9FFl2fwwJXp3aWJTXlfVURmK
qSKbO/Om2NmUjh7T7WXqWjgKjU481kxEqvkQwwg7maTz3HDb3bNEBEGbVGm1c0q0OWabINPuRlIN
g8lBbG/DRn8tfFZyqdUUj4aJodpP7PcYZ8wdmXV+gOXSuu/NbMWXz3aQGOZ94i5tgJlQhBrA5c1E
lMS9JbTiYpXj1dGpaZ2iwDamJpH8wiii9jZ8xC0TrPzGkBJniDvV16Hhpk7cQhrfUnbalzEpLV5b
v/RnnQwMs6oukWrk72xw/d0AZ2zXOgCRGIS1V9P1fzkRWysjwi9BZHmNfp4/UMu/+ij/Ng0Tyq0q
nNMwViwpsTI+Zk1rXa3Jn24sJcb7tNXxyeXJzwwO4YdTuSMhgdMNo6k5cJDxb1yMn5zkSnsYqkk+
Fk1O5kRetBfTyhPyE7E4RH7+0BRZd9EmssRSvrHPbHvILGvN6TJjZg0UPvXQcHilGp6UQB+i+Gnx
BCLswquRtWdlRaddkgITMrUhwyGp9dOs958FP38X93bxIIYS7Tm6Rv8qsOs+eCh+GYFFGeN3TNsX
m/gTwi45UXKcMftF68urbnJFC7fvzmZu2zdky2xUY9k7Svf2toKU+cYcEPyD1nUJYHiCzrFnwhi2
rMEO6jwf9xTu8U6r+xsXOulJT9zbgchG1PhuiR+w8jJQ1BN1V1kQ2NhyDeI/xsHZR4gJ3aV70TgR
0ClcgU/ou0jc2AMadKQEqCH67D6xmjsNqZkxN37gF/aV2qMIiY/61SohjjKrXuYVIsRC9F2Kptih
u+7mrUzNG8dm+oT056aYP7WYNXtlwCZaev3V7n0EQbMfHdQ4aLej5/th1Ks4yHT7jZthe2cqOe00
puLwV2PnOCOwerFxumHhFi2Dywb1PEt6N9NOgpJtg93gDbdUHfZCNvsCMSKF72np0nMnu2RTdwhE
0cqVES0Eol5y5WwJjy8jgnlUKUna2bS1KYWuXmQVD8pz4iNIITzFdGVHYG7Tg5yKZV92OcZ+Duz9
kk/urd0MOE2s8djMdpQHDCDHh9HuXhD8aAetnp0LQ+uk5AtWtfaoo0HS7MIPaoO+mFDv0ZJntO4X
2Xg/q7pyQtdd/KeMqnAH0zPHCZlG97PlpXfsuz9Km4gUp0ZPtKTGh6sGsgSSRu/e24ZfGXesChpV
mDdxUdKCmw6XtB4X20HaBfVdUtzP3HY3ycT9DoIvnhtRzu9LT/LfEHF/ZuffndN5mt/9mcQenE56
/Vg3CKd0Fx+oV8q7CoEgNACfuvQ+diK0W4qeiG2JTbFXOIOOlyOrjiqHRU6R2EFAVKV/7TLxW1XM
b2MTr8GYeAVDBc9AhoHv2tsQ8SArIldS2U80zr3DsF+lrrYzFtzJntnJ3ZxgB+Hmzjhz6l+SYm4N
mxSgsjvJUk96zhat/pVrGMo2Cek4ejglNOV3eeNVKGuryTvkPQOQ82Q37sPEgf1oNRFfkXzk0mNS
NTg/WtD2p4RgLtJa0CL/7Lj6U1ImyA7aGlokbFyzSlxroAk0CezYT5UJLbOeI23X+VkZH6K6O86w
Ne6Soi8e8bdaYoNuW+yTHIT51l/G5A0MShsOpi0PBlEaHx5Vv7/Big5iK547+xxbjcF0yVaMw5YR
Uueg6HRHaxgI3JoW9AHc2n+XuU1pDsdpvO2Gtr2fJ7MGyY97otksiFxQgWC+nTYQqvpXHePTR93o
6RtnMhJYrAm3SFfkXTQ4/m99SnrM/0VkXTW8Ha9aXiwXqYsjdBrWVNJyP53Sh0aeJlbdY5gbkDnA
cTg61XCU3G23LfXDHMxFs64XI95FBnWJ99IPs3NmNFV8apmeIb7oTXAorkrHh6i23RfOET9U7D12
PStOYN9CqAiYqJHExyadpl85XY3NzShG45SXw8qjQoAg50S7TzOXpEfTks0bqID8YhUqjrmKO1ts
iWla0L7X+Sfk8vyKjOCxaAvShtOljI4srCSSu4QvqyJv8m6pLfwp7dh688aEHCHD2fT1W1Uk45sz
zuNX5CX1u2fjZ0st9pebyGeutJnqWTs1RjbcQxdhimO1jfbL1mfosfjS4IPhPD2g0FfNQWijevfj
qfS28xL1R2V0FhLyNCMNzhcye60hldsbr7I6IPZs37DoWTV6M1Uc+c7hZOlNnbi52abD55X7oSUa
/S3yu8gOy1TPp8AYNGffF3Z6jYjU27PIEtuSlQWqY89GlGQlDHwdY2DDlJviPI9dfTKSbs3Bs/Vg
HvoWPRsXnCjUsgWmZ0NyR9KGFbwLQZj4JCO16sHo2y5o2YSfC21AGSEQbQSTyNSxFTZJxrIom7e8
yTqGhXHfGlsQV9WPfEYAHnY4omps1/XyBa/Fuo10tk+W6f6048R/FkkpP6q4rXZWgsAz4BYfScLL
cuRCAFa4I7KY1Y+p0MWtv9jifSAWHNWaQmNrxs4CE8GarZ9iZE/cRYb14iO4SjeetCaiRRpWn2Vl
VgfcOPxvvvS5d8BJOF+9PKqH7WQmxsfgE26qSke90513D46Pio4gNFN/6xcKyDDWx55rSW/7DdJ1
49Ov2SuFJKjF2gkNSvQD4Un5jKLQbYl7SKabvu1n+kpNwzjatKzLYV0cszi/15c+/VGX4hLPA1YM
OeA41EIEjyyX5s4nxNQnkhXdTxD7kjWkg3XgDsedtvGMWOxrlETE3DWD/RN2qwmprFLxS2nPpHBk
cmS4bGiWMW+NNtWxk8bxpe3MJRxBIx1Nwhz2i+10waKsYtfren822AC6fSO/kszsIQn1rgDNw+h5
MyBRDnK3a55jVAk/XbuKdkOlg+zg01xW6Z/d3ybmRBIMZRZa1chhpJM2ZJpAH7GzT4U8rNzQfCLm
0ZKCW4tFLA1ro9cimoonBmTJXk8djf4g6s8NOx2msACLb/JG+ttYp0aUI/ksWNrbXdnUJOClPhGx
gHLzH61HIsSGvTFbgCR10L4qZbohW9HlJtcMdRpd2zjzGxZn007TX9GSdrg3ug78RD3sYt8qj3UR
W4GZL69qZqW9NUyj+YhZ0Nxbdc1yTE+bP9Dk/+6S/5suedWz0FX+113y49q5/o8tRlm6ZZhff1i5
jp80s3/807/3ysL7m8NDCRhpjK9ck5HKn6YtCzuWS0sMXw5L+Po3/8ez9TdTx9OJVBsM7tpF/99O
2UQPxIhIMBgijxlx+L+i4HG+ecH/MG2ijaddpxXnMV2LTOu/KHj61CQ/MkurwzQIwgH9hCt+WyJK
2ycoNHZuado9BXHmPfhYp4maSylJR3wsARQuxlFwmQ2CyFPrlRZpvq/gJzyizMC4YBvTvVosdGpi
XJwDHQJ+SJ/36CbV2ESJvKym7TjlrgyYqWVEEtLIW2ev0JJLblQaFgIA6Kcey0Ud1n5K2hyhJKOx
zXuXETUL+vJ3K3tcsMKf7V2utfbdN+iGo9LeatU0MFCsNevUoNvm3u86JTnPVmImpM9yFlOVEJ2i
NRGqfzOC/AIC6jQiHFzBA3oZslQc3nTJiwpqGXVfPItBJqnNLhPPE7pv9vY16hPhFjNTSsc6wjQC
bc/9p8rDVBudQ4o2U4TWosvfzLGA0kbOdO+WzsgmZUmjz8V18Bvlxti+KlbqPC6v7NVWTvtajqA9
fHque7wzCVqCqHxShKzedS36hBv0CDEDUs5ZNkuY41apTEGzimoAk+7CsvZhYtQc1nSY5NAbjL+R
CLOSh7cxwc1LF7gxsQcNCuhvhZaj0Y0g8gU7MR+B0054rIPxHB8nJdVKl/LvnRbn2zmzfefQ8v5x
Y605V9203rOnGM9J75vgt1Cb4NShWjWM2nvQcEtfMrI3tz6TioM0kIzQCBlPEQm6iCb5dDQiv45T
jw08B+CtPS62nPEQZsbJbscRyHve20HKlKM9LJCb+Z3BJP1v9s5su3Ejy9pPBC9EYIz/koNESRQl
SrIylTdYcsqJeR4DT99f0Pbfzqxqu93XVbWWXa60RBIMBE6cs/e3nSptf5nXsn3riBr81DDHdahW
W5oQF8ahsEpEjgMFwyactTovDQ150AvqWXZpfOaISsisWjosKVAuvsho6fsNK8+TuyGx5vdwzZG6
90Idm8Zh7DtqmtfuklXpIQo4mN2Mo5b6Oo1G6ygja5q3swzKvYOThbTw3lFmXuzlHmGuczMCR1Fe
jsxoUY/UxsLZiA4FUyW0e5/g7Z1xQBcuHl/yl9DFbRHar851TAGhoo2FahQ7gsWF6A4apUP41pJs
Sfdaze02adA38/2YuFxgsGM70wmmcx13YpXjIao7a7gd/Ga0b4q21ekn0Gf4Mzz+A4aF5fM5iGLr
Wc8ku8k8ug/KcrpLp6H/lLTlKVJOfCTbPlVfM6YCTOYoYGvoLjHlNtlfsrB/hoqfXsEhIz59HdY9
zLj8yvb5x8GxixuSiebXdJDpzkLWdI9lH/tlQ9k4CnBkBc8/EyQLSilnDb36PjOeA7e39VLFTnRd
d91qUm2dstmimUNTksl25+cLzYNB9jF1Pu/hoO0Uufs0gsjSw7LcwYjLbuqRCYIG00puwHEwqnVg
oT02JShXs9G0B0ta7F2jcwd8dY3OyPrA3oUhOsITGq3XSygoRI1OXjdDcCIp7nlY+3gHZs9k3Xqv
okMgBkMGjA9un4c5tJ8gRqPCN3p8q1fJDk0ONb5R64dGt4+/HSOVVzFyQ9RPU+9krzJ6a7t8PmAd
KJ4rYwLIGGZstTEGuMYiQGigc9Ua28BsDATMNk5pG+rrwpgLEmMz0MZwsFj8lMhRyKcXP0KOM6GO
UEJjfH9Ym+4e5jmudmNlyC+mBmNvyC5GB2N54NBDBn0P+sTYISpjjEgvFgljlqiMbQJsSGtIyem2
MKYKsuIEnR/NdDiIv9Qp2vJYIHLOjR1DqhFjxlB3n+asnQ+2sW1kYzewMGacE9g5xs4vrnWS6f3Q
zRgShYy+MM6gcwU9wr0hlpb5NsdW+2b0CSo9OIA6mO2nzZVSEATpTSH+aEamvGEEJIypbnAeG4N0
hCywy0qsjYPnlqwKfw1O+uIymS6Ok9CYT9RvNhQMKY6xptClTk6rCttfqjpHJ74uaf6ZyXPJYHri
AJUCSSv7AfcVYVJvzRzZn5Qxv2ApRmQ1V+upCiVm0HbuDqVThmfoGNV9b0wzUNNeg4uPRhhLTWzM
NWir8NmMF8+NZ+w32HRx4sTGlFNc/Dn5xatD4bzuXGPg8YyVZzKmHicCfLKWCcdmq0FuHpA6fB00
QX5rdTGpxLCWNq01krnQ2P0nVlzV7tJxZo7rdE/EntTnxXiICKEAkTVwpceCZYDHyF4kaBWRuAcJ
HYpSGkEv4OzsV6fHnzSWXbnzE6dct9PFxNS5+Jmqi7UpMy4n3/id6mScMErggUIqEe8b1YbHNpJf
LDV+Q4YXf/Yl0eFmNIcfyvu5MsYq7qkcTRVmq8nYrlZjwCJoEDp+9iXCmRVKLFokEUJRMLYtJ9Wf
NW243WAsXUHQvSMyRXjo2Dc40Ek7NwawGDrlBn46VrPQyeCQGKeYNKax1djHih78XW4sZRXeMmBK
1bE0drPy4jxDlIsLbb440npRrpx6TKmOX42AyRfgSGa0sbVS42ijy0FcpcggmZIZ2W6U2VxzrzXF
DIa4we165BLGJFdF6bvEN2dJv97hQre/JMZUVxt7XSe6p3ES3yL6ZCG0962ygreqEPauNea8xdj0
lI7WY2Ose4HTvtXGzLfi6puNvQ8NSQO3EstfGE8EZRoboIM0wTPGwAyHYGqsggVrflMZ+6DoenUt
jaWwsbPrDt/jbY3b0DW2QxpY9NpwIo7GkjgYcyKsqfoZy9q0TS/excjYGAsje/P8eqBHickRq1e5
AV71NcL/KIwR0m4954F5crGF4HpucUvC7/taGvtkaoyUjbFUki1Y3424LINyxk8mPvqL/5JUwmZL
/CFSyQYjMrxNd5+2QFonY968xBQIS8f0gObsyjYGT2msnh0q0Y4vnZzSa/TSp0T37tYz9tDMGEWR
Y0O4NeZRh/E76U7+U0Qr6Zoxvzci2UZcPSYjeEMcqDhU+HTMpV1jTrVabKo9ftUBzp0pNltRPZAK
jXQNdyup19+8ND60siw2CTynaO4f1iLdFAkTGmACwEzLL10Bsmntl5e5Hx/pqDwMVnVPtYa31sfr
UQzRsiVzDz89ZB3CX7nN0QQiq/Sc1Iuw5OPZJeY+PPolaITE7zZSBwz7rbxcHyU43Lv/jEf/d46N
EDDGXxz8bqqP9IcgZeFefuaP6aj7U6A8YA5w2XFuBH868YU/UfHTeic4IlT2n498rvgpICqZXLPA
Y7p+YZ//MRwNfoI7BT+ZYchvM9V/cuRjjv4vw1FH8C4gd9CuCuWPcW0jY7p0TRbLUMCWHbjC4p3o
cLybY2pL0LO4bqGM9hpi72hK2zyW4ujDObpn93SXrSCCag9YafoIcC48rNjSvyg7AzIWqxxeFz9V
7pY6onlRrdWX0uNwBUNEPmDc9CFsMJq7x1IRrts8K1H99arwgQWEz0ToFk/dMk4P9vReUvzhRU3y
1wHf71udp5O1XaeiWplENcs7dolyoWSx9MpYJYZ/sZC6u2ycgcCffeO3+S8J7ZsYtXoJV0nzUMOV
plNc0i25xlGhxnvD83BoKkUrcryOzOl9UYcBs0QKeBDEYeZct8ogIslIS45OFkzhnk5lCraiIvMW
lX1efzUUvbd6sNfT2Gt7OzpFfxerfv6KBLR6c4cUMBBdbH2HHrE96yaL32UiGYkSvr4pqQnoTDZb
yNM2hq9wPq1Q1h4RwdRwOsKl7aCnzgEhdGl+Cp1yOZN6tF41etjpvr4JghlGXst8cKpGqISuvp5l
Gjzi7lfs/U75dekLHBRLGT76nkCuNmTDs6NxyqZ93++J4HAO0dqIAvIjUk5viINdptfxDspdGt2s
xFbdTmsBMcmOgQSiEWuDY2iXstp2li5eKc3HZwKvaKGPAoossGvxOSXp4vNgoZtsZg/MXqWs47xi
1hx4/hB3oV0O/jzP1liMn4pcN+3WUJKPc9S1d3QVpm8K1wNMbj1Y+a4vkJ5OblXsG9T+2a6aFRpK
gWrvnjlmJzYKUNZ7e3EzApXzruO05GkkgaN+yTJ4YoYK1TabvHXixypUlTjQIUmfkiZ3Psm4TM9q
9Xg1xw66Z4Gn9GpsE/dOyIzpEA+E5MAMFAuixuYrh6k9zDQCnuKkhFwODO/NquLu1rFL9StK/aC7
8ql36T87c5juwc2oJyb+64xkOq6tz1ns+I+JmzIqIxTLqigZ1vyr29SOYlqNb50M6HKnPBS+bSmq
F77HHEN6nzwG9Ejue6GT2wB4gNqLesa6ElUuNgEdlzuWK0EyTmsbDGyNE7rlz0Udu2SzumO9RwXV
nDJ0NClxWyV3+eelEpkLkS5WyuXyLCjIwA1Mqc3f6krEA8HZatKZj1ZeLXZxrJA/VANTB2tYsdTi
QIkmGINPep4cfZuQO3FoZ/9RkGbNyDdYt47DVA6enHpeCu6efb+MxVsUoekVRUTbPBixVG3zRtbY
FHrvGQYitlGdioHaSXO8ZVpwcpmrHgf8StcuVMBNX/cAF3Lw5iqa8n3oUIN33C9PUY8JZpPiAvt5
ucwpmVDb2WNgqha1cxumuNQ4PRCVgqZN5Z2kIJB5HrtXl9nJ2cpDQ0Y3o1GHGekUV/59bcampRmg
FmaU2oylPjOeljejGbTWZuQa6r44zx3VNcXIZSALhshRxT5o+CJJAN1APkyRvyWnMuP+MKNdmxnv
lN1SePCbHKu9Hs0YWDEP9s1g2GNCnBGLTQ6svRGh6Pk1ZoxsBsoJVkE4+AyZhRk3B2bwnDKBVmYU
DZEIlbUZTxPlHiFiZrfWzK4rM8SOzDg71x9dP91RdBfbaLDvssvkW9BourL75OflMhZnPh4GmkE5
E3NM/CRspPLJNsN0QKmvzPse/DnLHgfm7egCUZXqu8AM4ku7fp5Sp9yUS0AFbSb2wFKnnbyM8fGE
hIcgwY2MzaDYjL8N/Bn9t1hPbjunvxuMKkCT/nUtjVJA9Br3hSsD5oQqT267OHBTPl6zvqG97O/V
MrtXPs5qyTK6840ewY47iQvCaBTAWV9bXmVdu4w4tgPaxJO+yBr6mjZeaLQOrdbqCYUiOkkcDMU5
N6oIX3UfQZ3Yt3kai7u1VO3e6lEdbhtvIRmIMptDasjyewnw7O7o4pJ5Z3QYq1FkxH6sT6DHccxM
ovt5zeNxa3mYDKRKz15ntdwS6Ds65A6M0NF84EQpn2kRRGfPKEKw62Fpr8k/d/iaFEOnHWfB5L1Y
ovfEaEqkUZdIozNJjeLEN9oT4HNEhDv+bW90KcvI0iHH6RMNu3ZDzgFDiWwhf8/nnco8+DozU3oK
LRWQ4bLoK0ev6mqcg+Kb30fVaZ33vVHJzIOLYKYz2hn2GOuYDSmCmjYp2yeISsWuNXobxyhvPKPB
UUuffHUvwhxV9/02yMcnFmFxUrVdPALzRD9qND2pUfcIYZuYJ3dndC43pdEAFaGjdqSZowuaxRdv
6hiMCCt/Lo16yBvQEQ0omK/6i7iI7dAIjSbb32Knra7o0jBs8gyu1miTLDQ9t14/awAt6XLjDzwi
l3z1b6yCOIzdf+rk/12dTCrgX9bJ9fzdWES4lx/4vUhW9k8C2CuV83cVsvJ/YuCBkljSEw0kY5H/
PxRxHSMfFAAT0BaaAhky3u8VsgvYzjc1N4TL8DJM+UcVsvMD2Q5SO9Evjk/1rmyEhJfosj/JB3U5
DFMVpECL25J2YtbDF89l/rQ4Xv5RVtN6A7uAwT36eYb4+WWef5nsX4b8UdBbjww+Gf0z750eXWeI
XnM6fe5da1QCyYBB9qa+jPGjiv1/CxGUHrOIUBSR0veqvWE+jzDVkHLrsoAenoXFxzShTpjaMXxN
YJCgmrjIF4aLlIFRitkB5pvE6BxwHhX77CJ+8C9CiMpoIgBNFb9WyCRiCKunTC0TVNzWfULpgZxi
nJro22A0FrE13ec4cRhRV2n2thothhvF06clbuFJ6j75BmQMwQbIaKYX3RI8QpBVlPza6bnT4+V+
DTqCmRX0qG9BaVnnuiLYkTN1GZ8mS5LlehGLxMgw0GbWjnuUSZaTQMqGgVBhxgW0klt2KPyo30Ml
St6EdsAxOWEZXvdG8LlB5Vg8awECn4oBYQfBsId0LuJrSDDhrYeI7dqul8bZrWXpP5dJDGOasKAi
YArAABhZlxwRFmFsxhHu1upDwy9vkFN2AabgYkKZprphK6O8vR2jPNtjSYDzjmwQ6Eu7qLuO6IiL
pLSCKtGEJ5d6nQf/FIxPU1C2h1gn9QHEc88pJAqHrUrLot66xFQ9t8U83IogREAiFy6OKgBE0cwr
HgSOGKYA8Zo9pL6ugZR4wfS5GG0cWaM7hKgua7TwyaoXg1wNFGWnHw3gludsXwDxfMA9yER8SVFq
YCvE6jUvuInttGcKkJVOsmF0Fj+GQ/ONGAU9HuxhbenNQ0T7Bo+3cDdgC4t5k7rr8LXqKDsOURQW
r9Cos5vJqdr9qnRmcg786b0RikPF3KEJQIZwpSyno9XhtM6VqBkcbBZS+R7WoY+z19YGjzadV9Ki
QMqIFWXgdSCm9GnWQfKIS1mL4oNvV87ulrCJlGu7uBVWoaNNaG8NbM8PyugU97hYS1HjOnCHCa/J
7FN/CflzHPIasIV2ZM89uz3DnblCW78dhJiqQ1QJg75iBIYU0t9OSga3KJfyK7i5Jbc3uWK6xh4a
5/MmqJjRuwprcW835bYdRHSVJTkDmGCQQIkUKI7YKXdFLu7koDDu2CLYLLX7hJj9UMy2d1wbN9pq
u0PSZVf6gBqV6z7Ct8Zh7epoV4UdK9CtWvtkIYKls9SPzhZ1F9Y5UDO3kl7rPmU8QIKFmo8jfPTd
jC3/uvXQu21Id2jv/L4dbyWmzSctKrfapLXvXftZBSJB9ec1MWPFOvvGNPNnYWF9L8L8I+xqd5f5
YPXrNOtfrFEWp2Jegi094mSTLp54hhnPrhVio+Jcgm7O9ilp8Vwlm2yOQzrQtGGnMX/EO/eq3K7Y
xtD+N1ZN03GIn3zso8DnRLaNoDpts9SevA3nz/DQrT6OT0a9XO16frEdwmhsurg3AfGkhCH7WHRl
Jp8YVCHsKdZ8z6HBu8HiXRJSoagxY7cf7z3q1H27ZJgPsf98Ymjmfg5KL9slOTX9QiLGbTAOwQs9
lvGumf1iYZNiigeGnb2Ds2tkfbUZENDkyOP1wSbCAs1fnD2uE3tjjgvpUK+uexgtBQpHWGrZx328
XEVyJZ24ssst2RSkv6V5eypHEIdBVxrth3y3fc40+GCnqyWCV++pdthj5oaD53BRzvCdaZms6Flx
ahZcbekwD9lShKmvKUlNXHNnQlyYLsOyTTgWHlPkkw9ZH+IGsj0wW1W+chCR9t4OG2I63WC86vqw
/MxpJHxMhhi5VczX/zkDbCG9EZ9rvlQPYiI1WRex/QK0oPjWa3d4C0TsPgftUp3blowkjTj2qoAO
cD+tQ3iDmrVn8k5nY488oWDTTdLxOXUdDPhJ77w7PUvacdr5iICvumco18Oh8cRD33uEFQ30M/py
1s+xKP0QfIJIyUFQVOYc1o69h1/ETrxsO2V9jiUtZMss4gehwJOnwDCBAIwBw8ApDBAXOrEJQKVV
Eg3JemsXTXJV0jLCF1JEPyfYG5MNJPb+C+UfcPTVmtKjnPL+AMeMDvwqll/KgYbq6jTrizM5qKWi
LOjAI6VDvAna/mc8zvK4osg5opiCQFX4dsZ6a5Mnzx/FM5MACR41a4DFtgiEAXAln5q26QHQ+ctj
0tc0zdiY2gNP9OU9ATv/4iRu0G9GeCaodB3scdJdgZGOzFy74TyMkKs4nztiGD7brW+KW80RJrc/
a8i21QFcQJd+cjkLQGwcan/kSZTbYfaw1gnj1wpr9H4U8Aa0My0gOO1l/QgHmtVRrjkGdylbcAJM
BqFCN0ebONHj9WyXL/OykDCXIzxgkUY3fJXFDuJ1cXZMJ4kx6u0YW82uBSz9H97zb1KfvxMQefhc
/qo+/vROn5XhUl19Jx767cd+r5KFwBgjUAn5XqhA9phe7u/qISFpMzs+mZziT8qhC/tHutSt/JCL
Poa38EeR7CFE8oSjHMwxLjwh8U+K5O+dYC7pwX5IsBABiYI+NmX89w4bgHbtaPWjfy4n8F/bigk8
ZoUewQWT7P7Lny7Mv/HEmV/23yKly4sRVmy64yaxkKDE718s9hYXfPvgnhOLSBXqNfmi2VVe83To
fKwUdvMW2wE5GFPWHf4PL40sysabBFv7RzNaauViGWrhni+ZARXDZ7UHrxws+4Cb/MUJFwINersz
+QCRIdX/9cubIMbvP3kgIbczNaBjT8Vi/vxPJxFJ/6xS2AHPRWlhnQytaYASgI2luSV2h5dbSkZC
f/2akjXyry/KUnFNnqcgAvX7F62aKhrjRklaEpV8qRwkUbL0V+I6pFKvzeCFRzc1MPtRjATiJMM4
fPgNI/fC4ky1bX0zmw9i8vmgboA1W2HFvTOJQFMaobgXd5w1iAhIIU8XuHxFmeyWonKc33aer8v/
i3+t/82q+X7OYVYNB0jGL0ZaB3nnYhL707ULZ1qDeIQkMmCLtYLaGJLgmC9XYb+Il0texpL/bSDq
92fH31/VMLYCTqNwNH74xlBUBNnideIMaVS8VOQlkPFXJd/sbKH7T/DBk+c24uTBW8PfkYz/zKJ5
eX3GO04YAIRn3fx4r0xKVXmbL+LsW/7ylJobRitSlOKpFX9j1Pwh4/7318KiycSbF/SMDfDPqzPS
AUWRPYqzSwbEk9UkUImnVBgCiuP0H0vuuu80aczdaWIfaF1xs1hZsDyiCbP+5uv+1x2Jk7oNhcwT
5gj446qVrlWr1o7s8zi03CQuIJb6iBPDnqjxcvV/uElM94L7kv8GnCi//+zAH4gsciZ57vqB2A3M
KuvWjeF7j4Fd35UdEVnO1IMOblNWuSpWcSpxKZnRLmqtDZqB+s7yp+Upbj3OK7ktkSnlpq8PU/Ax
SSao7ZXOuMu8EHr6rUoQBl/99Z1+Sef9YXsJCA1wMfR6zOJ/5LdlRRyNoVbiDOycaFbO7d3hsm4W
Q/HuOsKAinBmy9VcwBJuzT5OmWxve63aQ6NLwOtp7rbF9cqxscMvR4Za2NnL01+/z3+zCwYoDULX
xrjoYuv8/lpbixwnRo/ijCKRC3K5zHT6mjdhR+KlLbq/W9nmCfrdFuijsGWoqxz0qCjLfnzFcohl
Zue6h5Dj1HfeUHrvkVrMXxzgZqMNop3TMUzzKI0i3HVTRr9kRmr4nI45klQHYfyHU8Nez2x2ANvi
JkjJrjviIa/vLpeo56nhb8ioVcd+ClAPwdcj1hE1pKR9cjKast9G+v/zhnh5Kv/5++ZhbfM9O6xc
DE7ESn9/IdcwV6CEdHyu+amtavTa7bLAAkjpFHo4VFPCvJdBTTbspGcVoNSnMkquVALTbVPwu+2t
Xhq15aw27e1yCK6mNbaGA8Z74qVppmgHepQXrTvbWZkWwnezfib/JiajnLTQbjPTF/G2qJKTfgfs
hjsD+Ou45xGAazbPCgQXnG/OYzUkd2FfZkdZhvVpylBd7sK6s7FZAU37LHSQP4haF1/tvCewlzqA
M5VeyQLSy5R8aHOuJmciIapj4Pl9aysPoEXrZM0jwXW0yxfIT1gp6x7udZCEkBGCwGpex6rI5p0T
BcEzqI4E7ikGCAgGcmqnTenFHQR9jnrkxA0y/KW16MGZydWQH8hZGeiPQ3vvbiRKS8broaCzFRPf
tyF27ZYjokJoOTFECLAIdWdrRkmO7WmovG3bS8YC9Kma5jGIy6LbLopA9x2QCPUao619bXLWSIBA
hCMHztl9WyZU85QGah+IAWV2WXvee09kbLqtQnYbSkA24qnhKdCTn8QcDsIxTC+nsmD3RfR6FpEV
DHNzevU8mUUiYKiu1WgHza0TM9C/hybSHq1FhTB6NE460BYGU+LGaXKacjV8DavcZ+wvExtbRNbt
lEOLr5MwCTo8evgDm7fZttfPwpBRpGGkEOstf9FQVLdeSvBNoGR0JQ1RpTRsldqwrNEsw1sx5JV4
NBCW1fBY7JGvh6PxUF0TsOTRBQLawsIqbTpNcCfhuWiDdglhvLgtg4EFSU7zYl0YMBNhtkgFOe8o
6DA4/WzFAih0HezKwCR2bQYNjsAHxu2pSPJ3IWfpNVvwGCQEkTxlEai4I95VNZ+tZPId3m6eVdCA
CBYNr2jzUfwwuH+q85wrDXuwvsNCTTHEDk5GQzgHDsgcI+Qt44j5pNXzjelo4KGgNeFKU0B+5UbV
7BWpZlXio0RlQXxyy+/Ag9+8KXKiCXEWJkcgzbAZ2XYX7mZFRpHBhfPV52gTu9SNzxyhGXmt2nff
I29Gg5za1KtDQfIVfhvvndG7ep0lIRv9asSWo8/G47IPBW5JekCXcHomQJ7kAMx0/Hr0fbw5Thz1
HWVd9DoiU93lwNXvAK/LF5xX5l+qC3Wkb87+zHYWRaj38Z0x6jHBlzFNlx7wLoUPkTf8H2uAzvIq
9Lg4nTTItAHUNu3uRGSnEeOB2pLKEB7pOKujCurlSXo+D3WcA8vjZY+khguPkcdDNMjaDqFz2H+0
ylxK2s7ixbTURgoO3m05jug/nNYlB4Oyk7Gql+rH9lKL5AWZ5A9VibQ6jidxGle+EZp07MbyIksl
A0/KTD+NKccNxyTokhLL43lYmnmnTfWoJddelJoPxS3JK+UJIZ5pzWLIzP+aOt30IJypPu188t4B
E6o9A4j+oyl42rYqbt+yHO8B6o9eP10KhTVvK30L1tp/lwv1fQYb8K1reTPM6LMPBnMB14JyiCmC
ZZ/shFvaryOof+Bn6iPLiO/ukvdb1S0Pnr7uDsTZLE92ZlOE1yj3957Imze8ezzNdY4NYh9JRZXe
rya1Cjh1fdP2He984mcIpKxneKSt1REpdSlw0Hko8rUzwtEuhx/681y0TGW0Rj1w6lvXIhV2EzQ0
ru9nT5PdUnruexIAArjmscMbbOTCQDy0AAghrxTRLzg/ePHqcguJyMuWq2npTBnEk2fYdfM5dOf+
AwgT31EThRR3/KOKBQ9gpKTsbXT5HGSgZXottKAwwPJy4/NNn3BrBDd8nPrOmUA0phoDJ4CegndL
h6w7zDNP3MEsTw/d5cmOM55MuUvi5j6bKFfdMNPjfTPHFqEW9Oeo0sgBYIid0GHdY4nlzUQeC5iu
MtdsQH/1ukxp8JLlYVvsh9ZOr/FiskYYnXrvmMS4pjSE+fyXTSAvwF6TM8hVKfJUHX1jJ2kVd1jj
m5cv5yHcYg6gHBtE85YJomcIhiO0gqfUgSBQvlUk2OTw8SDnOsyUoIq87VeLIPHHRcf+excO3K92
UZZ7ma5E1cQed3zX9byTy0rE3iD6uzllC/CAW5AP3hEZQE3bxv2jWqC+3ISY/wieaF22Jokt7lB2
QiHvXxcFdnG1evS1A0URyanUQJLIgmdtZ967k2XiRVohZwCVcQxx0da/zGBECWSSxlXDPq/ILExV
8+bHDTd6K2byD80n5ElEjdz77EBd3aGGNQdeCD5wuoWDcjzmiJqyddubmSPtC+lz4qVGFuHsB1Ol
reHM93SpGC+PTb3arKimsBwTU89nX71GHSsZkiw9ynLXkTj7dLlqXTORJZLNolhRjfJ2Ep9Pkafk
bTbjwP1aJTEGmJx8UXvVDgRtZ0VMhtwK52ofsx2lOTeXdEEnImRDosI4kKBnFjhRMUka+Q7ItqA9
aBRi5d5TY+E9Ld1sUpVnN1+3Vmd77y7yYbC2aaReq8Xm2FqM7k2OHwDOoQrn4hbuGT/NvE62z8KW
M0uEYIdyu5qHCz4Hs/eRfmJd17Fgk6cUic2R3CXyllELa+JyAX7bi8zBHbAQ+4LZWNFb8MS5rN0o
XnisLQPm4AWpxy+4S6LzZX26hBlcI/0ar1FGuPl9MIYskdAeu4Pr5dNtAmA+/H1BAOEPvzUBnu1t
2U3dgbxMhc2/8d5jn17KZVX4S85NkaOQP/mYh65FW4lT5pluA8kwaQ2MvRIkRngVOxGkAwsWnqQJ
0XkZ+T2p+UDWXLL60g7dXefO/JmmECKJFrPkiSTd7sCSEy9egrFgJ6B+hlvUNzxhAN44V3XDohkh
sryiXRIPXiDXMyd1FrVtMTPcDjOb9mUHdPMBYzYeCy42kYnm8T1kXCUnmLltzAOICWqM1G7bTAOb
Qh13U3RFFC6xv9Vo3m3GrGLZO63mdWngk9nD1MPfNBzVXtWiKfy8mM89anIdNjOzF2iobrcY/ojV
rM+TQN1wGMapSh5IY7Hrm4pt9NTZE+/CI8SUhNa0ZrXbIlq7l8EbKUJiK1evWJlhcjaL+byBmh/x
kQXPY7iUD3DDvzKwtLaAbfqDV7RgGIklvZvzOPsWO32NThoZOeEAVb6dahQizsLjkUhTnkgaXj1j
knhQVCjaf80zzXVOG77Q2pvX5doaM5iVBL5MUNeQjif0sG/SpsnuHbcXAsaJV95wsl8OTOwqRNFN
U91HNcNJtZjQLl8ubIYUmYSp9nII98vSD/Ztazb/W8RDNCKJaqKmGgnJ3smiKm6sWtKFoVM0YiWL
Zus5ziRfT1c2/LVVJmLK8QjIpgM4M4TBwAHHm32pnahxSlPStUkIPDFGiA+wztpiseKeMQflvGCX
nR3FraqStiKDo+PtRWtAs0nW1AduNPNOl8vDJErYt1fsW/mvNTUmTxfVqH1mnuHCIkM5CiNW0OVg
GNtx1dwS4sCMvRvY02p/CaI7+mlY85NaHVNF4BSpVOIUL556FWRMfshVh9D/cNVxBuN7rXzJ8xNn
J6u1jNmtVp9004lXJqCELVJluclB5YG51y3pj+Sjsak3EcnRoD3Scgd9iD16cZu3S9BzjXf/vWu5
hYaCxcOwBsdJ7V2Ro877XteaJxBnu+QgvST91Z18u7/zmpE7brBwIXg5ZkHrtwqjpUdi8WQu8yp0
UbCuaBI4sC3Doed8swnHsbuuhx5KqCtlyFll8N7tfBUvYSjqOz4xuxJ9Hi5JkFk8NqJIcpIofR4s
/qT9l4SO9W5tCUMzkq1Tt8ZmO7iUzB5OTB+kx4YuWWlfxXlJEiFjHXnFKycvSQeoeAFABDtVpz83
Y4z6lDuE3ZnTznrFA3Ek09kvbQncoLEeO8vHxEo5XSEM7pzlgLff+jo2jveRqXH9FTP79K0ulp5y
G3XChrpKQvgmx1BQlF0XNFc+Yx72u90YRQVOtLbKsKDVS3vrOUt6SoMm3MWZn34qmyF+JiV1WrZj
Wehd3nv2NZ5KfVJOwzTMCvKvdav5TR4ppD2VMhmC8IwtTqwFMdliGww22jK87f7bpTvzH4v430x4
6I2b1vn/bBG/e6/69+8xar/9yB8aKPcnxjoMo2nTMrKRgl7yH9MdG583yQ4ImlzaBHTn/lsHRffr
D2cA0yF4agLOosM4BjzAPxnpYDP4ruvloXui4RWEgKA9J5S+/0OfrY2GsMjixb8rZROKrfQDQfCi
ACrSbsfeojBj+4cIMm84sNTRqa40IovOsy20oStmIfFcQN+2SuhlvtMte2tdOjc6hBEzy+3oTPhV
grZYm1OeuH4YXFEGlO58Gki+JT5UywD9BzleoGavhr4o/ePktv3XPJ7PJN0EsFakFWzdxA/YGyAD
X/VtvGvY+p6tcF3FcR0wFZldvYLEYDD967XE7GQfq0UUHsYeG5lg0PVpfyjacGwfiWTIn7s2Um99
sTroMvuWPlbXTVlz51ddgmVAq88WJv2al9D+ul9UIc10I7CrjaMrDIRYuB44r/lvbRDM2Fzr+Qu0
VDQFqBav6lEDRu0SILzYZwGi105ihRTLFkFIa1ncZGDDv/i9136WvYMhQNSYbWsVfi0WfQq5Y0Ed
5YSk8pfofhp95yH1UvugVCD2Q+bQx0B5zr/jqPY8ZoTSb22t7d0w42LbILNS5QZxFENvN/L1Zhbe
dGAmUT5SsfWvC+X8jez0fA3kTp9VL/Ut0gfjOUiRJrGzWumBU1L6wXrwzlk+TaDka2k9QI6G/+b5
nCvrRSDcH6qXZA0QWYUjsxuIJ9sJCCqKp3CQ9643yU9WXfTEMdHQeKjdeNypBkHUf7F3Jt1xHFcW
/it9ep86OUfGojdVWSNQmAeCmzwASOY8z/Hr+8uS1AZhm2rtvaFly0ShcoiI9969380FQC5GBuoi
A2o6YFW06QaaRb+hzQIImMiMrTVaap/hWweGHNTqqzbn1daLM20H/VQd7MhU7xgSxCFqjepe6XNw
RaJNeVkSO53vbKXN11Ov3MGA4DzY3dLe+fM/UXbbQ3TC911VINZ06CUEbQ3SLppjUrXhWBxRb48Z
uIIuqBO5RWeKdNYA67oaRlLp1EaPICu9/2dF/X9pSpF1sub8YkVl9N6/p/PHiTnL3vKX/lhTPRJu
hGRGLP9kavxJ25C/ObS9WWbBQXrIsln8/sRtyN/ohzMto4HtMsxeko7/scIiW2VdXKahZ4DH31th
f15gbQzLSFuZTFqWZCswPy2wjPOjxlNBeBwMNC1owQ1xOxJqzjNedLu4RtE36G+JNuKcqW2YwWRE
SSLdhm4Pc3DYWbVR73APkAf24TL+i1mpY/IdP0w8HH41Lgk7kW66xO8ybfp5NDC1zuykpuceBJG/
5bVEanXtKZe1nkXSoSOKCTQ2bA0nJvbgLsSvolUDgHEkccE3j6rstjUcr2421Sxy8awqLbyao3rs
WLBb4yWPoDE0cDQrtUVupdGrcBJw99g+vFaDSd9p3h6POo5nPaX9T2lGFTwhEhJp8xjNQ4g4RssT
qGSUJTDvWk5BaG2wG2Bckkev6Y3F4JVspkY+sLpzmNtIZsA35ML3j7KscNA3dT4wiyPrYdVjTX/L
51wnxc4iD2ywwU+vY2K/aCKnHBy3Q2BG2bEjuzTdxsOcMavoLTjPdUucVjjC9wmeyPvVdk2smmMd
Jsau7632Pdaj5lrmsETdpL0AbnysCDF4EGgkABJP8060fQcxPRqOkzZofiwUK26GS+iqtq35sgij
rRYTfoD5yCjvNFu+6FaC05MjY+mrNIu+mHCnxUrvnfGk4Sq6BRAFnVBgeN2M8TBdhkLd632YXTdz
j0aA8ynI7tE1wq2XavZbw2RlJasIczKaE8XOrMfune6l1d1A4ACIDi+/cQYloAVYjZGeEK611mMS
MmWZDC2+VoASkDKa2xpayMOs69OqiMATTW7lcKrNi20luihdw7no1y0i1Y0CQbWfrKDawJ3WVjBR
iGzQq/KA0nRc4xh2b7nq9QWdHLgEpA4fQ6QsR2m43pEDfRb6QaFnX6rOaGnvIG2sR8bAsGA0BLVt
rKCDmtOlNejiWygidwsSq97griObxBy6NaCChr5XiT6F625vVT1O0L3SKnpNeexpQzXTuuNJw6Ib
jne6AD8M/ni4cMa232TMtzEfRXTyNNBd5kiiiio66y7q8gb/oDJXYRNHPNKEdwbbERHavFYg474A
5MErPmXspZ7safKMxqsZJox6knn+bmKUPtE1tn1vorjD5sz4rUOj+sJOrCCAYpc5mIPLZKUcrTla
qw4A4o4dGC8d5t+WzkqdCxP3XM3ojNEfxuwwg5SDlUN7cKYWQ5StZR1Im8a4kJUDsHHiOh4GSOXt
Kjey6JL5VnEBfJCrR8OTIfawqJ0H4ntm00lWZLzb71C6Rvjw2dg8qLEqLmVG3xHOeZ2eHLyjW6uU
BJFQNvJ2MUyDpsV5Y9jRmrJIYIFUciuoSpwdXX/3kHbNo4xG9SYGNW0wS9sHSYDxCskzKvLKINGF
lXB8IcTRa1aV55KClIeqMPw0blIwW4RpzNApG/G1CITsfQfkI+hzwg2GK/yIyDwM9HwrIn4EeK6h
i/JLRj1M5+Q8DIcydEvHR4qImj1B3AyItnQbhhOheY3VcLx1m8FAPljQnVjM7dm1zYuxG00PAzoy
wVJDeWmAJK1QtV65LAcXeQRmnSZmlj9xEKrJErS6EoCQCTauxoWnEVTa0h/EmxcvLj3BESrzjT62
fX1x8bk8owRPLN6+QTnNaTSj6CY2x/SRhk7x4C1uwHDuoX9WI7rMs1nQadP0PQlxkaPWphuDCbZx
b5j0MR6FRIzhcFq8h6a12BDF2ZIYVo3bbO3FqQhgpj7OuTG+kOyCP3VxNBIQXe8Rx/p0hzW4+Ivz
UT+bILvFDxmhrtqKcWjuHavELhkYbnQLosp8Loc8vhPzlBv7tmnDG9jeFXyluUuztckc6Ws56xCY
bDCPzq5ZfJqAHdLXqJY1sZjGNJw6vLLMEY3RAdNjeZh7UrSW19q0+D+dAUQnLsWOUtrEsSW1aNzW
gggRV5N8RCh1dQlC09oms5UcmtScNvWI75S1YTokixeVlqPBHzx0rPO85CkurNWsl4sPbckWl2dD
a7J4W42zzVXM5mJ5bXG/YjNDMTmgbL3oPNc937a95kUXOdUEwm6LLzkYYtNG7ntiYdgaPZvJYT1Z
T/gYq0NCsXAjrcjgU/N3WhUYc8EBWdeTVl0mAUu/crLLcPYCvLrlQQpAha6jkRBs5JrvwYqBE2cn
V7RIxM6mcOAvqMm8LnjRIXwulmFnMQ+bUHn9PJoZcDX8EXu69jVZLMeNaU0XtlMzlGmR6Lww4xze
h8WmnFqO8BuQmLvlXML8BTszT6lD1//scrbPjud5MT+3xChFK7bT5sLyFgO1YzHLWRutEvamZz5q
+xgrpbWdwbMQVIDZ8slNuq4AQYUVGxI0ruz57NAO7cWtDWVhVoz9Fhe3F4mRWtpbLJZnn3e/WL7j
xfzNEY7bRSyMnQzXmm6nd7Pu3qdT4OySs3vcshuMpkUbWaf27C9fyvbrIC2wSXZR+XVejOhdjyUd
jzb3iyghnOqalRRfLafO+ZkY2U2aXxusFPglxWJ09+rWuGxZzniLFiN8ePbEc+7CH595JFGshDDT
VySLL61mEGGOeANPcyKrY4KrV2Cj8DTMFPjLozVxvaQha2Wd3xE5112VC37bXkDc05nJveAl6fQt
qO6+be9CObJZExBwIr0MZVzJK3YZm67h+JjssNaNiO8ICc9tHLALICLAKvA+JlP95sm6QvmrNHnE
XkcGFT4nsvkAHkt03gtrvFmw496ZQC4XGDnyKLjkVZxBdJ40JSjwk2S4rA2mAiu0LxDNm8KGbs7x
pHk2k4V5PlgL/7xn00f8uVDRdZ6BYCMXWDoCTHYC6IVFvSfvzZ78aQwiwj+EzfmrzCzvfpqAr5dn
DrtNlxgxDE2tVUQba+eVbpacmmhOJ6BDIseu7E1PDWHUkJVG8bUOvGRXuvibV2mcgi81goVlKepi
x7ASC5S26AFWkaHYMphg97s4r4wbE25tfvQqEr3CXhDOV+g2GCM91A+Vl2T6uiBqe9VaPSHoE95v
q7twvdnE6vOfsu7/VdZZZx/fvy/r9q/jaxz/VNT9/lf+KOqId/vN04nDEJaDvA9B5z8aZa7+mwkv
g/LMs50lMeP/yjrTJB/VQJPqIBqzKbv+UdYZ3m8Syc/SN9MFaZXybzXOnE/6ZIaJNPAQJJguMmF0
aoua7IPSFGVPpjC+mfctLAgkSipv59VgsHatVYaCobKR+0Rx1rwDajIfoijV7nio5x3G2rlaZzHp
OVk74UbRg4wekmusO6kRyDkh6Wh1nZ9DJq8ZrtCVxDdJM1Vs94yJDiXIo21Pm3xTGYm8NDV4gQRV
j4DS0nnHbpneqYTuiQwxJUQ4gb4XSgOpFtmjze4KWHAqshhqTduNr5IZ1KuAMhsTLM9lW0fhouZo
0kZtOZDTkp616o3oteS1C8cZrwYiXvQI88sMpg01WZiKNW7i7vvQhLiyKyQPIQXxbRi5t4sMBEVQ
1pqPYJ5V+rsL999K287qzg/KtuUWuHQMuauIxOmILprmD7cgx7ZDndq696qx5MGxemdTmRPTNEnV
iAvHrBfIr5nLm1JU5mUxmny1yvVK2nOpDmM2gkVGq5YNWPXDSQVOdGUyRvpGKJ/2XNROexfN2rRx
4iQ59RzIInYt3PBZBn8rjJqKtdsqrz2veUTKAuqxIl8Te8kDrI+diOS3hH3w7ddF+znG4qcvjRxy
eYBBbuv0iD+L8Dkae2GgV8U9mWjBi7Hc/bAsCTIyEbto+NPhFFgYrJOx29hRkZsYchhjtERqn6Z+
0t8qyIExp5Fxug4LOz1ixnTug5l/qi3T/A7ZyLgINXO8jhC7X1phPd04XvAU2pO5k3GcPaXFOKxd
JmH7uBiLXaQ1BAWQuepjqOs2Ss95pq1OHy50ZX0rXGzljWkwswycPYf7tltRfPvxNKebyRnNjV7J
aOvEL1klk6Ntl+M7BbkFSs4a3ytCqw8CaPe+6ZAMBEhkmaz22y4epzteyvRKDEjEMmRS+9T6psOh
BogSNC7lekIOuUfC3DqGY9X7cdzWq1Ikcoe90Fybce/5omCQPxXcpYVSkpxy/LOXs5eZz3NXVN89
ygWIiYyT3ZVDubWflDC2RdS2ezlVMe3LTj8Fi9rCK4zhxLyLL2daPbP5OlLJfm6iRK4VR587DUni
ddsZXFB2JtiJntqPzvJuaqliSx3bZzomxH6EaXhpA89Y6+E0/YV2+9Oa5eg60VIusnigr5J7KRkw
fHxh8DaB/BmERg2rq9tO9sVOM9rsCa4wVFfRS1Say7PTlOqd2gcYUNdiMrPHOfpGDuB0VRFhcaw7
vX4WtV35CFvgeHvVF4SLqV/3bv5I+S3X6cAgnua3Vewy7v1luQDs9C4kqgir8AYVmXk36U0K2AzC
BLgK4gVRPsZrlqt5O2CFWhbUkvg4h+J/43QaNky9J7UlmYbpqklLdXt+bEF1S2Kl3PnU1I5xaVRl
wOjN0794Wt4+S8Qtz3S+66u4jZmD5VWE7YDU4fit0LFWAspE2UQvi4TGvncXakQqNqkXEUym1+W8
+fWre+70/ePVXS6/xb4jdFYt03E8sZgXPqxXY220WkjOxp3ZVK7md1gxVnNTa/cJDttTY9AaW7t1
qxGkGXPwdlDdVifiv6Jp5zHfw97LO0hedFYHRw/l32s6uOAoZT1W4boiXvoF9zVfRmewe6jjXvsL
6fi/+gL2sr3Sz2RfNpcB1ccvUKi0JfU1FHeZq7oN2qHpqgZpv61dxBartmCdofZlvTBdlpgiwsTo
ekX1yuTWuTBGN/jBu2exMM/lqzUJCFOwgI+RWfWIJDIveEDjxvQ8oszxVr+++Of9+NPFh3gsDDqw
CEzPw7WPvzuFSkwm2ejclb3joNsma+cHT3OAURUF3RNsXnVKpna6zohH2XUoROOVWRSYjat4OJa5
FwN5N5tD5ozNgeOn9tC5udxJcjTidVP3xbXy2vhSmHz/kRRWc9W1Y/tjYJvgFsX2WxuM/UFXyoPG
WaM+6O0xLXZiELiQE0etJpOstq7vg2cTRSTVpuYdW6LeNgG+jy29uHAL7396aVxwWM04BLB0I9K5
CwGzvzPN6bsRtqxXZm5rA1WfaWxwQUr6NOmbkTO0oVlXk0tYVYfMHoKXQvCqcyZAXbG8eoHUQmIJ
GcFs3JT/sUeydGSUZ94RmTL3fp5Yw1qadfRNr1q1TZiBvPDkDd9tKMSsIMulAYh/7ONCnWx98SnZ
OStfFZOBQjBs+qAztQtXdu3GGHiTd6vM0RuG0XRIRzCUDf0Qgiwz8zKaIFU5IpuuEkOxl/z6QeCQ
yFP605MgLbxykrh3XMQcBz8dG1ir856hen0XZUYncG3zgq3OazPO6HrHvCmiImQMhuk+CrccxapX
1+zULdFNUJ7DvD1EWi0gESbZsY6ZCIHr0mO0MVoSL1GLxZZIh+V1NYT+No969sjy372Zoz1872Nh
az5cllz45Nchvio4jp2GonM2JBBSHmOCR2JDEy3ItuCdwQFJlQOVD7XJn1UFntnOH6exJC+QPstM
cDLDSVm72i0g2nn0256wH+JoWSJT0PgNiuw9zbF2Z/PW7kUWL0fO5b6CIuqe2yndO1o6zP6ERBCR
6vxsoMDxrdIjDFKfo3zVJrwQyE94WBMTuiI8DvEOCQ/h3DCkR7zf+l7JbNZWrqUgQ9cm1F+CQG25
htYaPbEPxE+tBpVrpSpSI7GikyfReuD5MR3XbrhHyaBP69xiNVi1EUpwQDUGQR/jcsBBinTUvYmt
qs1df2EwoLeK+m7TMcrU+bopS15Wtlyodmz456CDXIrNiqn12nNb2/Yx4hQPYdi1hArb7DrKSKy3
yApiDNSGW6UXsAmW44+cb9H8lNpGhbX+BryBdbWrc8+fWdn1tVYwbw6dMT3OPAgenGckmZoN9WGN
B9P6YiDlJj5D79UtKregXxkime4azpZ7WnZYI9pWqR/MIr2D1ysNAV+Oz8ADT4rSugHCYw+DRPvi
xtHahcO6Ii2dpxDNvAWuO2z8jh4SzJsq0H3A7NkPhs93JJehOHQ4tgarMRXFOhvT/EqIPLoxyTbH
jJxJroyc1e35RfqPBOSvJCASgOyHNcd/7V7/SAK4es2//89/X5Y954nPuMjf/9afE0vvN6QbOCfh
2uDJ+VjcShvYP64sAgBc4+z0/b/i1rJ+Y0Zn6thwYeVIc6kN/phZmvxAyUwUURvBLzT9/1Zxay2e
oA9LpGHQuoKEYziCGeg/G93iuRn7Mjaag0NLxvOTRDPu9KhWJw89/7asE4+A4YrVrdVE8ECp0xzm
vAiOWhOTYres5CJjey91t9hBtR6WbmkGQotJ1IMHVtcXUUVYWKl3cm1Aqro2Cs7CyXJWnKIwe7Ip
3dCHs+fSxQngbdjQ/wtTDH5TQ+4wQr0Z2aM1tafD5t73Rf9XZ+VPshiuwNI+oL4y8U6hgFz+/Yez
WkKlwgiWvZIhCvz+AHou3XhcUF23fC9+7w+PyM3v1/a/ij6/KQmUav/nv382nznnz0OIY9m4q8kE
WdIaP36eqcGiCdO0OowaJ6QpzN4WzMZSu/xhzv+3ZfPPFtnzJyGnNAQFM0mOiIh+/iRFVafoW2fw
jJhqmjQmmZE42s5jPbwncNnewegO7v721xM4vJiE45qkcv3ULUl0EwYfcxXQ3nT6VtqCPGvhMDl+
j3F2/os9/l9cTDAhjAmXBhGm3E8XM0QkHRd5kh0MfXTSU9Hkaju5CLqv+0w+/PqbLQkhn96VJVCD
D6Esl/SkPn0YIuksylM9PtTRlMF0iZhS+3Wdl76HZHoVgSC+7hlUX44cOvZkPnbVJm7d9m9/56XA
EPg60Tpw0P10WzMDIWXeMwup+3QxV7dz67thEDxIt2Jr/PWX/udnyNGNZc7jYQC27XOh8OHtaBgB
W9jwk0NlKHVbUtWT58EbXMHXjEguj+GziAIo+F987j/fWPp6rgGEwHURe+ifvIwIksc4dKvkUIz1
wLiJuzlaPXanIu6Tv/dZS28PfM+iEOH2GvRafn5PcIGNxhDJ+BAzqQb3h/1wVenNfBHOo/X46+v5
ab09f5ZDbUjLQuhYFj7dvCTvmL4xlTioWY3GWWB+zGJrMPxff85nwcfynUDieXLpm/G4mj9/p97N
2gb1asw5yBkS+vRMylb2XIBbGegCRTFi+tXUdCVuLaQRAX7PMDr9+nf49Ows3xVIFAud4eLVx/D5
8+/A2DGNF8b5IRhIVqiMoWaSrrTwFFhzfixDj0Gta81/0fv4ZHv+vVXLEkQ+NG1Dk0DaTx8buswt
AhEfIqITn5vEzY+E9MxXFQK6XWNVBRYeAmSoDOcpFGuKtXk4jG4xfYOhVtPFBXd2TIMCxOYidsQD
zB8q0X4/Vf3b1flf/Z6IMjkaCE4HUv+sx0wdKxhxPGt7KnD3DTq43ayHOpPcoswdXZR8DBdXWAwF
YanEJJz0wSQ82yqC4NCnpX0hOxkcoApbV1JzW7F1h6hMiPCSYtj9+k7+81PrwQCwEKPiy3P/STqq
y4IRdzbGh1zqhFCkJJelTOXabvPrz/n01vPEQNfnljFf8/jz894Ya3QiAq2ND8TWKDKJltqySEvn
AnGhc//rz/q8nJ8/jFRi81weYvP/9HjOXuu02KJYzssm9UMvGHwoRP2a4jYFCrV0WqZxvjDATLxo
eRHuGNZ1f3FhDf2MbPhwAlt+DcgGgoEFhwJ+nU+7StZUGv5jM9iLfmzmg8hMFtNOTlZ1CPtK3aJP
1d+cpXCP43O5U0VJyD+TJblCq+5ctDT7jrLv5xuoKXSN2jqpCDnJOuIiTfjxpyxqoQzSYLhTmRX8
GIC+Pnlzpk64+idIfnXj3oua/gx2bOdiwGJSrdp8NO+cPnXv3ajS93jejMuIVLfe16tYe9BIfbqd
w8DqVxlSiuu80bvXLJj1N2J8ghNqYupbORXBD9orTnUs8hpwVoGxb69aw24RAUVLM04QKANhjPjI
FWZYHIQENr5zuLIeRyiENXkhA5SClhLzRzZ09ujnHRRbMu6T6ARrOT/amLF8oxnitz5i8S7b0PmB
ZsozMW5zbGTQqHvhesRU0W9JorV3o61zGCrEBMtA9OYGSb548eqx8e6ob3neePvDdJuWko+vqka7
9cyWtVNve/GiIOL6UyrDk1j+bssIF8y4YxFQGI90BwS61QdZWvOJfSZ7qut5vD5f3sClSW8WkX5b
WXVEKa1EFh0oB13raJKUekoJ1+s3NYMKNFTn1ao35oumU6xQnjFpX8ku4Yks9YnyNMsMtceEx7Wb
sUDTUtH1CIdVbD/3jZ5phBDqxc2SrbjAxPg5I+FOJ7cDItzWIn5rdDkWq6Bp5pAoecZbK7pozj30
auvRK4YGjIfJtc3pYL9lYW5uDeByrwgosM7w0tABDOJc3TojEo51lzYYbIZ6usbbPES+sI34a+Z2
LE0QYonp1Yl7tZbnMF+Sr70e2Nx6jnAw+WoCDeAbeam2xZDxLIm8UyemT1mwCii9ZjprA01zR0MS
uSSh+n20tKkTvgD6pmSk7m95wDY6vYRXHPM6KkKPp9dZ+lpNAEpzT+jDdAUcV3twAf0toHN7PoVa
lhxTL9tIhQQFFft0Da2m3hIMa+zDUZWbGkftetbKhj5BFB90rykukAXaa0iPse+arX4yrEIde2yo
e0s4wUPYiU1pL6xyt0hPM5+2JoFQXOdK7FISudaYiKbFSG+9eB6vXWXnO72cgUOmveXr2qSQ05jm
Gu9ps5UTFANCLDMSf2bbfJLxcA0saD4mhtxGERRGOJrlESUqOkINqnaajxKLMl8rS71mHaVpRpBm
Rw+5tRF0OvZLg5ryBA/9upnIuEXrPfnD7NnM/k1r69Txoxu4pI3STrzIMNfpfeqsq64Yd6nM9TUO
nQVNifdGVoQXxTK6IxHuTVYmfkmsoYmWWz6edPRzqCkOmu59qRfiMNr1KgPb4LGr9ZX5NbfsoyJ6
fjWY8VXkxhCQbfdhGIKLshDhl47O4QZ7znSMspwF2F7OSLk5X7mxZZ0AW9e3Bn24ozY4qa+Ue5mK
evYqGpCkMMt0WUTC9jtAymo/GyW5vUUwBIQmh1ZyNEq7NFaBForL3sn4hcrMtlB6z6Z6dJRtbacx
C/pNN5jygvlNfc1ByY78kUa9nwp6e/R3w0fEOOP9jAG8QKRWeSGWSzWfUqGsJX1TbDEOet/IT2oO
U+ZOhwgfJR/KKfrUhPqd54zjnRjnmdy4vt8s+w8QxbIaonVc1flN2yF3Ebxp2QExLkcBMyWJuJk5
i6QeMsy0cNu1q4uYpajA+28HNMBEKMW+Sih90Nenfs4xbyuVjopjHBArNZWZX7d69yQyVfsGEtIr
u1akcIfkISR+RxM42aLWBd9Ytem2SFLnRicrdeuKPnzuknC8sPrJ7+JgPCZjrzP5ghXz1aKHHqyc
wmzj9cA6eQCfFR1hBwKFN0fiZtWQ82AmnB0oETLtNpsbscnn5ksBWn0LX2R46e3C+9HZEwROtzAY
p+aOeJ5GJdVOd2KNedEICrXsOY8VU72vlJJXk1a7C4xsXltlWa21rhZ7KmjJpM4wu1UFtep7ZXre
phqTmRGWReyZrZ9k0BD+bUvjEoVUwRGmEIDZM3mbBTUzq8AKLIr/JLJpUzTGgxZrdB+6TB65qfJ+
cqDosgnDcgX/YL9PSm9vBSEIh6kuWuAltQn8gkcASie0hCB0dqMgxtwF30eWamw/gpspb2hMWhDj
jeQQJLW5TCFi3yJxtR4CYzc4Dg+2LE4u7YN1kEvzJqwzhs21sC5lSEZBUykGuE5t+NB6MJjp5ARl
qvVe+yUdloWmXg8t8tU1bvAGS23geLtoKEziH0ZEj2EbkMyqT9ZVr5M1qKuAY7+0SkypNG2LzZxq
pY2Xbsh2GJ/Fi5O6NHHKOryAAemVfhDY2WHW5Py9oxy/ZGzb33a2BpyD6QNicZTa7Om2HPE4l4Nz
RcWODwYTCAWAUR4zY6aVi1v2NCZ5dlO5TncN6GHaW3UbMdyT3j4nqvAweoWGviLwLkpCtk9JjxnF
Dof8LS3QBW5SgqeebejEW9dN0h+gX2KizwRiY8jw9JKSrHkSbfU150dvmrpEGCcdZSKPI2HqVUds
R7CB1mqHsOo5y3oGSWt1VJC3mBCMYQQz/sMSnbnTx5s0N99HTRJN11cBRGBptZsiDOcTwtTyTRjF
wOAkQccn2QORFqnd7MCAZVzd3Rj60L4lTcqaTd82x8koG4ym68EWdeo8dnpfiPbdtakVV7pdTNGP
SCMUoYvhuPBid3hjrU77UbtRcZqcyryKR6d/JLZ+eLOb2HsJe0nI8ZK+QUCxrjwkXQ48acEYvMiL
veba8xElsQw3uTsw5obVqad57WveQGZIUi+a3DE11pyikPITN0ToVk1XAwcwyOVssvitumlvF4l+
ssc4A4o7smcgO5nzdcYU1eV0SSYYsKt62hvBgj3GeNv7nW2WLGezCu/J5zLnNfx8KM5yYhsx6A7x
XKI3WxOWpj3EtKy3Mi25b2wKO0uvumOl4v69ojZadH+ZX2g5VwHX6tcAYB1p1BxxThEyjwK7WjPt
Xd0KnmbHtF41s9JouvfjZeBB8HcKlayNkh872ZN8NIqYgNPeab4GlR1znAQTg7b8kYNxsOkCVwcb
W9+51lOIGnk1K5bXIAt4qPInHdflSve0OzEwt0hEodYY7baYj4AHFbBDAeuSbcfhxBeCyEGjaHD7
UmOD9CTajcTRtzQzo2KtUSeDlehKtspwjwnL3Pbu+J18d7mjlrfXNXK4bQomfZ3m7tFsc2dtxIMB
nKjfeqEM12BbNV8EPM4g58joc/JdrwyI2vzgqOy9nTnX6SrP52zHuHK6r10zWpu9F56SYvihVQjo
apUXK3cYzCO+bn3T0s06xs2c7aVOe8CcBuZZVUNyFtqBt7QzJM5pm12Hg9CRqBGbSJ+43gKtgN/c
TcklDMVd6hLBaXHgWlNUuxjUpusRww1SpMndOw1zNj0fPEoTpAS9B82Jo+DNZLQ6GtEEv1fXfu8I
99pUWql2hhsv2TnyazNr+RbCinvRVfQOFJI+Yl9ue0t7jV17W6LI4Jwir2A0HXOtfhlzdd0zzASt
+oig5MSSS8MIftSF26gfSR0+GVLekQW2qzhNr4ske5V6jD+OlPCV6OQbuLB2rZrFv6YZziPhwNC/
SvNtkgYHK0RavheZh8xtOl+a+jbpK7T1YoQN7L7Df4OKkdPVXjkaFUE49v2zstT7NMREHvbYKRjJ
jetZzuEzk1V0/E3jpUecKcCCIJbEZWztDLUZ6vgL4gfy2rvo0qkfdW/osbxAdYna+F5YYUTmrkwZ
RQ/9F81sMMqPWIgGaphL3NXEV0/J8prPOjbjWHxhMFYglaxdjzkkI+24dmmPjhjQ17ifkRyUwJA3
hEuf52XYo7vB0ZptlE93jPflN91FF3rUqoyGDsb21tN35mCO1gW67rYl0x0p/U2G0oGfZ9Zp8gpE
3mVSSi5tdwjBGkuE5SnCZrqaNsQnPclIqWvxD65SzkN7YUF/uurAJcR+q5VJvdIkTVO3HSk5U8nM
vSdH0wvT4EcbuLyAfCojBgd1f8NRhEIKnVpJWRTy2Pd+yfJCn2mZacxlH7z0IQVCoNXUGKXpkImi
0DKwxz15dTCfNNuhSo4FcY9z7epXiebEw6Zbhmh5L1iWxjYBBmIs1YkRT8P3RCGYStyZLG8jVVsj
bNA1pMwvw1yjyR0iTLgzWqfbuGSiV/S7sHzB13GdUxcNS8kru3JeR07VPtfFwNEBrKa+qwxG9Jzt
+dGaW2jE+VCgIzzGPCYMQX1FttZXUCCmHzcc/1Z2VN04DRlbENABQyDkVWz5BzNt2UhbKzhakUNT
AN/ryesFPYJlUnP+vKGytc2MJ+IAooSZTUoEOwrL/Mv5/yK9nDAYl7L/LKACv6n2xDdWr23eUYMx
TKZLAEjhelQce2CYLLMeVbj3MuViYoV1oMJ19fbcKK6yiTHKVHp+n9I3zgB36KsYJN5Ok/yKIM7S
I/KSYufmTvtcgnk7mHHCT2QdUbctjZcbJ86ML3mvc9eLFMVbME7NoXGK6SadOO8qLWIinfYI3qp5
7tYTZvuDndMLrxzKvnqIKia2c1LvOKpR2/d9Jhp/SIMxXcWKrgjNSxaDHm5UoONyLu3BqQ9pAM+S
5x9pA7SlsHql+QflL03oKHrqQjbgKYg4kshB2DtI/ClCVW67dBztywzN1JWD1eGiTBQTMuXQvApU
ejw/dxqSie2QcAcstcgLm0zdRjB1KJMIOeX3i8hp0JBFLwpQW91m/XJNsp4pm8F/5V5NV6VgFO/S
pFzbRqVOJsCUXbm04toePYaYyXsF8u/5hLmqrWvzBHT2AuWSw/IDs8S9D2EVbWQEAgOTLv18AYZg
KoT+BW2D2qKtbw6iWP5t2XG1DOLA57Vhifk08IM2WJek49ejpn+JkPYmPqQUkllbnvtI43jNKBwx
wrnxZBAH8UNBp7wYEuR4JIwzYSTL9pVWYkHSfWEOj52Jw1gaY3AcoqB8DSJkjjMurgqCE6+wbfXM
JscuOAaVUb6mosXuVP8ve2eyGzeTbet3uXMWSAYZJIF7zyBbKtVbne0J4UZm3wfbp78fVf8p2KmE
Ej7jM6gC/MMWxS64Y++1vjVqggy7PtPRw2eB8YnNAWdYYH7sSE4IUypgVPl7IEnmFfuW5gXBLX8h
17P00JVcJjiN5qchVaSQLS+s2abRz3zOK2BuMYceu7Y/ZGoKLhQt13zVuVr7bZ6Aw+t05CCQYrBr
4vSSxfd7Z7c9craYrYeqfhTAftcew7x92zdgARV3R6mAl33kDQy6yaNjUXh71fRqG5bo2QQt8Osq
R6fTQNKyQXnMxmUWmsZtIWRwsLOFjqPY+dibguVwrwub5gdjUXdjL0/BUNGasyublgIcAiRHLra1
1eB1PCXQN77D+kOXJV2tREVSeWTKNnawKdmd4m1jffQsrhTJRtrjzIbglxNUnLCnlmew0SeePFQI
hzg0F/AP+l9fAwK0cVyHbR95nf2rK9knAzUyxs9tGY9fx95dBBoU5A2t1CrcRpQVfBlR8F0ZbV/c
RIPqHmN9cH9WvRX8issRX6wNsA+ZBV8mKx7q3WQ7E8gd4houeq8OviRykXK1DTkKG6ekwb2BU/Lf
ur3/FTqcFToAX/2te/5O6HD9LS5e/1Dwe2//4h+Rg4RUgaTfglfOfIDnj/nBP8ZsxyAUk+8HFmvU
hKB0/6NxsJx/WUgj+UATw+MKdIb/0TgQBoQqAnIGY2SPgQDyh//6v38MVtqjP38wcGfQ5rBh5ucw
i0IUK4/mQRMiMaGmRUEQ4FHa2tM1xP3frsb5mT6HQOSB0JPykV8ZJcWfIydGSEtx6M1+H4hVOrtL
CjJyHy7pf2wT/4OjLNOT32exMGpHsG5Iu4qvrfa1HF+V/XfihHcncjSedOLSYuvOIVA2Ofo9ZoF6
/v7xWaBCXn7K7yMPUD6M6xnymDwZ6DSPLlebaeRk9oAdba1ofpSMfwdUvyjEqWtn3w4ICoV7weqZ
dXyiW73bja0Yt8SVGHsIsMM+rprm2YxmAVVqbpNNo5x70857e0MtOlx5jYzZHTT6Rqix3xmIoR9w
d1F9OXmXPE5LK81JnOSylT3t9ZJmgVsRsei2RIQavd8lzRoVOIBYPmhyk2pOdA2taiJkkuhzGTcl
G4qOckDPnEsdHz3zIaJlVpE9Rdd6rUnWbwi8s05jNNJsEvnCvBvJYFTZBjN3d9V5+fyEUjDboIEz
YfLWPyQaLmaNOcBBre43rTNDtzDbKys11dNYTNb9AGcFyJaTbUsoVpQ55I9knWHt2hTCrTNWxrXL
Dn+bCGtEYzr2n4Sj+CF8EK6cGQNEObsmzpWpNa4D0mH9kubAOiQd/T5I+uGHp8g/7GfRsdcLRvKv
ejzvJGG/DoUMPkcVSo4Nctf5ieGkLYgjNF6bZiSfnTGa+qXV1hitoVqqZ8+M3QgZhrLueyzba2e5
wKg4rku26WrFXIZE1MmWGF4DdUUOlFC4XMmKDYiqgPHbkiJIRqaDty7RbpLQelUtfrthUt3PZB6f
rNl89Yi++jKa5LVYnRZ/VikRRvpE4xfKaG3sYey9LhWxt4qGevaTGg97wnBvZNswq+dO5+flI79H
MjrpIffs9jnWJmcNBMy5zN0u4os8BFsB6n3f4bUj48VMLsJC9BuvqZodmnkdB4450xSSMlx7wRRs
3REeIp4gN8RMY5k+aAIOYM5yXdeJ2sPHS/3ETvoHVO3dgyKvhL2m1/JgEFh4n4U4F3XwfgfG2mQF
amW3BQBp3boelxO6sRFscnq5G5O180YNXpJcJIxp0ApDSlmNBC0G666hGsLoHTKci/WHpICIv1oi
sG9Riif7KAz1vWE1wffAsWE8jKYW3JiDR485jRhpLS7ebkVcsHWL4tjcTOEEa3cOrcNUNTWE0GVz
k8/9hfQqeRdoQttjOhV3jpGHVxAanwk5pz5CrYq10u51pi80IC7qRmHF7UYCZ0ABBd8VE8iVVw1A
4oTWAS9kHPTLgqb5i/aWWrdEMl42RMh9jzzd2IZdbREDi01mq7XQ5wIAOlyPgICfDcT9nxmzmmTd
9mO2hbCs+0ZrTH5O1vIVgC7rkb3DvA0mF1cJ/GFj7zpFs7exvH92zaDHZG5H93pe635P8ozcWN1I
We/EPY1aupw/jJR0rTrv8hucTcO3BlPBddGF3i1KW/HIJoCZElZ9bTvWhn05mOF0J3o2hmHVuHcA
2opvMLGH+2bCPDImkboZ21peGSPldFt79mVasQszahu7y6TkQ4VBeqMQh/hU2AjIbR2b16oGToj0
1QzUfQNQjahxPUidVUGyyIb5fwnNYtB/WbFU+SrKyuihBnL0055l6xs9i1CKSWLPo8HwkuDoXQW0
dq9KCJ6btorbDV8VbL66VV9mg8SNHZV19DhT8YWrsMfDy0sTyU3iwWhipDgf+G3DRxMR7GFKp/qS
2QE0Pzsg2z6RhU7EZZ54Fy4Vww43rGQiGGLaaj32SOwltpW+UDWiFAV1IQXPBF1Ctrmerrb61DQX
/95VRrU77TCXalsnWEitpp556x7FL5CKch5R7AM8LrKm/j7USrGM9el9Vlo0vBN9WkMMr7/GsTdv
S9DfPkmU/StQp3lnojq5fNszDWWM98BFZAFcuTS+A19g4JhRu/9qoXU+Ty15oYiG2PAuWyyzkDZR
c+yNUI3gtZptZ9kFo2hsXfravZtSjvIMv6U3uxvLCJfJzHJIZn90VujC9OtuMqndRbY01lLVvjij
ajfUvvxVqxHa9s3g8radN1sU9XSFKX2tqHzu4zzfv9l42JEH23g2dMgtS2RVTRtTH5div+y+wbpR
F5gI3BSDf2Jv3CDVfWziKYtn0994NJ3ZrS5ujcbw4muZ4s4HMBh6K6Zlo1/S2zdXLs2Ii4aQVrTK
bp8fktZgL+CUUnVLj3z2cUzxC+sjInMvplVgQKL4/Dapja2lM/Mm57QrFxn5sNhD5qrjsOQTBYcR
68TKaNjQvhkrqlgi6dJGbr0rkFyXi1Ohy0T0821HmC671byR9mVA6ByblBYZYx3imKkDzd1TjTYX
otLS58ED4VFg73pY5PFbe7FVuYrOQvjWP1o+dq3HBERb0ikGSbdHGGydSo9xTERP6U40kwXnGZov
+SjzAa94eph5oteIuMj6svTiNeEbfsHct31sUzk/8yCFdzLSwluVdN5DkTDGkRbi0bipir3bCPlZ
UZCqVRebwVU2FOH0752fGWjjHSp0XAaa3r/2RaA95U4V0MFRibFxNfnPfUrVGPyadH7Z0RLDTrcW
gPEiMAiJg7qDccBkAWThVrPH+EvRte69RyQBuPLOfhHdZL30jWa9JHY13fClkruojrTNFMfaht4C
PcQgKK/h+zef4P4WWxP485ZI9fHm7aorm8l82brurbmkBxdFyYevTS7thhlqXSKELzooFCUP4m60
S/3SYYayJc1GXeSTEtuKfGvaRbrFS+x406FjH30LMz+8YOTP2OXtWZ5dA5WPZsHiZL9xOUM8vXHa
ItgyxggJfwVZgR2vSG/1OskvJJ3lz14AeUQh7rdJ+eVjiMGd2z8jWE7bcr42ADCAEPFEDimNPb09
G0tbAslDOmEni+rpwqyC4tZp5nkDkJTsWCbe07OOtsdeETqWbGdSvGi6EYmRkYZI5LmT3JLqi31f
0PyyupweIrjTO8MZ6Cs21XhbOy2fbicC8uTA7kXUO+dOujHxacUr14jIFIIFcOE1jClXgdUyAFNZ
QaKCU5SPHUq0XceCQw3EQOjSsEx1W9M2pO0pe1TRNHCmwagONRqSHXJfMPh1WmiP/3YOg9agYrYI
E816uoD6mzFI2VUC6mbRZrp9Tce/WoxORpE9L6D9bV7RmRJebHx/E0NYOQNuaxhwsHguDZQxxpSp
WYtmiKnxNkYdypQLvU+TOs5BDta0ddXUkM1o0ioRU49QJvckNn/Vo+RZFa2Y73XJOAQQQ0bvKOAP
j5ZWh2rl0dm56pRGiCB/9S4RoBmIjK8DvyWtfB8TLHEBY0HuhxoiK2d060Sjuab5Ed1g3MI91MX5
gzmmzZbZdbGdq0jbK7tUDaDXyfw6FZOb8G2oH4iEQyyXxtolE7O7DmzViojhaD0k2quLXXhnWMVn
HJzGKkum4IrTSDcgX1k57bBtdlh9h21JG2YfBMyNCuqSS8Q/DfKwWne2VIgRgyobOHA03Zn0ItZp
K/MfTqH9oOd3O5qt2JnjkC91W30BAsNcOXP8OJTRvG5cLfRZrfZciH6NILXYhMzxmYO5n7UC1Tvo
v5LpXFsTETEsGbSCgYPuKmbsdmVtM6fifMGtWFRVprRYsRkRVsF1BbQaS2ZYbGWcoewsRd8B/0ui
r2HX234KJxEkeTf229Gdy4cKXTzGnBBB1Co3o8sokdVdUaTVZy1MixVf9RwARsUwrndQiBnIZDaZ
W6UXXT/NBzP2UpxGUedrEUStTRnW1p3lNvNdEsrmoSJHcYsCwGH+Nzb5Rs5SbkenCdZBE0X7zJuT
XV+nbMn1LD6A1wIOayh8sc2cXxqeJujrZrYH2bkMxcCIqBvT9LItvlPeG19w07vXhtcpfd2Ydnnf
1wnwR7PsBhC90O0JB/H2iRa1O+UiiTDzXEcjA1sGFEfDXdyAGPluRVY9rHuiUm8tQyX3ha3KXYcl
4otsqK9WoxGZN5PrKSC5kXMgLqJ4IRVJD1Y1wb7P+vKFlEZe0fJ2I38siu4yil3rOspb9QJAyvZH
VQ+HzA77y0Gb0h/KSpAaRPDdV2WngrveqfKfeUsobS8N6xvDlBJ6DPCvgwG68KpRtNMlfgGanX1h
sddt4SdOmrKeROHkW+b7Bn1s0C03pTa9pr3jfjZLp2CoP7vrMMzmHWKtZJ30+QQLLJoZpeCL7Vad
NkL+nBpWsiRL/KTqM9zyOLPo0TfyMLGrQEYq5tVgAKhtq3kDLeVRy5hLFapehazyKxo3BCN5zK1S
o3ppRCI2qaSvy9TYqaE2URnvS0/mj2Wal1dqzsyLpmGCSz2fo48AQpNWbqf5oh203Ge7JLXXSWUo
RgayQY1Ous9Kqwuo6gw12cUMKzz9wRPdUHXFRzG7o1RMvo2GKJ+SOq0/V101OvtKA9ayigPo7IC0
llzyNKWksTRV3FvCGIr1W48ybaQJl74ZkkNvdq/h4DLDo71zRRpKcSmobH8UlS4hUjpo67X0Zi57
EFyt0LK9QnK0ZipUXmHMJaQSKou6YYof3iQUQ6vEypKW0AC7RvAj0ac1ifmJ9/8nYVrwhPimeasO
vAzTUjUfSFPv7lLMFBsLc8Hz2LSCDxf0T6PIg/uWeKLvQqu+Wkk7fEUV9TB36Ll2Dn3XDckKxj6p
Z1b2ShNrXrXsAR4tRD70Yc0nW8/afB1IZDxRp+/mvu/oD0cWdtPS2kdQVq/MVNJkTZsOuCaJJ36S
mOF3WtAtM1O9XIFlhygXjs4jWx2+JygUvwa5o2+q0HuxRmu41CvD3PNTTETztXqwYuunk7nNbV+q
CVdL0O/6FPEL121Krj1vHvZ943DFSDXdQ9QbG/orXBQCeV6cPrIe474ED9fFvLCNB4+ooKaaIunt
bM3eKxGZd+xBnlmQ09uxmuWhRmK2UoOS2yorgm/lAuvOaIz7GllAN5IkFEg6GrsYs6G6BYIIxbof
ik8FGDgqXO0+z3N1odwpvw9iTd45tR6C9ZPmjRH14pcRknNbJkO1bbo4PATEL98W9hhdZXZqP1gV
0iaUjDMJ21+SAgZclAKqZrnd9pWAs6VGneStTpIbjKq4VGm5nwAzPShW3FU3Qn7yvF7fN1n3GHYz
KHFHl0TzlNMeDP1XQB+On4QRXywKwQMLqebnwuuvKOWcw4Dj9qYN65T6tyx+dSrp402mqu8C8e+X
1lUdKoAQpen3Uk8S/dKouuCSsIRkQ7cEdnnYmo+dqY3TWvNM27uJsyY012VR1+NKNGVl7+pinNma
RQ3j9anJHovcK5AhTN4+ihc1Py2sR2SQr+OIyFAHwMo8WjQHfR5+ODa7Bjsz8zVFFZukGkXBbDA+
y2PPWLK2fQ1hyoH338YfLJ9zFDVrKyDkm6ow29Du+NFCbdiU+hQgc+D7Og2D343ym8MWhFiRK7vR
76mhJJ0z2kRa5xo/LC8bLq3SFltZY6KEMtnchoFBhoYW/IqksO8AGZv37ej9qkdLew559Z5wkDfR
xm7LmvlYMwab1jWclVbY5V73xg6mYF1s4BX3KxdR8hmjwvsuKAY+x5a4+bAom8c+HglBrug1l3wS
a0mo0mjGxVXJM1nv2Y/nZ5TmS3P4z57rcjTiRoES0JI6Nrk4oz1SJzmNP5UhQ1p00uQpEFCQhVW2
+bjDe+pQ2M2I4bChH7D0/dmn1ltZ0X40OLHIDR/HxOKTkfTGta5I/v74UMcWExfOBYGnOBgx8HDE
o361kdr6lAkOVTRFd5VmRHXJJqHk5OFd1eGY70n+nf62Sc5BTQO0Bn04UKvHB7XjAFJ1Gbc+uVv2
ykSLtpINLTv2pNaZ8zu28SznxwvNCMPBLmjJo0uZsvjPVaU1fj7hYl5lJFGwuLnJRWrS0cxof9xV
k0EHMZuj6y4bxzPHXzrxx0+NKbB440RdZjRHnfoptKpIT8PWd3PwOBRdC+N5ePr4Ji4ncXwQAavJ
XXxtOmOBP5+X0eBzoSAu+ErRunWGiCoidERwk5n67M8TRP++I627bCiSPz70qedHmFgVF6yQZyxT
sN9HKp5tjUZoimZpkkxo0Gyyo5OlEexoegZDIaQCmyIVbD8+7KlXX1g6tTl3Frgbo6/fDytaT5ZO
zGGdGrKAkfdPxM7Nfih5aj2H5/fjw516ITEK460hZdHFa/zn4cKm1g30QByOtIXH2qz3bP7BKAaO
fmaVeWeqWR5YeMqmxQ6chUY/vqDz/M+9lHM3/Gjfns0p6H4SfT6uNOJz8Eugd5HurH+LgqWZNNCK
//h0Tz20wnOlIy2BB/XdS+MINeMFaNDlh9a9DenyugpZYj8+yqmLyi1cxlc6g89jd62FJ6Wzcpae
t1WAEENGEd40rgwrqc7cv1MnZCEccC0IaYwYl1/lt8FfOnYFhGLSS4ahhrg6lF9BW51JYT53jKOV
NLZBp/OhbnxE1NezbPaWm59zvC03//hF5/mDScSjaDvvHg4vcSFEqcavqF2vw043DyYpA+u5H+LP
kcYKg0RJXxLU4a8SDXWBge/civb+1SPvGcsVmkXIIDyof15Li9gSsWTJ+iEJWKD6lVyT0F5fZVqC
8qfyis3Hj8n768rxHPKdqaPwYh+/ezXbKnfC9OPn5LxeWnK6B/vrnCkl3j+Lghk67DxauyZC2aMX
nJQ0NTdpVvuxCkEyV2W8xlNwBZTinKf8xJE4Cdd2QFjia3KOHhOvjeN5mtzSZ2lDtaS1l2JyHqsm
ef74sp24TYZjwY/jXrFyLdHovz/ysspT4TVO6c+xvm2yb5qbrZO0WARXh4+P9J6N7oJn+e1QR99Y
elRycW5gFeo9GveFFa7ywVHYY70eS1ZfzE+TTT0GlD5oNrVFILBOqsQXyZZ1q2ZTbROmv3uzpY2W
N4IGeG4h+LLdpDooMSI0H6L5OiBe8JNVFwKxKNMi9lVqm5kqUQenB4AzlB0d7Anf7po2GyhiGc9n
TvQYh2O9fcGZ6+m8AAQpH3/ssmzWhFd0XNM2Ui9eXug3Ru9+mqSMv+Vz5xzIC2R+mqFEwuu+c9KJ
nskoLyS+oNhmMmvUVYqY+CkP2BgpGSHzz4HLuAD1aCzlZVpvW0TiqzoWDvayRKDDHEo0Wr3pHLRE
69ajVVo+s+1hoxQePY6TbGjhOVephZYhScGLjqzXGy8c1rMTjhuLBcbjapnAXb251b87i7Dr4yfg
xLNGNpGBgoNvFiX/0bMW5H1N9TFxXRKtveoNT1xw10c/TBpE8mMgBv/jA74veAD0QK20cfBA8Dgu
ePAk9P1Q5aXvuQqedVyCkQN7eiVFpfaBG6qriNbrI1zy8ExI8InXl2pOB0uGFuf9nqMJp16D9lfg
Hpymz70cjK9Q3YxHjOrJ61+fJAIPViN6HfzvuHRkLsp+c+oKP+8bpiIYOkBYVR2qUaJVLwg7gqDT
MmAnt8Skaf/xwU+cJ3WVgF72lr1zbD130hA2QlkUBGMCXqoHoECL1xucZfPXZQD52rxPGHjZXhFH
/+dCRQ+oDTGOZj6Wo5dpgs5pAiHkLRLirx9Tyg0EUwij2H2884tX5AN0Yd9l6Aq6YTNLGq8iuR0G
W+5oPP382wto6YITM6FqMUU+/myFcVYVVlZzWkQr+9h5i5IZIjOdNhPpOaLF+xeQg1HaUBrYDLSP
P1812pBIdjlnplmPkdBesKf9TEbxiCDwTA2yvMt/liAcim2p5NRY89/c2L+VUiTexlOhIcTAlrgV
9Eq9EoChk/UzTHjcPJl5rho9fUT4P8jYlpfu+PNiVY6LITn1a6M/pF71rZyMR9GkNWpfCZy1M8+E
179/9i2dwhtPOVUHRzx6Im1oK7hvndTXuu4wZb1vWeltLPUzh3lf2CyHYWsoFsCEedxQILVwjGN+
tN9r5mIIB8ldjXwRP34O3y+VHIWMNMJFTEi7xyZ9HDJjQb5o6jeCjhadHjSl3S+nkPdJrRiog64U
BPp+fNA3MNzxU7IsHOjbbcgMx2iGIJ9xAEQ0EzwbH/uQkTu4LqoUmbnHlH4mcHrVTgv5D8Mcyd6E
XhDT3OrOXo11eJExR94NlEXzZNefEOJCF6gqioOlLKgXEwKyOPnkmUAecATaZ377kzcG8AdPHEm0
1vGNQZIQZUw2Mp/udLFNJmCr2kif8+NrdPIpQ1dJS4nQnXclZ27VfEbCMvML5cD+LntfTwnxc9S5
quXEC2tDyUNVCXiCPeyf6yt0QFFUdcFCNFYCIUsQXYxSH3cfn82pFQjMNG04ktFodizX9LdlYQZb
NIadliIewtHSO3ymMACiqW+z7+j1/76KZs+ITJRPxsJIOt6h4n2X5BXwik5p8HO5dk0s7/MmePn4
rE69PGAPJWBt+jcgWP48q7FNC0CGvDxZbLt36WQwYgvsnwxbyl0T2u6PIYOwQ7ewPfOpOrXmoYi1
qKvplL3b9NA61SNh9Sm52+atKjQcFDAtk2fCQh9Yrs8c7dQDz7YH0LfFzvJdkwwYAhJSrMt+FVbp
Ppe2cz+YuDI/vpjveC3wj3QuIjRUyxDInI/WVa8zx86m5e673aA/x5Fe7jQUx6sgEX3GbM4ZnhLD
LdddqfrbeirSGztzxD5y0XTOmNgYLCfVxqjxmOPPQI/Rdcm53a1x8so7C/UXeDS0uaNb3gStbg95
ztdmtBgTqPqboTyi1YTbXsSO+9KNdCecKmKIUQBrTIceVKJXfo1QdMxycV8OuXVBF8lbSYDgBL5w
Hh9fyBPvGjNtSlDHEbAFjj+ImcPvABS69Idi/lnNhtrpFWLKIEO/Mn37+FgnLofxpjG2l0YtVfef
b4AJfUInpI7SPjB+6jQcNrmtf4OlWfiOVySYtKQ6U2GceOkMg4kdFQ1frHdt/b7JprEB1O0Pif05
ikNoHKh2mGOQ1SlwZz7VzVBvUGP0/t+fK3Q5b+lIUSAer5QW2X5x47alz17tBo8ffOwmu6cbH+Js
DZ+JEw3P1L6n7iQlG20A02D3ewxE413BBGpBHdX0kIBgo0eVUAh1PwA98HPJRvrjMzzxzeEEqaEE
HzaKxaM3MA8aK4pLLu3YA5fOrIb047qsNwJF7P/kULBjAc9TMILr+vPBqRwrVnnBFs3wyuKOOCHc
mo6Sl3FnGGeWr1PPqOCFWnwIS6f/6BntkcQVM50Bv827R6ger7ZdP8KabVZxWN+7mNr/enPEAobp
wgRExvjk+AU0RmZtZjsX/rxgenVn+NR0zaaiD3DmQCcWZlrqcMgEnWdsHMv9/O2rWs249fSALWAW
2i9QzvfuXD+eeSQEP+OoVPvjGEfPhKclaWJZHANBv7Eim6Q6gKixP5mdBCKTDS1XkfBne2gqaGNJ
+FQODQkuNrPajnASmn8dasgiZtJrjSjghGEAbMANHQvVHAgeiO5NLySxZMKhFVR6sc9bxFnsbqc1
MtjgIrIhvM/6iFnRWGhG5LUYn2YPVLJeGPA0yrxt9npPDOkbcOyWSBKqw3Ixh5N4dRuNTrQnxnSC
N41EsxdRft1rTe+7qfdIoHS75gqnu5xeEckOCAV9xInEfg5ztQ26yEYsnA5XpSWgVhMIv/v48p56
NvmKOwbPiVgopX/eQdAntZokzyYy4W/1qL4Rd39rCW0n8hJTLTlcHx/v1BtOzU2xR/uegdDR8exo
KmoRToVPKNXSc7oZzPRiUMWZ4vX9WG0hnjLYojahTecdHQbgSCSa0St8ROT3FeBqNIPujzp9Ygh9
jSBl3dnm17ApzmyZxOnj0qXlirK5Pi7IvAoMVjXY9ETKaf4cjcTMuo2l3WN00bMtmhn2OLWdwyNI
+3qTEbvIcLtgIa/N/sJG5W8ng3YhdIDvhrKKdYAwlAeu2jPvZILtJd9tg6itgVTyNUiacOMpQ9J7
ceZNaAQPZoqP353teoXz0UpxFWLPS/h9QD9Ur3g+jLvkLaZpxIKHo4v/Tkj6mvyQZOvALniuhX3u
Vpy64xIALZRb2gxiSUn+fY2I9dbOi7QvfABiE9OlFRjtfWqo/syTdWot+u04x4VRX/VQnsFe+a69
ZALRb1gTWrn9+PE99UGU0PqYKzBvg0r658noNZkaNdgmn6ETfOjFsqiToJaSLRe10xnT2cmD0a9k
z0JO9LuyVzYsRkXGu6JFkphMwAnQfnYoQNFSq/jM5Tu1EEja/nwtsOy9K36zaRIyQUXlN0lzDxBN
riGlvJRZ8wpG+z6P5JkraZx6LpaZNxtYJATO8ZxmbquM60udlowZNJHZNA7u3AwXJr34TSm0yLeq
Gsd35YlPsR5E/hRiagiB8l67oZvuvNKanhwsQdgzghBk1cd3+uSvx4JIG4n+LRkbf97pYQxaLY0o
c4a6ehVe+ByZ/UMm0JH8D47jQEinopSLZe7P47S9NkUVejyfnWhFN0d9KyZt2JRdc+ZDeqpsXdC2
tFiW/3OO3kMxeDg40F76Cs9I1CJxHYr7prSJPDNuyf1+zDPvTKPi1AP82yGPC9ZktjI0enruk4i7
J5Dw1bMyxO3y0JT9mT2HOPX8LiBuetHgtukl/Xkd1RLbN49OzjJjTl9VVP2CCSjXoHDcNe3bcL3w
AYi71YttXC9eA81YlJkNoj/QRi/kU0cvQQ3VqjNxLOBqw2cUqeYhnD3wv0WWEavaurvRGdxn12bV
BGjVIpjS2pFQ16W1WZq/9MHEzgIPYaz0r0nZ3SDFqbbk2L3Gbj+s8knE2y6fzIcK0TUfe9M+8zSd
ugre4tSlxcFzezyAzbKqbQv8Cf5czRezmo2V0q0XzOOX9ExfVDwNZw546hYvzqy39C4owkeXvUqM
cKophvy4hjnQVx1RSm90AhEC11m1iyb94xfmTTtxVBCimCH+xuR1YZt5dMhQmzKmpFnuy3z21tHQ
yQcrMvp1ISb7Miqz7BkeGhwCC+Xkm13gLekp78g5UUj69toAWu/MZThx3Sk2Fgs0cHi2E8vL91sh
7MnJhYMiMh90pLWNmkleFxFl45SU7UsCPJoA6Oj7mQth8EOPL8RS3bD5Yc/0bu8bjvZcBT1vdDsH
SFlFaO0QpIpdGzTtHuYy8SySHC1gf1svbKL1xEwG54V1DkUsTqyViy8cOQbMbAZt5p9nryONkLmK
c3zLCRiVN19DLEBfoK0u7EuujHOhEtTIWKyglGU0kQ0tZ44KT6S/G8Sg76YpADfxxpdXs/6Zspg4
qoFHCsdUukPUZ++R5L9OiLFZsvutJZNoi1bY2jRaofxI1s52jDpn44aXZpmKh1QU4y2vLSY0Ms3m
l8jtvEOmO190oGBnNuanzp8JGB50Z5nQHzeOaLclWasE55+l4wOYUrSocoxfYkOLdh/f9FOHQniN
1gA3Op+NowKEoRM88uWzBIQ02lS1u7j5CJQ7eFEWvnx8rLf7dvyALd1fwe6Vz+Dx9r/QZNYNeczm
oAfGsyJgecLsNVvGPqjKHsZqZlwapR7cqdEcbkxTC+9NpcEtEVm1rwpwLm+/0P/iG87gG5Dluaw4
/0EJnMA3gO/6Vvz8neDwzz/6h+Dg2EsWxTIY1tlO0hxgIf9vgoP3L6oPdEeM5pY+P48c0YYq+n//
R3j/YsLLk+1ZS+n+O8FBOP+ilmB7RbPVcvgair8hOBx/Rci5kLTJCb3QkdG8064WOob8PEoBH4QG
+UlBbxVXzHOnp5x4YYwO9jkMwvKa/P5kc0AHFjPjQX7z9x1lsI8RWeBy8seRclfXerx9coj3v92E
u3//vN/BFMe7QY6CIH/Rrtosje8+jopJXV/b0ehPCrfTYI71fVo2REE4VrXVtSFbGS0tLqtOtE/t
4IxPHx+eDIh3p0mb0sSFaLkm9/h4GwwyGtrN5CifcNdshH8azbvMibBCI5S4Gs2oOYyo9FuSkhwo
phWQzAVCGVMptUxZH+B4EmhTQttj0xzF0K4MLEnuPKS7yUz5u7i/8nwtMm3uV2OFORgncQvjBsn9
9IvOQvpJJC4gV+xIfmThgQ4cWUPctOvPuImn/UJ/JsgxNCY6HjVr24qG6+zr9Wg8osmrbhoIho+g
DnBUClgRg2yrb26exzo+j376FbWcUV9k/XPWEa3eJmNxFRggC3DmucZ6KM3iKgp02t/xVH0hbIR/
OIyxd9WC69lSkQefvB4o8aZvK7284FIVOUFCOv82YPEV+yVoDxiP08KuwJ72OJUTcJyxjG5tnBm0
ZTxEZrjI8Nc4cXNfZj1hwP1i0kiUAw9PogyaxRjTiMiHDbkczSHtzPoe3BaZXJ0z7mVtZBc1MqOt
IVT/nMDRe66TWT5wd8wtihgQ1ia83k6O9Y+pJEkkdKh24qGYnhCull8IsOfO1Ky3vlzwGs4Al0io
wruSxEP6dR1Nvwb8cU96wz+Z9KZ9kRg0roIxtEjtUsZjB2P0JVFDcTWWpXeV5xQzGy+prWRl5bh3
VrKbdSTIWbVtqyBbD0VvbiGipp8qGeF2gXINBqFsflgBfwxTBILrEC5C6MMOxWxidTXh2LzOrqam
vYy77KJ0ubmTUw1E9iYA3lqBwJsMZ3JFKkypdC7g/zqwR/eaEaSfQiR8sFaj+obQjCXOOOxfU52Y
4AKjLb0zXWfRMMqv8Vj3z4w75muv7vlRxKHuq5xvlzFyxt6gVTdBurzsWm3faqHeI+nkXKSVeCvl
Rfm6x06Ur/qo6F//P3vntVw3kq3pJ0IFvLnd3tCIFEWRvEFQUhE+kbCZwNPPB1afGYlUiFN9faIj
uqujSoUNk5lr/es3hBtM+ymz3evE5U3EkMdWrpDTpsL9r8KfaOC5FriHBWXkrQlKzvHa1TiAIa2K
41vfjJvvDJ/nS6HS6YvNQbrHGBcRYtsUO6xU+x9m7lt3xL+rDUk5WM0ZPNsu4T3mw/Kol0+0FFjS
TS13P6NzSvB25E24PhoS1+L7J3xZPpYJYW0EZz4qoxvwgW+r6yR8wTcR96zMqPyUBrmyj2nnPWE2
0DwQlTfcJzbfJpKrItvbqCI3rls+uXEwYv0aSKIUPD7KxdFKp7woBNU9eYCuvJb4O19HvfKuhym2
7kTWycfB8+snRGt8rQHy+NaO6ycHJck5x4/hsw4X/2YjxzYrFKp+TnCWgubnEDIWtVGxeb25MGUR
dHVn3OpJin6jMzJOQWm7r5I2/HaqewtLa1oKLHstVOZlXq19ZWaHvraJutWxzvaopMl2KAn55ast
BuLg0rB5IAA2usAxIEA3YjvNVe8j7La/Ar5ahf841kL137N2cB8zFFlFchidWbjQLGdDbCHaqeFy
alTsnVTiDO4tmmzUua6evliYAqxrf0jFyvI0tMFmJtoPrBzHS0B5zKM1GYrjIK6GGptnlIHRyTWK
T73ZGTe1Wd4a3nDlVrLaoR3zbmY871ZegHVv6yVYAMdX+F3iGg7Gd0jsOT1WdvGlY3C5JY982A7u
9C0LMZR3x+FHkdrV0RDJdxIm0mM6Mw8S1iAv6mpU29IbNc64SU8Ubtdsk6w7676Jd7CNLdT6RbSx
phZflMBLIDEk2ZU745+OJe44rVtkxH4enoxCNpusbMS8klHcHOHdwFI2NHamJtqIKivAJKuyfEnk
jPU4GCLWy507rSNX3E4iyLZ2ZUTnHPeOSyB6hWKNBYvk2zpnEzz1IQoT8lJ4kbY1mkcTB+ZDFSAs
lr0Tbmtl2GvcY1mWYrE4MSEq2kZlnpWXRYchsT47VRztAFe6C0tETrm1efbfO6mUv/ZoS2EuzrxD
Go9+PCDlJUjDUvjtx9hpdhitCtsc4HBGFihp5KMPjv1mM8UduYZq2CdewpnHAR7uUJKOq9SG2JkL
v7llPGshaS26HaytlBD0wsA2LtRPIYksK+UU+iz0Ii0qi+IRlVIdrH3tT0TvjtiEMtEON2RHwC4Z
XYcK0WEWZNm4zg6eExzBGW1zM7GJYIZQSLtbSdbVpVt28owtPr4Xtmkf4Ux0GydNWVXdFl+8ZiUA
XFaYAXsn6bf6y6wcMuAX7wKGUAdVbpzRqPHx9ednWZoeaFs130kSYZHjdxGxuF50rIZ4+pQVzrwZ
46E5FZUkKdAuUXv5xbgqVVJsO9dxb4IOiLmOF9ZB0qKENmW4a4yRGcuSOKA8Z9oQQps/BH6CTN6c
1M6NJ1SZ0WjsGlxMIMpWNyW5x+sOc6hjljnaWcGc3CRGEt3jsmPty4wv3nfq9BiOmpB6FbuXNcgf
3tfKuCUrIryymnk6LRlfJSEHET4njd9Wf7tJc4X8ILiINLx3cm8Vjr0lvDFIOmlxSe6ldSRDFqVn
lvrtuZxj53HIg4kcW09Bz7VV2Z3TCVP2dU4q4t8SJWG5ceEl6Y2Zm+NxbsirlZXR7ger9B5VOWTk
HRRZfuH2Sfe9cnKfBIHOHZnAWcJKvEe0gCaKqaJDQlsLWCiGFsUuSL3xW51b9bov1VIXyOYGyV25
gawv6i3+HNnZ0AtvF2VyHvD5VekR/nx7ETVd7cKwBThcqdrLECiHcbfOs9q7nuw4O8ypkN9sibUh
FvFTsbwbfPuWEinPHc6hJWQi9zpxEdlkIZDu2v8I8YCXzEpooXdm0XHgwP6dXuijcYucjPhWMnVg
DZCecRHEpow3ibe4BaZZhce29K5n7CdujVpKbjdz0t1QZAUSYyZB64oiL924vpbftByYbqWQLRD9
czpDi25O/xRfTWZbd4jFux8SA69wY3sp92dVC5qkp8neUob6n3XRUJYtBSPGFiOJxXlql0eAe3FR
4vxwcM2OKJFasRm3ebLkBeN6vUm9jsM9qmrjViTRcJ/ZTnKdVFQawvPlVTK//oqoeXCMxdYkbppl
UyaX4qXHO4xMhIDyJGoa6xPboPjhSJ8u2CCOiFObiBY/YSNaVS0/Z/Gc2C+J7fdphiflymqMUGCR
3E77pPKnszkSA5IOo9okix60pth6hGdarbtpKX9RDz0GvS6xI+EWAHYgXlV6ekFokO31HNekmmQR
frUKR5vJi02yDqRTIhqLmg/YDtbveogl34l+ibn8Ox5Ya+PenSRGfyBJvDnFQLhLOUw6ZZM3LY48
S3nvNOFm5MU8dVOLaFwJHvbQex81NNZbDHsByZdfQt4GfqTv1IBDTdIsNpP9wc2o/NdIkLzrwO/t
bdLjPTO5FIRpxJPtE1N/ChJo13nnYTTQ109JLPgwhdOcOmeczkLJ5mEYXPcaVyj9RVFxf4DUvMMp
lx+7aLGY+cPOeqciBL0pgtFwuoORLSkUHSa6k2ShmVaeXhsDXx1HER+YNfLFYxaE6oBzaglCqJ9z
Sd0cYMbzQWLXKx77a+PrMBd1me8w6yEX8Q1QmSAbtqMMvV9VOZjBw1lYNLFDczErY9y37ZBu2Jrn
7QTQRGjCQAWVS5pXUnRZpjC+bnPlNickFVgIxl79Q2ZlcBP6CWLnHiO22CCldtX03kfsLLDUd80s
PLNw4b3icrQMj39FGb3BgNI7IZLSiL/XU5DJfNtU0bSrSR/hWcLMjlIneCFEazxgmpXsDMt+RqTx
FW8eh2Ez5ZLhqWQzwMy/HFvbfRzJx73MZqc4m2blPNlwPTVSMinGMx4WIQ7KVrExXUxzM/yH9xVb
ySGJMFszrRTRuK6oV8squqCAxH1aO9MZ/ooi2RL+dr3sMDbmdbdj0vqfDQxPyUpKTASlwnWNldOx
x6IIpe5VNWmKAxsYBrnU7DTL9CVJwT80E+kpVi1+VGjcl1pdi7m5EfC22VOQ2W9c/LkeIuyVV66Z
AYRj5bwlsFdeFVBsLvIBV+yR9CRk8el4n5DNhsrCs8un1iH66dSXczBeNLFKeEgZuR6G7nq99ZIi
NdeDdOIS/wYnH7AswdjP6NwNNyTs+zrGsK1rHKxCAn8uk2NBSbOJCakujjEFfbwxO4Y16ziD8DnC
iwvtMxPODvcAR0tOY2r61kxzQeREyh0nIqq3mk0YDzRNKR9o7K+MiSKfdtpE1Ugj0oVu99XEemSN
x4S37jyye9ZVhEOybmncwtSV36Z8KHZt1mf7YaS6MgvFF4kBdb9JhT/c91n5FLT0j+QSycdQlU62
aaclLmV5dtFiZXCaZx4+h45xi6+Dc7Q4OG4KZ8z2MXxOsQ69vjz2hGU8a8KDnt3Joja0S9tesWyL
ndOH7Sc60fBiakzMWxRNv1+K7qsg3Oirxs3iaGp2o37p7UQaleuUmBS1dudSYxJfqmFnzUl1xImJ
roVc7xW1U3BTOe1wb1okUmGpXD97XYtdtUuHJS26500rZk6Avra6r3YOoNQ0pbzCbR0rhthlN+lj
EW6csKczil0XQX3tzayRjoQKCxMU/mZvzs33WmieSjWTAUV3uPIydz4wR29OjWxA5WwGaisdLUdo
WrFdelMAAFTZzQNU6PDCUsAsmAVGF4kl21M2BeLCT3hwzBynvTBtb12HYrxnFEp7r6ZsHy4IEJNK
eVUV4ENBRpvMUHJ+CVml8zYLZ/lY+NWnUQfyG/bxtNumlxAw62Jno1Im1C7/UmEshfPyq7W7RPGE
EMjadc3c72JyFMGhy1LVy/5uFoXaED4hn7xGYznaVjl2HszstsOYgYwszWumTRr4VLvNjSla3kyd
U4q8nsVSJAKFdmJP5wJWGRkerQLXcbCoAFjl7spgOs8Jjs96BF17/QxRyVNIJAL3QT0Y06WbgHg4
3dTcvCI+wuHzQYtWrn1cpIh3ogvGOCo7lC4FVcmc82KIfQgaCzxgJAaPAVp2sAZw5NEvQB4x1dOu
kABCKk1f2pCoopnlJtZ6SihG1GLfGSagV6bUxW0joUDhLV9Ei92iB5MVu7RmwGEKbytecaLMklQv
7oi5vQ2IM7MEIVUAwcXExAHtmGRGDeQ4RDmfIEZ2ltoK/CLXKPGxoCyw0KPgMVuAL4aqzHxABDHw
ah5mxwUo83rVfMcqgGQ1s5++CKxvVrHdlkdjAVdQtLGt0dFjbL8gNUvCwSqk1CBuZl6yzisbsKeZ
2eIci8u/4jevh6QuwG5FnbrkUhl/m+a8lMuBwesrK4qlpoNg9c+nSSLKTrpAQ6K24lvTKsWFrO1i
g0QlvAj7rnmoLTA00gvA1KDviguFpOR6dOm0MAfv2dwNu/uBZq1+Isc73LRmE12ogH22VimPMPVI
mDTxEcXWoxgs9HIVUI5Ped5jkX6xfM9Nu2zDCJc6Yg9LEMkoC6h5i5Y/ziE6nTPoNHfpgnpTlyyn
AA3akxXySbjz0P0YGnzUUytOrgPyA3dWu3w/mBfhRgQOWfrcTrygX6/lbRiBkOL2VNxWagRFIlVq
40MHu3s9G6weCHgIk/Q6YMsHdwJEHQ3PvQ4Sw+OoUFF40USUIc1U2HeqxS48qvA59EmLPLq0w+vU
z6076eNPlg28SCT4RAiVprjAZ1ZceDZFbLW8g5Ty8LGD9Ch37VxTnCuL3YzYn/tJUSbLAnzOrEv7
jiRGNlv2sQfc6eQjEhpc9hkwrl8hwbEHtAyxeDslIlWYzVN+duwmck2bU+yW3MpdU2uKk55mp2Jh
4yvjgILWJYtiMsf6qbQNAGoFZuxkMa1CT+HsYHqwsQGXtxz2fDyv26wOeBogR8T01W7yla5+IvrJ
rpZ+gsTCk24d/akFtPkiA6p2Y1ZAFmM38jBNtrd0ZB0VJAp9Nf1R0uM5fGuGGd9qBV5ml7rKjsL1
mpOSJSDislUi2LK3beEU1zj5Yv7rZx6oF/6eThNxPqRAJqzJFnQaUcYSUmShNGqC4e9giZ7r+ekE
pBUs3CyiCcH8X37rqpaSo+nm8kiSPU2MzNJrTD6fxtHjqZFP6hztMGWpjAXPoC9NuqFRNQ9UJbm7
GjRe/SvcgiLqlsHLrogFYJNVZILc13VMBTmN02YceOFTiH6msIHUX//v68KcqpwjxiCy67unOFMl
h8pRzL3+hDPttKvSPCOdpGZBZ1SVSeCxyTBrTK4RVUGxmL1svpT+TEemggmT6OJlcOfaJyiFBvYV
KA5IgnJxub1VSxUw6YaWjIy5YQ+QwB0r8jZzvGVC95HYlxTTHorZHkBlO3i45a8KInVOfdz/h+f4
v6PKD0eVeBH+NKb6zaiy656/pwN5P33367zy9U/+j+N89BdMCvKhUWg5cCl/dpx3/vIwZIDwHzJW
I7iSRuE/A0vXfp1KYkGAtzxy6MWZpsNpjVmma/1lOwuPjibWX4xA/H8zsHw/hl/0oAgwLM4Fft0b
xkPkTJiGSUMewqx8SSn197huxasshIn809P5zQzxd1ey0TAg92Dg9Y6gWwr06ku5eghtzCVxuXuS
otYrFafDB2Tu312JayAsge6Pkcjy93/isCS9Ec+tJFixV8VAkoV53Y1VDjV1vv/XtwSQgKvGwpUw
udavFxqhDUR1O5PgyHouyuIlNrKXnP/9by7jkRwPB/j98BP5OjJ4T0t6UhVto5DhIrlF5brQ2X/x
6PhWIUggEGaE/la3kEizcjF+lMQDVO2FJloTE2ubGlDkH9yU/6YJxlk/9JkfQD910F+9JaAGI2mo
faTkIVVE3PjDdDsl+h7P0Hs5Er7y5yf4Fm55vZiDKg8lOQDGW+kzCVk1a7OWB6BGQD6OkkNOqNKq
NrJnMwStyjA1XlkTlt5/vvBvPkVkGYsXyivD6+3y8tuabhj08gD0UH8eMB5beRE2wFh4OB+sr7dM
gNd7BBJhV4Aux6r+9WOch3yY0OdLxLTkFRBoOW1z24w//xc39NNVFmzjp7W1MCxGg6HewYg09tSt
vh8rJU6i/e8e3U9XerMzqaJKawbifCDlMG18nT/PJN+u/z+Wl/n+LSHGC0O+jCBysVVYvtWfbqqO
Ky+sallBD7LrjTRHg7hiydk+u9W0jRi7b6yotXa4oHsHs9X1Ji+diFrGFSd4EahRFP0HrvpYmrQM
4r6/wshBHjvHJYVjNwTFy4RlzjGZrfFSBqSREpDZ+Ss7AmOqJf/IlMbVljbfZjyOHWegm+pmaiP7
axHY9dGL8/hprChQVKW9Qxzg5l9PhPOonO+5CDTG/t00MOAGdAPBbKgt+x5N7VCUYgtrTXzGydY9
Ybepvjcxu7zV+/x2PEFvptytz6Sgjvk6DcK03k5uaX7L8RFGKcjvMeBTPVcxN12QiLmro0ReM8ir
Nz0mFfBSnTjOV9ZQRtiYOT3pgDgN7xqTaVjegKgbpIavK5O7mys2LtJv+zXkBBsCBZtLmmRYwOL7
iMWwtnawXWtyJ1F4nNyKMhIlWn22TFIIw4pyJ4zIyQ5KiOpJOnpnnVj5UxLW5b2vQJSazpGPjV/Z
X2PuXa4CBTYiK3eY+U1jjIA9kFG/dpyJta59l37WoJe77xRG6xTd1Q3JS/1TzKPBYLaR1/6Qv5gW
73TAaPFrFWYvulPx596f66Natsa06+rzVC4zhpZykzi9KCpTvPR9fYuhjXtkR+/XUEOy/ZiUzooy
IFvM8QdBTBG+Pyt3YE6ZODIipy0RLz4hHleEAfMQhxKtg20o0PrXz77siDbASz+8IIpYbIuMh4Co
hlwGl2jBqpHJXTjjO4odWVY8Rbggk0uoSEL10pwRP37HMxbYrV/uM6aE8tICV4o2fhqPD2ksjWjL
wLILsUkhAHrlgxhc4Bs3fw1xGLxjulO92AEpztzjtMVYNV5BGGoOLjlw9zWuYXcOWSz5GrNDMupa
6DEFcsx0xKNWAyq26KGRfNi8gj7WBTHCtkzqFda9BmJDP7rvmpZl55Jith5djrgZe2e6HbkYgWJJ
md4jzE3G/RCK/DmCmbyLBOsIIxw4PVk0liRYxZq6ORof5nYu9jgn9SiXjNbOdrl0vHk7Q95pVm2X
qGFFMJ/1DR1898OeWVuuweBvUyqv+zIGvXxMclLAgqlkDwUI8yCBGs4JMlrGEFCR9GsVvAkvTYqn
JrHFSceYGDO7stdEM77QgETwdshK54eQHYiD7MaYOvqRFPrCFSbvDImTcnH85Q0NDkcfJk+AZyEd
OIk58ed8bLEBTqVO/xYy8g6i8MHT/JS0Q9caHmQ3jXskTdjaRwMfwqxCgcdmRuAgopvGwGa4s8o9
Dt5/90MbbNJOfyZqGnrB+G1Ip+xUCR+YKCapkqMwuEkHFiXDZr0FQhgvx76NtknBOkeLGq9sGRRf
Q8LbzphM7ojtLenatOzXlSq6As/qPFs5fclHza6oP6UlpBIx5NG1Q1HJmI5VXwwlbdUoY3Bikl3m
lt2NRM5xby3nrnS5b7vKn7POCK9DhKjPpcYf3hl7C865Ak1wY+ekB74ozIbipyGCOmGWU70ZUcJt
vW5mGVVETiLeHrBxM1qiFjECNtYpcTI3lt82AMrls+exUbYt+wdO+MHNnBEUYLfttIkD0s5xkB3C
G4y+W9A/DPwwSOQzJLa2Ibq4Gjb5lLOJ2UO98RWXbgHmDhnepYz5LfU9RWokRSmwG+4wSMYbZdtm
5bUjMWlOlRPyEip53TVLXV3b9bm0JB8TnedA0Jvlon/i6WRxBJbgA7S87rqQ1B77IrT+NhW71bh8
I545W1dF3GdXuaeT3Tih1cHZfUmhNHqP9Blv1zFoWWNNa689Z2ZH7Gu9Hme//gKdKLqeg1hstBm0
a5fcEhwpenbu0mxbvB18cTfKJCYoTYhTPA/VTTew9xgJu4eKWPTFWPHMo3rYOTmyrESM2ZUT2+a3
yBr6M1AL9Wg9XIdFVx463xz3eYo4oYoS47Jvs2snc8YHI8+760mn/WWcz1+xUFfQV6ChhRPWN+5s
eYc5ymbg5Ka6xkoy/lQWj0GDJTcD2Jc6WXzr+uwL6/m+HU1SaXErIUilIorYdBD7TXAgOBaTPZv7
N8OriZQPOPQWJvvRyNLyHjNscWoFO45ZhRCWTIvQxZlXKv/ZZElFgPTPO9jRe5H+65MtxLkt1nja
6eGAysFt94DdKxsoVq36LsrJ3y1LNrOcJq/hE8mjag07rzgK1Zjk0UKmQz2JHSQZ983crkrpZBWD
0KY3oWeoZsmgsL90lV2dVONUpzroTQm+DF3BKbthM1ioLEpgMI1zwHlSNmGSHD5ly/5XBSq+bUCz
ERcXOfbybjZW6UnlkYPFPaEoY3iCVlOLVewPTuCsqcWhtK9m7MpeuilPCRUZi+pv6UG0sbIkOGow
bMiGU9QuSI1nAjhq9vUpXAjTRJX0/SfhBziT5y5BAEwykhwpQtq6TE4Ha2Tqa3VPYWEWMIp0+Vnl
joZPaPkATRTXkB1kMI0nUebFhoTNb244kAafQyCYHNBcD5K57bO+2DjGG8/LjUvLEQZktKDCktG1
pz3r1HZWdc60eCjD/mA3WF/oJn4uUq8glMsuiF9hmkRmB2mcva2vBs5oZgMJEVvCtQdjTcD9fMVy
Tb4nZQDjo7A6AwhaR5SWhnHMtGeGuyCp2N9cn+3bTahO6JZctVJY93obyQ0fCiYizGomb/yAavue
q76QbUNK+Mhj5Iqp0a/FaDcTYjR0ZnkAmWK/sdV4iVUeSaphS51AYlF2NSEqg/I2U1cUERFfLHjv
DG0fdooVfdSowc+WPw9aw3/Iv4vzHL5H79xzgoSgIPwmykNbWfeDCYZYsKeqIHsW5XAbTxxzf24x
3nWG0SI4tbmSRT2ORuDNA3BHr0qAEskJpggTZOpwQHEcC5HWZ8PFM//P13sv4FsuGHiL+gfjhXd2
BKKlwHH9AuOWkCijxTK/3mSdGAlaa6vnHg/GbdGhJva9UH16PXYUaSL+PrWVtYPvZ6zJgfOeCYcY
95osng8au/eqFH4fAnhYWAvv/V1TLrFdw693KA5pVbmnYeyql9rBlXyletUR5524FNslgakoKHKr
vxp9ak2r4BdLi0IbGuUzpYw4hTbshsmm8+wyCT24nAbv7JKOcCHavAXR7yJS7xvmBT0T8UOyGJI5
pHXVWzeo4s/YVLrPjo+0ZRXxX/vQsIIbuJMcwPGkEZFnWf70eioKgYntWs2F/ZE8yVq62DdfI5JV
PLEQAHiQyt58HMkAO5XTqzj0KOSxTO/qFcneyVo57kNDODJOYxKiGiyanUf66xqzun9r84NrLLI8
CK+8Ej7TN78AkbnyUb1lh4h+e+8ZSX2WrvpoG3iHWHAVgAqc4TB8RIP9piUdsmGMfVFnB9+lePZx
/MHWye/XDSwWshwKgk+mnOaBCdj48Of1YL9/xpQosCvCxaHjvXPmZBXu2JYK3WqnkpgRHhwpI46j
p2qgNCap3JuuI8OL7oU73RfR1LwY0lPbfhoJuetrkWbLftv2q4YEdQdKi6ScdIv2QP3NMBjK2I8m
XiK3jRjLj38Ql//Fqz/Cqy0r4iP5g7Qm+46Hy7P4Bar+5w/9B6oO7b8Qd7DnIp1BVYcnz/+V1kTm
Xy5agQgfSA+ZnuujEPkfqDr8C48TxBk+ZBYTIJlf8f+gakLacF5boEsWDXbAb9JQ/5SO+tYxCGQL
I3MX7hsiLhevkzdrotEGhN+ys86CwWffrMekyvSh9QAKIF8IpOV1OhHhkReWoSh58XmD7JJKhriR
9J5JyhO2BRMVFyTSFXN/xmIR60A3Pyd2Y5DzFwvWViM6dCQ/PenfYN/LL/tp17I5H8GhFx0rG4fH
tvHrkRZ2gyqRLLdnSCD61kqFsfYo0y6mMTAZRE10xn++IAfzu0vi9ric2eD6Pm/zDTZtZCV5Y0Od
nH0/uiAemyCjcuRs2eNBkjSIIBqjOVitCb8RE5xGrwd3DNxD5LPx7LyE6JdjHKCfWc0jHpUrgjXB
UeyeBLJQZHDQa0HoOdZZ1l1pW/28d2NRn/Nu8c4E0+GMsIq49VdN21Tz2sMXmpmmEjxrwx/1bTlz
FNnW7D33QtbdKm9CLhUBRyTbNoiXpsPDu35FKhuohM8bobjuu2HYoWafLicfBUuLzKRh4+fobR1K
oQlfIYw7e8LH2hAcYx0k2ZRsIXuoZAuooz+ZqVtCcE8T+86CzjCvsqDj3gg+aR6NlNjDxFf8DG1n
oSZR05aP9qhI6vBru0mvdVrxi6LJc44UPan+0iKJwsyiMaC92XlqdQg2mUhcYXMSGDs/mHz5YDM8
Tk992/H9JYTcA6cROnE7t4IBsVPa+qsMLW08OXbPk8s67GwhPde6PrYSedB6xCx5JhwFBhi9w8jf
lQOhsFtiAjnB9dxAOjIIzkgXsg6IYk04GtxUONvZ4kLsPeds4ffDRM8zDi1/HA4EDVWDixvGEvyr
za7hIWWTy1vwXUZdDymqGHlwZ6LltzxHZ1h72ZLsnRklOIb2YMd9nuaa1zouRtJnhOVlepqXVxIs
Dyci0ob3RyLMOWoMsJWs7I1gTa6LukwT0rmM0IRkDkCmDwsjNITmk1k42LUTi7BEzkCDgWFTsKlH
u9yi5Ug2pddYC5dZT3ewJPsrTh96syono4zZ6oAYI++9y2lK/HtjDKwrNcryE8FzybMNOHIAOHbD
dWaL4FkkxfhVOmauISjxyaYKhuWoxj5cp/lS01cEm04nW/se/LE6iO4NvGX6GzubDX/jjQGfzdgG
PF6VVX57bfbaQ6nsJYZAWT80jkVwlRumswNq4Br2dxBb3l3mUCS8TPk0yEf+sspfpFb6NqtMIA4f
de+6TvhGOub1w5rO2bpDl8brKQuj8VdGrHi3kMBKYFRCah95Miwu8utZlIWsVbzrTEN2D13s6duQ
Lb7dGnPAA85sPBn2BXPvs4f6Qq5i3dHvjzmYZR7b+hPDi+YwkCylLxwyWBPiEweuAkiWz3jwdUCD
SAt5LkRXw8MZiNU7k+5ut3fFPBvGPTG/c3PR263Rfpo0vPZdSXuivswVbeSXzDWr4jYec8iOUMwb
wFDHOc7jUkTOU8WzpKfkWWpTUXZGUcKDYAbVHuIyROfnsquQXtYgTVy/fsiFNnhxpD+yjv1xWRR9
C9FhpRUUPzbz2r7LBgPVFtOn1H/QZTjY13kMGQXykFXU3wNHWVepH1I8hmXFNY0iyTURg0mbP7VW
C4FwRdZe/8OJw7742rJDWIQFx7PXXteVEH5IbWPE0TYoCSTc2gWODCuYnvmpawLeeV+21lXez47+
Gg5xU/ztBcK2waCmJiEt0Bxt+7ri/JkbWAhwAI+xsENCOuvaN81jajtgBFj4gu8buEEhA5vho2RJ
eCUQbT944xAvSYafA2zF1Nqq6uELQj5jC+s2JW5edmtnSNKjU0YxGj3ih1ZVhl+D5VgTidNB5R1A
fvzFhSlvjAwYnVZz5wIAiJw5xBQLNpn6KGVo3neetNdOZT4ZQD2rXkAmKSZB9l+qdHgg9iv5VnZx
8LdOiPsQViuuibm5GFTbTNuibPUNwRHJk+eMYltxSG0o+5xbhm7iyXLTamcLE7iJ7GgiXvqg/RQl
ZC0GsqA7Iau4vMxkUn6x8y5YRWbX72ajBwIYNfZWhBMS16bk9VjO1YUHwrEdYJ7dsK3Lpzwa0s+j
W35SganzfdsQQtVMZAWZ1J37Mauzz0nnl1/wDuySXdsLRAMcYJuyaOZTaUTFDg1qthoxYl6IaaA3
5OvWdxw68kF4lUw3+dyJXZiZ9dfU95dHS1YQCereINZ+MOgr6WtnlYDEEJUXdC9ZG7SbEn72wV6s
JUlntq/I7QvcTWp6grSziXJg07X2CCBb1fuwbKZlyuXUxyVQcJd41k0e13Jv4gqwIftIPkCwAn1C
0+YfBf3XuJ2qYLhqejf+HMnU3xvdXOw8A9MQnMznEEsC378y0r45s2FPB7x4pqMyrAhfjUJtp64l
xw867LoZphz+XOffjdk4/zDNMj9HYTSfW9FGH0XvvIEVKIkwVeQ/rz2+Q+/9a0nU1JUTknMN+aiX
wCligXWVwyHkGkDCCFPqc8wqP/y5LnozJH296mI4gDSbMB4sP3+9qhvPaZAqLzo1UIoeUSyyMcje
psb483XeTBRfrwPBH4NWqr2F9fDrdca09ocuSuKTC07Onmq27NkLK9XTMRvGv7/YMvLlcVowQ966
G1isYSOhCDyFJah1vbAHX/kBRjZE2z9f6n0hC0YCsZVa3MSq4+0gvUmiQBKCS/qXP1lXYmGlefjx
gAT29blbDGP+9fUs+hCLz4RQIS98M9S2wpplW1beadZpfP/PESTI+cnWnlimKl1GpskHj/NN6827
4+YWbyH07ry8t8X6VCVuH7W9e4LzSXVFvg7FDxsqJ7DQoKrAgvyptVGN/LUJpq3/9UfKINDjOZu4
KNme+eama+E2pi5htQ9DtiSpQGzTlvrIOvr9UuAq2HxEeBV7uAe8WYBlbCsRZ51/SqBOHqYMsmIQ
fmir87ur0FCG2M0DZ7zDa/zesRvP4F5emRd+xgQJAup/8Zl4WOrigEC3s9gh/LrciobpMMmm3smO
odNixsJHMU4YEWyhdFhXvdTj/EFL937/Yk9nD+O2MMPksr9eUmRjPKnSd09GHfsPFtRTxrMjpciA
edtWwPi1V34384n8eUW831nwTIEyg68+nrTvVgRW3Jk5S4Jui4HVHdfsk70PYWbO4Vj/+VK/uUU+
DqhN1OD4E73dLAOUtVyqsuGHLozEyqrPc8eEtHQXAHzp4PTy1fz5or+7P+zSQohtHhCf82aHHmGt
O2nkW6fSh8YiKlgTpRmmexqdD1f6K4r2a18egU5gMuUGURC+X2nL2NVkP2Fa20Epza3Kw4AzMMtb
Oc7tVY2gn+HJRJmsFXUds7+puxobFJw7QEiX5qJmYInG4AdGZA5V5yyY/4eFLz9yjn6/8SIrcYKF
LwWDyfo/7J3ZbtzIuqVfpV+AGxyCE9DoCzIHZaYyrdG2fENItkwyOAYZHJ/+fOmqfdrlOl3VBZyb
BhrYGyjDllKpJBkR61/rW79azercnXJii1zhFRJ2nCeYkOVssF4C/eZSkyHb+r/+JKw/37tX6jf7
SqRIfG6/2mLSEr0kYY07GoHBXncOHM4PtGORruwslsysTa7Xu8ytixpK9YIRd7U2Th7OD6q3VUlz
5rCqHbsknKrkS7J/vDgwHMA5iU/N4bP7oWP+ZNsxFcyMMeCur9aATbfpyi9WyrCe4oc6x9lr/p2M
86drE1Ph9W5AyuESJRz+x3te5f1100+j8CgSSnDJ8MhoUTWX6XzV0//61/9fvRi6EfUZlAn8uZ8M
N0cIq5hC8hke7Z2sSf+TReKU45otp6S/frE/fdS8swBsuGVCx+Fx9stdVxWG1faJudAn73KwTHPN
lcWNyCnxr1/I/iX8hhWWx+V184CfkSX9151RSa3F7LX+xA6iy/o7kzPcEBtBr0GaQobsT60cUUJE
SowhmzIGf2XrOx1a8nUZbNT8kOUFOoExcVhi3ki0ZvUZYZuGh5SF6uXsTIo/OJ6rgsPxxPTqTtdE
rat/+iD+gcVnLsO6hvnz161QTn9361d9f7RXRtgTQ6MTWZ58n5rLP9518VJcA4JRAJLenwZUhEBt
Pc4EHDrsxIQGJO8fmnS4pXOiOYl6/lv98Lp6/fRgFCxrWCWvHLDAwoD866dUrxVl4J0rjp6axTuE
9PHYiST8+EMQ8Xza8jZqLd3nZp7tv1kA7F8vEXE1aWLWdHjl69DLdf54m4kSjwNWG3m0YF5UKzH1
wAOCvJCSdewYoGXwRpyxEJuxYd58CVPcGJSRp/mNrRfMHFS2Lg/mUKEirsVVr1HUc3GwGDr++0dO
oKu8XpJ3t/I7Xy9GzXeacvcmxJLEpLoInObelT02g+vlVRosBvtFd1Tbj93S9hH5ivnOnWaksT5h
fnwqEI6wcKgxvXLbmEKfqXAtuo1pFdX9hNpw6Txt7GeRe3eUqhjrnvJr5sujhkRh+gASaIqWJp3P
vjuEUSa69lYXAo6EX8Km3jSgCTlAr/mRZJ8VE/txB0J5VqbgcwyKSjy0b3MESuKs8uqqLun5WQk+
WqX1beqCAlHcIAUYh3N7FUPBAWR34zLz376hsLN59NKD2utovb+h8IFTUa1W/nZV/u+bz7FIUF7C
8rqvUS33WlaXLmikugcBUVjp1dq6dHNYHNLAmB/aea2yO4xKJe3TqRr1fY//p9rgKOLubqyqLR6a
FUfLphu0pXZMhOeHglah29TzmuIBH0L/bWYMvqLwSnd9d7x6EOdOWVcpaqJEOSLgxhfy1t1Xl6A2
fQ0YmxnV2lLcjle0AYoGBAoqh3Qx77yWFOYGHQTlSq8ZQnhQLZ6zxb/IdxxwwmEKm5z6oGY5GI9z
k/PSqlhZtUIT54CKstLp7Q/1NLr6wcppbN8UXC7ZHedVcnrW4gMcwEEoDuPY9X6xIbhjxGtbE5Tz
bB7h7ppyBdX1yEHC9qfcvxVjYk2HjGhbwrpq4ahpuhJNK2iHft3PJWfYiPEsKiMGgLl7smq3K0kb
ulxgUBlpfzbyjrXhxz4AzZ6rj9geUkPmMYU7EkEnyEt15kylJF3z8/dQr8kdoVycrT8kOLcc+GGc
bLaehLTd1zzJsmTbDz2+7N9uK+/q2jOv2ZrJh4D1WtMQQNO9SzOQNVsZU1BWRRXbGm9F3HkuV5EK
rhmkrHT5vdr9VTN3ZD+8YU6ext2MN/Lut9EMXXqvietcNxKpYG8XND5GU0teldgOeT5qaQm4IUCL
Av9j+fO9AZExQ7vyb12feURUmPksdyT3zf6E1YjbtGoNJg3lIvjFCvBrzk6Gdprf97XiB7FMtJNd
W9o9zdqWmr8Ms+8YoEB8tygegoY6kLM7l9aTJ2Ut4gH41vIeGEwytvjFbXG/WC0qcLawN6Yez5r8
ivWYMUDWRBlyBdeKYJqDM1Rox//ExrygptXtNFCDqMzHFq5KkuDbiHmEu/JYdj1q/VIiSpJ+q9cA
SQLD27EyzRmpDYVcBwhk6zDK6bcV///PSf92Tspd89Oe5c+5nryu3/tGv/5xUPrjq/49KAU0GFzZ
DYxDr+GFnxiEof8jnWN6wY9Z6I8Z6r8HpeG/IPQxV6eK+Xp081l0/z0odSAXhnTfXEuv3ZDv/I8G
pRgR/rh+0xfKIZiyIw4MV/DzDxvFT1tjB1tABXbdPNWm0WRqIGHsGRsS0glEKGtut4VwiIotzth2
u5kqAaBSrXboSC/JQldrXjNnWvozoTkRNhi78evNaynERytkd7WZeustDez0uZpJ8eap534aCWSf
wSjpuxXcabLLG0mNR4Pb8pxO/GU8enPY7g2ZUZGlZX3yJelG7Oz3ZaedN2OCqXNiGjVDvfJsfTtK
oEvPTpEM/m2/qpUcf+lNAz6xyhm+yR/DW7ufmY01ZgQrY7cuoFLWol82Tmc6mNmd4QVD6cSsaYDO
dy6cnFwqdkK/3RV8to9QuCovdmxMz9u2TPJnK1twNjL/WuMul8ir0CTJTAOCePTEYB96X2d7e5bf
Svbl29zPr3RBlVPDhKy/l3b+tBB5vPMkE8wb/olzhnSTVMDUCG5q+ka6CHO0s9WW8ToXYo4CU1YT
GXmfhQLg05Z2xxDHJinGDUKlcrcrx8wHyyzd8xgyj7L04FuHIQwVp/41TD6uVeA/tr6bPHV6sYMD
MQzH2Mi+dUsiuYIns98l8vNIpnBr0PQYF3iM+B20Y6SGuT56YVOedOszCB+qKb/ubBJmw8synfSg
0yA20jbb+rm3Pqg6Fbm5T1KmM4UFXUp3qEW2nmADT2u9QTwas1gkSu6CJUluRFPZn9vVIWW/9sb6
FJZ+KSKdTn5+IwwzKD/mHZUhzylFI765HVhjZ2M7Qa7q+z2zkcXsD1nq1pSUytLNrde0J/jIJ1da
ketStVn1IrYJgl9WjJTb2UxIEmAMP6BdPwRZ4m1hKGFKLZpJxrkLNUk0qiLmG2o83VBKomvLaB71
rg1cbE1GCEQB5WiG/1TM0JVc+5AO3dldAhmt0xr5eXMRalU0LhR70ufJ0S/qXc3O9NkwsvsZA13U
8TK7dJ11RFbjxTKndccIIdkl4/KImt4fFDSOLXQeeasqwzy0rih2OlH2MQT+GxVsZ7e9ga+3EnN+
FEhJuylo4CaVy3owFbem7ZX2c7jYX2odQC2zUj+SmTYwxspx19S+1kcAqPLAruytYzdx7HKRnhST
ic26VhTUQv9gfBb3oh12Ym35/Rgg0SqjjlNlhAZuTZnFaZa9u6v6TCYDEBjTB8JzJplu0YGRIq8I
oGRY0tvanekNAEi5h0rwqHOjj6wmtyLGDEksOmnd8dPLk3QXo2PwqNsDBo/hnZTwsgkyh18ON9uN
akciLCyQdboC+FQK76z7qJzyoQjy29VK2JcOJlzG9Sn39L4x+/Dop9NDHxI7Xit7A5Frm0KU6lKK
XoNRPPdK7YNlPkvQblBChnnXtaXejgnDtDQRHz3M0dFUV/3Gqsr3UhDzt+vJI9WTDY+5AZdfWVYc
amLPAGB4CObBWbRY7mVFN7hJDXBE14G4N4Hmbau5qxmOjhPXVgsmnM/D27Pv6WMjC4eboCu/rj64
YTb54dHjcXkcOiZmlLXKSxZqSaQXADJ3hXWfZup+lP3WCHhTa1Nf5kDI1/L6NCuGxG/xtfXGqW1t
8ZDbyjs2rc5iPjC2NLQLYJXOPptGz3bGnr9nurJuUr/niJKrMgJfQgsMg8sjrjVn2/NYv9fOBAlh
9cJDIf2HxOvuGYObOx4TwamRxuTHfeHpTzxXho09+skYtY6WF2kPY6x0ofcmH9TObNTARMvNHpx5
Ds/dbOJuMPRGyOoF/IYdM5LD9F3tagCeEaVePv2V/UPv1TxdsLGSz5Q7MF4OP14jXjORg3zJWB0U
DbuFRSGr1E8lMYidXa3J41RM59ZQXTxbWj5ja3l2AdlEpTG+9mv42UthycFx5DoeWniaJTQ7e9oR
1z80ntyHtkz4LSpxsa1U7aeg+1q7i7t1u7W/MbX91FJHyQVcMMmosnI8uWoyL5nlPAxhe1v22Uev
sCGIABYyG7FEPGm3pHa+iHBi9CrcuLg+S1sjuAt6Z9/ncn6Y+ehweY/0TvEYDb4USWp9Lqmk33SO
z61mCE6s/njGGb0dVXHkdKx37qjsUweyMFJjmzM2D5ssLpYy2GNEXw9Zo290K49jnhR7ku55nIZG
y6jS2LGYlfGahPiFsStzLBSD+CoMPi+AFEZwWVZT3GfVFcbgd+oM7c2Il2lstpAys7d29kQ82cPt
nCvWhKl8tsR4U8PrC8eVhVWGJIU6/Tiig2K3rL6Oc0038PJZ+kW5HXk/GAeaIqZTPT+NC9gZXMM7
AXPJjlPXXS8zaAw4OolqNwOnsJObu+luMZwl6ofUeUmaoX1APSrqyGA4226DgifTWDn1XWqMWLKb
DlyKZl1r4cbeLI0rN5Zltbt6aIdbG64JLg+bw8tggj1zjOfMmK7LM7CkxgsjI3AvE0Hej5g16g9m
2o7zRiylwDi9rHJ4qKURHMK+WI/z6DyL2WzfKDgy0pukwhuxc/3J6SOntGi8EqKBPMM6a29HHX6t
jPHOynxM8mLSD71b3021YXCANO6rJRs+kNX91HdOtxtmrzmC2PwU9HRIzHlxtA3MLwiX48aGh/SF
x6u4mbDLv8rV6rb4oLoD3dz2VjZjtvdAKURBQLt1VQjebD++hClFKrUZGOcUt9JHMm5TRBNE8N2j
BHAzMMaP3MwpX5vAXx79ycBIMgQvTuG2MXxc/yPIh3xjJJ4Zk/GST8BhTPwUiKehD9necUj+zeJ6
E/GByQi0IWAK5t/c1/x4KSeYbSW/tV3xtpiG/xCG9fjJ6cetyST+QirOJfnAku3L1sIwn1OMxqG4
E1FrduUJt3sDrGMQ7BHq9GzZ5Y0ukiIGMgXYYAibB8wRCmRUkA33cESDm9X31CdjDW8avcxPI7G4
nRXmYR6HMAtvoeh+U0XwladzSVzTCzec4YbnXFonr3bCfRsS+XExeW1JQLFAcLjeaBvGSebayC9G
I22cFjRU0X2qbqXVr1Gp++W2IpZ2MzXWDCFQfS1T6oWHuczh57Wj9cgDsscwNjhlEHl6ysq9qFN8
FZUoWLx6o35RjC5Pqbe4u5K94MdrqGch5VEG11zD4jxWmWO9Iah4byKv4WSuOqWuMSPag2y+Rfcq
djaJOrxOhHKIRh79YTUAlRBqcOwPCQcVh/u27iBLw2LaVOw8yJTlY5rFVWKhS546PBK7ohrTx9Bg
I2qd2WjFFRijLlwPpAy+Mcby9r2l3hBRyGkyMyMmll4NKo0drbMbRiyUez65oyuFjmB/tpuyaSS0
ouHLqAVhqLUdohr29sYtyTp1iWINLBp42TW4kaTVEV638sbBbBBlnSQIYk7bpHMuMpMOViGv25et
F5zyrMJKqJk5FX6I1SzblaPqHqhYEHvTehvKjE0Tngja7JNnlKcqKpW9SQzhEGhsKU9zO4ItMmGA
u9RbX1FpUnPtVaT0IoZrVtwYdUvke9zgMVI8UoCTYKIcAYFhHV+L7MsUUnHOJn9nBvyaYXM9459v
tpAUcAfl1WnyCHBJK8BIN7M9xN8GTDD1W9bFsjk0jXgIMZjs4Sh+LevhGWcNkGZvvdcVZxVbuxBA
8EICs9SbVixZ5LRudza6eQQpY9gfGbz1kS6r6nnWPSIKDBkwSIZgQNXBW2vwh2QMVSNbNqhr1fpM
/hNXFF6tOG+S/FvRWRtr9ldiblzpc+lFi0kTmzcHybNvlbckz8SlE4RhB1V/ZwMM3iXrt5Zcmzgz
CpuPdMTu2Gc0oAzVcydkvinJqu4IPIdbQW0UG+/AjRZDlmfA0dcqrKLaweZXFy9I3sy+o9CrmIlI
TMV8rxbskGHvWfFS+ux8LHIsZisv9bwMF9ts4qpRU7z23VU3MZcLIaqjQb8u0azGif1xZAgf+tMt
k99vDWcOSKsvdrC+pq23961+uOWou/DLKHDXrIckKMYtzrR9mX03AkWRrNebt1Yv2xtVdHcqd4DZ
ZjwiMxXEGBjMXdtyxMVQ5+zhlu/txrVQrOQJJCKLqDRJvQbPMFZoIcnX19kfviZD+tY0BddP49wP
+uw3yXMzrhrITJ1+MQwgbwP0IDA2a5w6/u0aBp+DltxgGDb7ggUyAt0MwBs4UGTUpnUrRHsvJ3Zo
Ri/NWA8raNUCxB5xv2Zii2bcwRUdg6io5pVlQSa8XVYDhf2gzXZLQGVqxxX8Zemyd6cgw+Ik0xJl
jt130SRI/0Jzql7KRtKFl+dWRd+rTdHU3Dglm7yGnCiM9vp+wlp5MxqzusZyi73MjbSLWxvAXdyQ
CX0h74JVDwGUg06rnqchKBE7s/HAzrog6p7VexHWYtcua3oiIe3tunp4WroVV3UTfgiDQd7VuWF9
d/N+OK1Z7h3BIXc3drkUxwEA786dRPckajJgQWe/co6X56IWHPJT8wPBqBEqUZPeOqh28YCL/Yxs
DCd3pbDRaQi+y5ET0whtfaeZbGy6PGUTUOP7qh2xSfEOEopmZpf3Ot2gbxiMuEyg6HR1e610tnZW
Jh88rML0nyxvUKnDqLJ9jLslvzE2tud6oOark8uBAkSsi9N4wYLH1qLPMKMW4ReiVPlGBT7ezyrD
mNu6NVuhbt1MBd++Dwldcu+k3syWj5P/jr4Vmutmm7QcOmYGTfvA3vHgVzVu7bIad9f+lC1P9IWP
3q23JTF3Sa6HA1XwMEhD7DkOo7o4s3wZizC8YvLM4sxyzUo0cWK4LH14ot4piFrKJzd24rvRUFSx
gewdNZatSDr3JvmSMr/pC2HFXddKOvd686QLpY9943xXK+hwrFjR9Xxhr/nF4um+naH73cmOj7Ep
gM+FBdj/spxiA2dZ5DW53hR4uk+TkHe5jcGxaKpz6vkfmyDs9+yxFYVoXP79PO9qy9ynE5pHqV3O
M1QrXmm7fCvMm5gf9fvatLgJ9XlBw4+6JUHldvAFK85atlPHFaStaNIZbw+WFwSvGH8xT2XXTG4y
it+2gNZcNi7LceJOjYcrgdccNM9I1+pghY9voy/fQJgeAqHuZtzXh7xf7A3HyBOP6I90E9U7Mcxb
jltcySj9sR574oBWbl5Wa7D3wTwhpawsvOi+OLetBwLDh0AO23X0ihjQbh1y2FnrT0oYSCfTNAU7
G52ZZ+eDvaQL72jU28KbOH0FE6kljoTaMOmoAd6GKrCxknw6ZkBtI1fUb7VuwnuZGnyQgbtXk8o2
uA7XZ1wVd1S8g51vLRs8n7nTPYWzouskvUoNLFMPth/1GL58qpLsPbDUpV/tUxF4r45lo4y/aqva
Dzr43o1Ly1E3J/prrTLuq3CjZB1bspUbgm7fW00laWkUXzJlZFt1lf+vqevCbhqElQC9ZJVhuqlr
9IDMWtm6kN6WjbzrMh7QcT903ozVV/gfYJvZR4N9fYu1lqb6aeRgPqql4x+xkmN6B3Vstmpb93Pd
bTLtM9v3Ti3QdXgDsSdn5jdzUQ47lBxcOOXgRsVq+YoVelEDIIO12wuywWFETKI75KViCMJTTUfM
Dzu3YnusyMLO7Mr1k0Hos99VAY7PXWcUUxc7jNmak8c5YeHxYQ8wBURoKUCZ/I7cpEV3gIho3g7E
YN76YvYLDQIg7FEtfhs5/3dr9vv35vJavff/8/qNv7K54DmX6f/1xz+SvPn9da8K+B/+AMEh18v9
8N4tD+/9UPKlfKP0vbn+y//bv/wf7z++y9+q8cx4/1qN7/uc/1Ft+kc9/sfX/VuPJ4JkYstAB3ev
JKufg0vWvxh4gday8Vf8LsQ7/Ofvwrtj/otkEu7C0MbU6Plu8E+Ed0T+P+ru2D3dkNBcgMXBCXEw
8d5+JskgCSu3oOD9UEmqO/wUECeURe6NtcL05urMvNHKBVtBZoaFyIJGKKLxWu7ScJ58XsHUsyFN
r7xyHquAJkNrYbhYJFiQUPJoElkMDA9t0a02BPR8WE9J7i8D90Zrbx2COOfQBzTLT8lDbsnoj738
6ACBQM60WuUQgLvMCUncYNN4IJ7hA9UHuRdME0PBKzj0R9WIj8Pl2LgzUzivhh3Jjwm+N5nq9tUJ
63WHSxS6HmSMw4JpmAd+JthT35RLi2b6aAEQMI4BuyyLPSJOy29j6qTebgp9drfmmKT5thrSuWOp
yQz3JTNDCABXSKPOTo12GMBHE3va6U7ZPhV3fhpM6WUNjSzYNcVipQ9Tanr4PIpKCVqTKxLbdo92
tTEy03EPlrj+yxQSqf957oq23iNf4mqBO0zb4ZLx5EqsnliJNQWrE4D08Kw0B2DqJaZPZqlO36p1
ST+M/tJsGyCcqMT+otoIzSj4vA6zNngqTvOWsTMFEd660fzpOoGHDijVePHZNvZxYabOTYnPgX04
XKEpAbbS0R0fhOW+6ioTqn7AODfctd0YSBoePdYbdgVKqPZOkbHggml9yO9D3sTGEib3o7fMzyxm
xWczo8DZL+ssdoi/xDov3HejnuUDThpAPOGsNnVohLsMCOtBw6F+kS7yCWxVss1+Vx/ysNZHkRB6
tqzyISOSfz/O2OHxu6Z+DL2AvprJYwNQH+ZweYJdSme6EYb9m3sFjlZAhDczJ+VDkXqQiyZdnfDN
9fTqCITQNS/ZEUM6VYaV7dO5Cb96lDqUHAo7eTcSqXlNR5ZfNgGLeQmXgAVCS8s4gunlqxazNu+7
Hq16oo7ko2OXT9Jo7RcPPHcaQ7f+mpMR/ugF3FSC6O+OJV0cUo63CNUz1GFnek+SPnhdURC3YduY
C1U4qX5F5tvKlbGylU0iKtrpNIrM/VBCrdg54wqFwCP2fNMxkD4QwvHOdF1YL7M9BBfLr6nesCd9
CGUBdlUsIbv8pn/qSdl9cCa3uSmcyjnRkTNfSK8w20pbl87mzLoA25GfVZ3JFz7Rcj/Pg3MamrW8
Geq6vRTUi35tYXAkcdKl/jHvnPVOuXrkYIPJkpSKNUZJG/jsKjQDZ8NAOjfoYjoHS+fch6vpkQXn
lrgp5y5Bwg/y/Fhz+PwwIEzcjp2Tf8JKAXfTWSbz3BZjftZZoZ4GKAaP9BK2R5JS9dagT+oFVVN+
7EZPn7TbUFuIYC2P5uqv9s6qsuoO33JyoKB02uvVTPHmhMGuU6P73R2hpWAsWj7NEnArguShLtoK
xnRyJn4EIXvIzGj6Mcaq04MdtqfFNRekTYfNqRi+DfWEVaCoyxsTx1tUu5yYLKsH5p7X/s7OTPpJ
Z0+9gZ4fTqaa8l0poFJ4tZjuZcPRM6Pp/KbpBucea+7yeQBg9JUU4XjPLyT5MOMG+YQSb0FomaoN
94neNNUs6RIRct8K6aF6DE3xTMl2iT/H4m4xru3SftF+o0dB79egQkGYE9PZzt4soBx3+o4KKzL2
I14SJhRjBubXtb+vdsYoxSQzyaXMYQbR4Qls8XiG8nXXohde7MZOP9NYV+5XN1Q7iOvYEICtmmcv
L8xzqIvwYjBBu1/mcWCh6BdSnM2V7FPOH0o1tFRJcKNiEU+BbyD0VnEyaTauWHGObcOxgkQALKbB
qc+DQq7xHR41qJ7kLzEe2EpYj97CkCs2wSXGvfKWr+TfZs6LRtDlbDqlvOkhF70xMWS4JosjawmG
Y9XYXyTH5kPZuzg8qbF/sjrZP6S+9i/4rxC0YLVjTloK9dzXQ4jk66/nkc3ha9sMjGota3oo8wZV
j7vHv62nafkGglwuMUYhgEe1Ox2NtBr3SW+Nl1F3ztEu7WvmRqmPEyCfu9nlDLDQSLJ38jm7Z2Vr
X7xwaN4CXfvfFww/DDx0T9gxTL+hQMgrDBc9DazRBFrltMy9u4HVqRH8+Dnj0OjZrVuFnCKzL8fX
FjpMSbqRbCnVDAY+jUyoj8lQ623jk4+iNjdPYteTxfda4EGieFd9CtLa87aiSas3J02Dfa3m5DxY
SXAagxrCyLx2hywMkKYLMDWLzfqGoqbLixZm+EEGVX8urEVvh6BHIG4MIDkar4kUBZp16XOaHOvh
E/W1uIda9F1GeJSSRb0zDfdt2ge3qxEu76YzlMMVDcVyDVwuPZWTNp6yzPVeADnw6CkYsrDvNSQl
ZZNuocGsCS3uZtBATq6dCw3VNY8lUHNFUC5WJBM32PsakYxrYsqByIQGWVwra2KQNMFrgUV8Z+bO
KymU5myktfsYIEhjtZmd20mHgsfgYt9hYDNjqivO1w+Q9I1j7Vc9ANap82tBm32GRiQPqQ3XoMvq
5q5JbefZD/S4nX0DKVc17t7wJEIiDt0tfkCbyFbeb4zGaYnjmv29T73RV511pabKqF03wzSGj5aL
MaBWvb0z8RQ9wdHLBOfFVtwViYIHbI9zeF+m1Dxh3WziyXRug6Sb+NgrYeJmQCYV3nwMtR1s8Xyp
d5hNtoZXgxycaOXfMIBq477sl7hOlv6uXcv2rlhadQOBwr6ZaZCKYf8a8TSt4bpPrM7/xF7Afpqd
UMKwcal5CCpjeKloKNwlRfvZVaW/NWR479iw83l/pmbfAZ8P1s2EniG1BPHTdsbBq+2ekDOyacKi
rdavedtVoEFpvjnaw7xxG5a3BRmJS1NwpJGFe5ewN91ZOYv1AGhbMl3ufLlx1Mr+A0fCcHHSQXHw
7T5Selp9IBcr2jhhZLRnvat3IxQSTukcjYzc8m9sWNQffMufWRX8/IUNmofiKxG11ZLcDK1MmCQX
lIb5VmcVB7dMrZgrm3Be0+IV6MQsXbJRDdvXsSc1yHHrweu6LJpWZzp45kKmEJYz9wlmYS6O0Efa
XDMUyMLeF1SKnTHAsJme2anWtBeY0+NolumzWTTls7DZAwpMAyJm3KQ+tIUOT2vhsVtJ3eRA+RZe
khQYAH6HhhUMyTg5gN1ArSHSKI9SY7NgpGblA1vMsLnh7Jf27w4Ewz4kC4mjHbsAhTG3yUgFCk6t
7uiWTHCJrDtnRNLlEiqE2LDIoWKkaj5m9bRuUzb+n1dUbim8p9SD3TTY+QV/v8W7FMeq8K0v1Gra
6BxUdasES0PkVyRM1tE+LIZfR+OUORs1ANNunfW1yyhQ8437oEXQC0F1b0rC6UjZTGgaXU97k27h
uADPNXNEOOWlVW1LmT7zsTg7ajVFzEl12DglmxujzAHE5865d8WL1TOYnEdNJ1ZRlJuiCNACq5Jf
TDUxC6iQB/BItRGuvfrI5NphBhfssrRejgwePmSLsD86HbHROJibKja9uttZ5J3i1ZhJtBeDs1mb
hTO4qAgeQc1Zc+m8LIY9IzxiTKhgAIaJ63+YvayIW6/G88jl92rQ+E6GPnmCB+DdtND7jgjY5jmr
ynwzppOI16Bjmeuz/JC3PvHHXq8x7nY3XsQwRW2j00tNln0XFnL54Jq8ORmU23zVFeeEttOIgTgt
fjq1/hcEiF8N1WAzbIwXzO7gV9CwfD04/mTIyhLkg3wI8oOseo51xkzTYbcGPKVd+ksehVmrr3R6
g3bH61D8TVDilygBp1LP9kzbvuajHPC+v7w4bi4mIWubH6yZbstVdvDb8zID1hYWD3/9Pn8JElxf
ij4W/n89/f45IJjjhvIAJfBSrU2lFffIQi57SZv3v36dP2Gyri+EIT7k0A+YxPu1/6dolgU3ip8e
hhbdmCCPOHjDj57JXN+priAuMYYZk/FFVK/tlWLFU4V6ACPJrodrZmv19q9/pD9/xFe3HaQTSsw5
0/q/nP0HUweZ5pSBg7hez+a1IsuRV56EKEP88maadV8BGfI5W/Sa/njt/25l6Jx/7Zq++a7/qAX9
0Hf+t1D0/5B+5ABI42r/P1Nvnt7n1/5n5ej3r/hdOQodEOw86UJuCmxmFBz/J/KG0cG/PMe+JiPJ
ePyGYP+3gORh1/T4K8JPZCNYd/5TULLdfwUQ3bnPobj5cHH+EZ3dEj/ybj8lMSyEK2FDbLAFPxCB
1Gs1808PDnbnxqiaxjxMyu4+jYbwo75cvgazXaI9G2qbGRaHkurqmZ+Cc9+342dvlOqxbYxHZXY9
hh8qXhhKrGfRDMZhoegl2Y8NzvWhVsbr4PsNm6rGhOcaJDTtALBJ+7vadxfnXoi8sCuGVKXlH7Aj
BPYF9pfZPPeMXDmXGMXaOHuW1rY9B21n+jImhsA8hr6IUVcCtzNzhx2jG5MdbDt1nXqmv0K7c+TX
VWkxrZ49AgU2iIYtNTDsU7JS2O1R48lAC8b3TZEWWfeFUE1OWY919P+DvfNYchxps+y7zB5lDg0s
ZkOAMhjBUBkiN7AQmdCAOwCHevo+zO76rf8emxb73pVVVkUySMLF/e49t12sF2dJe1VCbTRbKjDg
nwX7wII+ckQqQfbHwZgjcSeLYWhINH45qjhrXerImiT4TkGH4ZTHPEqPaMfUZfQolfRz8cQZvZDx
wEvomdO11k0g7LUnHRBmN0nBFhxNg+/2O+IFBUNG7izAK9uCIy5p8rnhXLWpsHkeCk7m2wmr7ztM
LId9Ms3ghYIeoHmYD0sXtwrX6aGwppeize09lcXc8XCwH8opzTCp1mn2ms85CYyFqxbb423rdLBK
tH6lXK/BCtvf2/XMOKIZmUmPqfc1zMmEsXF6X1F6mM+G8OHtYzqXL2ziSCqhWZxIgH2medttbfbf
pxV1YNOsBoI/b6kBw5fso5z2vZ/5u8Bq9lYYPo5r/oLn8Hdb5QPxT8aRAMju1kwx8dLDe1v3p5ry
2UM55DL2czsm+IE0uQCYlRKwdafWexid7aa08KYQpcaRQe0OUs0vQMbebe0RSZjC1tugUNCkq8H9
9XS5lYvGZjlSzzWv48UqbA+K7DjTaQ0pAN5adk501d0GA61HvuuIo9/mOdVllG1oWmkYJ6vgM9fW
uK9HN/+kcXk+zd2ybKmAMh5TSUFmU6S/KApvL64xPLlDDim3Xqq9kDXMTvLEB0xn3kbnSId2u7hM
C129G4ggH1kXsl1Ho+CO0kXOl5kR7kdv+tW6JYJHBq86Ye3YlCmI3ohK38/WdtpoxMxKtylO1FAw
4mhb5Ka+GfDlgZYh1jdWW9Ng8htY87Pp4sLpKkjxVXJc1waccy8VvUPGK5dfqhS51Z4y5TJWktB/
bSYlP/Xq0/E5bIpyos+0H5VH7ckiynM9lvrG8waeeN0FKrad1fjdwnyFLAtW3uUMF6DlYMlYF3K+
s3GwSqEfF3Oc/KfKKeU9pwtmbCrp8jtJemtnt3mwTXwAF5FZ6eK59+oBCiuVX9j1WuvUaGwZ0WIP
/G18scoV7Xj4IiRqRyIZx/tiKtFhQMrCzL26g4J5Xr7x8gqxTX1nOekhb0hzTdyz9jgN8xn90xNz
pHi1mMD6afhtKu5DFD0lcoerUmfAdfqQZ20K1QryF/X4jt6N/p2z7DRaOAuoDzJH2nazJqz3Ux7I
iNGVtRcWgFRV0q+yFPgJspZVYoZ73orU2IIv0bgzGGAzgLK3CTM+Uq0JRulgfZtNJ3zxc4ncVxgf
PFKvTEdp8q7KdlszPB0MfIaFQAzrKqu4aYz8G02yi2Hy5C91V1Ac60k3v7VoIzLRnsDHrGZt3its
LaqyygD9wg7P0qkoug2HHfyH8TzqXD46dmg8lU7vf1i1m8dgpRUThhA9HfoLj/E0W/R8A5zYMbRC
UkrQsemG6eN0GIY7bIztlp/TANIRy767PrWYybwH+q9s2rExmhuqyvZ+Nd6jfOTQoXocaSKzkFAQ
alWwUqEInvBhspd3go/uwRnr8KuzuIUze542fWmPB3ra3jxCV5tcCGOLyero0GUWlxoT8GYw5fA7
aR1nWxiDcQOJMtsFozbjRqzhVrYzjrw0SHf087EeBMtdPgWUCRlivF3ysOBIqf04h8ewmfuCR8u3
9JYMUrrPQnz1YrKCKCwKveGstV+wMbAGD7ehZtXCkb5srhF7lK+5ORKzYyYwde4mRZfSxG5xXhAI
4FpSYopvw4PCXWAsKjx2TC4iPGCCOWJYfy2yxeWGmSrSpmHE3KyZOBJ4S6gks/rnMC/C2IZvHCsO
gHQ7qSOCPGgrQ/6elf+jzv12u4YU5YleElddQuBguAq3GfaUndb1TF21+h7pIqqGRN+YdOdu1slV
UQXP/2JxMjlbMx9sIxYu8vkgjisUhgPWOQrYJPHCkeEr2KOS60bA76zLotpYdcl6p7yf64om3gS+
uc3K4ScI+/LGlQmo1aWpME1gH2HYbp75DvT4WDHt0QL2W3tVuJvl+jOV/NQSkDCCBDNQZHIzsYii
Xwf9IdMTaU5QugcqBEsriTLQZHeTE4xs7hZecpG+t6b7W4bqF0Dnale5HBjG2Xmtqe3ESNGrlyrg
R62dw/yXccvvTjsYiXu4wcyh6o3fT9l961bFQ2i18igCaz0TteJt8Mufuk5EzGLasmrn4ytwaTaM
wb4K3VhJ01mDHgtY1728+rSawYpqC6asdmpvVzDxiZibNLu+gC1kmUQDhgUFYbSXzz7DdjMyRETE
5jVQgFxiclTBSy+s9b6kBpM3dOXeQtEARiDeMMnLH4eyeOexL4fbYWqCZ+UzcJ5ssTxh1jt6FRgn
owrTB91X070LkfvdL7wn0Ag09lXpnWO1/cGGLmFTYE8hrNvjGtpkeeb8CN1yimbX6wDGBVtnTTwr
Uky1+KTHCUeBqpdN7lGmEKWt9e0yxsOKyeeMfGi2l9HEbC/WGQlrdoOf8NzFOyHDr0Imw2VFNCi2
V2vPoSAWdHFrb9xiA0BlcYTEToRHIwotLlgbvId8I0T9qILQfZxIbQjg46PBEQP0WOQ6ffUb42vg
XB/UlM8Ukg3BI7/z9lKaLo9M4w1MXPpwpWiBbHq8pPYTgHQdgcI+w+wt3npacT6bVJ2AkiZrXLRZ
GqnU/q683n1qAM99mWmBGWIFYnEFZ+n5KCc0nU1eZoUGWbfMX4KRTIwA3T+tU6eOgOP82zEzENQb
7371mhsmPYMfj2wH84GEbsHX2Rv97yT1mWdZvX8JBzd/dWXnUJ6QuzGTumoLGU9GskX2oyvVr7cM
L9vHjopA7p28FXdziXN1I5IWnWuQOo3XLhjqeJz75dJQubRPEc93iT8NaCNUpkle137oPGNfuCSH
9sqv8ldWs/KVLU6/VdMsnspiSA6i8POjcCdOvAlJANWMmJsIYJA9BFBbvaRWXixg2UnfhCvJ8dCw
eCAyMRF1yquQAQBdqhlouhKzXyNjb0zFFhm1exiIr7zie9TfrpzGA2p0SBqgGC6AsLsfre1i0/P7
thiQDb0YWxJQCE5X6wvMnBo7KPru9JyarLAR9yQdxlQt2B6XYInBnVTVUAKVcq5swaTyfkxJsHpv
NEHklLQHMztroJ2QB7EjRLPgEUm3Tul4d55dZu+jDw+Sw4p+qtaGK3WfNcZt1cz5Ow0uza5LgtqJ
65WmPq0bgapTpLhlndJAJq+n+pVSEmao/KfA6Fheuzp8mmrOxoRD9WdTNy3zY7/YeQP2ta7hSFo1
I7OTAdLPMwNDfJp4x/dTUJdQbHu1W2pMR22qqkgaa0V7Zifd3WQ200OF66uL3RXnfzHm5XYsTGyK
zao3V8vXQftzem9RS7s8Bn7RtZc5zcgcheksFH4hUBwWhwVoY+FCTolGXYu2Co6beaBTehDU5Dyh
YhE9Yhlb8HV3/aEIszrcTMUyrjfV7NBz0BcmuSaJZcbuM9bRGbcrRyfPPgwZeT2LGkZCQQDv/AMz
cml+QnCl79YokvScj2OuNnyFu2JrkWiPPUIfhIUMnxldNnTteRwoDdN9aD7OauAuQDE4oywvi0cC
9Sc1dfLY8Z0kBW3nZ7IFeZRY2v9dd61Dq2SJWNnlxAD3cy2f+zJM8ncTkFVUk6S4HXgeGaStqxt7
fRD8agOZHjxdcwSn5xFXPVC1l7WYxDZH13K2YV9Ri2n164fgYH0zLdi9Ku7HDGvEvuXHnlZLDYxi
c/lGI2r9OE0mSCkiBJFVO5LiDRMh08xqYMVljyQp6AMUCuYAM7urJ64g+uWoa3zcJF3EKXILBiUk
s2cW25S9jsM51LuZZMRWV/7RoHc5brm4Pw5pHu46cu0frjMzCik7CIwlKxP4seAaKcv2NMGMNEpQ
tEozACB+UOPTZxUa4x6P5sWes/CbOpbLyCvZdIOwImlZy0GZleIopdMz6LRghvvuTFu+N2onKWba
/vGVNHwpxcYs8mw7JXW2DQH3cBvBs9Vzpt+0oV8fjBy7tkGohpE/iRygiAMSvjCWyClAadCPXG8a
bBuXwV6XRwkU+mq1uiXU0kRuCnWBE7hRbauFxJiUnnMLdDBnoVVkJmhnAH/Gws8kAOtvRi6lAy3Z
lcPIpjMtD9kgwrtxTstt0eTeoaQlcmtVggWzb9tTLsz7IGCk3/f93AIzSD+oUC3iBtW45GCngjuy
azija1HiPUywR1f4HFKysRt76gGy1DjJ38Fivivbx1s8BnvHJU8OF2D8FjMbKzGG9bjUCLImF0+w
fy5yNx7eKiLIifrgp15MLfQHkd1sCzyQgVEzv8mAS0QKSn1V301RvfUFjlhafUS71UODuxdfxNYj
n0vkO0xORQ7Ys6Rnc1PjWgFnsJgiuno1qm2HM4gB7qzOhJMavi29vyfv7kcWVMtzlablPfqDELF2
Zh1sRynGu37gvA3dwIrVVf6Zg16CXFXVdp2ov02LQPyaGq5oDIrGA35EHU+Gsh6KwUcRkB0jsnk4
+TWpVUGvOwYPHWfZIo+B9Mg2WgaBFL8eH7DBE2XM1Sf3NY5izOmoQqBF90jSZiyp4e6X13FIKNgd
p1sbNOgLR6lnRmTXyOng32SePUVqXjk4ttkxmVbVbzJtdHRy6p/Y524nc7Hh1VsvDY7IqBgdfMNe
BzaeFoJXiARET1TXAF8IqLGGR/+M0dTduEDlb5olOxPTe8cd09O9lz11nvnbZiXdTQuno4be86es
td7tjBpiAJTON7NqaBzYKmNp1C8z9R6/pawNCmWbwBs2qB4cvmeJ12j16sdgGQQacVqY8SADmrco
e6LNfBxx34fL9KhMc8XlGCQJstMwTTu3x4nA4b82uePM7p7hRvhIotYl8mC7LdaAkborGhyuUc3l
ilcVZXcCR4smnaczV53kah2V/m1ZuIAtsSnSyMGo9srCxEDpWSs9XmNQkQ/VIpOk17zgyD/wR2UT
/LZS69EpWhaPIM9OoRTlaXHZXE17+mKoqNWe2VqKa4Ggje/DwXCr+bTmPkEbYb50bElRxdB0o62r
Fkg/dLSE2mdsRyiCZ4JTXm66e8vlJIw37U+UoBunQ9Hqgz8qOrgITPGFj6pcCgxBxm0S9px1oPZS
Auaf8K8MO5DE/tYvveokXeQ/FeKQajjqQ/LDAJ046tyl40NY9N+izvnGJ8Tywrl5UI5sYoQZH8sN
0QTfIIPN3QUBca2Ny2Q5r7np9DdDYsh46vA80LTV7DMhoRq3ZCDngstZ5+r+2ADSQbkg904q6VtO
SfigDYEMl0w5zN3lZ5maKGfDYu/8knl3QSw9ccn3UBBWYrBdMIMWup1+ub0/PrH2QXjz3C7yhdKn
TiFGCbOITIIot1UXEKu185wqINq6wWo3t8z6e2aptkOaMp9CvfVTsya+K7LypNgfqWtudyVp2o/e
bNt3l1FSHZfGun6VVpbMkbmUxkfr1R2tvNTZF2x43cb2/fkQlNQ3+CVXJD+k+iCe8/TUGU66tesF
H3tS8Wilsv4gBhVcWlC5t+uQ6S8j936nnckgL8wMhvLI0A/rTKrMzf2pIWEnph/B7Op7y8qc9Y54
NEFgkBftHhW0plR5sCWp4tDbXVO/fuyV+RxLi2lTlK+L3OWS/gdHJMadmUNpj1w2g0OejM9L6v7g
hOA+UUXX7lK1DAeeg2XrdT2NvGHwMjHg38issZ5SUTFfz+xLYPYJNRaQ00n9YNljkngNpUCuupks
DjXnqkFaVQxgbjhDDPMupXwRb2Pu6ZPTsP7gCCF0sk8TnHqIRBVTZrQwzjS1Z8KvXQuOd8yl3cj3
2u6lk466USoIiE4AgRYbLdD4lutIe2FdePfaObTvgAaJ55Ef4MWB0uurvjpPeIzx/dgI1DSrN0AU
sKfos8+3h1yFnAY8bQ25ZiklYFgEns3Q6ZQT0zLhXLCGmnj6cD0Jscq817hvfjpYpnm0dTEcZABp
RJHQ4NAaOAGVU0Y1RsAq5idXSzqFGlHi6eAaFvBJGOELqJP0m7ayAis2BUpzjKa2PC7lOJeRzYMG
4Yd4Mwd6Lt4z+Qf6z0Ut49GWvyeO18Ty1cPVnEM+zxMnSR44dqWe9mmeqIc5Ha3XouAEHrsOC/ba
ueY9PVcmeVziKsQgO/ZT1rL2nqz9+Go4uT7ZlD9rEBNhcAvwe3gtpSHuBLTovUU8LOTy2tsPPbPF
RygSXF86MwlvSNhbn0xQyxPB/fHJsmzEUGx5PKVtw7K6qd2gAZzTZ1mcuz15KX+6NrbpCVVwY3dh
Wtyh8A/sJ2FnVzeFaZHFG7zJ5ZOui20ydGkRz2V/v6aUaGESvdppkaGesb6lp8JhqQTtt/yusJ2/
Yx7loIZbHHMeAhMx7hBnRlrk6lV7Lpl9g103bR02M75SMZedfCtSiFPSmAKxQRq96ZLZP46TGLay
98qzNBt4w8z+xbmlVPwHfAxsnN6c1zEJVifyoG+xnAzGA4RkeecuU3CoMzPd9uMq97TAOJFN83hK
anYaboOqtt9Qbw02sUk+C853ZyAWJDgHTv/ImT4qjZE90iA2RgHcHET7tohS2de3egi/jNE0MSrU
ycHL3CE2wN2T/+XRsAsr2+bKPraZGdw3uOCOExVIJ8/w6fT1kiqGQ2DypQn9CL25O/VE4Am2+eUZ
Pu1nE8wmKfxF7Ipg+UiXOovwcnIzCApkRTOhbUl1y4uR28nO78xsS/+1TRreCfbZKPto7BbrWPYt
mk1bNgsw/mCNM3s2Y88U/gbDImdZsXbvOc7AiKvCegBJ5ZFFICV2H/hQ0znoVVXcuNZYPc5ulsdL
xmZTuISW0bPG8myQG5hcxjdorDRNLG22AwiGtaJd79xy5d+LBJbVvFymAcqgNZYvYW+92SmLtWs0
29yxV2Cc80fI0H1D/VkeT1OWxr1REdb0jXZn0a9ymHA9OGnxuAbQD1paHCIiy+smTdcLhDxgQYV6
lb0q7ql+offXOnCwGvbj6ow/jZkxiGUbb+SkxU6snJBnYN57ObJRz4H+qDFUPUxaPeiWZNWGPqyr
heh6Ecwq4xLYIaZLYWVH1QgLBpXx7Ri+vsWEDp6E9X8DdLxD6Amdt2FysX/U83mUcj52lXr937H1
fzP28F9BiKglY/X695NrCz80noK/Mw/hXzSEhfRJXItamIFPv/rh//4fI3T/8n3ElT9tK38nHhzx
l2dS7nFFAoGjJg3xj4G17f0lGGHjazdNwWdPEfPfcY9/s7X8Zx0tnMX/OQEBMdC3ruxWgsjMI+hK
++d5dWd61L6qlEIIVxCupRzPG4eNQ9cAirLnjO8irX36G9z2MZdLc7dOOGVVUAsT4VUXW/M6hy2G
cl24Hc3lJcMXSD+0AaA+9Lv9HOb2iapH5iVjLlXsBmBJsXOEDodUejco0nWzm7Ga2rP4cxPkEThT
2Fbe+60d7GsRZvvr3GrvlJgvo7Q2krjHgbNf86w7loQibnV/TZitPUKDrcH+beopsG6WyvJemSe2
6JLU/EUYeNLIzjRFh8Y1Ndm0yWOrHFricmOaj1p8lszGP8AiBLdraSf4GudgwLrGTHcChbQrk9m7
TEyu4fF5YSWiLGHKf63JO5SdZXxdBczfvszDi100wZGS4u5XOluJQraT5n2eSU1Hqt09Or0znYrS
FwD4cDTV11X6VyFaEvouHQ7QVmxy5Evq3aWiSW96uRpfuMPpZ6L+EITcqprjkqu3kdDAYzFd6yKy
YPyRyWF4CjlJMdM21u7z2sPxRiKqxPbukrfFi88+DrYIBGzQAOkFtbixRI7L1Q2vV1jL7D4UjEHN
Ij+94lAiUaeb6pNB8nAI1xzJE/fw1yp0dc5FdzHW1D2V3SBPXbKuNzLhZNO4fr/zueNaMUd7ktJi
0Va3wTxdvpH654TFu6T5abXREwFhZ19MP6GEufb4RWcGRTTS6LOZuxyYXZHt6QqsniFsZ69MFfGV
kWjhor/MLSM7jNEmIAT4qjBD7JLiBb6AR9U5+hZN8uoDaIWNvmrSkJOtGHuqFI03QmrIMN3ZGBFp
JZl+5wBSsMrNVwhtUwHyk0XW3Of0iWwcotDntGtXpMGFesouqG8lzcxny7BN/M/1BJcDBz4ZPdyb
6QtFz4yRQySCTzVPjiSx4DKjrLiH0hpdH1Ymk2jWvkMGNWjMu7V2w4c0Wbh0B8ZWZjUa7zLGXufe
IfqOX41vl0c8IdTmcCtCq+v1Aqsgm2/WFdoNrLyh+RG2RfJmIEUZJ8hEqtiGjW9+w0Hp9VVA1lgC
JgKg41Ka7wMxIwKt6KcPJkfFnx14yCiUk/lRdjYK87gMy2NPO0NwcAgm95suwEmZW0u/CWubvSYZ
MurCdGLaL/YoshtFR88nYWfRbEjxLCliAjEJyTX9Z+EL7sfuvAgSKWX4zG7dcpsGtgUTDFYLqlPa
t7sga+oPYIjhDwJTn4aYELdlZyPae8sv5PsFi6xpts02CZLmrUiJV0ZVhzzCh9V074NPvJ35RIEi
krRDDNgDn+hA7uucWTN5/aF7ILfDpFnlPM8kEBX9mJ2zDSB1MkoiP7SOugeZIfPY4fiDLjOoU9ma
/skV/XX+mBUB7wOhgxaZmkCrTQjL4NK+Hysnf7RGw923uSjn2AiHxNk6fiferTKjFxmliAmUkAxf
GhQcfNmyOqaLre6Y30IEDVt7eOyC3OGN9evilYJetWyUCemHFS3RR24AYHcCY5I/GXVRvOCA3j3Q
VJrSgSuW/uL0nfHVun5NaZZZjPi2UXMpDAdHUdhWSOuw44w7A8H/p8eN5Rdz4ul9cRrz1sZ4jC46
Mazd2O7SJVGY2AofaJiUcWDJGjjDlFBxYjBcN4V8QmqVMRbE6abzmJfUVHDEXuOfHLkMtPs2JKWy
vsLSmSdHLA3pFiVX7bmePGMy1/u+w7Ga48dDIERK9vEiLQ3QptHbKjGv3ystK/V2ND0Vt7YmotRm
HP8qERSXWdB1rG+cSnnNAKhqkvnraqRkuxfMrKV4C5YShzmQCtschjcNCa+4MDswNlZYeBezoOVm
Navu0asr8eiZfnrPsjhjYy3XIxbUFzK6zaPCVPaoubZaG5EXyQviRPNmQwsFkkGW6JRBYX0JqGNm
kZp4rAJKGe+Fnut7esQIFWAtuea6HAC3wKTgC4CAgS/Gss2Wh+q55HfaCjUwFl/h4e7r+q4IBS/X
K42d2VcE0HvYtTzqhB83Ztd7Z0qUvAvzHevWdZsECX4dkicn6LxjkZdMbTTABHRSksH2ajChMlJd
77ExtOBpl+QubKV8wt7jH1N+8S/ARHTRLp27nweld3Oi1p+YytFqV2UgRZrVQlSWYzqoJr1VDLG3
JeyLMda5ud5Yw+ofGWSCf5iKe1Vpim+UZV+SFnAdi2yZPE5rcqU2Wbfd3KZt1KzOtY9Xt/cp3Ub7
6/v53LWzeQ6LlUQXp9h9oTrjUpbjSJjfmkALMvz6TgYqoPKZZPqmU7Pk7xHDclrIAj1YZTftwyUM
j6Op+5cuaev70XTHw9UPwThXt0gs0oej1E8pNTgrI5GYy1lGkt8OOWVf79AEMe2Qe9R1lu7m4lCo
yrnoskZm8cP52LMx5htpTXdNGHyJNg+/zN62MFv1rnrLwZn8FFNSHvvWkHuY20yr8pGlhq9fxibt
VDYXLyH8XT4W5T0kqOmn9P0pLgfTe7cw4lysBWPRkF0XTYQNK9+v00TpOQYlq31qlvCN5ivah8Ys
yCQtM0qbkWgCKyO2NIXvuZGUTwCoe3WPAJMzbvbp7eJ665UuFVumwmfgwbIAnmM2gqnQkOXyyivk
nW+tlUG2SmPUkGDZ2ZnnM4Dw/CijKimJinR6WE0LBtzQVX190IORvblIovmH5fGIR5RcCXfbTZD9
sEt51wj2rWnOONb2bUrJvT7xlbU6qFhjg6/+QyXrO2ff+RVsXfNVjLP1Eg7afzZVKk/UiD2rxl+2
ta3qo696GfmaUmK/nR+9an1nAfzt5NlHMXjvvp70J3UznCCcDk5l7+p3PzSKg+cH1T3TlS03NOPM
h4Oq0En6nIEi/7ZXdyRoIBVTdOqaA9qBdE4zLhOJB9udyiXS2snURiI4pM+Bp7ttvVrrQ0b4gw4l
mjNrY/O/V6j/1hUKkjxe2P+/8/fu12f30Zf/jHH91//pb/Ov+xf2YdLhV9e6cDEH/OMWRZz8L+Fi
RfBw8/7hsf7jKmVzX4KRH+AXhiHi/vu6S/E/uTpZ/7GyUQSOK1wswCzvtufywv756lTZqNFLko1n
G3VszLg28AAjhNqOKpbmPPq5sxCopHkkI4d0XarL66rtXtfv/rqSV3XAot7w8m+760pvXdf8+c/y
P1x3AuvPpmDZHZi4NddvznXP6P5sH+N1JwmHIL+zrrtL+WejgXuOJYFqiwhGnn03XHckcNJqJ8ag
ZssTzT3TD/2IhYJNjLLF8gUm6HRy/mxy83W/E2qiflBkBibfoA0fqyyoHztrILvLXtnTfQjCh/3T
U+76yLbcPV77xHako9iokgEn2mQPp1JijpqZIESjZ85bJ3MIaOTkiZ81iL0P368V/to2IVK4wpdW
Svb3FJtkr6ou9RKJFlevnY7WLsx888l3Vfbozh4OF+GMaGaimRk+TNY5UP0PYiQwm/FlA/JzRoDz
AsHsuRl0GQlz/iznGTiTPZY9lQNjflZ5w/20kW7/k9pLPAKKz/BHVRb1XYBLdce4YsVpQIxhky02
TYZjgEsTWzN1I4mR31thXxyMKr2AiCl2MHFL0K8uwA2KZw5iaqfznDX63BgmZb9m7QXYEablabnu
uCXn4GjgpHIJYFsdFhIXt74S09npm+VAasL+IObfniC1DU90Glcz5iqj3DaWZILaZVZwrCW3G1DY
YqdM34ip4WoejEHYT8PiDO9gjKvfC+maZwu/IAL/3Fzq3jXu7NynmYzDBu8Vp1ESD+G96oP6ze7y
cUcwipHNYAkC8iUdDMI1oM92M5eIvr8waAJHPw9zFNpXl0HBFwdLLNnyL9suuDqRmmJZNlabRsUZ
2NfW8ZrsoelHgRAQqoFSn3rd1KKFj0MFyIbD+MdojcHNnz4qCMzyzunMNMIDAiDFwleU9em8m00j
nLejERZnuQJJr1IZHARl2b+KJi3uhSRplZcIcCWhQbkp3MT4AvAU1Jsk7RGm1YRba0PmRd8wrfYh
X2TZKS8ZHjP9LOIr0fsNtpJ47eZiPuNEEtvM6fVt7kuufq1U40NnpOu7qqTlkrWS8w3uz/Q5JOF5
CQAZdNgc9uPoc1mk8o6LQGZtS9ceroauFQiKaTIwdMFtrlgwsIt4/cBYuwc0iOgQeMkRalVytMDy
HV1k72oDxhSfRTIrPG+kBOsXlhF5j8FvPeCmEnhAa3ebG1Lc+hmulT0WD7ZM7jW44hd1qdM6vXSZ
Y8We8uyfFVdIOguMbn7tk8wndhfo5YlTgp1GsqmM7VqY2cH1kvqkVzb3TY1bJIlGQ7njriHnTxEj
BgrYfk1Z3xmo1S++2ZCCZeCSyMhRKmElyYlurnX7XZkELDDp1fOtvfpXK1vp5iWdmqPxwvCZqvLC
dMMkqgyGGnZuYgKl+kBZu5lDBLzNQM4PeAnM165PGo22bXVS7SqPeMB8a6JezQAf7LQmM7TrRpnW
YZROi4caMwvdi6cEAtDi/cD9JYfH4Sr0gKalZqrBN2LBM46GABqsjJ3RKqenrpjT4MtJyyRrIE9X
YnJ/1EDblb8NJKi2naH1UHwvPj6bEuSD2XVsXGxu/5sA+q8IMraw/9ME0N2v8eP7n08B//q//Nsp
AMvOX4Lgj42TgGYlh8TO31oq0bJ/QGMci33fZ5zqWY5LC4vJYeFviIzLH7nMt9nBLTzlHAn+BxIq
0Jr/IKFyYbz+NViQqRuy/p9mmWxw5rHppH3rJ73/skyOe1xs0+Degp+HgUWtFICn9kTST5mb1lTY
kBlbbScvqPba6tXZTYS23mgnLvFAVR2yCjxTaNlSsWzozlkQW5zxbSjrLh7ShfVELhbr8RiwHcoB
bx+hy2bcMz4zHzXO1vdmTMbL2oXMoQOjmTTDks4nqEJYepfDuTz4XQGGqSvxy/tc4PdeyEtkhsuG
FqXMwogyL/Z87yyL7+2yGaDLgWzfijuzLMRnQaBl2YCBK78VWeZLnrojNtmpni9J0pLkx3TP717L
GuwJzcGlf2yXzlm5hutZ7nlW+VO7d6V1wiu7QE9x1XKkkxc+bF0vMzQaXiBdOQlxlw0Pcm0/WIFs
H0KnSB/XohwvqiIbWoBTi6esDtIo6Vu03anzD3VYNSoqnHZNuUYOkHgCXTax4eBRlLd2af0g/jT4
K/6DRLSDOiSmm+t9nVip7e/JeJYp4yysRiKmSbdrRIRnY76zMTA0ZjSwoh0dRv76X9g7s+W4jW3b
/sr+ATiQ6PO1+iqSJZIqUqJeEPSmhb5LAInm6+9AyfJV42tvx331w3HE2SESLFQikWutOcdk5B01
4G1Tj8lumW2TIDdyNtsaO5L9qDMk3Qp7J3JLlyn6eM4a7UhCZfNESWytjBV3bHsMAXubPna0diGJ
h+9CMRk7jUC7HdZu29m4H5te+91ty/kl3vAe8PzqYLaDCG8sBQEPvXqrl4Xjz4cZhzaskRG/BgQ6
hKX61HV9X5tnMRXoI5gYtS2Gr2KVDdbQio8R9kprfmFznUr11g1NV8DXIio4Dx/+3fD+p8JnSWX6
68Jn+M/htagxOKvfvhsgffnJ3/c9/zoT4hDIjvfN/Mi3fnFdxBNYWBngXA2Mf5Q+1Eumx1sVWAh1
k2uLP7ZAdkdPuvxzm0RX4lVN+59sgT+aiDHP8os85rpsqQE12PeFEIi8EdASy48AcwBHswd3x4ue
v7kpf+LI5iXxXcTV9SKkaoHs4nP+lG7YVdqoyb2bD/A40BL4LaNkX/trWDTd9q8vxavhp0s53JbF
h+ab7o+ZhlXBESyN7Pkw6oQAZWQMNygY8FpUNcMVwtYOhVDEQ82uw0gbS8dfX/6n24mBFUcq/Sch
+NJ+TCoDVh64g2fBpCiHi1X4HwLAGX99icVB/o1L1cElZtECt1DC8L1hNv/+G1PKmHozFM3BFcNl
dO1nhMFINi2kmObcsEr/qOP/5JtDuffz5RhZ4rQjE400WpOF+K0p1o4axxtl2x6APzUnuE+iXgMr
Kk6Zy+kz186TEw4NY4GoQRPj2oBPVw29QGZ5meKdR6mI5sVCpY4CMciOsJFlsdaVxkeFzSaq0JzK
tFxZjSBpuYjlSlFFH2F22r9aKeoX3XafSydgBrRIcp+nVpL9hGZuEWwBUYkbdO+EsNibHqXa85SG
6jbxoiFa2ZSV8cZpZHHx4GF8SKZFcVcomEVR5b5z0Y8+ei5afu3ANSaIPAIeVQqG8CR6w67BAsjE
Yaf7eT5ygr7rU0Pv7KL47Pj5Y5U4/wUx/4A+u1jjtylOtTl+ijRDSVmk3tZw+Z0FWS6brJ7RBC6q
M1WKDYKZ4TcVy+bop/G7eiIqJpG4RB2r6LeUoN55hPq9Bu8RnninPfuGQNYaJ93iN1mw85p4LkNe
RsLANpNIU1htTXTpPPI3+oC6WeqIdHJmDOMQ6gNwsHCbmmN8V7buuo+hcYYkz964yGOz7UB4wLSc
xSMJuCwlvCFBgHVpfEJOYw5fa4Tr/m2NA5d0m1qEAtOnUt6Tg7jiQ5xp9a6siCfZYim0LpXI9E2u
kv7AKZKWgVJYdEmkxc5bINircrqPVtlkOxqhLJECwQVm62mdDiVKFWaNO53k5rNTZch9dYMNMU6s
/gVPKNEba3MStwb6oEuC/2FbJpVYhYBjNnHjLay1ZInYNlR4G4axeqjnUt0Xqr0NCYZ5aeaguzhw
vQ/gM8WdGG3vUJSsBTqgCTqdctyXhf0SZ8qF/ZrAXk59ezw4bSIfTCave8Ou1d0cGdV9n08bi0He
HZi1umH6lps7NaTNS+W5FNbgvWhnjG6yV9Lpb6DDZCtisL37hNFqGNoV9W3nC7hMEWCnLKbj7n4Y
dXRyinA5Zw4P9ZQ9gUKnUaJTY+8ADb8BvZGRBK+JH+3p8RrhIPaWTe+bwU5+wBfhHN26bW4mpPTk
h0Vu9a6YeG+woonWXBnwfB/ssJleWwA365yH5lZHqXGDqcHa26OEZ5pTJyKpJc0LVI+/acyGq0WZ
DV9UQkBbVxYprGEdE5BpBOELBiustkEkUfiFw82YpimN335Yeyid9vQOkF9ndF8tB2kvwzJaIW4m
V7aXD7gDYnG7dLB3YerJ5wqqOY2SpNx4foyv0/4gBXIEvJPmY8L48WBp+xO5OrdGkEfvs8pkuuJz
p8FD41tHIKCR+K9mhxCMcNAZQGBBLsKc3hltA+eZCfSGuLq3JAowdxBmPa2CMNLHkGkLBmDzASz2
rmPigY0ci33FOHU/Z/zaKPSaJyUMn2lEO+A4bFS1Q5Fgv7Y6xxUb1962HXdNHdkX163luhQZpL/S
1+19b9Q2PXczOCbFYINRR+o3Lg2GOIaHu3Kdej6HedZBYAvr6akSQX7LhjSDDJGciy33RVWMbwEl
GKuBweia6Hbm+WZ8GwWobXkBIMgwUXpEEUmIeSHKc1sEx1xbT1kB980KBXPiQJ0clLHMIpFdhPhy
7qIw+y1kTs/IqN36veW89qZTUw/Y+l1Nf1Ku3Jxnjy3Be5dM9FWkh6bbKyyFv5R+QDXMw8eK1iCe
OLXkcYNVmta5xwMEtWBMP0v6Mh/E0JgXhunOA/mIHrAbTHEiL5AGYiK0GajH3daDQcRz4o1vFAwM
kRp8kG1brjMISc9ujGlokhC06E7lS5zW6FARsHvkAUG3OK+d29xOhmYxC2t6ZIFxgBLigf71/+sL
m6mdlnzvTeimxyAN/EvejmJPmh5+CAuxmq8n4iuR8G6FJzFZJFV1U429e3AZPb/zEpEdYiOKPgXu
toiSaY/hgtuv4/FJsHNtLAcMHzcpv9gBkCXXFADijC6z3juNt/WIp/zQwfD8NGovPnvKmz+0pb2p
oCwjc66VOvei7ogHSFl5zL4PqGPUirgtY8PL8zMybay/QFV20BHbI+/H4ahTmz2jgQHm3cAMpgDb
WHnbfzlX/NvV+NuuBi2Gb05FP6XUnX8b/nP6TbW/Td+f8K8/9vWEb/8iTfyojOTtr1OM31Vivssp
nw3NR/i1yME4HH9NqRO/UEP6fmAtx7kvRJSvfY7gF8mvo9chLXC75j/rc1AZ/HCKkyZYMBdNL3AV
n4zxHw6NFvYOotxcdZAayee6VDatXcJcs5sYpNbNaKpGv49wvJ4qM4n7o07K7iGuDV3sM9DOGcYs
TUIJhDEwaGFvEyWEA96qx4iOQ+gkD1DyzP1CtYMy0LDFMAI+R5kAn4XMKryMVul+5LF/zdHeRPyq
i+b5fN9l1fzQKnlBgQOGvaQgWFVejtXFFYwdFOenu56mDBa1NBCPLSEFjAQ786PMGLpA50ysx7Ic
slOrYHpXRQCjsuYHB8/HEOX647nAe7QRhhCP4WwZBJkZ8nNrKbIh6sqGhKULWIERbmomEGMGcleT
EDMPLY4zp8X7vtyoa/668uNf+f4TckdbfnoQmtYviDRsKcKSFVL5/jgDYFmThccPtu6AkMqiF4vC
uZCF/KDTuYlQNgfmR78AHuzVGtumJYGXoqE4oOZQR230XF1ACIaYAfqtTTq5HhJEFbShJcZ5VFwW
x52WAkelAWdgq46Ml763QQF2mGJWXm+LWxW00twPrsifpyyHzq+jXnxUxXKIzka4hbw14vFdUOfG
5zke5Hq0m/CUxWP8ZrBZnmt6tvvr39cufxUrW5G/xH+PFtz4clVCL0C7j7JiZ6q+3KPa0ESs1DPn
R24yspRuWyLNASfcJRavLQRB8arvsmy4JeU0jg9hLrL5QFdd2bvY9bNkb8/LcSOlabQqjSo7zU51
1MrhLYm5iq0yiayPyNcDHBD1FJCOgq+RIXfBWiCi55T2bbvh6oTTtK2boORx3fdVMefPyrDz9zFi
pI9NHbe3Adk0l5Qw8x2ZDcrbcBC1T4hcopuwQaqWTjWKYDm5N5SsWPoBTzItx45MycKHTGfmK+5s
teUe2BFYW7chAoicO2+J22LuXSKuD5xW7vPcsj8PHrlfkGYL6BvCnkd6QBbyj51MzS4+Z3nF75J9
Dlaj8iy0Og69QgQMWlV+uu1Q7TyGhZzuknnAQsArZDN3ZgjHpYDSgfgl2ItOwn3JY/s55/S/LwLy
aRnuE2MAJS8pgn0mzPZ9Vzkf3S7HFuuaH+iHTXgEdcMALe1nY95qXIZFFM7duoX+tUuCmUg536rX
4NHgzYW0Yhm+B4pYiLy6b725eGgNG8b0NAGpTRxx6qNSYqhoom0B930JDuq2FvSiEzDPhV5gDfZ6
yF37aUQ4u3KLCRtlqMh8G9Asrpw248GwyoRFhTpjV3Z63FpVR9CLGaZkKw+tsW9qu71DCIKkKLAz
CB+De9+5EZFQscYJYvqtuein8zBdBYbkiEBaLn680fQ/agSEd6EQ0X8nlabA1Kujwu+8meuFrO3Z
3kDaS0Xg0gT6plyb/Mzr3IAb2BipInQrqormPSaqOkVOilS+jzVhhkZWzk/43fFyp018xsahTrNZ
V89QXzFYNL6JrQE/Bx6TCBjPtkTaDz4o78iGiMuWDKMSEOHARiFWfT6YG+150w2MleohHuf2g+Tz
2wTr0hc81kXlt9gjI3Xq4WouhJYlkhdOB/GHS07wCl8U5PPYr8ixLmu1VrkVXzz45AxzcyDclirS
G42+d0LanyDuTC3SrWwPqb+SesTEFYFRmIpXkqIhNSWo/ytqgXM19cYFKCGbf2+BdZHDmBIUU+Yd
upRgVjRoMyQjJRVjNbCZozVhV2q9Pny57ixN1oWf5Vhkp7ziCbXEjCPz+hTVHpvWiLbrWQ1FsPGw
h5ko7shaWUFZR8NbeeV+jNiemXhZDo/DYD2iF+JCoEfHDUhO/pJ8gXYM5qARkg6GLM+MvaYz+TbV
BPVn7rboYOc7Bcvm5noG+Pe49PfHpaWp9kcT6U+PS3e/jcl/qx+OS8uPfR0EmYu0w/FcW9Lm/C7V
V5io7UEncurhWOSjuP/jvGT7/BBnG5guy9jmSpD7el7iKMW0FQmJQNJhCecfhQu4P7TxTCm5vEvT
y2XCJGklft/0alInx61fpre4hpPp1cE1Ar7L8Ttna4KbZrOzB+r+6ZCgayqMY2XFtavWtG3LA/H2
5h4B1fSmILwyFTdx84xXWMBYev5vFDXgdJBMqLk54JO8ogWyfJic94A0AYVFFPpXCkEOCZ4nGziP
73IIwTYn35mJ0fkPuuo1OcI1vp96em+XKoSkOejOfCHfOk+mpSLG77wA18rilCBCXY+BT0UOkWGa
M2KO3GyMb9GFNXXwPrZ8jFDg5AKbPUvgjqV7B/+3aC8teE2xDZA25OaHpPG7ud+XtQ6sYt2aBaHH
iUgydLdm8198jWrnN/V071p5ifh2GvAnBd5kzJ/qEmjt3b8P4P82lBAeTdi/fgBfOLr/8PgtP/S1
WhG/0L2zgCaC0PzdvvK1WpG/+HhXHIahXgA0ZBFqfS1XmL0uDwVKLcpoRFn/19mC6eX/I1Sbiuj7
DveVNwrClf4qU4MfO9xCe402zYjzH3nwCRO8yH1noxw+z/kQ/NNuOtdCA3AFSDpCBD/MP6haMGUE
ojz69oCoX0/iTENEPk/cgVsCEeTfDAh+8Ow4gctux+gaAT2ASfvHQozDqOUDNeB6hcjgpELAC5my
zuLcjY6NbzqEuW2PgbgMwHYu36yDP+nm/1gFcnHKQI8GBd9esGyS3/XyG8OE7tDSp5oV4Y1FXgA1
yYUObicxk54azvI5tMy/+8g/DSy4KnfLdjxm7IyCWDbfThC6tkvVEPhERRRivM9oAL1pJPX4/BI1
3kcmuMm//pg/XZDB2fJ24YrMSABxfX/B1AQvgGFb0sYJqxufOS2T/I4U68A2Ptmh9l7++npLu+D7
Beu711kM4zpuroWv67tPOLUCUUA46kNfjaAyey9sLQ7LjQnpenCgY0zIsM9BXjqQ7zLxSIZD+VzW
tT+sYy+bsRb7rf9IqrjVr5R24WgSZdHe0g8cPxIJ/DerwPX/5O9FVMezz2SHtsWP6scS3nOUFl1/
cH07ci5GQYj0TRvlyA2jaonBaCIxnDgSTzly3c4VF57B6dEgmexgmcSGnBJeDEe41O5rZLcKDJeX
s5bQ31c3xRyI8wgOJD5p0wLAQJyJOBdkfhZktLqzgMLdEshjqIQAqsmagx2iLXHGumqobQ+j/KY2
pvGRbLjxPoTqAYpN6cr9NeCIPWGwmUe9DbIGzJ+y3fHeY5fwNklAKNvC6jA+EC0tw8dGceQlpD1t
bKjeLWC6hfAQC/EbqxTX/kok6BlhzkvtPIzlNNyWZpzTP3CJJtD0eWCSLBuBmgqe01G3470xIEiQ
WQM5AwF+/dKnFgFByrSPHkQ0xlla1y9BYet7E8thsYaOyPZFoMMioFLua6DM8ZGgcPSJhQ5rmBnd
+GgQ23KBhRJskjlxX13pWvSRJznie+94h3uOqFrurDs+9o7ik1L4MifLgdzhTEnCZ8IYM7Xpg8F9
zXvuYzBr7ptyxKWXfGlz0MjnoZndV49Z72MSIedq7MG1d+QAdaD7RgOqVKvD8fHLWo0ZnyLjo8OK
ni4b27c8regbOC4f1prwBu/bQecwPNSUAcDww6Q4Zo3RYKb36Flf2YDxh1gP8jmo2U83XQaDaVtM
DusEabnzWrVB/RJHNQ9/U8hbOSn5XNMiZlhQJqwM+jCkrDNiuVEIPJGOYQ4HpznVAzWSxS3l6YYB
i8CjgLdGd4YZneJLkrCFjn2cJqATiJx9TAZHosyjzXW43n9n7JD394EDh8/3N/TXkds2pTTP13/T
hfirislM2Tfm+GDwWR9iv9ObIZJy1zcL5iZeHg+vy4b60LZpGN4QmmLWa90OPSF8YyAf4VYJRZeK
s1RPsChMtXPHjApMEiwra3xfe+D+yUqsxlDv8hQyYIhRhUR2Im4hD4vO1yN1rFHGp7Yl530/mX06
bJrImMLHui7dHEoCI4dVGfddeGvNciKQg1BZPRkN0Ny0nZP7Abb7gJpFT8xjStRFLSUn2Hdo/QAK
tQFxM6OCdbXLfW4v0LHi7bh4/sJSTjtJFkcDxPXIxBecRZDaZzdYZi1wSJiojYyOcOt7JLgQw850
F4LWdHbczFuDsxUfW9NqNgyLvBURJYIw1rh7HOKGoVZHr/FT52TSYX219ASIEx9vtG/ogxOQ5rHq
QcJx4sX/HQBqeGtatk2aHf6pTGLvXJulDFf97Ey3SCgLvvCRXhxpd1HCoXTu3iTDwQH7dx8lGxa3
JHQJ7uRGOrqlPeH74bNdtoAJhOE8kS9orBPVvJbCJ2id6aRzaPCYLAxjm0UHgZIlNWVu+xYL/h/g
LP34yGuOtWyFZZwcPCPkLT2rZA/2vn5x6cU8LwHU6RKiVcDP0Xp8pOcTPi/pXOfaEfXLRGhdTub5
8DpWiDJT12PDrKyMzCUz/ZBiwJvXNJ/sY2i2yT7xbRtYkATTJGVYbniNVsyyiy38/nLT8jGinbCL
wCUNYTblh7mtxadCGcZ8nGOnD452oYh3WIuaWZWtBOYOz7LtX0lAdL2tKinKZR3eDkYd3ZOAER+j
QF78OIYJ2alX6LTL7p+IZ2ZD/SYlnejM+Ih93q1FcsKhZH3qjZC5H8Y0so4kBFsmjhnVjR6OLhJ7
vbGHRqx5Ln3kYJUKdpI2z7uxt8Z+NzvWcxEH9aYaW6SzuoiHDQ6mBncZSDfN8DwszwyanV9zYfPv
a95Y6smNpRX+KoMhUSu052G1m4OK/gcu1Z7shTYzbhFp9dy6grjAmQ7Rx8kP8EE6JfkZsQ2AgI+E
EJ4UbSwxYftSjQFnkbpbqGAD8SGZ0HytDfCKbYI9is3CySOFdr+d0AamwdkYJ14L8PeKjQEW8c3M
U4kM0GV7y7yZRUMrZnxsI7gg5KAuS4n2GJ2/uBJnilj20saz2NNTzFDP2uKvARcsb9uBr4YoUsk+
WPTkMqx8JvWrhLikiMZ7yRIc7UgSllyDqoisjP1eaXWYYs0+qN2oJUYc6eQtU2nILUHFlVNeJpiU
gVrf1zaX99yBEZo/8R6vFBe2w9l5nWl79cBL2SZ9JpRqSyzZsvQHM4/vF5Bmuerrwbkd+p4Wf+7O
GiWG0b6VcAKBHdiKFWHNjfuKoG+8bxNYhhtQuVCgpqbK8et2rs+JAV2lt//yZ4nSJfepiVNOEqFh
8PrysZ3dNLlSB5QA432nOfsWoGMgYeakXNAb9YB29FPhoCj2IgtmnJLVy2DR031nuZq/OilqPitg
Li5Z0sDyH52mzoltoUp2mLzncbT0IqGCaN+HveJ4pz5r02ZNjuD0PjQq98WLBRvrpHAJE/sCF5ek
y7TllSGiy0CNTI64mXu3zmwHLfuiL97nYH1PsKyMz51q5D7uBwkgjqdYbBLDl8/WiHUO0ht9hHUj
O3GxVcPrKaKtmO2U72SkFo/JckcbIrTIUcVsAH4tgAuMfqEr34fLN5qmNl9TX7Di8pav0RBwi1ed
NZvKRFFSkzydBwhRn4UxYcHhPnG0fO/ZidG/x/+ee0RwA8aIg0cGvNLjVYXJAwxfEDVTspsywofF
UxpwWo7249AB0BQcN0gSQ7JuOmTEh3mRbLoB3u7gTda+oME6IOqJzVMGMedsF51eJ0Y8bfk/hAyO
K095OteIPuLmsYKTdMwAgH4cDZmcjA5xim5jXj1TUBwQKZBcOBJbnffDdcbrASYmL8j05Y0zteG6
QUAKnzjZ2KR/7oQZiY0C3rxS49gcK42DJOpy8Vg6bDHoSqAIpLQ4YXpxIum8IvtsJI67C3QVYl6v
Csxhja42PIEDweTl5xLvv5FP7+ToDEfWNQeDvjFBkNYmMFYslBprg9dOxYEZcbPlbBy+H70evyUv
0Q2t32E7Os47x+ycOzA55QPfNu/lcsxPvPlAj+ADAaUFuzgovG0k87senPTK5la9MwlxfKoNr2fk
b9nnSpNlubYjkwPk2OxzxLDQQqHPi0dOfuUWP6/5GdW/e7K/DAoKTLI4EUsIPGFwMNL5N3jDfCEO
XPZshxpviDdFb4Ij5UQAVNLgDdyuJjLF2EHiRS/C+4rdsEOv2zcWQUc22Yt3bQZdDC0Wu03iKVbk
rJcg3xCHSHs/ZUPKNIRj99+U4kuV9L2wjT4WHAsaC0wBfhK2EbqTSt549aHGbMChX49g/dRy8P3r
cu2n6idAQicgtriU/Q6F2/fVmgzjrk+rjghNfI4Y4n1fXBq82DkTQFGRPruULtft8K+v+1Ppz3WX
ia7nUZkSavFDlUhJnttpNdZg0nLvtTMKdSjaMR8hKcfsX1VRTo+eFy/ZoRgdkvVfX/0nYSRXX2bJ
Hg84fwQD5R9q1JTuifCqw0BOH2zgQFkXrEzVDRlL7PZ4i/ivWSvKkuXkbTkYWFfXP+HflvnftMzp
Q1jc7v93x+6pe42/7db9/gN/NMuXjjjqXEQswrWube/fu3VXQwXPimQp09UxHdb6124dJgoUCoJn
6g/p8LWBTgudr58nbdGR/hPp8LWt8c0Dy8ODdBg/h8l6xgn844NU8coC5RdMd8TUGjMs3aGeph3S
dc7BBc0s/Hu833QU1TckA7RvYpqS/ZhQ1k9NqQ6qGVhnS22X9j3dmUSMj/E0ufcwV1oIK1U+JmGA
J3MwMWUdisJDafpo+NOIRaDHQCGdJ2B9sgCOCyaGONFBY2Yz89B4Jwsw+adKpcCu1xYMiuAz3vIJ
ceJAi2zUx8jvBbCD0CepniI2QP5Qa27ye6OsfJyYTszIKcKTMN9wLx2geEBk1iaXhTRXLwm3hRU1
q8iZp+4RzyGGDBrv57Ao4n3jw9ICd+KFl7JgDDd3lX3gQ1WgS3rjVzwPyYWWOoy6uojTh7Fyaf4B
yia9LiKZPuxfaVgid23xuuHFAtjgkZ22lpWecp+Cffat8pTikXdxhs3ZQBTTMJi6uaGPv9gcYNiM
5zjKMDuMSEqJF8yMaHpvTKLHF2FGWbrA/mvX8vcWoY79Xn/xUvBqDQVn6SLTTbb4uCHM3NUjubR8
C+RXWoU+/rsj/G89fBBQf7UjnDl+x/9ZvyqyXsrXb/cGi4HLN5189xcaL57vBN7iJLhOy37fGwKH
kdhiOTAF2u3AWfBRv+8NgKhQcNCTdQMMyvwYu9PXQZr9C/9U8KqwJdI16f4jdwGK+x9e6ri8KFsk
ziorEKbtLwasbzKV/GxsYP7iux2J7KJakEuY8dxG1OmWVphEO10DqQ9MP/aOoTVFzpESUQaIOJnc
rq2BzPkdyomCmAgX/jf+3UoMS1R9WZgrkzbCW5FQumHmdo7kzYkzMkPn2Dk9L7nJQpqbM2hGz0SW
DchuXD4c6tH9LFDEWwkH6qVculG1OfMK1inp6Cv0yMGt4Pl//dK5lDRj1lUZLQE1FU6mvZX7sdpS
ai4/YvPIrzOMtfdwr+Uz8hsuPDDw55zZBuNjNLpsh8veplKLuj4rOLrb9eird5EFwZjob1UFJ0/6
7VsL1fSSl0vDUcBbXwvwyNQvzsSOmY8cDLJ+ORnVcmmlWVakDqawxWWZZb761jjeV5XRH2wd20/z
QM1X2tR0rW1SbHpFK86R1fD5SWgLn1Mv51eDcYDk6VPUtyAn5vYtVQl3oHQq65K0OWeBcGlij7bi
n11PRwW9p9cpWoqYnnydxYTAXzvkXM20I+uShjGdz972MAvjS+NTOxnXDDK7fqHbxWeX1wqyH0z7
7DlJcVPGPhVERs1FKiTc7SEZ79Iw0Ue7krAglkKe4/NyP70xXGrjsaALyrrmf/nyheZsaWoDu4Z6
q1++4WsNyVfath+9qZpGqrmQRiQJAVRQxM5myQM9bz5CNaX8FgIy+W/Q5jRf3LznvgypQU0WjyQC
cXJ2DEilhk+XCYsVwJJ6kdl+QL7i2Lu8mFHcYMv6HIf9coLSJcOjfHjs5tbdTWRsO+s8pE2LZih9
8DWoP/JpG2Ndi8K6lJQsL9fuUOUWLPRsdPpwR1HAb5pDi/9yNORvg1gvn7GKj/cxQlH8FJ1mNViq
5ZuVdufb22vTiHFf79zlvs+RHUATi48ogngTasbTK3+ouzcf5nu0NbtanOOh4SGEmsIXDCGdszZ4
Skr5LK2puMuUMM11BsERsA9L1EPeU5KLDHHEOfi4i49GqinDp8Hm707mnuq14BVJ/zMqwxXtOVZM
KPr2baSuipCDGXx3elkn9LbpnS9lfmB3TBGgqb6AnOWXdY2Z0MOw5BY2EG01rcmnWdpmChjs83UJ
X6vqCTDlTbU87Fiv65fQo9E22D23ZLBwJI4RjwIwEDyIMfb/HRFSkmDzpfPSVTVNljoPlpb5Mmr4
UgNcHwl0WLRikqUCv1ZFDeeeI/Pt5mX2aUw0Lm/rjdd74uIA5Xo2lmHDqqZthmytiQrIVj4Pp1cx
z5oxTuzz2B001oSCj2MmzjFpR77Q5trSxo3FAiOuyVi3meb+XBv212bQZIJxIbuAsQIJSfJ2qHJ5
OzceX2GXTPyGqhaw5nKyo4N177exfZ82GjaZodqJ/TSa5cbMSRqAlwyz8tqcakaDVlyMr3WsyH9Y
2SMMht3cTj2oeh4KTF8KTd+Kxsb4WFjVALC0Hes7sHNkwU0NnaKJZ5m8GecYlJnBaU3k/B4HC8YR
BlCwSTu2DBNf0qUDWssdpFPzWLPQAdXFWfOSmWFzkDgb9mDIrMt12uqhegiBiNH2fN9KZBhU2GyR
9swHHrOMFWVIqEGb3GJEEprzXJ+iyqc1YpNnF584HSX71JyTPYk1y0Fz4FvKk9B5bROLrVmEE2sK
9RoLfPJmvlbV5u6rCbeHqUwpqPr6SVxSCK8ckVTBnAjQAetFtAwLSXSqXwZkrd6q8BpxTsiov0Ad
5+9Ji3pB/MilevRFXk0nJ12qZAvF9luUVTRuY5fVLbmEvaw9lbgivXHqXh16sUA9rmvesRx+yOz4
zGuL3GSbb9MjwD7R8hldCn1mUERcQg+i6R50g2SD9GfgppwMweEi+lvW4xJbsa6bQJIqN/NFftnS
0lZQ4tMFYim5Ic30Yxq0kIawsQ5qWyOIvXc8nq48zzAE9AO316YSvT5xhQ6c56HsRrEeG1fFoOnZ
WSs4tN5+iIPmWSR2WT4PUTRlH1xIIck6d5ZdSugh2Ttx577KnNZd2jfFg4h7i95i+Qb5Th5VXS8v
g8ZcXs5hxA4saZWdh9llIwNDwBMcoCMliC6OS0Fnb4qnA9uPXQwbEfUcIVZRhedo7VWzvClo5hMT
4If0qaEpyfxhTiFMmAmS1zXRydEzr1KFxoY2DmBqk6cmWyZkKHQwpsVsMUxDBgsCCPh7760qi+eK
kJgTzuveHFZTMIycQ2x1oRg+LhEOxGN5ZX4BolHf8I4J7qFEmCHPLlleqkETCEe6OzMrrm7aPo/W
Oojip8RvmNlMZfip6aytYVUNdmDprhVRHqaf8gys+kIUxnDouunYxn1946cSg8U9fL5qDRbyA8y/
XY3HZ2egQL6vHb1KC/8xtIDcfJjoBwMf9sEwhkcKnYJdNeUJdzwEjsygrE2NxmBjwbUv1z7D3Gjl
NU5Kko5VHAQwp3iVOHVAHlZm77LS0pKsjHln9uNwclOCl9agJSZNGgMjnd3kUYIcJMtSgafvgW1Y
fixvOmLu3gVj55/aVPKaS0YgMaNRo04cxJMjNHHlple+S+YsOPlWyOoFJL/y4qDaRkFaU7XVIwPX
zO9v1KiBZNAEs1et4Y6vuVOlT5NfPDmp3+S3edM6D00GL9vo2iFYOzjlae7Z+nM7KflrHCAGbQdJ
h4NFtm1cP9kEqD13k5ECedGN3kxjV6AFqMd47TgAZTDdp3eBitPpjvvlvaVdUO7mHpgOFGxC8pLh
SUqyzbMEKKofDp+YlcJtT/1fSZqeHmN3YqKUg8OwMx9NfOeqh5YEWo4/pbd1x4Kgp966GMATV2Jo
2ztyA2by3yZ3TbxOsasmw9mHUmO0kwk1Z9NeGtljS1QeJ6NtWzQVKS3hUsUVnE+GuN5GnBtOfaHE
CZmDcXBl1R4z2Tu3lU30OzeNAAMch7QpkVSPoNW3hkT1lbJjYYQtsnsoR5gEgxNVu3jHSwD8mqPL
XcQk/ZgDSXyIKnttlzbBgKi69sHyhrAn8MljJFENZHxhbTIZLy1u2w2mFnlHEuZDnxTWpitL8zFD
nH5bTXn3ZI2WcTsVdQ4XNfD5uYGz66+dzvGdhdjXTwzomn2adNXHdImLZvQBbZb1zUzMImXo4A+2
cTahVK558/qbLHB2ve8u3VfyHwfT91+NrKCzvPT2hZ8zCVGq3Rk+ywa05GCuprnr92aYxWsX1cCa
zZ+4BPyg+zCKu6MuiSeII2drdeSoidrMl91KHKdU2a+hIopwAxRh/D/snUeT3MjZrf/KjbsHAybh
bsS3KV/tPdncIGjhXcJkAr/+PtnDCZGUvhlpr4WkkTTNqa5CAW+e95znfGAi3jNdSybB3G52S0kR
ykg09inpuaNw55c1HQjQ2IkkhET8tXesM9KCA3WqfGiVo67gSJH967ypiCduJIhv/W707YdZlRUM
cGozQHWGPX7fhzxx4Mg4RS2qU7gOM1z5UqMNFGxWsVd0u8Sam47G9wSnXgvF6TgGmcWNSdLtEpWT
erHIEdEcGCRugHfbyXayQ6cosn6P8bC9ziG073JvVC8dJIvzGrD7jVnoUx87rhiczcaR2qtDAOzh
WaU64hL36lZYFzmJWeCO5VQD16M0Mb1iiX+DB3t4b4HgvKxldE1RBlsTpoHHenIx6KshkFQrxQl4
qZ6Vw/sh6Cb7DHE/Hi+s3lnd6cRdK4ZF5U29wi1hMTmlHNxgKoyxYpolMLwhWNlGr0lfcVNPigK1
idv3YrMT9h32nMewKNrV37qVsCC/D/BISaf49uS9RlnNU5cW3YX62ZyO2ANGc7++7Fmg9Adihexr
bL/GDjFLyJt7f2IGzWTGtNWogUEkmAXPppyF0nJB9aZ+WFzlPLHhqbZ1rxjLST7+kEu/6P+Xfmv/
hVvrd72Yo7PPwd7lAO2GHKPN///T0ZmwLir8mBenpI1ZptUtgZX3q1in4YNYcBcdRB0zjbRYAsgo
0CuUH3+SHP7FCzCo6l8UeV4BhlrBfxiWtef+plirLHDa1R3Tk69xDGEOGNjCTDH9gze0p2Ypw2bS
HXMvz9LLsUvWBkfqkNykDYuuyJ6cG8K8TJV//ar+xdsSs2b32RCga/yTnazxpgSvvkhPdC5xItM8
/fEutMykJva3JXDC5DPVK8ORNafd33m9jE7+k+hp3gz+8YH5FyM4DJtfP5VmCeljmsGT+EvFUQhm
40L+bwCrXfCBZAvFWazcI++pDBPr7JjxuxGVwHzPOtK9FcGCY51WlJGe4tGcoOlvaorvbwYf1YC3
+pu36198iBjAHBYrqP94T363381xmlse8dlTQ7sQUNlFT4OxnRFVlriN+i1G32Yf6KH/BFxmeehH
tIo+4yyft1o+1Iitf/0BOr9Bd3gL0Vg94SEbQ7fgMfzrW2j5IEupv8mIMJHgAjiOV2dEknoZkHgG
4hvm+Ktcd/iKhc07dzPni0ZhnDo6kkfyluJtcwbjnf3rF+b9qxcWsJyk4p4N1D/tSEKsPCAL+uzU
BSkTKtnLtpo2sYJMQwdO7g3NY5dVkTjTc8kdQ2P+Li9m4c5Ys+aY0iVjerJtsiUbaAnMxc7IMZaS
xHiPUMz4nhv3VZW0ZoY3Wg/eI77ZVp2glpTswKfrBWHw6x+HUtLDeL5WowI0S4c2nhhzFDEyfWfm
uE95U3JtrfRdlqZMmhPQX78d7u+LMj6nkLRg4KAbiCD+3S6aOVafL7hzjl7mcw902xVTUjSZo04D
1/fpzb2FP3G2Hhtak0ia1BkvC5V9fdRxwLuVevCbTedytS0g63B7FS7/rsNqSfdv8pDnmr2TkgUq
DZzQND+1wIHrLSS3Od2ncy9P62LMor4L5w8s3sICM+JA8PXtl/3vbupvdlM8XWK+Bv/7buq2rD4h
2f2qQf/xQz/2U7F4h2LMFsQlfGHSrzwm/txPveU8goBtk/uWyuD/+lODNmEOcwdAs3Z/WlF51Cf4
VBoEvDLzc/9ZkMNHGv/5dk2ahLyIG8fcAF200N/93XIuI7pTnP5CjBbwOlEdRmYVMB5jdO9nTdae
fYpDAM0SvSBkIYPJeuYEW3ytwIZxM9KWhCaxres4T47WBFrxaVr66hL6QV7cjUEjP2I2CF99ehQv
MietLkdVuLvYmFpQs/L6AnYCYe4ynnfjXDRXRddbiM5Z115zhOzWY704x1QRqEzXzO0ONTJG/Dpj
l4lOkZ1xkx77JfgwK1rp7hbXDxnc8+yqMPm4vUeCAxB32kX5p9kAf6c39m8rWzhYnSlbuGLCzMb0
YFU1xTUE+vJMcyhjBlI3FE7j1z6Qql+7G9JZ/LqZHmRIvGspRHIaBw6/GFHa3ob30pCWiapN7yax
69OHyHH4hjJg/F+bpOL9pAJ2qSdmtcSPbbWb5jkk+Z8ljv1FqWpQ677Mcp+BnOHQZ2xtihZnST3J
1Vo2wcRhg45k16q3eowFQloWrb0AmFJ0Yt2WlKYy8JKkczNAjLBK2rX4yqloGXy4nHW6+IRcgbLg
SoEzenRLncgbcrbW2VbAQOwiSjZrbHkbBe1lU9C3dM5ojTymfuc+ljgwODIPtMLMplLUqZR/COJu
+RR2BZgUNGFaChf6jqAYHwCy0vFDjPrYDqI+o0NOx/KtvbR/KzKdq+kc0RsTThmwE1N1ihqe3iJr
0omcVXoXAC/cidH3NkWQtqdhjZN7aUpTk8aiPqZMqmhDh1N3WxXBc9nW6b3HqfBOZXN4X3Xl/Ao0
Te+o3EguZJfpe7OGRbpp8xfCu8ld5bbLe6xZlrvFsjWDkXWTnXLy8CaOy+Qloy7hpLPAurWYncYN
J8j4MIfSu0poFTpaKOLrzgllubwgK+EFMt2xfeA0j8iLJWUgSZZy/i16T2/RUUK9bZlGz41kzbSJ
x6Heg9ofz4pmm6OqyvQF+653Ga+hWf90vnpiPgBAF3V4s3cTTM/vjhIBLt9wRU5A3mn2JY8asOSu
fydzyOVS+U902+2GYhLeRng6vHLQyOnDznGHESSd5luWEe4lNOv2hPUC422x8FlDupP3WRU0L3LQ
DWvOsPus3Oy9Yxp58eZGF3zS9Z7Ir9guQ0d7CGuW+yQYsotGaEm1rrd+mJDVapN7dL8UrbQvrbXh
mN/Tc3mhKh0fRNF9A2aUnAgl9PuMlTefYFg8xmU0fbCDonq/lGv+3lNj7m/9Pirf9wTIdgrsORbS
UR4Z2tx9HNJLnHfBpWqLYEuQvTpyAoULHzf+hdIDZJCGypEO0kZsgcXPy83qmyI1cMv5XZMUGjZL
p+UWlrfHVcykkFHYUm0oshp2wqIztVUThPqE2C/vC0WMoDi2qWVvO39QF60dNztv8d0XgVfpdrTk
c77Kx6Kzwq/abyH0QxYCCoveF3LE6tbiCcqfuKyRs6+wPlE1XgzJLszTc2z6nhcq2PhqTHRAmzZo
pOj2SzCBGe3U2t55Sbx+Zv1PO6sDdw9kkuouKU4Tz2km/G3QE/jcqLqnWnuN02vhOtPr6MPMpad7
ywrN3iJcOOu20PJiyk1bKU1O3yqFy26Y+ys6LNXeD5TeZfPkfaDSLz95VsiBWCu1UOVOIkSUgRo2
4+hafONEBmUPkfwgW8fi6GtH7X3JUoyD5+gwsRnVcB5yFhvscpCTMzj6+uQa/36rzFxTpsp7pKMz
+lyqmuluyo2qGxkZFCLR8iCsBEEEseHTxLrvMg5IP0N3N0vJyax1UqfBrjpFGdwXJdC/jHa8cMi6
CVFclk06USvheGgECC9wg+oIkaRbWFRaMN9vQMkTKld+ux3pFe955j04OPXOqZUMW/5QzsEFNBGE
m/iIaqGvrNEk5aMOkGor/e+tJb5S8eNeOQBsxu3SA4HFiLrvmdD5klvltdJZdB17ZXmV2fQEbIr1
S4bPm3UG5jKh9XNry0dwsPY2cmS2bRIOMjmp/0MOKO1o52t83zuy3VuBm3lbAVfglFrZTVXO6UFM
ebKTjXRIGPriWHBmP/B9/1KsTfTQu/j0sr5qn1JMu+xFZXehihKWC9aw6tpvgUP5QzNft42dnugD
omIvqIPxSNqrvefKrbETxuouZ7L+2mtUAbAVTsXYI6KXNEjEBa8QqpPqWPL6Hf7PqvTruzqx/ENl
2uod01tvD7beLYOdX1kyDTdB07THcdLTTkx6fHUloLEqapvNHJYfx8H5XPRdST7aXa9mjOoggQeV
3YkITloztOWOQdndwugcvjvgrfeTs0yPhR34+zd5vk2j8oAhPsLxaCWP+ewMN4Ed0mYYez2vIqei
OIUJsy/WmCgB6DDkW5lZZ4V6mlM87Dfqs7RF9ZEmm+mQEhP/WuNW3S+UedKlGn3MouqbLPPhTPTA
qNAl5CSfv0r8MN4sJKpO0PPss83QvmN17h5wKTv0KFrFl7iI6MqoMusICcIiu59UFN5WHlJkkR8A
mvZncifdfgICd/JEazqFmLws1fpHyjXny7xu2apWGmVtdOgLtRHotgBM570XDs2X0achlNf+BIjL
2U5LFpzU7OHS9a9XQeyiwU+JWhy7h9bxv/R2dz/RibRpYIPTo7weuUVbm4XKNgeE+ybLQHzlNFxt
cLME+9Jub8JO3oc2Xumhp7yhnjZ2XaqdnTUPERSfCySk9AASNtqQ+Kd1NKfrUECfHtbKuGaqa6+2
rId40OpYBVN8Egt9j6tX38MDuEN/yw4wKWivaDENBNUCGGVydsDjqyMhgXY3rvC6RdpGGz+boBLN
Hg5gK/RurREBnHt7+DQKNz+tBeAnbF/f+iSAOLFA1aNDHKBa3vk8yMqM54E33SvXib/k9YKsZ3H5
tYN1CiDa3gfWHPEwpuqP2AIVFHE3nXVNJA7+trVJ8zW6qMflvsr9j5RNPf/3LPVvuXqEb0K2f3GW
ojasbX5x8/zxI386/ZzgHQftGJEmDpFHjOT350nKFe9MVDUilG6Mfj/ncoN3bG9ifo5Q6Q/C0A83
j3DexTHFdSFqleAkb8f/ieHPM67Fn09TZGCMPdd3Ed88vEPub+JXOUzYzaY4vyvKGL12i7qje/gW
ZXAbJ50Q9yLo5XCE9ddIgHcx/iIG7jzYlsncKn3TY27CiVASkiSFUY7eA3ciA971ERFKexuwhjXW
nvKUro2t7saqt7/WdqdYx3FzyKMtVZXUerqT07JhaTO3jOZjG9O/W9N1elEXDe3UpC0A1yHJfbaM
j5a65PSCyt5+07YpIsUIvtGPVHJMV9rBvLiyqbHJWxrQvGCaOOBI7jBr1UkfJU9Yz6FtfY6ANBNq
YCsDPia8CbI5P+ck8tlTi/wc8iX7qNjy0FiJQWIjmyB7kGFUZuAv9XIHQjKJd52rarn3On7jTTSt
Y7Qf4NPTup1llz1nRAx96RbKRfA5J8r/PMAPK258l9U9rqTwNueOzlISwx771oDt0UhSh8RWrGPa
h2y8AY+hP5raVahyH5KF24HFzDZhrk/Sx1Awc22GduHMtfDyz3mQZJer0qw28pxHdCC0fU4bb97H
EAmgoLB9cA4hewWWi7nXvV8k02Wa9gQiohBzpTU0GLcsP+oo0E3WCIekCinjrUxzVrHmODJDnYF6
LfxhkEAGw+V15OwMDVFyZW3dcq71jnJgvcvR6PeDzUhUW0X2PZQVqZs0L09DLqaDSr1g5xuay9Rm
4X2/Cva9Ddr8zl1G5rSglhdLKwDS1b1zb/mx2jdzTbJEhAs1RNIPvir6dHYYGacbVIIVVMjS1hkY
hCWOnEPfWN2VSG32f3Yz2WF34RKxjDpuv3jDor1Zw3Tbes4A+ouyRzJYm9wRG9tjEdxwTsUjzwp3
ICGTlA0rIFbXEY7JzhGe2NUr7979NKR8Vqszh4/EVHJ8N5aOuxcCPCGY0XYwrHGGwo20jX3K09rg
Xlw61ngeJZLQT5dmX+ueHjGEtLAMeYovdObMOEYpuo40I6AV5VdzM2aXQdKoT26dBQy2g5o43lDp
fdbpQuRieKseJbZkZ6el4KTILldUzmZ0GEa3CsjleLJlHR6aNM/vIDAyZGf9DBunpdSAb3YSscYk
h5uPOyDfZL+6BH32aqXjpN+5lgAWmfFp7rq5nk31kSXXTcGZJb0j95gDm+EhFl7rtUZ+GHz7KFn5
7rLUS6kOoVYKwlLIcF5ZYX5jtW01g9NO6I/G/xywAqki9cGlfeQ4UqAINtMeCNiNxXrPwvSLtcYN
3ymLvuht5BcLrtrWG9bD2Gf1eEinpf2g6X0Um4iN59PKdNYeRdLJ5sj/iDkJrsc4nrgTLY9AY3V7
dv0AqTOH5BQcKztzFcxWjE9e28nvigihP5HN8XJ/WB/n0p27kyozB7ZQsuhd1FnOpTcM9vWaFO69
QL/mpCriot4XKXczfyK3US59cVy1F10UFj1ou0hZWl9pB190iNi87vgnUWEQJcO+ctKEUZzPihZv
Tl87dxXevUXVA0zaKat2QVy4lyBz4r0XFSxDrNzYlUSmnScqOHIMc5XL51zShPtZ9mHxCQSV9ezJ
an5ltp3lXrZC8F0TegZ7RBdw7XA6Pcs0xcDGznLYB5wj5CV/g2A1aRkjB87UbsFPELFsuRBs68GC
LJC3OntTLJVgXcwJYOsOARxQP5ApKde5m+nXlV5LD3StYDW2fo1nrW26KdpEdKI8OQvYWwx179mm
BCCc31xTMf25pyBS4X3g584uHdmHj24GRTfGgoG7DGsFFFN6QgFU6ocmGcRNVbsk6VEoaudaybal
iX0NimPUt96HftQfcIlhdhiDHCkfL3iFOj3bIymzuUCIh38PD2JxhgcyOZRctzy/0ntHEzXDqCCq
ZV1OtReOIfYRTndpcoExQUU3Iiqdw3/nqX9nnmK75jAB/e/z1GM74ZLefSrb8Rd9+scP/qlPM1QJ
Fjo+yHRDNDEa8J9TlS3e2ZijPZY+EM3e7NM/9Gnhv4sFpsAI9zKO6J9SFADYwXggTsOzYE3kwJf4
DzooXM8MTT9tFCEwkOqwCWsEDis6jF2/rsNie4D6kfTWpcAoc8/8R75XSP9cV2u5DzsKLvEKug9e
FczHqBXr3pmX+Bw5EZnSslVPFCjW3Gr47uETi05Uuc3+hv14s8UpBZmXRh/KANOHtPOAjY4ztyFZ
YX3BwjWVdwoXGiSxlCMkx7MNncKaPgYRo8kYKqso+e72onIfx4ZwRde5plYzrW+EmocnhiGcIGCR
dgvK81fbYtqIvGe+MN+9DkUYVOT9EpOQKCAdH3tFWePGK6b6IS/W6QLXKdjiED1+g0u8PHIWynem
4v5qAeB4rlNKJYtiHS+ETOLDOEzetgAYGRB+te0bGViuxk5Cg/CsNXT3UPdetlls+phMMHJvdyJB
3Or9K1tGJ+7iD50NJN0bY+e6LikcT3S9KzRqYRpx+ygz6MB4ZZLDiGFqywXT7qPGIWaclsRwEbZR
1uSWD6u+XAmxH0LfCpk4kesSGoM3kwi7g3Zp/TzpBjQ8qgSb6bJaH3u/oeh8yV5iNM1nVfvBWYtw
fm2clqaqocevuXhtctPRuW7vqxa8brw1rGr7cm4Sb32EQllCWcpVG1lfsK871IGwmbTWwxQMBcNH
0w7r1vZbnGEWpkJyjzz/HiBfRDRa4tbaqwi5diMN9e9YuwMYD3yUx7Bu6A5ilglvdd2MZGtGe2TE
tOps3ETr4M3kwnL/Kiwl0DaHLpC9Va5WuRnnuCZdPInyxloYDi12mBpW25EH1iqBfRcVcVCs9i2R
OH/DHzSEMSYO3azNRZg0YyBfWzfxH+TaKaTMeGhzCyuWHInsqPuEtpRj07dRmN4iC8MdOJDas6f1
KNZOjpy+F5fCIHJBtAdZ81uVEF1TFcVCbvpWM2STfzCtQ2XwVkKkcjao/aF/6ydyTFURLkN9r976
i5a3LiP3rdeIoAzjqGPajqxpYFnLAtR6yd76kNy3biQSpfoaqiJSZhP3X/017XlOsxV5aBBFOsLW
fk+jFRapl+SP9qVicZ1tbUqZ1lkFQB/eupomBkmKd7FLXSymzKk1tU6o3TQ8qYiyJ/nW+4Q+QwFj
btqgSHZ6H/uMiqjKlEX1JG1vA1MgRYKi2xJdplWKF8DAYQ+GXEzplDb1U7kpogqg/rwwM+EqCnvT
VIVsQWuVQzvS2TVVVpkptYq6kH4rfzBdV+lIfw0+0RGzAjZHPnLTi1X4piPLeaNZ28P4QLtJc9eb
Mq2wF5vMmf3buJjTp+Stcuutfas3RVz/fSD+Ww9EH7vwXz0QX3KZ5k3+68Pwjx/68TCERuwa7h47
V5okyORgvvjxMIxYvYYhMgFpHTBfOFz+sayNiRn5cIht2wsCl63qPwJDZImQKgjoBICM37JE/8HT
MPwncwihwtBDsAj4ovh8i/h9f3Y9RTOexXZJnVMU0Z4Giqfl0G/8smuz9Fe58riqk49LE2GqpX8o
e7anLt0K47nFhjTdeC1cy9g4cv0wcZK9BIt8R/9vdymNd7dtcOJu8D2d+2R8SrByRtCZ+k+21xG0
29FunD6zEWteXIMf6mqFQj+7lvzqJw2ZAxOJFov2P9HOagwP7uB/8jr2ZhvcSkQ0gtb6VupQPwPP
r/W3OES0KaAlCXWTteFe0i4cpbq4tLlBgNidk+ZJeSIdi01qTeJmGskqggdtrSdL+Nhn16yZ9xBY
OIPDBN8Mdd6LXeh6+saRutpJ6uM/VvTeu5fDOEe8La3rnhytUvbMzrRlAWwSka4Zt4EK+wfaB+mr
HsrPol6by1ThwPajVbCfEeUHWQzN3ncSsbPY2hNb8dSL6/IgIfTjpGcxEBWnRqWjGHe1w6M2kSuO
DtbrOFT4wga2AJk9ZKid6Ma0K8x9+NIN+TwygxD9369yZQeoiwTPXRKbaBOY+NG97XMPN5uFuPYk
+wgsPelLLHeV6l5FKiL6/ViGaGWoLC7cZ2gYxosfl6hURLwURhTso/jHO99kJCAVglMw4ZDB81gI
heNAFMUDIlrvI3/G1xNlMQ4TS/Z4/RW9w5cOtFQT2OQvK6fgc026ADGinxr+viWrjYneW0ocuiYU
ALKZyJc/1qSomPbz7ds5cJwFXiYgE5wm3jJfUVtiGWS0i1+cCegBjh9jYoylcJ5cx+fXqMnhHxXN
CeuRnTcHS2Od7zQO56MYIxAGUg/rZdwwNWyWmmg6LSq4fAoegia0xZsC1xtn2VjCvLjgBMkLUKyx
0n2Y8gBGsgAyxYKTVUyazCxC/AWi9i7CfiN2UdgG7k0ymwjGMCZ2eh67GZ9N2hbjV4yUHDZZW/Kg
0OaPhXuE/aoqCg7EKNvzMGPbMuEE6rP443Vgfvlo5Si+wbDEOyiV5n9Ze/xbbyERrTM+lhUN/DWg
+5ojE4Z2KOKufRflcwDign9iEE6YpGaL3A2OWa7NP4LwhSKwpmSJPZNBnqSLUO68HqV0xCcbBwAm
cBNZD2zC6z36zrzpfS1PaV744v4twlJ6RrbBqCiHfRJMRIB61wTdUq/i11rqKLrCbRm8F2Zv/PL2
KiOyuumpWkTeIHP6vFi/C7jKLFwwN7GsaAirygHTwhAQPdqW9dyvj6Mq2/LQVuYjZUY170mx2MPN
uMRm6UdqaQE9PtzEi7Fy/ZG3slpsjGVr4lExpYfHUFXcocIC55OobWc5GNfp93U1GawisMw15bgs
3VLfiuojIFCjFji1htnVlRpvVTmq3Ri7K8aCQD3YJgg4g7V+9bjS4Ka0kxNxnTY1nQIi7q7GaNq2
nU+VvO9CkNoMLmPPVDcp4S45oHXaYXL5xqrhw0QFBdDqPBTZwmBQyaF7JWo5JIewgG01cxXT4xbV
hxUQ/taeU2MKH4cvheU5YLV56LwAtdCPUWDRFe1KLmxXcjanbKS1rgJbWPx2dQnlfW0R37ajkpW3
8+OGTSxvGSlwHfvhSQGB/dLTIOftnaaNvD3BcOQIdyjFOU0LcfbeOGKLYS/JMOQOMvXou6Fbq1vl
+GKPRcRNCRB4ioaahGqiWoru7Gnj6aiiLIOcuqT3jdM1D9WMqAKxCQoawnXmPsftGh4sJZdvIqy9
iwSOzqmYI+dr5YfrS5ROOjxgsymuyJTk3zxWcE+T7y9nXJZYDYoq2TLrPrNYlS9kTIcdlThjy7aV
xBgLXwIEpA5B/4HrqmLdHOyoXvYNHOdvqI0l3wC8NJeUTOFBmItwESRZE+8Va8CA8ygJMbhjJj5P
qyyviWz7Ox/3ItZdPbrBNk/W8MpPe85Osv7m+3Em9oAg5mqjl57M36ijm0pZD6RRXL3nqMp5B4F9
cK4qfLz9PZJTdp5tdshzoA8roYvd0JfdteIAsimtKblrZsndZAnZx1nd9OA0zQcvVaxox3hYaVyd
cu+qg2XkPied176orJKPlRJ3mT/3eKqNFTAdYPVjN3tsQtI9rN7H6LanvuyUh1W3J1hhf0hdpQFK
RU9r6gbvJ04DxxaTgjz6qmlNF0tXdadZ6nhfeuqkOwqnps69GwYYgEHdZWBm7MwmWbfi60n60b4f
srbdaxcpqSqks4EsLTV2zpGwBWjuxt5lSaY+Jp2uq60jJr842PU01SesYFSUWI6oSAL37TbS9vhE
rDd6zV0O9jwKPft2KlDMatvqznMAgGxLZPIjjJzuEmPRdDO69kclo/66G2AJEBHRXYADK6E1kCKb
3Qxw8nGJLXG56MK5L51g/D5jTvm4xLAaP+nRruZ7FOgEC7Zcy3NalQ15MPnBXdbkPsucZFcGJQG/
yNFX8+iAmGLwn0kBXEyDZ91KOQZ7wmfpQlyi/laNSl/18MX2ib+49wQz5lcE7mSXosbdxV3sg+9S
rMDLhnLMjY3x9Cak1f6afJ/b7LLJtu5F2fq7UEyAceoqpF4r0BfdUDcf82kUW7/tnpOpAx1ky5eR
R+KeWIOPucd+ddz0XECwu7IWX3xQCP+c6stFbp1kcPaJxaJkSAVnQmh011MoT9GkEC9Cd6Tbx5m4
a7adRobPRsFvGNFflQEu3mEam0YefhaBYy4VCi6uakhqJ7dy3ieFCDdpFYATcluxbdRY7iAmVTsH
HAT3wo5NhA5inhRxsu5S0QebJuARfkA8skk/uZ13H6UiIO0nx8dWCvDNsoEvRC503JarJooyYk6Q
pb/ppvQ5sHuUB9xjuDk0CY5m8ekCr+vHvMAeAoe+qA4uS4Sddis0187W1mYaA7/fLEOW3dWawoTS
s5cnW8r5ciHc/d6S/OCMk+yaO9BM7go3yG6s43tvtOdj10wZ/9UV3SVd5z1xpbqat0szqP3UgtUD
m94C8BfFdJ/ngb2TSXCmSgK3Spkuz4SlE3hv9fSSTdmHAlfHlmgiXrqU2qrnuYvReAaNptQP3kXQ
1fqk7ZSFeZxFh2ACvLUZOdCz16ltasWjcApIYpWZzzehHsttpylYE/ijGbyyGKEprKsjrLHopYPt
t5kxND0mRRsewCElxZ7HoTpFhPR3mAtwASbsfLR0cEYbOhjpFrFbl3S4bMWCUczOlulSS9Ee8JJr
78DP6OuwxsiyDbnffC36Kfgewa7b52Xgr6csHqsvXRiSU6V8dV+Z0QoGNuU889JD1HZqqphMt1tu
9d2+aGbqIaZoulad4+4Swk6mVGHegZZ0L/EqzzcrZAHvmedbeT02lZfN2xoS/l0x0sAylH77MEHY
Cx4qbIkEu6xYbgD0MxY0SnwuKcxNDzFGE75ANrNgGTglxAD9SHuKvqImaNgvUxnrbTFEyf3AGHDt
ViBlN83ipR/CesZ3uHrULrF0eE3Zlz6sicI/VqfZoS+n5coffP+mb7KeTEDfWyzX/OnCa6vxUpNp
OEZNru8cfxyeMlVf9Kq/7KJV7/rYpa0aq+gXCNL2cR57ecGpPznKNHphUFOHkGUfdkJxX8xLxY5g
LsvyUOg6rS7w2CrnkMcrfgxyYF2xbaumLTa1G6wPk2d3n3VZg5zlllfBwCXlu/GaiTcETt1VOUmr
/rLMeriz4mW9tTLQi/u0y/3pczR2T920NCzGZD6JxCDKuLmdEx2AmfPCh9ap3nckXLPLpurD5Mpr
7E+jirtrjUZDozfXwpkATcLnXCwU2pVFFj7EbwHLnKhlLNVGlk1y15oUpulbABe19Tv1Hs5iS22H
jNLwLnW7/o6n33n8I8/500n+7g9B+P80U33X0q0z/M///W33TvUiK3cUZzB52PGRsX89GKexmhbU
RSB9UoqzMihAPydKvS6QI2Lp/F36x/8ndIeNrRuhG/HbFowKv8U0qgxhzbeH9tRgHLkaM0b3gRvz
p9Ia2Sy57fQlq2whbtI5mryzlKS1li1Qyqy+LvyCNPFb8CHoGyFva2kYwFZAhFtiWXmZMyLWc9ky
AIq1SRjbakNSJPQZc6AHQP/ogteU+16T9conCAFjV/ifWn9W4yMN8f5wWEeHOOW2MbStjyvnCTB1
kebAlibwM3MvNXFf7hhPNUyxV1Utw1cumeY7fNzm0cOihPvvjelKzqd7tcmra5pqANGZe6fNAcux
kvvVGqaBuhYODsc3JNjC3yhvRdsRhpYkovV+cCIYDuYs/JYT/+sP3agdP+0G+NAhp7C9MLYPsoy/
RzBKJmTsqHZL2sicl0mdcjaYUDDTP0g8/37YzPyDYDcwBrAOcX+/uiLJCa6H+HeqMjLyiBN1vUfx
5/N5Y0QOuaG3gH3lELLylP2bVJW5dn/9NQHRRNCzCePHgGfMtf9T1A3eM7H4BfOuLDr3KVBg3nOy
J8yPhlSJBz/YBGPIIcBSNce2v36Pnd8yArzJGGroOI1dx6Skfv/dVeFDPkwkTmyn40+fVcpGEpMK
fI5i4NgsHANfmMXSXv7ApMlm4uDXpGF1Yh/qPL29oP9mUf4mi+J5tstN6H/f9z19a5pvw/Dt288W
qh8/9UPfjJx3kJCIS/7Y2f3QNmP7HYd0j8xGxGdsdM9/aJvBO+JeNB9zCZimNXPx/bBPeeId+z9j
rIojc+9FjPwPtE3Cbb9d5hFBFJZ8AioPViwo/L9e5iHyi5Upvzlbc8m1dpzDJC1mBlulqLmq7chh
/xa66mo0qeF6wP/smCQxwJ7w1Nci3yR+gsGeFAjqVk/6WJsccmASyWka0PCqJIv7NNAfWMdQXb94
vvcpNnlm1ySbp9hXW6J9Yh8m/5+981qOG8m67qv8L4COhAcu//Jk0YuUKN0gKAdvM2EST/+tpLpj
ZGbU0/cTMRMTGlEsFEzi5Dl7rx1+HpsO/7MLksPPm3QHuben0MYnjQd4BL4iBE0mFJz4JhZ58LMe
xAkkMOY+KCk8vAHwkWR9MTL3gUsRHEYJVFuoSWynIk9vbePebnRePaL4Ra08SY8mGEtP+5zZY390
Jmu9JE0TIzi7uOAjyhLs4curVbxGdkDNrNVTiRv/ailW8TDOg7NrqvAeQWV8DRCt30U1MY0wKVFs
uyVht+FI+ZX3kCoLMRwHBk2nOYcKjJD+vu1anASwpQ6BxaBvHSf7tgnjy7Qpd367lHckm8LpBLqz
sfUc7SvEN5uxxEU/CLfZz70ntmL1vKu4WOTFKFfrlFirfemVmXVZyabDtdAjlkE7YfYy7XX/at/v
I4s9/TyPj/SzcJnjU7pKk9o/egCADk7v+vxWud53kyOvw9xKcFazAhpqgC5HdmYzGv8kLOX9WkKD
m8E9UFi3CGo72AOeoRCM4AhA9nwQdS6PducWp5H2xpHZdvJ2ivL2wHwn+MwmrtTXlBDFdeojcKte
AQjLAgshYkewy7MoOuHTHg7QiYkWFpgSCAjBBWmIChAU4o/R0Mxf01nHh1U09M37BOMozw2yPz3L
6koX3ROi1uIJPZJ+sQJ4Hptm9cU1eW7TObJo17aI+QBOxOyrOzJZN6TBETVsqBCJ4UO4hhQBpvIJ
9BLdb8v1evZ4bQkjr7cuqQOnW4di5Oz1UAQ3HbbaYZvbVh2eRmvM9WGQxm8MCQFsxWoIFog7DsUr
1GI1O6fMkC6cV+hFb/gXMDyKbbPGQDEcD0XOtnJIr3JxYzmQXek0SrvON4uz1neW5Z9wy5abbGz6
6yFwXtrXSrJ/rSpRlL8L8iE0rfJjYkW2dSG/FaKVcsFakCgwN/En0OU9NWtC+bqaQlaOTlR/il/r
W49Kt4nU+ORj0LkbojEbxn1Vho9eIot9PIwwAqomvpxb+libOJHQBTpEXlB2rLqAZaun9NR5zGqf
HFoq5bLzRYkejISzsIWgLv1IWmgYyfFjqBpw3uuJxL4kKNjQ7kmMFiR29bPais5Kb3qaAeE74Ue0
mPfS1/Z9w6Q8+VwkvaQMWeMNKxwDP88iEmls33Dn+uzIYhxgry3ukjQEA5EVKi4+0iDQ1ilqJoHd
rqXDtCFeeyx30yu2PwFB6F3PxG6DTydRooRqyZ1C4nN6YWfsYTdNj8W+UaH3mX2dKo9OsqC2CnUf
NrvJytkK4qRI4n3jl3wkQm3qhdo4VF0kntDZZEW3VczgnVj76DGpElHZxokldSwRrwWGmTxu2luA
204bmHlQ5qozZBZfECIG5SkNlxBsVtYEt8S6LgffIK0EnRcoHT7neBsAG3okncZhygQxg8H3ALFi
reP5WHhucN3EXn9R5jHP/eInOx/3gdo6oxse4dRlR3KDo2ObDeVd41RXK9YuNjK2314tmcnPZlt3
aGfl0Q7zotCoqDBr7MZmRNBVBM5lBJjEtxqGSOzcWb/SIN8PIDysA7FL4g19s2IfOHK16R7iTw+s
prkB9d0+RPSBblTQT+/9AvjeBijgGeMhrdp+QLW+eOlRDZDMNus6VmJT06H61Ov+I++o4Ya6mwxA
XO7bfMoZhzuiF28YfyQHIi+iJ59kgXsPaRQvh6YiyTaUt62K4DxbWlxOMJ4/rShy7nRi72QYpPjx
iuQE/EM8lyENEKDz0fuJcUZLboDTnQq/X87hGq7XbFaiDeyVctfNuviQ0ZG/9Gnw3jAGOCir8TaL
EmuxVW6G2riYXG9f6GS9QyJXEP0QHyVJo0+UsepCE1eHq7xZjz7RWOhW7XnerhId4owO45ZZqV/s
hsWJzjCPOlhZrr/rBrr+M5+PydnzN45NEyUl1fIOLdy8ndas3HtFnB6J/STaBLwXc/bZy1gaV+/Z
BTXEu9CPuxdStNQ1Ug77yzQ67cFXiO5KQtZPgezdd9bC5xEsmu46qFkHQi06iP2quinF3L8deQ6v
cWIPd7Rj4ivMHQ3pfwSWEeIJFIFeww1NOLoKThWcqnX6wFwtv9IYGd4l7ShuEpre/BIZUAkQkrkZ
I7LB29oVN3JBLbnNefLv/CJcjtTLw0sUNuTPB+XOXVZ1P0ioNhuvjoKLOpYxCtwMSirSnI8zYMcN
TVKxL3UrLggVfJcMTQDIEMsWoWCw/S3t7skwHSJkBRDBm0TsZ6ZL1wvJE2fXkoY/OqRAxEldp/LO
PPJAbPVEnBnMq1GmEhAhaKwYQwmpJbTmtj2ZR1twjhh/mtRR8MIjJwxALAR2ym9jAALWjId6mNSu
TchYcRbmPQtsOBD7omAlGIaSSPpmgoISvnFh1wAUB/Cap9mjDHSX3/+vvv+v5AvkkCBu+8/1/Ttk
15SaP1T33/7NXwYJo9fzwaEEgl05Q4B/qRds2+avKNT/pdf7l5JP2My4/7JAGF3DnwU+uWX4I0Kj
1nGBYxg1xD8p8H8s79lFQkz12L7ajofL1DUNle92sTih7dxP+vlmrD+nstpl1cfvzsa/aQH9BGT4
5QN+2iYPi1vV3cIHRIQfZxGas/gln27yeJv9yUP4j/2A1+7Od1ty9hr0HJjSuS5rnIcS48cvg/DV
riCp2vRyKjJxaBwy+RSB3pDOSFX8QRZLGn2CVhwpcRSdI62Vbp6v8+YSADU8xM/woSMEXGymMxGH
x2RIxVFHzfglj0SU11fjgGTYO4ugWy8qGRfJABVZaADsVps86l4dCif3L4kPsyEctkDNNKtew3uz
cdJN5A6+ItAwsLBx4hCL6fBXdZ+Vb2hRptOwDbxmCtsdB0EOQB5oR26a0bkc2OM/6aUaz1XSjywc
dClnXPc5HvZziG5u5y/BehPZpT9/sFpIz2jCKAKRCA445XDI3HpW2K3nQsWZ9WZmyOs1e3dKkxj1
l2K/siTHsBqoxf+3avx3qwatme+ek18CR999ker//VvlE2sE//Iv5VP4BwrfAHIPjlMo6mYZ+LM7
EDk0DZD6gjqJIfq88ij+WjzEHwFRAawNBCWyhJgV56/uQPgHeeoB6wYxc54xYP2TxSOIfu630mkA
1w7zKbQNY+hnQn+qPSb/RZpdyDocz23UAAhonE6eXWCaOwpG1AclfOEHeqzoQVJebfmS71Azzqcy
I7QEq/EYHgYVD2/wtVhsiqv4bc727Qieiq3365yFQWmPbNRMXxYziJHMhIfDWIyJmUF4zGrohVQk
jZd+sJtiXAlwT5dTj1GWzf+ItEanAy/HKH2yGwl7a/KHZBsHBZiv+a39Oi9ix6KfVhSDW74SAobJ
EjtlJkypmTWp17HTYiZQKrEYRq1W0j/47Iyu+CfAzQYRMrdqrfs86Qq5y5ZiPg1MV6/XWTebRTLz
QmQ6nQszB8PsRJTZILM76vmg38Sr+ebIM+TeqQMgZ2aihqeNGVlGvvGbNPP9AwIqjDSSv4bGaZ9j
O39qqZdM/TxdR54GKMg4x+pFu0uZUBKDlHvqTYni4C5pbfc+eR3+ta+DQBKSwf1UkbXu2CDFG8xR
7PPN9DBgOrzjmCmbJINPr6XIcCyKoGRx341l2Z0oHa9CM5O0x+w2pTOtdo7GkLMLUVhuPX/2yAVL
V+8KP/4EfbLBEBGBMt0ktTqxo1RPntSMjDo8DHtrYoXyCs3QdJCNz/XwxytcLifFaDU3M9bRTFvL
RL1NGkrweB6eoFp4BE6J5oOJs720MwZIpHNn7FD0PrWVv6uKNH2QHngOpjptdQ0LsL+pXoe/MSny
4YZs6oBFXgZ3pWslOytD2ZwMiXNP+k+x92lGXem1+6JeR8yEYAf7pM/Tu5U57+USU3wVAaxBM52u
zJy6shk2jw29d9tVzzRhGqRWYXmRvY6459dx9/I6+qZHJD9QDI9f82Ky7xns++ci7d03ZeAVO8tv
RmZcsg+2aqo5ZXNXD9fojT7MGFhurI6gemcWX4hn/BDOcyu3NTLti8nM6isztQd0actdPejoPTLD
8XG1yDsrCELZB33C0H99FQCIVzFAEiDfpcCd5w8IwFqxw9Cdd3iRerkAVEZRwM7f2fsh3Za8kZO4
n4z2oDQqhK5HELldbJ3cT4gUZt9+v8r4vRjIgmQcgoBRkHAQB3kXb72Qcd1xMoIHxqzBO9CujyDY
vgiIB3pTGIHEYKQSfjVN0W1WgWWApZ5viyxwTilrzgO/AS2hKzP6h/k5CuL5YqE6l5uW3JNlO6Zy
dq7lq1gjSqAEb8ehe1+/ijkGo+sYhDwURukxGc3HYNQf+lUHYrbFI9IQduik/bzKRZyV7sZpTGx0
2UiaizODa3AquUSLt1lIF7qWvpvsQ7fNLrI6sfd9p+ZNEGIKt8ESvvOGWvsbtZ5JD7ZOKYieYxkx
HkwCxzr4CVDSWOj50HiUBulSlc8LKr1dXfTzOcrDg4dSf2PA30wQ8TFsgFL699jryn0XlOjXyGHY
khrpbYu+7i+L0kXHzaTpOHmERk12nV7Pkw9CcCzW9ZHZiH/ho8q7RuFhvZ1TpA7VGZ5OiitNQoDL
8XTv2bTUh6I7B3p5pkkR7NpBOhfLmqx7n586Vz6NQbty+3zje9aCtwDlOBFOI63rCxg3DM3Dob93
48F9pCNNXyHADZf5djZvdbdqWktJSwREVZbv1wLngreE8xnhronTnFCCRmA/phHED5XycMDABkp3
nW6qNdVfx4zeGAyZ8JD5qVfh6uxGRJzyk5cE/S6A40pzK2jsXeuI8SKpdYXpKRmu8mr8wIuFvb6q
plOz9rPBYLTWulHdPAMrqXP1yWl424DtDuWVV+PWmFL7TRoGEdyNmpRoXJXboYmKYxVa9YbJ7Qnc
itjYvGD3TUiwlt0QAugMDdABDTcoISfgIpi9ZY/qWJwDBTeIN3Z0kJ1wrsbQjs9LE+ZIdqqHJFj1
NpRpeMTmKSN4MPlXmoGj4X9G6KM61t7Znqpd7Dr9RR/bNZbEtOx3wvTZ7HZrtYsDpJNH9Drr0vwm
FzQ3S7C6W7Ky452PNeBSqz45zGN/Xuq634uVXEwER8s2rTt4lVWFjs51gbZT7F4MK71SRB0XqQ9y
Ik7H/VjOH4lEGffC1jZ8HF43UDIuokGmp3FG4lYn0c1kJw9KNi5xWk6DQ3jy72cA+YcBCkiqi4dR
SOt+zoq7hfN6mSz0ZgdR3aRhvR4WAFO8GnPQGZtgksHBXxnDewC7Gybwo9oO6DifwPsxeB85rw/9
mKfB5VooDXMOXG1Lr2HF7EIgCMFgSrgafzWccy32QROtYp8lcbe+qXMRW8+zdBa9y1HWrTvsj0bp
VzZ4UsADVVh3Qyaz+tTb6ZuybMNit04rpQyhUt7NVKK1hbOBGhDbAZI6YaNE0629+Bv8Hf2t0zpW
tuuKYX3nduPyrm7FchmyBTiPfSOPvSaEdTvV4UJTQZfTpQjKmaW/ajgHDJVPuhYYpGpWzAiq04su
ogIP9liQRRuPLhLHsH6I1jG/rEUt0TL6+zCM54N2IuImndE6SjX7d1JH/QHPjH1wB1XABW9YXsve
5QSVGokqjY30Lc6jbheSSrgZulJSdNSud8qHFd+jWP1xM6O0nDe83dZ503qdex66sc727CPo6Gwc
PcbRhjeXOPi03RNcqRnNaBlColoJSb4kVZipzBrJabx4lbJUWWldWH0PK0kkYoSCwdbt1vatQG1b
tfb5ofR7wOVRvEK3dsdgV2ICeS+hOGN+LkRxH2VD/wCgmR1THOh82zJIP8o8WQ7QCIPTamcLSp4S
APNG6CFkBs4I5l3FFnqXyNi+qguTa1lx8Z9XN/cOTJyOrkpG0F+MjLRRrrj8+zzBZ+xOCHANxtXK
Zbp36VHfeDpA5EoF1ENNZVJ34eWeeAcfp9imHZFvWyg3kE86zc6N20UJ8jmVembxXvcuJ+mM7Psj
De6SB9sX9YYrimCjKpkc03Mus/1MsJfeDKPvbJVCa7D1gqy+bXqJFCwos3Gv/OwaBFV3iOdaEWgY
+hcBEZQa63/k38tqGEua3U119ExPPOaiwTuUiHqIbtaflyTKPpBYmj/hPgrPiUc/2LTdQ4DelGa7
JLXT+LqmgbF1dPisale+w2+PQTb1Pdqea7p1Fl9cDEjzMJLhHHvvdt40b9EJoXJwQ9aByomvq0Lr
Lw6e0q3qc/uF9TS/zGcLfgsjv+eJ2aFmplWHyQFAYxbtaHYyplE10qpGuQ9ofdy9H8zgQICV7gEU
xEd0R+PeJ6D4vIbTfKNlOj9IRgWbopmREPnwnVosSy+aTnsP6bH1DnbeqmDT2R0qDGdS27olENFN
VA/DJwsOziTCz+zElysk/uyX+7V7081QAres58VX9PfyEddu9ZzaokpR3xXxJb6O5BIZp7gUXdIf
Qu7XM62C4N5d1bydRYfnegWiZa10qUmv7va6CW1qf9Atvp+gU0YSWrI0181hDgChkOfSXCwCIV4X
V/MjiFD3YIlhr7q+uM3TIdsURohVGEkWi8QEFxZVXhsy3pHQ965dPB+M7JBzlUbYpV81XqWRe7VG
+FW+SsByahToeT0FFAKx7FUrBjsL2ZgRkE2qnT/jCUNV1hmB2fSqNZuN7Ox/+///Zv9vC8PY/c9N
w/9fvcjyB8fTt3/xV8vQif+IQXsFMZMR4X3n/qV7iDGYvT28Qid+3b//BacM7T9cZDDCC3H6uv73
mgCfv/IFMFQXobtHW/EfaQLcH7Un5nBsZr4oSGw0KHQhf2rpsVnUdT0K70sm1q74SpxMQkYtegCr
VzulCke/LSr8LQepaf6BvoXO9GnBXtdc2dByoc53FgsEL6eIKSvVfmKyM6OKOcDTIMBpaF79XbBC
AQeUTPIzxXrvTVu3GvXq7vJiJKqeaOQuZFPP5G+GfmkyYKtiTGm4ezrOoXytI/OAI1IBAF1UGYUf
D9sKhwdm2YbQpC4Hn5dBL/wbAq39ozUayA1qIMcOIv5LY43oqx+bkK0EQK3k6n/p5DyxV6zTMKuw
iXquW17HKcYAi51T3tRf+2DI9aMHWIdDc7Jx4Ps0NuTyp+/urX/TgnV+OSTqAYb0sC59+kEYwH88
JONzqFs5pJ8RYfnldeflaXm5esSDM120gnwmKi3MMypyEIzRyO5v6Zj/Fixu5QtRx7pHMjtCkrnE
pyRFtl+TdB13a7VwKfYKZNP6NhuCxKL0Xcs+uFlB3fFjNVg9BlSC1AUYXb//Uj+qzDygQeYeRJCC
pD8GJUSP64fGdVYuuVVWzRcxWzp44yPebx9qavz17vcfhE3wO52X+SAqKlrjARphTl5kTu53HXJN
gzZeiXH6THvOsd19VyWlB85H8IQvblh4t7Mk7QMXd+BXltp2dhpOD2XuQ8j+/ZH82Gx7PRJm13T2
0CfQvzO2yu+PxEbvLuKlCD5PEu3bjd/pQlHI1RZv4csU5b0f/NOTjE0yYinBHiNCzsJP392ywXy1
Veh+qsZ+aPUObjgyoM0UQTGd/+azzE34r+a9+XYsXJ6NOoeVDyDRTxfUYeBaIox1Pi92Suvqi0Mz
I8sukm7kvsM2YE5xpQMTu/j70/rLnQQVCuIk/3FQjkY/S+nAicghLkr5aaE4i9hnhVU0kVRi5Zzd
33+U/eslRAxLh5fWLXdU/POEomhbu5wnp/4syQtHApITkf5UQarrDRspTdLudonXRNRXbc4QUuz9
KSvXt4UMu87dkBKeLOjH0bTH95RiIQzQbDLjd5CEQ6TZl3keEa2/P+hfLowfYR4Hp8/VEfYvkZnE
30XO4ojmU6PVwFHAXi2Lr5OtLf+5JcKldXdJPbXqbynwv16YmKuCthHdDrjMn5etxILUBdHK+khp
ZTuEzId+Dgc+jLoMb78NHEZWNJm8MnzRWYWdbtcPwxDDPbIWZ3rM63UeDOuI+e9H9GQmq6EJHH0m
WseTf5cE/HMv3KMDTkv29TFhnIQ676eHxU/J3wYN3H6ErkQXY1NE+M3uZLAM3FSrFqmeAPh1Mrix
3CTnaZINQAtr2wRas1jGYG70J27AuviKfJYzw+uPsG3sxDZxMl+/LcDAf1hd/GVMg2eZxsRTmJ1l
yZ1K91dydRq8MbyGoTmA9gT6mZglmuADUk/p0y5VdJ9knVrek+VCCbHpafRwLtjYuizyBFMFfXFw
POLF5w0x0ejpOzqT9ZdgHu3c3rBzkusdj3/sP4Mv5NYc1rbgGO2uiBED2eg7nkk664pmP+JJWd+u
yg2nx2nog+mB+VvFzzLzZwUxnMOWa+ZkC6lumxoaaqm3BWAGHvQk4ncQpyqKIksPmk1LA5IBSjU/
GQC+4UfyIJR1gAZiydS9msOal5nul4IlWFIDpxpoUcxHWzkISjhW7mw+jVDRLrhxCYrr3/dRTjJe
4k19fl15TaSPM9LF5pz1lh4vIWWCu9ouESpbGgcgJfUZX1nGy1Ikyrwz4W6g7DpBBFH0E1qv6cry
9OcX8AuFcYCUa8GYYUesiMUJ9UXD7QdiwyxiVR2CqN7Dd8BYuIcdr2u20h2d179+R9/1FvC1PEEz
v+WWg+azcUF+cw5GOF589NIhQLkExMF3IpHBnFVkZDNnziDO+IF5ZvNxiSJ5RPtvZ2A16j1UWao2
3SUBp6XTYc/XY6E3t0sbK95abtk23DQo8Ir6gSSqlvZb4aJVZWuFFItnampiulZoIIeKa+Yugl/o
IuhIwoNKVRm5l5a35OhuanBFHXyjqTDeAxZGO3kTQbXknKB8hDV7gQ1mwo8MO8/UbgA7XP5O4043
X6KIu2C57t1katI9STbmuofOxCqwH1Z34stA5DD3L6MWjz+lkdu702Us8W8VuxbCGo/CWDAjo7me
qpB3F5YpxSFpvj3/5zwW5ljw/iAM2gZhyCNIH6XkTnHXgKyMKYhMKEJR55Gp2xJ4wvmN9CLuf7Ry
/GEbuzrksAoQznzHfqo5g8j4Rk7nimGZ31RRApK6oRawlYcUvDK3qCmtp8cuIsPosbejigc4LICX
31A6rlQZ3pzznOtBr2bxyLDovkCvHswj7cXmlw4Ig7kSPuFb/I/qbHd6DPMSGPke134nySBbhCzq
64mBOL+wH0AEVNuVWszc1W5On2LXlTTQ/NMSVZiPd4V4jDM/h/rOyC80K1NWITg5BILWNW25zj2o
Uqceg7EM9zZjJtGtd77WC7d/JCNwAnuoyBXZUr2e2+Am8HHSDPjcDBNxGySFm9+2dpYnGN8LogtZ
rfIJ1eYBcJEk+TeXosr1Zhl65obbpZLSms9lIokKQbgquTa9hzgUkgF9Jr4MCGmdtm+wICdeAw2+
jWmCwpZmgrdnIWa52Ss8FRoMTje2cYwLIYhoFxEwpLJTAtXHh8hNSjJg5U8rMjPUaiy2mu+MYhYr
ebYZMmLd0quyRSQaEnmMdoibJy/MkhKqWfdkbOnE3JdiXCT3UOLmfZmeWziN/B1diHGAyeW7LJWy
bzhLOzg+NmqsRVj22N/IOXBYcuG5jFylhkwd3gWtrmd+V8wwj5M0cvK5c0XeJWo6CDrY/CRbmJ6/
U0Ni1qVSTPVyH2PF4kbKMPSxPHXegtDgrACsBDcTZ5FnwXaU5IaaoJmBCebq99o/RzrlTo8quXLg
qFhHPtqzq4XjZ7nkdTTpLuQtXyd+x5MXeZV5ySo19tyOC3AzbPAhgWWsD4zhLO92oRNHVAtLFPmI
Xa8avlIE4H/YrPDN+HxhzaX+VEfkA0LIfd2HsOqbkzO3PRmqx3JgVSWBJCuI0row04yh20SEIO36
ZG6SvSdoo70xOVb6nLe8/PV+0nPIEYfFbHGWYCWGPNgF6dHcPBFjZM7gn7d1nc/m77QHas/Zrvli
CmcoGGa5B0nIS8tG7sc5dsPBuKioRFMYQ6FFc1BtvQjisL2ZMxsbqZOz7O4kmUYKIfZq6+CD1cwY
hEW9VI+x48RIoYehz/vLoOkmQhXaaew+gbmDnTWkteVdJxwpBMKmy/sPOWvueihDmOGfPaAOA9pc
UJEv8wr0/ZYsAASNuMZVe+5cWoJ03Ism9rttD7VRQp2cIQHeEAaTIEAM6BbbV27FaxWQhoJs2JtQ
ORb5hcYXMxd8zx7DgKWkO7eZ1mHWFTI1TTdv0w2WVu/xnozem6BS2ksZOCHPNVNqRyctrSu+f8J9
mqTqQmW8ySrAGNW8MlDOK1BWh8RZMfkvPByQpBUwbiHs7jDFYYo5ngJtfUwLoCG8+HDJXEqNrHnj
QtawtxqlQQv8mOFZvLNaJyzQsGC8JxerSk+ARBQCGTGv54RenTjaM7nHB2zOQK83cFJXumOJ61t3
HTEE3hOtUKCPqH1CaEr7mNb88rioxVXXllSN9YAYWK5vVcNdvfGHIBgQWZLbgLtdMdfqjtHip+uy
EVPYBTtyzKvymOSK/Ni19aIaZivOfyfbhsMqgbfatJubzxkJ8dOCh1np/ktc+O4I1iREzI9YVfpo
j1TS9D7SwFL4VXBMgJUHN+hnrRKgWIAuqcq+ZCjHoX5tWwQMTrvD1WjG0IGrXJTOdGPpFhKd/Fp9
C43h1X5Ajdwit5jb3LxQu9pluPw0a7/rvF2XzENCZq4gdrg80f71qcYSBtHdYVi0qTWhXmJSPQ7u
MpnXSsxCwsPdk1rBu5YXOI8D0Rtmhat9YSrM3EIFmxyAJs7IOvhi3Ryd1x58u9pivJh49fhZXfCW
UY2fOutRhyG/8zD6ralTAgnnymUWYa8crfamuoqPY1/nwTMUhYZDsTsrRPgK3pNeQzf2Psskw3Eq
ezMm6Zyj5zCpf54FtZuFIGDuWMuKKDcvDewpycw7vIbXuScfI1jdU+w5FSVR47Djty5gegq+KHUJ
uAsMwgzNWRDpZfOOJgrLozTBNaA4QV0TmjdnRJuZIx3SLOSzR1S9LQxNj2AohkMQbfllAvApz5Jk
ysbxIw8z62TpheCCt05hxxwRyHxpDy+4dU29GsMyWcH2jEPwcZ6J4iC8rgibK4AmE69F1XWmlmq6
0JQseH3NOUKKEij762hJzaAP5sg0wryzG/oGm7CDDbQyYh58Tj9ruDYl0mu7J5C1eUv9+QbzwLhN
j4TImY4FA3Vz9LabWJzILkUJ3B41zHN6eyO+1ZllBuVYtx2lRbjm6a8zsfY8Qpuxg4RDf6jJ+I1t
rQKEP6XdaHJXKIjMrZgL6oAHv14S/7kabHpP3y4jL0zbfsv2b1SPUZ8gfj+4wJC5RqOcQnu4adJy
gkGP7EIk5MuUcCvLU0bQVT1feJSj0+OKfIpvBR/XNJ+GATpNdtGB0+N3CUXWxkwoF+BXI0Ghaf9c
06+zyQCZxRAqZo1I50kYT0w1P8GBG/yTIIR6iu5WEn/b/CpIUDIMJ72iBJJ71x0EX3ViqjY9VniD
eESYw5uGV4MbF07LRHrcS2GD9XzOe9vcYG4y5r1z7J2Q0F0oO69v12wi+MXaju1Mobp1XSYqj4GL
n/E0qcDcjwnYGiprwRkovqJ2avgD/7/5aaqSYb0jvTzkdWlnHJezzbLQlIZlMKammHc7c7TfHo9S
+VyXapxbLuqAM0vVV+6C9u/DFM1pPpCGDpuXp5pUBG7TXFMTkAo3eOberRoCYK7JQ01R+aQVMyns
1jj/XYpa5qxc29Gaaj6rWQe+gjA0HpoVWMmKXQyEZHpIwzgfXqYBiEbNfGzsFIuLnj33ypttVcKX
9R3us1o4ZhNYdNAAHgXUPi6I9Jje3rHx5Dor7a9IrTHFo7UMyYObjovj9uXLlNkLJyX5VvnIVEzU
GrKNBr5tvsTwAPZ/7oijtYkpDJY0Fey+GkQ3/CllzzLstWVZyyd3Gvv1TliYyLZu1mVsR6ZsSMHT
R0Hnjo/BClPWws5JcOMduZFm081U21Rhw2KbTT76BVPIp4THTI+JTFKumoIYS7m+oLWKmQ1OfkON
Evvt+pazblbc1e7Z8170YUdso9k/cDsFPh9Pay9ZzVLZsSYHpw76ocpQHizc+ic7sjO2KmVEHfXt
0WumypRWlVVDitogZKokaQXTBCgJ8MVs+kdW4mpzS4YimptbgXu46Tkhq9lx+7GlOJFMw8wjzm45
7a6DoPQMUHYuSB7NmmW8D5ZwlRcR2SLVKZIOewpebJZHfeAuiqyaQ1CVLb8m9tTAWlX0jalEjfiV
dQY3kdk1kihOotNFjwCKRYqCfwy2ks6VU+3jdDK7wG8biypZzUG36zLrdMtTpjHKqIhQ9ktvigpu
dDZJgrt/zpqGS5ojSOPQxwaUWL3HoJMotceS4JXXYUdzhB9cNXcUyBazYCkuo5UhKJR53uAvyeXK
ZCBzm/LFbRezQwfYaFYOnISm0CVG29yVv++t/dwPpGeEi5jIUQY6oY+O88eWLqYzoO6MAT8uiTL7
zCmziGDfWXiuKtDnuCW4pL//yJ+7auYj2Z7iz/ZsJ6Jw+vEjIWs3kVCB+ugHs5nefLs10AKazu4/
/SjEodS4KOEcmudG2Pp9w9rJoD5PdCc+5h7IISrPwHMnikIWa+6D33/Wazfw+/4xuhva1C5qCMxJ
v06lpEDHSXaT+3Fx65GNzJjVUAW3PhYkHsNsqPHc7degZdEYG8+XNFGmqo+qbaegPd/QhTCTjZgt
r1l7vq3Mf84+miE1W4Qm9GF+XoVBP/On3x/+L1cFrhtC/Bh/IdtxXL0/nqoFUjkY/dB/IbRk4Th4
QZltIS9XtlC//6hf7jk0u/iC/YBJkONFP/e7KaNyp6GAeomzyB31KdFRgQp2Dc0jEiQp3pO/+XI/
j1BsLgw2ZsfnM314iz/dBwOglSilf/8CJM+sUWrhYbsjb8i8IByEkXqXxNT7FBOaP3+pwHQMt6x2
tf83yICfTzNTU8xFNGkZk/q2/fMdifp0Ie8ydT/Qk2DrqLOMLlWEp5YV8J+dZcdnws8glniLkAnS
z83rksIwcu3C/oDmMASm0lVma57jrOMlnzmmavz9B/5otGBoQgYobWeGvD4TPtpHP95B4G9WFhM9
fBga5kTZfgCCwDLHoqi5rsnQw+DdZDlI/XiLiiHjzfj7A/B+ObkBN7FBfiCiCvnqzo9HwC4xq+wu
bCC+Cp02e2ZZ0KDpemQxyPjXsmUaMlMag48w6/efTXELGxnbizogeTS7mL+dnLrwTYuH1r/mKW4R
n7NbIJer4ZUgy7mN5C5ylRWBObZLxWodzr55WSKRaEEZZYkw3kOX1YlaRIUjzSN7HpYZI1tJi24f
Ucw7CubG1KMIa0vL1FZykv/H3Zk1N41lcfyrUP0ul/bloechCSFAwpqEpl9cJjaWrNXavHz6+V1J
BksJpodLzahG1VVdkHAlHd171v/5H+F2KbnuEMUUwVqYczsL8G2cAsIUbHGWZzyW0yboC1x7tGYY
6sJpWtFWIsyrrglnebqKV2gSFdgK8neXq5zMpF5va5FkSWBufnVa/MNjjd7T6QOwHDghaBcYbu2K
yMJX1P3uc+qvDXzWZVaKEMjbl8ID6FLWp28pzu2xyhWq1mtqNC5YAMg4+h+cQhkQw8LdfPaWtsgx
VgFzOG4s19FD5p8XKk8AytyrCKK22lQ4hYx0FE9z+jGGb24YNhQc0CFAH8mZa8rfRxXaBLqWDd/S
/xwCxItfMeCvjO/0cKPn13pRvjl9s+EmZzSn5RhkimzDpV45ZJihQXwZ+FlR/F1D5re/p99QbIvV
KhOe1elbiUazY/myuuvYYJ9th8obnBED72C52apRlNT6XVKUqnsxJX3JWEzGaAVEusGK2XjGGQXv
mP85JGzYl1vL8O4J1ix6FTPSuqRgCHlE/T7b0PRNHgE6ADzsYEmE4oOr3tEOtfJFWmuriDSACx0s
h7B2bZEmDmOqI7e1ohm8nBJa2KLlUhGVIq2Ohb4mIAi365eKgh6NLpNUXZo3p4UwkDcyoFsTkg2d
CiS0FkMZWNay9GK72t5V8UpY5mlKqSI8o5WSyPn0rUQ3TV/eKDALTmB0AmaRsUH9/bxJM3Kqmjm9
dc20uVdlkToNa9gOMU2oelRQW3uPAOkghWSbiCxp96e8rkSGQKG/yvrLMh2RzyQWzNB0eszMsc1L
JVzBgH5dcFRtKlgZU7xe7IyKgOk5TE2Exwy5EmFJV/ijWiSKSEq00jk7e1elP+WyTkGKQjZprbgL
hIW4w06bmqg1MqAlXQS++JIrDa+FEUQ1ip8ZXnkgEstdCY0Tyd5dUfPA7k3Bx7HgTos3pEBOi9Tt
fz7HEczMuirYly1s4aOWvDVvULsg5x6i2nD+WuWJxWA2yqNXduhmJjl+nzEn5tZ7vWN85PQiM+G/
iGFjva+Xgeiid6uEoilTODxlJ7gX/HJ9NyV+Ld5F26L2z3231q8Cb/U+ptT2UGdmwVTHXPFBVztL
+y0sX+lrnyEuN1gkf0+07tfhhQJX4qc9deQaKkyodGBl8FTzgqxheK/sFYYAlNBugXH08ncmVonJ
dpFi3MCFwkDcjMFl1MSje58a/iso+qkSrLKSdF7KHEU6uLXob1ATFtyHS8hUAQir2oWR5c6tjn2e
ZT4z4MB72z4pjGVRvNBXCYTKjlHdB4bBwB1XVczkAtKq7HNYecU8UrL8o21CMUNuqrpizsfqkjLB
LoOnl+Ly+XbjBfDtmXH9CmKy5zCE1SRs/NXqU+UCxYdxDtaCcpOnt3sm0F7gfjItMlEU81y11fdm
uVO/MJOo+JuubpN+bwtO1i3DGUKnCJ6bDMZ+fXpH9JU1G4KyMsrMwlUwdRyFgU5j9GHorK1lMud7
bd95+jSBDCZKYZO2c9W+O32z/oFub+YAlBNmHh9u6JFM9yauXe4lcwhhYzBCW/VWS8ivwu0X3tQm
Q2jOt8s0fk+J0Al/4o892vnNa4LVoWSDEh/iwCqr8NKQdpD5OkkIXA2m4G4vY0MD+Hb6JZuVvpvh
5i1NXQefwxQ2DPIwiNzqcajXYGXmDOHhzBg65oLZR7FgZPQj50Oix9MPQTFlaqgaWV52YdRZEL2o
A7rltlEJ7Auwnv02t3PvVaKsnTvsbYGfVEXlfRzjvOhlEmdneqmZ79V6lXyNwTxfJ6Rn39f6Tv/k
rYhTz7RUUyGHDKG6jD32seLENtmbkFqctvFIrOXebr5KlyWlhCq/1JaWOlO3pXG+5/v9xBcagPAQ
iXADcIOQi4GNHroEmgLDo+nu9nOzEsL3A8N/YTDh4Wq7384SzYs+G4q3vaj0JUWPda7YVyaslsnF
6S9jic3c+zKOAGsy/E6nKQQzPjAoWjiNKR/4znxZUTggnQYf+talz4XxaNG+hCiVNkUmPjPigHal
mGpPGl+l5K1u6sxmxEjkLJW3e21pXhl72gjpWvT+pnMlsc7zULlhSoJzvTN2LxIjNm7JgUZvU4WP
dmZTGNud78stZZdVWkzPncyDEFAn+L6kPePrzl4FbwwHbhH4TK0r2oCyt7FVRoJroKi+7CK/ulMt
PXyvJC4Gwt5qm0tDLzdMSsuD5e0G/qMVI7ZUXoBZTR4UkEtKANA/ryiEYBM/mpbiXgf+zvykkdWG
eTMMmZN8WrhCdkPZmmQXHIwUOFldnL8jr68iJcx3d6bzdWBab5S1sbrPAmO3uwjXCZNxN4In9PQd
B6Rr7Cp6gQTqFjwShCLA1fq3pGE/ymNM52KVrcxXpM3oC5pWO+U1icrVJYWIEk1vLfN5ZqjRfbDc
ltdB4KnvldozLk8/i/14a+Fqoj51iCFA4g7BgPkmtgp3CffYkrksEXF7Ov07hay+vmAQrnW2VvWQ
DEecQhVR0ou1u6CfzrpiHBYsJdHG884peEIlk6e281dAk5RI/ZJCT5TCvwntoLhaGzD225W/pCXI
WZpnqePpm7MCYneoQzKohGF7cWEPjvdW9kJBLJersFRuIBOr+YWNAzd24e/e7bYbzNnKCjKGumK9
aeAIwmvms1MCp/OMPtVoHTHRpaaX83lN0fPeqglN8UWKj6W+ZeR5HBn5WQ61D21C0Anvz+EOK94Z
XsAoVwdE3ZaKJnWl0o4YtFyAfbjZ0FNFd2AAI/458ku1l4BTNkyttpf6pzJPg78qSHO/moEekOqp
V9OfJb4e6x92igdoDuganKKP8nqGTiU03G7CBd3ZqnPmbWAUAuWxo2rIJyOmcub7opq+tBPly65e
0fcAqwvzgE5vkqc2LMSIuM0GyFWT3EB/w4KUKuC/caLFNLZ31UXzQew9o9dokLPLS3Vfe7driAEv
Ga84fZ550+1n383hKWIGYscQ+EN2hkGCrjk9guBOMELoYC2HiF16Tzc1pGWrxdJR7Y9rWys+6BF9
kw6J3dfYxepNFa3LVxndrS+jraFBQOtgyJyo3L4LHN8FkJxs6utAqYyvIOfX1pm7DsKPPxHZI5fB
scG7Qoqhg5kmqByIrI6nu9hbm9WCrPd6eYdnYdFmqzOXtyrU+o1u10xW2hR7271wcyv96jNWgtGb
sP1sXsBWX9xbXrS8Vp1NeKfDrEyFBCtwma/yCHEvV865uabc237o/xv2xe5FBA3C86Z/4n21yHcf
FgXWqDiwl4ifNkSyt+mv/dLphZ4t/knnRjeGrde60TxU88Sn1ohIzZbVfPHnH6Y5IQWtCVYE2sy4
iOujlOmT7Y+BraoTYNwke4XW5lZH4vmRAE6/WyvJ07/Te/aHtEpK8QWWwXC4b/tI7bH+9kkev/1g
he9vb3gTS+QAxVFvLqP/9p43USkGYLRB74vrfyWD2RzinougIPR9KI/5e2gsECOGpPaA4U5Is4Ms
J3PTXCx4vAc8+niaiUFM+Gsu3Jv/yU74oRQYFdg+00+3wmCJo63gQlUE4aJgqm0uOomOhaCp1kTk
QdgMY3t7vlr7TBJvr08cIKLYOrJW4hocBNeeQB0s6j40+DTX2ITANA1KOXLnwJnolmmTmu2EMNwC
mjex6WrDR9LGKQTDolAqKQXTmQiQLbn5H1gEXZ1QHMNd7NRFe8P/vl0YHOXWZL6c//kHXdWyQoCZ
GF1HuZtukubCtTrWBkIlwhVvWWjN5iJ1NC6VCHe+LSsF05hQDye/LDiam6svBWq/bAWX3TLCPWC2
n0RCJ5qTJhtHUqx9+aFrBCMeOpNSJu1Y4hqdEPDp2LdSOtHUJpZIg1JsaN5RvOTxQaDHt+X71kd3
AjricqnXNyzsHiaPRuJ2Dwz0AHZRtFKattlugc4Qj0gZAjSXVQN4yRA4AooQWdvmGuwBa4J8wMNo
nZBGtxVoZCQnJbcT8A8BYrgaDen9E+AQI9DUS421Fc74YgSV5m7J12coN54PeUTgKM011APoQkpm
5G7QkuOyhBTaRTFF6uvr7sSiKkguFSfzWP9BbSgooZnr0cllfNEB8Uy7JSVMIQSO5K9dgfl66usz
2tY0CaJhWGh/PjopECerspvAwNbR9gdcqFODw71AeEAPMBFkF0KOLk5m0rgYCCx1FMgYoelUihhd
EDQwiZpmIgbwjeROx6YKyGQJ1mCp98cagrYwTSAC7TZ49P4272+hCN32MIzOLSS3LlLFUlKA2RlA
JnlD62kpuN6E29gEpIfDMr69AM5LUgq4h4CUmKR92AuDEMFBCoALwS507uEINQJTymWlAAMQusCB
Taa7BjbSngD2pKbsdTHE6DwkzcN+y0pBZZgR5tGG5Li9+lLwNFIKAmLudmIanxQo/rfe2697CviJ
KlVuUurmN0/g2F/yDDLuCEmDjam5RncigPt0pY5fl4LhTPAVXY+0ersVBjbCcSdU/Zj/53Z7ZXSW
kjK9Lq0dXXxjgUJwuurKIGbwqDtQdCbL1tmI0YUOwL48ab2AjaAHkzPRbvhhBsVjr9ACAs15t1fa
NPaIUgiU/gT0TcpfECcC2BeZksFRcC2MAxsEAbVHZXRqkU0gnT3AXaLTzYIw9OlCI2Ek7Cp4S4Cv
DsYDeY9oEwBQk88n6+STmeoq6kjNxdk6Ng6ONSF8AvB7yLiOzjgAjXvElvgfl9wtcoYicXyk9o6l
YHsT+PjA4YBHbq7xnQjcXWlHwWAsJF+aTf/0XhCJZ3KOOJXtz1svdUwnQiXzI6sWySoKvWgNUgmO
jT7QMD4H4EFrhcb09rDPtZbq190kUVygmmrwnb994+OTAPwCjxoHAl+puUbnJsH05rVKSkIK1BoF
BI/ccnveH1tIkq6EVyLIEtfotKLo4ZI9CSKhYHDYmYn05F5wyCqReaPxtBXCGKE4tLNJ6gOK7+TQ
YQklldpcAwtJbwqZWGILhv81txqTRgAWIZtKMEU9rekM6E78MGQwxUwgsnj6+MyBAVum5OcHdgB5
JB3IR+XEY4VIy+AEmCfnRAxYHpuDaAtcu1SUILAnQOR5O3o1m6vvIKIaKDWKFpmDFhidFCgAyEaM
qELXA4bUHYEGWHC8CxxnAruvK8LqVkhtMndMqkCAyWT3AhVFAO/eAXQooAw9KeA8MENPFQiM5hqd
iyTwudJxMxAcSDcEpeyTBsEVe4WyG+MZWymMzjmAT0AeiqNx7EUP80EKQ7NATYagkhPRwRNHdyKI
+HRZR1FUnijBExR1IRPm5vhEiBGd+EiQVtjj2wWUX2WtI5VHBkAKWoyBVwQIyUa8dEJ3ZmN0cYJB
XqPdk78eJwDTBqErwOqdKhgcAlSBje+Ac/BdVYzLRTBsWzRdy7kIxAF8ZZL0h2pT/xBQeCTNCFYD
nqKDBz02KTwe0/sf55DIpBEI6vT/tGp/YByJmkFmalSp1U5M/9xR+gd+xLc+mHM/iOZNB0ywKJ5q
lPnRLxz6Px7/vOv9EEBeHdqW3i/e7rJFe+/vDTL/6uGAm5Tp0Q8PKdTmPt0/717w8a179zq81eEv
r4JFPssffEjYaJ7ZdY/5ZhbTRcOMlC+zeHbcmMEZREt9f5I//+g959Ep+MnCTw9f+XF/0LfTdXLd
PKB7r//ADFP/DQ+chzAaz4rDSt/x2LKiOJ9Fwdc0T4LeU7ewf+m10yjNZ/P0+KnbnhL5lemRfCiD
h6rsLd4gc2UXv1hEs80sXxyv3OI9pVfuWo2epV+fMVa6ir/0xd4CKmXvconUg3nve3ZgPdmVXyzS
fNl/ZMDqAgcnu/IVEg+CwzrN9jZAfR3+QqiYXzvqL+czv7cBO7CW7AO/jKIgSYP+iWwRQNJLJ/Ng
NtAicPXh50mvnG7626KFJsgu+/qxbmrr3NILs0D1EO4Ob97si7ZsKrv0dVoFxSMxt4AV2bVvZkHS
0x5dfUt+3XwXzZL5sTjARYpyifzSRTF78KtiUZa9Pa23KGfp9YMHiOVmyeFJGz+kzfLLL40tKNKy
t7P1Nmsqv3ZRBPyXZT3d1MFef8fqaZUPlxbpXuml06Qc6BBdaxLpsiu/WXzJh6PrQF+JqpX80vWs
b7c6ZKn8wptnV7M4K/ygb9ZZX5Rcf8f6rxZ5sehpqq5+8zsWv1lsg4eeGWNxkRf/HYt/TvPwsFJz
LltMgvTSaV76z85neYql7B9OWuO1wx1/3bS/aW5wMQuHZ5+0wG9wSd76QV/iLWBFVixvwwiPpB/V
dIAo6aXzxXLYy9+0K8ou/G6RJMUuqmeDMIEZViItL7v8Bz+dL569LB7ZtjbfLbv8x7T6wUbsUsm/
5waPN2LHJCG7/C3SX0Du1nMpujY8+bW3/aiyyyvLrntXzvzDxhA6pUvUyi57v8hjLFtv5TYFKr1y
QGQz2N4dZlV26U8z7A6zq/pHs2sql158UZTP7p96+DY3Kr1+UDykzNroeW5dxlF67V0K/8ay9zXt
Jot3euWnMk3fUH2P808HapSn/lk/uSZ+4yFazPJ//RsAAP//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gradFill>
              <a:gsLst>
                <a:gs pos="50000">
                  <a:srgbClr val="404040">
                    <a:alpha val="66000"/>
                  </a:srgbClr>
                </a:gs>
                <a:gs pos="0">
                  <a:srgbClr val="262626">
                    <a:alpha val="80000"/>
                  </a:srgbClr>
                </a:gs>
                <a:gs pos="100000">
                  <a:srgbClr val="595959">
                    <a:alpha val="74901"/>
                  </a:srgbClr>
                </a:gs>
              </a:gsLst>
              <a:lin ang="600000" scaled="0"/>
            </a:gradFill>
            <a:ln>
              <a:noFill/>
            </a:ln>
          </cx:spPr>
        </cx:plotSurface>
        <cx:series layoutId="waterfall" uniqueId="{2D93059F-66F5-4E4A-813A-2809070A99AD}">
          <cx:tx>
            <cx:txData>
              <cx:f>_xlchart.v1.8</cx:f>
              <cx:v>Profit</cx:v>
            </cx:txData>
          </cx:tx>
          <cx:spPr>
            <a:solidFill>
              <a:schemeClr val="accent1">
                <a:lumMod val="60000"/>
                <a:lumOff val="40000"/>
                <a:alpha val="76000"/>
              </a:schemeClr>
            </a:solidFill>
            <a:ln>
              <a:solidFill>
                <a:schemeClr val="bg2">
                  <a:alpha val="89000"/>
                </a:schemeClr>
              </a:solidFill>
            </a:ln>
          </cx:spPr>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latin typeface="Lato" panose="020F0502020204030203" pitchFamily="34" charset="0"/>
                <a:ea typeface="Lato" panose="020F0502020204030203" pitchFamily="34" charset="0"/>
                <a:cs typeface="Lato" panose="020F0502020204030203" pitchFamily="34" charset="0"/>
              </a:defRPr>
            </a:pPr>
            <a:endParaRPr lang="en-US" sz="900" b="0" i="0" u="none" strike="noStrike" baseline="0">
              <a:solidFill>
                <a:schemeClr val="bg2"/>
              </a:solidFill>
              <a:latin typeface="Lato" panose="020F0502020204030203" pitchFamily="34" charset="0"/>
              <a:ea typeface="Lato" panose="020F0502020204030203" pitchFamily="34" charset="0"/>
              <a:cs typeface="Lato" panose="020F0502020204030203" pitchFamily="34" charset="0"/>
            </a:endParaRPr>
          </a:p>
        </cx:txPr>
      </cx:axis>
      <cx:axis id="1" hidden="1">
        <cx:valScaling/>
        <cx:tickLabels/>
      </cx:axis>
    </cx:plotArea>
  </cx:chart>
  <cx:spPr>
    <a:gradFill>
      <a:gsLst>
        <a:gs pos="0">
          <a:srgbClr val="262626">
            <a:alpha val="80000"/>
          </a:srgbClr>
        </a:gs>
        <a:gs pos="100000">
          <a:srgbClr val="595959">
            <a:alpha val="74901"/>
          </a:srgbClr>
        </a:gs>
      </a:gsLst>
      <a:lin ang="600000" scaled="0"/>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4959B0C6-91CC-44B8-84FC-128A2318B729}">
          <cx:tx>
            <cx:txData>
              <cx:f>_xlchart.v5.12</cx:f>
              <cx:v>Sales</cx:v>
            </cx:txData>
          </cx:tx>
          <cx:spPr>
            <a:gradFill>
              <a:gsLst>
                <a:gs pos="0">
                  <a:srgbClr val="262626">
                    <a:alpha val="80000"/>
                  </a:srgbClr>
                </a:gs>
                <a:gs pos="100000">
                  <a:srgbClr val="595959">
                    <a:alpha val="74901"/>
                  </a:srgbClr>
                </a:gs>
              </a:gsLst>
              <a:lin ang="600000" scaled="0"/>
            </a:gradFill>
            <a:ln>
              <a:noFill/>
            </a:ln>
          </cx:spPr>
          <cx:dataId val="0"/>
          <cx:layoutPr>
            <cx:geography viewedRegionType="dataOnly" cultureLanguage="en-US" cultureRegion="IN" attribution="Powered by Bing">
              <cx:geoCache provider="{E9337A44-BEBE-4D9F-B70C-5C5E7DAFC167}">
                <cx:binary>7H1pb9y4tu1fCfL5yU2Kg8iD0wdoSVUeYjvxECfpL0J5iOZ51q+/qzzFViqxG8cXDwXc6kYSW8XS
Fhf35toDd/37avjXVXKzqt4NaZLV/7oa/nwfNE3xrz/+qK+Cm3RV76ThVZXX+fdm5ypP/8i/fw+v
bv64rlZ9mPl/mITyP66CVdXcDO//8298mn+TH+ZXqybMs5P2phpPb+o2aerfXNt46d3qOg0zN6yb
Krxq6J/v/0pWl6t09f7dTdaEzXg+Fjd/vn/2pvfv/ph/1E+3fZdAsqa9xlhm7lhSclMSTW5f7P27
JM/8+8uGkjuKE8ZMYuq718O9j1cpxr9CoFtxVtfX1U1d44Fu/34y8Jn0+P3h+3dXeZs160nzMX9/
vv+chc3N9buzZtXc1O/fhXXu3L3BydeP8Pns9pn/eD7t//n37BeYhdlvniAzn7KXLv0EzG61yq7f
nefNKnmYoF+B878oxcNKeZd/f+fkSZtehm+5VtSOJtxSlPHni8SydgiVppZM3a0RXL9boHeL5J+K
tXnFbP6U2fJxna1cPn9V4ZRnb4kV3zE1M01F+R0k1nPIKKU70HuhpZC3ek+fQ/YKgTaj9DhwBsxf
f28lME6eZTdXTXjVNg8T9Cu9fm5/fmd0Od0RlqCCMXFndDH5T42uBaPMFLAzxcNN7xTpldJsRubZ
4Bk6zvlWonMU1nXeVuHDLP330DC1w6QlFOH0DhrzOTTa3OGWxSQT96ZOPtz7DqHXSLQZnh8jZ9gc
fdxKbP6q4lVWr7BhvxlX4TuYdEUYFXc2Tf2MDdNUCMB3+5ppz2sk2ozNj5EzbP463UpsnFUSfs+r
7E3ZgbVjCi6lpvdMcmbUKNU7klqmRTndxCRfJ9NmfJ6OnSHk/LWdCOVJXq2u8zfUHrA3rYQg3Ny4
6VAidgTYHWzbw00fNp2XRfkFLI8PMQdlO03ax+rGz7OH2fnvNxvOdjRTUkkm7zRCPzdo1CQ7MGaU
shk7e1mQzYA8jJvB8XE7rZh7k6z6VXXzdoAwvUOIsqTJ7neYGSCW2OGAizN6v/vPdpjXSLQZmR8j
Z9i4i620X8c33ep69abIMCE5F4xs3PsplTtSCKYsdbf5zzTmZXk24/IwbobK8cVWorKEJQ/fEhZT
7QgtBDXZTFMUeLKyGDcVu9ttZpvKKyTZDMjjwBkiy+2MG12ElR++NQ8DHkrDjdmoKZbakSDRnKl7
GjazYa+RaDM0P0bOsLnYTg62e5MDnLc0YuaO5PDrub53LmGknvr9iu1wzpnFyb0DM1OaVwi0GZnH
gTNgdrcTmP0kCbM8fEPXkpMdanLKQY83Ko3SO5SDpwn1gxg8jXC+RqLN0PwYOcNmfzsN2v71KnhD
r4XzHQSViQVwNgJDKce+r5mlyMyOvSjIL/C4k38OhruV+/1Z3jbBO3cVIy/xdlwMmHAmoSzW/Q4z
jy0TsmMyAisnZ4mA18qzGZrno2cInW0nQvvZdbh608C/3kEERlv63pDpOTGTOwgsKyL1fex5BtEr
BNqMzuPAGTD7x1upOvt5/5YqY+4Qi0thcf5Ih5/u/JrtrOGQlNxfn4WVX5LmF5DcPsMcj+3c849v
+nff8ip+QzNmIvqiTb5Obt++wLaeYgJnX+KKgKW723pmmLxGos24/Bg5w+b421bqyjp1sf6/KMK3
g2ddmWAiGPPIuOaGDOFkAYC4eQ/fDJ5XCrUZoWeDZyAdnW0lSB/eOhuj4OFzy9SWdac+9Ln6aGTS
FMFO8xBLA0t4SplflmczNA/jZqh82E5Uvow5Knz8h6l5g5gyrJrW0pS/SJJRYiGmTBFJI/cM4eHe
d9H+Vwi0GZfHgTNgvmynTfuAtdpexePD7Pz3yDBMvGkxExHk55qiBCgZtIjz+zTAjJK9RpTNmPwY
OQPlw3aCcpi3Yf3GfJnsaIVwjJT3DuZsm9EUSWeqUElzry4zcF4l0mZ0ngydwXO4nRztaBVmN2+n
MFzsMCSUEfO/D7rM/Eypd0wKdgZmfUfQZtC8KM5mWO6HzSA52s48zNGqGhOUJr4dKqiQ0Ws7JmaK
Yskdi1AUnel7NECnn+73r5HkV4A8PMMcE3crmdiXVR1gz2/eNJVs7XDkiYWlfhGTuU0lI/r8UNgE
tvYUndfJtBmfp2NnCH3ZVkNW16uroK1vmqZ+mKj/ngFwcwcFMIjvW/dJsRlltlCTSQSqrdWMKx+t
XinPZoBmw2cYHW0pRuFVEPqrtyzHQH0ZsNGocN4YawZPA3AIra0DbOvXTx7nyxL9AqDHZ5ljs7+V
Fu4oRNVs/bZBZwkyoClnyF3evma6o/kO1Ug2o+b5QWEfKjJfIcuvYHkcOsdlO4Oa68DT0c0QXr1h
hoYhG2BShrK+u0Jygn3/aRiNErlDiWKaKED2dM95nTSboXk6dobN8dF26kyeNW+aCeA4lYEKc6qR
T759/QQMImgctQJyfZ7jKTBHL4uyGZXHgTNIjs63EpLjm8tqVcerh9l5AwaAyn9UwDLLuleWeXm5
3oEziqDag5WbJTVfI9FmaH6MnGFzvB2OzdVvz4Tdrd47fJ69858eh9PIw4BFowhjo85oFAjSdYns
g5Mz05zZUbVfi7UZpNnwZ0+yHefg1nZ5b5UW8HDesjATlbJSIROjH07MzGwZmDOy0TiC9nCMcUYC
Xi3WZlxmw+catLel1q1/d3BT1TfjG9o31NFgp9eCbT4+Y6FaAxkdHJi9Y9B6pj/riX5Zpl+D9DB2
jtDBdiKUVyjfcFZVjnqnN9yFGCr9GWpmHotpZ4E1C9VOCrW0Ut7vUjNH5/jVcv0Cqdn4OVrOVqL1
uVkFb6dJKEVnCBXApt3XacyYwu0BTgtxaVPO0HlJjs2Y3I2aIfF5S3nb7fp687InhNi4ZHBj2L3x
mjs6BKcD1oduH4zbw2q4c0TvtOZlqTbj83z0DKdjdys15mMQvqEjihpOjsN/iBJs5m4oSbcICIT6
BT4vSbMZl7tRMzw+bicj+BgnKN580/YS2GkUg9rcGzEyj9ogJ4rYACEPpYRIKjz1RF8j0S9weXyW
OTYftlJXPt1kWT0m3epNDwtAZ5TGmc37mBqZ44PODoopta7xuLN5SF0/xee1Um3G6PnoGU6f/tpK
nE4DNCV5t1+/bdINHQOkqUz9cOpcA4enQba1/0Nx8mnd0eH2Bf/oKU6vlWozTs9Hz3A63c4Q9V0x
8f8Ct8aZToLwgEnvPaCZp6rWGocDHuBvd0jN2Nvr5dqM1Xz8DK2z7eTW57B+aB9084bVBXCCFEeg
DeU4j6btqUqh8xHj62qdJ3Htpyr1KpE2Y/Rk6Aye8+3MK5zfDG/a6IGCSDPFoSR3Ubg5a4BvhKpd
7Er3Talmu9KL4vwKltunmEPydSv3oYubKkUY/2EbeIPQNUcJuzDx38yioVuNRL2hlsjx3L5mMetX
SLIZj8eBM0QuttMr/XJTN+9+nJG8syX/PS6ox0H/tnXIerOyYMORSDggKvdjQ3pqx14t1maQZsNn
UH252Erl+RLWV3lWh29bXICsAQKj6LR393rO4HDCELWhOEutNx+YfpVIv4Dox9PM4fn/xN1+3QLv
sW2Wu2pWi9smh0968f3+6u3To/PibOg9Ed6oaXeKsH/953s4oNhFHnsnrj/jGYN+1j1rPuxmVTd/
vjfAwi0cVqQSRT6Srft3vX/XQ+vXlxhOMwgEJnBSkVNLSzi62TpM9ed7VAURsT4WjL4SEAL/eP+u
Xh/cw6V1cSpatCkmhLU+1E0f20t+ypMRzUgeZ+T+53dZm37Kw6ypMZrz9++Ku/etHxE3sRhOvBAT
O6sFj9wkuH61OkUxGt5O/58wR5jxPOz20AGSumYQJotgyrQjmubrKONLRbrILvKpWWTtoJ04krU9
DGN8oGhcOKRR56pT8YGRNPHR0CaHneK1bRny2CwrZifEyGwr6rQztnywVZtNS85S4pZ+wexAlXpZ
aCN0tGy1Y2nzpPA64pLAy+yIq3hBS2uwfYp7Gj7pnIhmuCcpiRvF9dcu0eetCHO7LHLTkSK6lEZB
3CTF22M6dU7eWdV+0VVfqQoKZxIds6NJGIvUsy6MnpxGjF52FW4vRfE1ydEfyW+YPeRW6CAIe0ID
VdtmhueRxdAsSFV+lTTSdlNZmd0beDxMoukMaUbczrD2q0rt+1nTLLwaU9Npb+E3KbOnKP5uxsZg
S4mpzFVVu6TEhyYdpoDH/mc8AqaBqP0UJ2pcr8K7OgIZuoIbi8Aza7sNzHwv4lWxzBM/cWUpcTXm
J71qm8V6ZMQ9ZYe6jezJlJntj5iCImHNQjR0OvHz5EQjkLBIatwy8SfxQfAS4vfMXLQlBGKFjF0y
+Z/jWg+2Z7XK1Xn2fczKfK9klekIb4zdPh5N39aJf+UlBsU86HM0fmoWLEsKpyZR5ARpBIAbpeyc
dKZTRbo+95QXH5Zaek5hJNOymMi01yvMHqtx015Y+4oa57eLJCxH5Y68rN3CwjqgIztJOxU6FdHn
vaKdY8b4IyXipAshlB/FfJ8ZlV7SqK3d3E+HA0s35qIr1quowXtRu3Uc1jR2y7w2F1YXRI705IBp
wsJqk7RwUiGOsZ6/DzpmNmq+lZ304SXjFrCf8FPkicHuqJG5faNqx+pyjEkxSzUtlGtaxXREylo7
VV19vcU79VVmdwmWVdPjef0AS8bSFaAvy8BupUoOCPW/Q8mxqiXeqwKsTmVhqeRrXfDLZvycBPhR
quiSUQgCzVN2V8ThcYvpQsHa+TgB+b6EnlhW7x30Kp2OAgvaoa36qxXjA6UFhFWLxaSgjbeTkRVQ
it7AW4s4vUzz3lx4xCoPErMWC+5h0SZx7R2MmaanaR0Vjln0kd1XY+ewpiiWU2qaiyrOiZtWHFNK
OsjgB/UHVRvDri9NeshKL3TKZjIXsQWlHHt2GPZRZmdtjlWW4eLQZ/GRMqGojMAQqC5IFvHoJwsC
PSFJF550gTi+VS8WTdMeoa25GHii3DZXg523UW6TFHDzQMcHfkCy3YGweNHRtRrGKndusTVSPL7h
ZYey89YmBEsgK0rtsB5zc7vKJyuelnlR6d3a5/FiTBO9lCxI3N7Acr5dAOsVDhU/CfmU7bIRZkx3
0G8+6WnvFuam7Rn0AMtoiM1m0UXUWxWhMPZEgEedDNwra6mx52kG6yXCy3DEP3oaf/djyIeNH3bF
gDanrNGOmVHvgFRtdmiFZDgWg9hVfXRp+OFoG1afHXqxGS8SCxrRTsTY8wX0NJ8EPRytQC8tiUWW
pSw7NGqNu2cwX1aU4hAYjAOdMjsc+K4OktomxoAPo33n8JpJx2oIc6tK1HZp1tV+L2vlWlmn3CFM
yR7JBVsYiQ+j6FMYtx7QGVasd73WPAlQnLc70WzcLRoYk4J3nSNKPLbXQYS+pdAiq8j3UgULlloJ
u7NNph7Mxa3SdqHsHMM3zvHZwSdRYUlUgp+YYzTuSs9Qtmjy9bbTYzGVQ7GsZQj88oS4QUmyw0Hy
4bi14u+aC0zNCA24nWucdY7dOMVHthS48kzGCz40tWsgy2knXJS2lRjeJ5NOqSvzMtlVXvm9tPDr
tI0WUPrC9kPYE24k4ZJW1ZUihlhkBvWdvLQu0pzni9gIPhl9e2zlTWSzXvkHYzj4kW0kdUJd2Y5k
YcZ9TuxsMGTrTsn0dyyStLOREOdygUMotWFPUxVdmlE+uLSItHBCYp4LP07cWvVFdDT6dXsQ9gQQ
MuL5nu35lLeLiJSRHeRh8ynwufR8W9LEt5ZVPXSRM8YNWQyjrurFxIOCOrIsjYPCa1dGk+fXte6u
eEjy1vbZEH9XJTMmCSsxTbUD89/vNVmVL3UaD7qwK6NkThFV0PmId4brYytyTaq8I93nk7FMWNbX
x7EZKGs/07xO95pxaoyvo887J2j9Ljn0As0au6oSKp1yjMvwWHTSHBe+mXnGadaCPgSWhIf3SMU2
MBswpDmvWQcMmJQWQTiHgXc95TWJNsyJ51W7Z4XjuFtNwfcwxubCMnXeVjnDsoLW8RAr/ff3Razu
5/tynHE0pSLrou7n99UjN0fdFO0e7W+NHXSQhfF11huxPRTx99/fDX70z3ezJDotoxkGQcz++d2m
3jd4OGXtXjJigayZgI49Y+EbNbl7rnvafT+hd9TxKi/GKvSD++bkjz/+5zxP8f9tz+wfv1z3Nv/x
09FDU/TfvgvNZ9YJ0Hr+prU0j58FYe6lWzPvZz/85AX8guff9Vj/xcXXOQEmDhQjuvG49H7yAj5t
yMKsqfX9wAc/AFUuGvTfkjiNsSb0iF/d+wHwxlGRidivuQ6ZoEwGS/WHH3AbRQEvZyh0uj1gc+8H
oBjAosKUFl0nn3GKg/8TPwDN3X9aSWgzhJJdeAIWOqfh457rS8rqKS3IuCesLB7dluYhdUXSs2PT
G3K90GZEGYhPWKXLvpGltrFVVPtc5ZQsp7LqQf7A9rVT1k0i3EALadh17Ldupa+KrvE+9lKOH9KR
EpeH7UDtKVWC2qlR14uIjtydZGIWtsFqaiysaSwa2ww8CsIRBdOuQc38oqrH6mCMyuCYokP9woLF
+uyZBgttnljBotKkiBbIZpZnflwN2R4pdalcOhBrNUVMZk5M8wA8DM0Xe5sUOnbTdvDcNsj2QmsK
bwxK/at+MsKjAWO+ijGPWlcbmh8GaeJFNqgYaW3EVerEboVvLnKjF5+08pMPHdPRxzAPmqOur41d
6kWT4xGPJ3bedMNC9V68jCw/wu6ISXGGoW9towIDTG65pC48As4o2GdVYZop9lfcwgzIQSb9dpFZ
ku+ZZukvTI2Z5yGnB/2k00+NweSykVN6QqYk/xS1qvoYeAhyw4OIswNhmYUTqclz4j6wliYcwcap
VHqUWdQni9GSfWBXcTFFTibIF2pZzWGb86+18JszWteZ2lWVpxPXNCK/sFOY6t2satnFkMTmMmqZ
2k0LPxqcbvK8I57HoTsyEjsIQ05HQnT1qSVzFS2k9MQBg8v1vTZktuApPbW6T6lOMrfuebnLffKJ
t22YO3VusmNq1O03Ohb+5yplw8eujoSjU7kwatU4Io0N2wqadJdlQ3Kgk8o71EWUnQjS8KOYm1/C
nksXLDV2R+zBy6z0vbOxFeVCGiLd60nqkJw2ThxH0anXluRja9SW6w283/dlvhtHTC1S3vfYvkju
ehOOa9u6y729SHti2coUbKPvr6injWXOuZfbQZPQUyxy366HodyvJ5raU6LZAjVVvRsjpeDKTJzk
WG0OIgEfcuIFdqpK6RpB/XVKQ2FPg2UsA5zhtsWoIGUdCMdvsd/TloYHSRcYX9GF2t8vkqA8FUlR
HI1I/B1Yqi7dyAjGRUWHzkl4FRyzrsS6wbLt7UGO5m4xBp7dZkHoRgQs3ylkKxaKiuF07Bthd37I
c39X8nT06WflJUO4rDXtWWELOnEQl6gP/ECd9nJIZOGMhlbtmWnGoj8TNU4vcVuUcUAvKMdaWBAR
hR9kRayTRgVe8GXgU9rYLY0Stsx0boR2IsMR9+/CY61G84tmBShSEtGqcyqPBdWC09wQXwfNsmi/
z82gsJN8ivA0EZl4tlvlRtWddWHI+7MmDts1VfONiB3HDMGKb3HcVFPmTl2cWZMdCLjoYyH15Ha1
OcCytaHvf0tp6CdOFNAQ+Bh5iuXZ5+BrwzhRP7BpOODxVT9avptEmVKLEgw99vfGRvFvbZ71zRUo
MI3lN8yRbjs7aZv8IGwyBm8x8+KG4S/pxfsR6DNiIAFpG+88i1s5OqRkpnTMpjI9KBYdUI2N7ef/
duoXwnWIZf92o559L8l6j74bcr9Fq3UvcUTiuKTYUyUnoHYPWzQaWyDYhu1RQQPxJ9jm/RaNnCFK
VQQ2dbI+mYyjYo+hOoaeV+glgwgvqiZRQ/4PQ3WzDRqfgrIZSAEuYBJUYDzfoCNamHDWuLGnDYNH
dhiN014Lwv0Cb54zyvVtLBSCrnM3ZH3G/fltJlrD3Z86Y6+eOD2P83R0WUvUx7TvjNR+QpTuKeXT
6OOcK+Ne4D0MLUGZxg62ziI95ejAIoIvwry9keb6I5FVdyQFZQd8IsOnQqZh8MIN0Rb+p1nE9oxG
GPh6HvAmnE5+fsshrkVJrcrbC8cKXpNX5s0hvAQ/t3MjzYWjdK8vCNr+mUsC54WBAiVrTxSxkmy3
FH7riK6DYW2HLNwtorDa0/kAmwZni1xmQ1gh0lXr3dLz9W4/VeFuCgvsZN6QHYwVTU+SONG7iVE1
n2kjswPdIaZneGl47I1NeMz9SGQu87NgdyxJuh/69bgomzo9MQ0+3egonC6CmFcXVuEfkXYMF72V
ZE5bJGRvMll8xPG1PsoJItaemHWbfp/YlH+cWB99NkmI4ADxkiXc88yhYdo5azsG997L3XIqzV3V
kdyuyrFf0GCAzW1Y/cGiTX5cFaq3myRmK5L4xl4i+9KdKqPfK8fE8m0+aE86yjDzq1ql6SHoyHCi
8ylobVLCK7YrxZekNqtvYWzoPnaHoLJqeNpj7/f1NxwtF2N9GGRFtLQyS2dO72GdOyTISWETlmaX
bWUV36LWV18iHZun2ic6cHpS6+tI1QWImV6HZFNzzGPbiMJhWXWK+DbKzILLOEgUvOqMJx8RXVII
jHE/P7Tavv0wtll/ocYpcWIvrFzTTLD2osmvwbAi8TFk9DQYQuJ4QzSeBghhLmpKqm+plXfLfCDN
UnWgFAgYy/S6StNgN8iCq7GKCtdnSnzwsU8WCLyIIF3UmJwg85KjMkmnLygyME5YFk6HZPLgIdYD
jfdl1hHDjcMIVNDIjTMuQ7HvccL3uj6rF2wM40MS+e21X8vmMqZjlCwmfwKfMppQH2AKajfw5FXZ
JIgw9dVxlpDOHqzkmrCht2XMP3hGM9gxQs66NkIs0iLZNQoV2JORDk6NyJyTm5w42gulbRXNh8io
OALijT86kqhohW9Z8PBm62/mtcwNcjkuBkuWp16fmIcyqD+Joe+prXCmFksb2jMIsztiIGWg+N3N
kILjiMpojmIzmy6bIR8dICsuiyGOP4Y6M914aprTUjSGkzXqtCx1uGjF9NVoKzgiU2AuzHGqjw1r
mha9lv1ZlunW8anulmPKT7I+/WIxLzf3wlj1HbcbvwvGq0yGsWl7XdvmiMrEQ5TYoypMBMvrqHNj
P43FQprtGDtjUsrpUPXJOOwnmvhj6gR+SYjtGYY/XcRgq51vD2Zb9z4mIi/ddgQ9PedVpPwmsWk0
qK4/t8YmWGhagz2IMahix/BicDxREmnrRmXZbt9N0vo6GNxXS2uMTbGfqh5Oe5gYo1rWUR2W3PbT
Ri79uJ/80y4WeCcrws4/lmXVBnaeVln/yZeGr5hdyLIOPmjP6PLQrr1efDOLoEU4kCDEEiz6atDm
RdT2hliWgxbWtTUEACpogsY4iMG02+osTr0sLXepruNvhijiM92l4W5FMpjhPLXEXkea5MLyRqNy
PGZ6o923kh2IoQN966cOHo0wAr0rGsYOetMrD+kwiD0zNYhlD/EYjm46aXpuBjliZHW5/rXlSXDz
se2vJIJBys6Q4FnymLH9HDQU0XKejW7cJny/qEl2EA69XjRpO2VOWnoelF31+YeS87pEYN6iS2SK
cjepwmwhCt04WU0QMjbGIAUCnv57qPCvsjGys6kmcOhEZrSF23V9ejIwXtyg8kcdQpDQX8Ymzz8U
o04nt5V+Au9y7PN9RRL9MRGhXCVpCflY0tGlV1vpidHHVuzEiMNnjiELXBNGk343VZVcIMo7fEqQ
OptcNaX5mZ8GYWGvv8eGwnjEYNiBl/xfvOYuxXrHAq+env17qGi5DbusM5y/jtbMjtP9yNqa63H3
TFDKHY20KHozIn6IA+Y/mCB6NSBYgzNliCgKfLXJEyKITC/Dl2XcZ3nBO+4DNRTNUZiJCI+mOOap
8W0n/yRQw9ac6Ee+dn1HMEAwGGZaOFhwmxl+ypkSGlUZ7WNxo6jXtHphFhxpNYcUHbiBEG0Rr7iB
UD7c3rFGVKUxBxEMjpF75NLPKp4ZsPFDbB3oQIytG2sjK/d6nSb1USLSwhjtPB5EcSniJhpy15Ay
iZjjWxanNxYMdnuaBNhTVkqJwrtiKSvlsS/DEolF+FQ1ROEFovgfA0qaPnP9RCC+YOe9ADGg1lhC
ZD9N6fjBRKIi+m7UXY4xTyDdwCtBuZ/NESKhJge55Os6ZkwXkH06RxZNwzaQgbrx+jyLyr0m5Qnf
S3hXV9beVPtN2DtTWOALcRLihaa3/P3t1wG75/fH10FZcOoRfgZSEOb5/RFrUvCLZXgd0ZjFyAPm
TLDA1to0ymhZDb1fNW4VND4PbIMbU5F96jkb4ahSPsmeHTQyyOrYznPkXukxSoBLXPu9kM+5N7dw
DpyhfTV6wqOX5XpZPpdxCELDDCpmXEs408R0/cnyrXKZKN4wJCyqRkokK4jXoF7kUd1exmZ9X67R
I9AU+PpIxeb3Ldoxt3KDqWvsrUktEacqkvprwD0z8+0+CtvwY+bhmzgbOwhynHR6wQNATcVTaHB7
C8QfpRXIB8G7sdbT8qTcwRddaJAhYNeGlSBB6oieSLGCIhnNfj6FVnIcGjSn4Czl2J7FNSFTYONk
a4JJ+f1EPPdEAACCtxxfvqPWLStRQTcDAOkHEo1x5l15espEtZuXReqNCzgDtR53R1UNQOX3t/z5
4dE7E8WroGm3BcmzbEFgYZuJRlJdc9lDy5cjlRONwcj6tuaLUHlc/l21mPXSriXOof2dk7Gr9KIL
wcT7FxYCnVkyTAC+OhJaAkVFP280hpxBoadI6KIxLnFu2EqNvaFBKgthsSEP8HWfbR/xiTthWo+I
CoO+MEglQhK0Z2kho9FBKq7KznQagAe5pcgr8zTtwqy+/P2cPc8jrWPhaFsNki1QHoMQ/Lp99dMF
0/aeqkg5DZdD1VRYBKSNCSaLDD0Thj1UrDPOChPJXChN0+frv0LQqX86WQjJW8hnoUez4ozDtD0X
QyEx24y1zC+zBOEkw4lgvabe7kbSjOIDQ7oyXtVgcfEqhQsJi1oVaUXFnjIio4vtEuUEt5Z/DDAK
jkfSfeBDXOTpC2aFztcY8hj4mgnkJZQJhOW6seHT+RpYnxU6m9hl7ZnSSBdRUxdJ+6mcmrCAZ1eO
JYQzrBTRhEU+lmk+uiqeRuOsLwpvv9ZVEvlOOk0EuYKgzBrPzjSRXuO0ghjJqUy1P6UOAgoDTCLC
0iPNDsikE3xqHHp9Wb6gpnQdEXiy4eJR8M0+qIEiaKWFtvJiZjGwMrOyy7rib0vkAoFoJNkElqLn
tVpXDp0sA6bdQ6BwbT2TluNae2tOCurB/7SHvmGyXKJQ4GWF5nMrjkYdICMCURQTZ3N/WhYx4hmp
F+TF30UFLSoXrI4VPzJpwMYPrG5HTIf2umS6SINhHC0UElV9GTgw+L089cvJM/aqFC7vRWW0tTxW
oVwThIF3KIbYjVuxhievmcYSGjtLdKdFFcXTxZTIuI9tkiTrTSvE7AOgPNMBfsmQW5wuVDoMwI6J
aMRf9UT8RrmFqFm9lFa7xi4e/BAEo7y9PXIoxtjbKh8ifEQO8gDJQyNbc4OmQMh/NdQyK4slAia0
O+MMBWmHVRV7lZ0kaWWC3/teOuz5HJvrt0xlHr/oCKp20oWlfPCMrsxyUJTf24a5CcfsWzimhu4P
3JJI3M2WBvNG1MzpIvkb8f66WvuF/0PZtzbXqWPB/iKqAPH8Cvvh545jx54kX1RxkkFICCSBHvDr
bxNn6k48VTn3pk6dXXFsg4S0tFav7iYu1dz4iU/DNbHaI1D8/Yrvo1G6u4Wju75npTi7319xNvHM
vCT+C9nsvhi9zfbwl86lwPIrnM6Lr5STDYvQp3aZu/sSgQXr9O+3sb909I9NQUrwu0scXNDtgzpI
3o18I87qqC7ki8xGuYACM9k8+jlpphGNmJjH5GhoOfUPbq46RBzF8qk7dtWSuqmB8akfXLOknb4d
aFU8BWKGam1mnxTucamiGBSifAvTLRZRzJq9a4F6KaMAbrHZWYx1ODmG7OKacrHsO98BXPwAYXSp
1oYIQ4I7/33E7+NaBQe2eBdWp79eh4ea4M+4JgrKRq/n8tnZMUYSmxuTIol1275uASln2RVLfMCy
DaIm+OiWX5ktasF9SRMLBgt9oqHYl3Sq+02aq16lZA+RGtVoctIgBM79ectXgV1Hvdxz6gTNIOzO
MtHYRn8fUvouslXIgCocm4hqeILQVbwL1ZqMcpv4mD5XCyPYW4vq9htATxG9it/7GEbbK+6NsrBv
ccTKPaQYpXHQRCxBGp+EfP/SpAVcc4aal9lV74d9HgAkTsWF6oDv6hnZh7h24GaeRFQaclKVcWQG
Q2xUGO4/DO1dBYCh1XgldZpgq6D/hHzvz6e1BJGUg53WZ9K5PVItRmNpgYDTT9+XuAL81KzLpLeX
Mh3381FGU4IHEgo5dOtxk0WydKeaRNY/I0s1mA5fgi063hC3IZqMfVRjiWV+UHt0swibVz3Icghr
CzISXLBfKBDPFjVWgqmQXYapWJaSRWhgDpZjSzB01PG3t/nZQ+FuOvS3TPvdHgWDCIIYZNp5hbIz
/p9UN/Ho3a2Fjj45AJaIDm/pLYg6wYkWlSXrxn8KC++Oo/2SGexY0hjHEoSH7wuvmE9IIVUoP802
wQpZVngpAmfcFsxPxlU25aCPRVMAo3YgKyZ8cHREyoKgh1kCSjUsD2UxV5Sf6JJVCAbYkO7RQKSF
E0BG2PhLGHFQ/X5snfYjpjIM1Yi9gl20P45OhP1BAAdO8FGvvHaP8SQn3EkuBM4mUSx7nfr32c5q
8mdMxOD3QwBBAi+gQRb0vrJBOjiDpBzWT4ytxUCbxQoCNhqoW/xSgIxkAOUzU6iqqdO05mi8G93r
m3iwJOSNQrYT3ZpORtk9lawkrfZT6L7HPbB9T+3e0i7HafiR8WEzjxKYs/nmt2TwHzKXxAHQEh/r
XLUa+eNsT97nlbsYzcDeaAoZS3AzY5PUh3E0ddLysFhDmylUegORbHQmC20XhMNmcJvx69CEKOcZ
P9VpYrOnYljWrGvjkAA4P6vas4Qif6Pdcr2wEplZW26D3zaUtViK6hp4H7WNBjhfnFxddmikyChs
n3wxpf2LzYaOHki2pEm7oj6d1qbolrk+1H3qRdvlQ3cFQv0C1m7st1taj3F8TnzC0hOoTRWLjwqd
qex5zV0noud6ikP4FJZAlvtoXsboESdGaX/kpijM81a6bpzAYZ8SNn+swzaIM+2Bbpy2Kavk1NRi
IilrS7PNunpNJK/GHyxVkwsHLJVV/6zt4n3cisHPCb9a6KhzsFFFnA/FmcpIFJc6KSMhzq5Q6Tyw
n6wayYJZDgmpTHa/kclhSW+JmRX7SIp4KeLjOGZKldcWYDsb7sY8CNA7uOsW7+58Tru+P9FMeps/
0jEl+rrgGdsh4IBySjTKbTGO9WGuel83YIEVegGKaDa+Xvtujlh/9qAvFlMrap8hwDqFRvnnKbJF
Pl9jcfiItp4gbUkuViHrAq19JVUoPgxpWeJjefti1PcD/g0mChkut01zpl83q+vU3fDCqC69SkIU
lWW78lzY8hxGnsihyUEVxLkY51GP4XQEgD75FugKJQxosCAHdR9Wr7wqHziNuB9OpSBRqq6FXevK
fSg4yfu60XW9Z9WlWXImXsqO0mi7zbJhxkxFq0bIvkfU1iy/jQg15XCX9LpPhgfOPa/o0XMEgu4I
IhPBvSNk7be0umiI02PcsbXXh1gJbqrDuIDcOX5Ou3TE9SQf6voZ3SatW4M6GDObVrbHCdImBdt/
Ce4fKUuD9sSe02dsxuhbxZIRbBzO/D5jBIIIfEwzEPanUZZ7yM/AEKnKtvbLhAWwjcg3zkttJL5P
vQ2VLfmG6dO8xB+cJTPF1QaWoMgck35/PInKWJr/KxnCPs9jVnNgSZGNDB5FNIqKZT+1RkGjT6bv
kWm14M2vpW77iuU2whPMrLYvCx9tP2K+IrZNZ2bR6w33FS/3W+7xpNX2VGBl4QoE/6RfaRT2BVaY
aH/y+Rrha0Mt96lxDmyyHkdspT3uwUFDhTH+Ho8xhOhXAG4MX8uDmoonkWdg6LaZrwEANapkCebi
9+qh21zjV5Y82gdHwSTFh7ZYNab9nePW+ZbvfyNzLu5J3Jvo6fdUR2/f/p9Jfvs+IAWpuAcNSuIG
kjFi7lX0gOfNuR/JikHrdAu4SJeSro+fUIB3U93kbw9q2tyCpYbK25ruekzqleZNIphbiw+1tBNm
yaVy2GlZChibQfeYgPfciHjdk95O5im+iBZprF/rtxmcFHYQ4trbmFjao0Zr1TQWPrlabbVX5/Hb
o31bHqCQDJifApQ5fOTlsA8erB6GddolZr8My1iBL66Tjkv2DPZaZhfQfxjZp/dtIW12tbhLDHL/
LUlvZvwcPO8IVte8sP3W3yY02kArM+00kCkrj1Gcj4Jfb1AxBXXudkQrPvreTtjTNe925GP2eL69
K1P9mhTdiOUz58hYMXgD3n3xYQaWvf/C1O0faJ5V+BjGeN8Ocsv3+x/RX2H+2ULZ0vWnsavwe5km
SUeuxLyiAX1L3tZKz+d6Kc+/p7zmzuB2Qk8EfglOgAkX56oXOOddorcifkbmxit3UDpaxr6N547i
4jlneA36YRkUsM0BgAEgGzwmZq/Lqdu3s8X5iq+J1Ra8Ogkki2G92Tl/YbpasimWsh3qbKdx07kD
bAhup8X3s0XP+EDSmA8XqS3+v0oPEC2PfQKoSAPLHy5OLBSggDccV09YN7mXAuwAVAF03fa176FO
B0gciE4RYSrDBlsdB4kjVh5DNNJ6vs5rHFXhS1wEkBpP3TBNQlz9hpP5MjDDT5YNqHe/r9kM0ueV
AoOyiM/k157RUzVgwtAkFHR7Iaya/PKsIYvwxdXyNvRQdzOmiKiwCYxIoEuPBukWJ4hyiwGrejwk
Qe2rBnjVvsTf8NNqFh4zAL3GPt6l71N8GCxwfL/uAYVGTT9swJVhlSDGugFksRbynijQ68dDsSZ7
DetyO2NdvYEsW5KD3neyozY0ve6ohnoLTLlf0BtFWQ7UUOeZAF5KE4HSV0rUTmO7DAAm8lspin0/
LZnvAcJ3oloQKklBQcS4zCsiDT+hst0nz6LVj/lNwW8EFs+HscOPw4Eeo/zikZ7R6MZT0F3BWCN8
BymhQkH4KQUlxfIxA4y10mOgHJ3GU+FVPswHQBfgGDUlQKDia9aB9asbHIY1Hv4GLgdGVYxyPzZk
TvflZlKTYPG9zSRfJiDRpI974kD0zCFY+yg2tG+fDJJpoAqbAhvhK+It1lfk1YYZ4Fm8j4GqMULw
R3m5o1QD1AQ7FlBD7KO+FvXKdPKagcY3XIpCq5WesnSal+jfvkfrmh5xopEhb+YB+HfUVgOoMi9A
JL1YPsWd5l3X0nwlLDz6ErmN/lG73un0CwQmgCbORlgn6xbM+1m8bJlFCxXEvwIFR7MkyYScsizz
2iYWq1zyOm0dvhiVroG2Bfnn4fdI3p6lVhwAcQt3p3Uf1q9wMwxuj3/12u3RBNn/vnn7We7fMf5C
7ylP96/lCajIiIkQwuGDEqAT8ojKfe9t9ANV2ModskV62ZY1UUeOjbrvylru//J7ySKnRCRCs3z/
pzc8fA+nUdeasBpSNklq4urBsrLzU+PjEeh5tm60Tq+9Hvdd3kXbDgfO6BPhI0NatlzrLcb6zmL0
Hy7ALfc7BzUAP/r7QrmpcaRpLJXo6a1iG3sOqVLDR2Wzj+ItYIk3oFHDORarIRr0DkLOpjBZdpCd
1BNtmC5s9GT7XGHMUKJxLKU+7fY0jmUB1yjdsN+W/bXhokngHGloDqImUpl0bzMeRh/2NVnSLRV9
k7N5lPLI+IDdCB3O3iAADrwHPQHCFH5vBuo2v2UpgUTpH4CvdwU9sBzEB6zgFMENcof3sDJb0EMA
Xp0+sWkqcNdl1wXsBj8hzOoo23fQ4AC8sMb1er/3f6ju/qzt9svjrSMg8e1vtsb138HvxgZQvecS
UNVbaOTAgHEXqAOwk/5+qXcAOnZTDE0wrgXICv8v9rL+vzpUvhK6okgl/7NGYhGmqdWKZtkHsA/3
1V0XbH+otud4wlNmMjyy38Hx7/fyJ4SQx/CkwX+77SPa4Vjn6Z/3Qh1JAd/y7gmG0ghjfZ7s+fg8
Q1R83Cakzv80z/97Qdh37NTLaldD5Lud/n8PXjATJ4OM6aMOIw6KDkK95Rr8GCy13zv77wNM3ske
MEJgt3EOWiU84NCOenfBMPAMkt2hePwdMTzbdtB+Lcia56eQzZU7cUU389F6snIIBsY9nhOD0BCB
Ionz6B/u6M+VjjlHKbW/XggUzByv5HrfFlvrOPLlSvTj8LapPPI67PFgBUVc7yvX4xGwDOKy9FAT
HA5ILSK23whXRNutdRqV/SmXZMrjJiC0gLyllca3Y3/Q5AIJIurJ1r/1s9RbmP37IN4/Rjy4LCYx
3tIDSDap3ndZce7qJQ2Ru7BZ7JFp+5UIqTkf7cc1qmyGFx3/v0NdORogYI/GeJD7n92i9M9lUwZk
I3hbk738PvZCxyCPi6FHyMFonPHOiP+/6wHy3621sDEg8Mr+JxwQT4FEu55f3o4lJMn704BmA/ti
nPV+YPz9gnt8+b9NKOCzsBDAQt1JKXCKwt//HKBft9CbLRdX5RgZkbellCX5WhhsmH/agv97KTy6
Cm0vqERQZL4PdZKmcrVd0V29pSIuBzqCdZSCAP9PLfB3vTX8djA0ajTjMYuoAxBZ/xzWGC+M8qDq
7zEHTP17W6WF2FNFQ+ReTvrKjRBsyMykoIuZAZ2OZkAqOrcL9B/lM/cxguDfZ/s3ReS/JhwYJqag
BnHnF2Ggen/exDH6RWXPZigH05jNxxQ0Nzxii3dP2unf8zai0d5OcwfMt24k3VDFNgtUM4m8RRYB
ahBkokIBkbpLM2Ai8YOkeddNVytylny60NCLJKwtTdEK+zJrLVGeGZ5moz7KwW7pAo1KXMzyUJkc
EOAdCclEiof6rc8oChRJ5AP4eokO96JjrgaVx7qiT4DVcFBIrlAAlb08DBFXWCK/E6cywo+xRryl
O6gcKhxixa/w+lYCiV+z6ZlMcaSgZN3TE+/SCIn2BGn8cBlTi+lG6lfY8kLmYU8yo7ecS6Fpi+cW
qyrZ+kbMi0y2ZpxNPfaHQpUDt81/oBiN45w1vxOsX5kdOn4e87vpak8uSu2AeKHmEQU0xdWES0KN
umcwMboofdcOQeLlo2f0GQY+PBOk4zW5FOtSZ+qaF3G0gxSzM8B/17f6sPbrTPSBCSsBBwMZKtH9
aDhbqom2kZ06yIIaDdZ9nj5AYqVKf+w0go7+lK+126ZP6IPsnTbkplB+XqZlRnPjU6+AgncHrHPQ
HE7M6CThrUyQDP97RUk8Vzd5EXz6FVobCEcugPOo+jjWNRcgxI5zFKNCR0ALEGUtMMNIj+O04tke
fEg3s+4ybaCQLVLGJK/aNVupvxP1vMxbgza573eRT2XQr+1ZPJ+zeFj8axFLsbIDzVAIgBJdjtJ8
HoEIRbaB6GFvBf6OkRp9+q64qyTOE34a2QAGLLL7X/kfAPk9f13BwcXH29IYfmWpYzkIlJIGVHRw
m52JC5kgwnZTidtIBWi2XkSu/oTDZaqe1FhHwwnypi5vWNdBL7T2OT+svafnPnPkqo/Jdi1NcFdA
WKbH0hTw06hzdin7ZYiBZTvziWJRX2VdPkG3nqXslRs1fO7ifjqEOqGokeFzcUYRDqgrHfPbSsVf
J4HtOHpV3BW+V4cyYwxPN44MNHghO/Kptx82PkAljWphOVZrTAas2EJ+Z8o+pRAy3Zos6m6lm2Gh
MQMaB0Gmu3KTraFs9NXHUjENvoHqf/SzpoeBqa5Zs3E85LTWN9WWytNKR3SnR5VDAyiqdWwzPpYn
j195XaFOfDVhsucU0qwfuhbDWYRk2CAj4PmJQTP0pDL0DODVAW8JaCKn7tmHrfo2RGMOiMFK2GGk
/TFOl/gmAxm+h3whIncZ4MOTWWYY5/GSfgSo2YNHtZD6R4IWFOqsRCWPLuWsP6l1jI7JLJfH2WUA
QhAKDvMa7A2BAEQ0ufRVS8uasupz79J6vQYzwn6f04wnx8mqBeVXL9naOLjr/qyWvJSHiEbmRtag
SRyyZOEfgyMC9ZucbvN5SXRLKzZ9i/ms7gLeT3I7F8m+Qmm+93Y7528C0uz7uBTuGqh8dNMLwtJD
hej3I/GejFDKVwlDOa+iL15p/1NHUWjTPtm+zTOfUjAdFGiNULFj5bJBDQ2YXMYe1OZFuClsp6EI
SFR/WZMSgRilXus82Sn/YPWqGxO0OaXKpreQ6IcGCPRL7tfvsaX0kiXYPm62ywGQZ9w3XZCuBLV7
IsesXMaLYpn5sqqAXDFG2x0CAivAzRBt2XdQp0WWZN/QMZ8akg7jeQKA0aSxXD6GZBQfZ7YuYA4v
S/es2ao/m6Bk2uhgQ0sTA3UDx/2hE1wBC8TGC2xrs1D5hzqd2dCOm+PfuFTb7pAjX8ap141SLoEA
I6uuVWqq1pqY3mRQQHybqyLccfQhHNohmcVF6dJQG2lUyra7K6oI9PEhEfU3EyHZOlTIG8GS5rN+
KHwBBWuqi6Kt+628WiClfQB/CJwTz8xzOo3q7CDrPXPlim+G0GeP+v1503Krzlpla8O17H6umJAz
W0prj0hP1yc4bOS0MZlGJ1l0SxMz566LWqizRn6cNF0518/1uNSvJCjyiRs6vUKetP20WOAHB4+R
+wyEh3OMk+Kgg16ekPdGTe5HdxeZWXzd4gnWHUNCwRgDzH1hKwQVYMAiIsW8r4BT5aK4wptYYU8z
j/wscmuewTkjuH+X3iTxSE68IPMX4IX6oR6ZuUrWoX6S0my33cw1FBAIuSjPIeIZs3i5MTbzD/Dc
MJ9MVWXfiXAIDqle3SVbJTYPsLYPCVnsbTClv+59IBAf2Wo800JmcLUowPwEHFNfbxGkrZQy83FL
K/ZcAdL5ordq+YQDv7vCZivvtyRawK0q+tMAbSqsVgaohxcIa0E0X0eC9W7G09ZF04NAa+ChC5PS
LRgr8cl4rr+oxWYQQeXbdmfqzN6CQCWAWsjpU0cgL0bMluFISlFdJehFwpBoyz5UriPoGJjoR0TB
bo/v1jzbehg8yYAc/FBaQO3VnciJK+Ftgte3D0szQN985yPVPQD9GS5Rto4vw2K+4WcgmV365GWW
yGC4Lfkl1By00FxB9VpPKv1qI2p9OzAf34OCZJ/71Dl9ZtDqZG3NkvIWAlxTnepYjvWNZJU6oL+c
bY1DH/5Q1ZssYfq01K6RhI6XKQIP4XaNdIm5LmK/7IIthwZUEkzir8dMyw8kZNHHcqxhNFJAMTAd
Wa3MI+96J49oRa/sVvZi6g+RGXMwNSlNonPp5nl7XCuoo9l5Tz3iQ63DNEwCszb5TtwIYAVmgPwX
mQtEzJa6e6A4fG6JTbpPvtwghpniobgDjZAmB58gRbxdABAsL3mPqtQgjhi15AUSp24E3enKLUV5
k6chHvmnjaw0dc0adFzbmxTBLr6uMnQqzhqmKObA3JzbpzrqBAx90m6oDZw9aDdAmpLV4aknYPNA
b58NH6c1ibazRwHMW5gDpfGdr3kY29Sgv3BfDginBxD3tgM03v0NTxfYZyWluFmiNcz8w7BG0NoS
TP8YB3kAfiTFzh5TaS4/LEvGqwWybA6tP4D/ecJ+qNB2bW2yphLCXzuwO7gX8aKRI+DndluCHhsi
VzSkSsvF1dhn+XTsfO7vRQ/49sBDH65IB0uOAxw5WAmojpvkWnRGoU0Kv6S1ST268sWSLpcor0PZ
Sk7hv1VCZwKIEFjiS6Ii88PVSE2IUVBMTxNNyBHaodTC+qoILJpacAZAkfOQnhePa5RNJRIzW639
0CKSLviGKY56vGcNQUhXxZGpAfrpTiehPgpZJvAnUGmY8vw+iVxhn9FkllCU6yr71jn3ddtY99wx
9bWrVc4blAnyyYNzcoR7ljnHODxiBInCoC1XbrfDmg4XQ3p7cszUrdJqU00J+ig0+jKXT2YcChj6
FGtjqz5DfHWL/L50dDuV04COWhcoLKBwrrRJmHcxHw6b7KGeGXkqQWwyh94Bg8J6wIJpwNPzP5JJ
iY9Kj3N1nCFDv5uncXqy8HrojjZ0jkK9JruygY6svpYT14d01MNJaJo/jSJOjvXCpltB8+g+FSG7
TRWaqVM3o6leoyyC9I7C5tyW9rwFyPAaKG4HeYhrp+ejSorpAl6jX66V8bSpZx+HVouOt1kxO9XU
iaRQNYCoaa/nAoM7rgDfnzZq+h9wTxv0GQJ5dzDYlL7ZVmEuOOVx+PcFXHZ6jvwCt0Afcer0Jwth
bGtHxV543yVfgQiGE8hE9XmKa3kqVckfIh6b1smCfY5H+TxwMNQ6FG6nMqX8C3Siy9TkZJq+wK7H
3NiUwH6KmsCrtgdoe0NVikF3MZD3HoJ9FOHkA0dZcuN80n8XjJRfBSx+PouE+Dt4WoE4ofR0TQBl
v6ApkIo9pkGdSeAAdF9QSpC3IjjuizD7nom9SF8h48KpHdL5dXJV1B8huEeDFiD3VFyP+bjbLJg+
LOiBbRNAzNLzpCUD4khTRD3P7wc1p6+MsUU0KQRO8OKDvUbVCvzeFrAc1gRbFRRrhU3LA0p4Nxjk
WqK7kWpa/qVQtbFWKELirzh4vWlqyLTcVbSI4rAoHl31Ok+fdz7DKYFK3zb9GqkPeR74q4VAE8cD
Ks/TZClYWhPNyR1aigZaLJBdGtMhpbkLs1WvMNwKfTsD/nRN74bwfVlW7BVsStRpVgFd/eHQTXMN
OoXuOHIHVZqGFwQO17AhmQed9SfU246eZMmW2wxCPdSySEeWw0A1zJ4iLcFFjjeXvyzzMHwplQuw
DiPzAUYnOr5YXyZP6PpVNdhKyOGaYvFsOHskVTeIfqM/Bs3gN6JDjdQT7JJouhDI7qLW0p0huMo4
V0ejHJQPYMpgEbUZk4xnwp06V6DFI0XLYWdAzXEvY11LV92nyKlhpLZ9Hmc7ig/plPj5gKqCCoQ0
WDluqjWJ7Yb1HMUpH7MPhSVQ1olE9+TbADprNLYuqgKnJzTyRIjvBYSc8NhCtR0y1diNydm2JQ7c
fD0w9NUqWJGAZZ6th9GtVIrbtaKAdNoZtnSJehgcUCuoREE/r+3JWKX7z10n4Clx8NgqaO9AJURG
07igp2I5dcjVxmvLbCT/PWsYVuVHBl6WhGZPowf4ROMUPaGzAoFrGQ9mzaKYw9lECTyHLAKNCy6H
FspddJWCwfB/yqguY8zjzCEWrBUL+efc5Cl7egORI7U3Qpah3iHbNKFB3cKNdacUgMew92ewD7fy
R5fROBRn8L037DedwELti1WeRawZKwBwESpbyn2BIwLheHmxDIBCdbcgoQyXmNfxmrUWZl1anDd0
3fC0cOTxCQ5+cL10EkLyxa7jLcT0abQ1/QT2xwzjyZlI+kSWXPXFET5krCc3sbV6ncCP6hfkOKgd
On1SquKIx/DvOsBCrLtPQTJD6q5qRMy1huYTvhTnfinluiqgww4Ib9+C6mUHnx27MWTw9VQeTKAa
2ME4VXcbUr/qSKOhoOjOOVor2ySZrrNjuW4kO6MfKV9UZYfnCKwfePFMEMU1mcXeOYIFI3/Eo0CW
BVY+9K3HqZhrdnAG/JndW1GjKboVdv3F/r+p+849AMR1V8Cn+zuYn5BWpIW958m6yqMiEiQyV6NB
raLhidfBl9caKVzZkFGtWRNGL+D6scRgV4ZKebgrxk78gJEkFKDUZJI2Bc5Re1jItj7OfeQDEoRo
OCIDRYVIucrzsymyRR6orMJrtNGwQpjdeZ08VqIX+cHj7bXfDcwiTQNJMEqDcYscqhHDE3ZEOmHm
K8ty4X50UdgRF2TU6dhugnUn6MccjU7SJhVIQ6mGfp3G2TQdszWer5J5Kr8MbsgAWJY07aYWgGKf
o0It1/kiqyK2hzTO7fIZlAzQORqjwP5rwTXRDglSkoLvBHDr0qHylk2mkYffBzQCQ+OJKI+lKIab
qJsnUOxtDtEHOH9KglKSrnBIrMa8RqssWtgZego8mDJ0UUPA+bvSatC8tQDMXjcQKbA2aP3RRvGE
cW7qVCQqPKx42IesplV95OB8/IxAqgJ4yFV3FyEMz19RXHr2ERaDZs+6SNpfIYMpbkxWwukQIZKs
Z+Iy/jh5Qu9B3+x+dAa2PvBV2QJodNQCGdm2PjSqj/1zFXL74M3AMATI69C1LuWEaFpKiChEXj/u
llTloeaTv04AWvQHD87OvzzJoG/MxZxdjRksSLU3+RP8F6bTko7x58LMSVOX4EcyM2xQDszb2kCX
tV6g9Uz7A6TcsHRshhHE/bp3tYMHkAFrbh430FQ76uFa6+thp2ygGm7VWK7pCZ0r9H9jAsHjoXPE
IfRG0GH0zaJK0B5JN8PpsxvX+Z5YZe+6NIGZYpx3qjyBoKE++VAuYEMvI0YJlkL5FbY98EmQSMA/
6GjPeGdY4Y8Ncuq1h3Kf1qDJwDiPHXCgczDCAJc8bBIIQLMVShVH4UD8O5BY9sdNB/xMl4PmBzqL
hLyZqH/DTmg8pnQOLRx/1i8looW7DfD5U4dBu+pxzs1icbk81ygIeqBAMp3uyUDT24oNogR9ia6y
MfA8uo0ilr6uQy9uQqTmB3AIOewkqvQb1Dp2RP+jrNe2z2du2tJnUH1bv3IYXZlqoUfL+mpA/DVk
uOVJuuZwr/L5S0SZChcgV/BgBcFErs2gZPIFlgDd2kgQRC4TmC+w/PL5iqKgTqG20DTO5VEmnH0S
eTC+xbmJrA75+YERo6t93ooPnnjA0CSd6KUaJPmswf7oGmeHL2SW02cDQ8SG9SOwRzA9QeDqHJb8
YL50cKvqkFuFqI2QedwbC9nRDNzl69jZ6NpwbOqD6UX5Ydmdf5ZcQ4NiSnEHXKC8imhcvQAx7kss
g654VelGYGIaz4/OrOm1wIuy05a7yu/ZGow+8noExFPOc3U1EzYWh62OkDjJvg7nER4KwyNUvP3B
ANw6GCz1rNUkt0ekL8ntuE4MnEWffGZ0DZ9ruiSNmm0MSScsMWU1ULhuwS8zy7PluUK6f04ymrxO
YMZ/htPymv8f9s5jOXJkXdJPhDYEdCwnkTrJpFa1gbHIKmggoMXTzwdW9z0l+lZbz2zGbK7Zsd6c
IjMJGeG/++crbeTAEUV4JgvkXY6YD3bArLjrvO4V43R7rTp9ClZeW+qC+2C+lqGWsqIRVr7jfVAX
bDMac+25mGb46YuhMuqnBLFj7Y1sVCrg1PNqjET5qHmZdZdEppX7Fqr+QalCMKLDAUrm/23qUP/r
TarQg+rPvKDSvF8zmydd9cyOtszVbW01pWVftUlU8ZRv6CnCM1VX5LIxL4xTklfMGhiEllfWhMVn
2g0GGRJjbZb62EYHvVsIxQcM5lP7EIATsN/sAm7ZPim9vLX8wKr1VgNKa1tDzcMrxWXDrA3fRiJF
7ACYbSsxs2z09AkscerU+njophEVc+UYo721rGLwPjkFGOh2Vak0GzOeY3ak22vWefgn1trkhCFG
GygkPTZplvG4vSYy2tw02OstG4tqpMoveqVNED0YtGIg3DRqmNKISWoM2q5dqzBYzO1cgxVjkDAJ
Z7266U0PHNY2Nkenrh9LmHN9smZA7LHvI8oUj8k5ScoGCEYzOJ4jNroyu6b63KVzL6YVv0XFkz+U
Fkuy1awingz7gPhmIoG7TMtfYjmhLrNdFI69Wz11IDEMexUHXsr/h0ffdcaT1jZsmE/J1ASZ448w
K91++/vx3I/TZaaGLnN6srOwEhnS/UJCiu2JaFIYu+9pqZaBRv7N+JGnMuOEayVjqX8Yv/44k18+
kRg3w8olO8zId0EFfG9LQJzzWp28xJf82yf231w1pl3UjOYbN7I6THC9PmpEPuKEoeC3P/lfMb3+
O2jm98zM/ytE5/+D9E3Os8fB/i8vwC/0zV86EBYGxJ8/9RfXy/mDFiwIDHCEyD/L/9AcMCv/AU/B
YdDLHbtk+BhA/4XepCodW9ZCiWIPzuSdr8HY9k86P+kPFy+QYxmQIPiGfyFGr7/NkH+H4F9m3P+Z
NHMVY+xaYiNc0wSWQE/+eG3hSmH3b0fOSYZlTRpTjNe2KOr9PE3pjN2ysf/BvPB3H8h4X5eWsCFZ
iZ8u5pS/WuGHJjVso9eKfiBzJrvx2slYF4ZTI/7B0PTj7frtDyS7zPFink7i7CdzhgR70kiCjSe3
jJxXiPDibCaJuG/I4u++O/d/HtvvgWI/xSOXY8mp5lzbtoOL6uf7tI4AFXapsE5MuO3X2E3qvd1C
euDZHIpzO8/y0U0Tca5hut/+/qP/5q/kSqKMDV8I4Z+frQxDlZLFBpd0aozEOhQehpQVmQKPrXmI
geH3H/aTceLjmHIFCokrgrkPY4QfLxqE5SZ3x9g6IenwQa5iT7pit53RC9C6SbgqzERFR/KTDYPj
GvX3GahiFq3HLIasZRTyXzlwli9ELzAeOexiLkn1n7FxbJNYzYeBdfIGEqG+hI6zQ1DgP/9nnyWI
45uCS5gL56cLKkxMPYumySLhPJBesbTm3W3z8bZLDPXy+wO9HMcfb05y3xZxQhuTmKfbxo/HOW5V
rTllZ536IPraGI3cdPCM/uFs/nrp8CHA8ZdjKHhK/XQyYVYyRDQy6zSzLjwlEPHZIjlKI1yegpb7
/V/0k+Pt25kCHiN44+MwxMb045/kBaYgtCrMU2LEab42ez5TBBozl4x40otXpfYrnjFuUhaftxPT
4wP6rvlPQIOfw6fLH2vx2NOXW9X6hTMYkN0MgoVJNhIKPpppIfCxBdK7UMTofB3tC2NsatTOiqqD
Saw/bl57yafyBKn3vz8of3cGwB9LyCScaSabPx4TmHzOmKeKm5fQwq2uoxMPNBacLNoBNv/+oxwH
N6twebUYP19Ro/LqssbFeYoZRdyS+uGW1bKRR70Hu4qi0v96F/7N8/DHRz2Pb4KTUncl2D8+7pfL
V0VtmVWV0o7BROJipTFAeinMTL3Mgzde92xQvX+4lsWPj+DlIwlIg1lxFmSChQHwx0OpUizPzIPk
EfU73rGJ1TKMyc146wzaeBs3AefVJNx9HXmJcQ/gUG7ysS1PyJKKeV3sVPu54vX38QRprZRt+YRi
Mq+CSJvFOhblPx0k+pb4Tv+5y21e/AvxkgtR6kiVvBp//M4FYqg15qZ1bDI930J8oRcidjQCNg3q
NImPieEnHMgar1CZqMnZCH7ZTV1rWU50Cbl8FeQBJxKPV/s+o2e944Xh0pXRzH1lgLyI1ouW1GNM
H9g5iVBarxVJ3NsMmNseql/7jpXGxOrKz62bxDAPg8GAtmXCffJCyzzWuLq01YTT8DoEEldv0Fvk
YztHGuBtGVQCqcnmV7MYrYd1LiMn9QGhMR8ISTc4u6yo+Ay2cCcHw8E1MyqodlaPoQYfsSIQEZVc
IcoS6gVCTwtxO5ilcxzYSp2Y8uT1mo1zER3TLGrfUzzgyOGFoY5An6Zb7JLjtWa0Ws++IQ3jTwJN
cl65s+mkDLPZiTxWWcm1xwjgNUXCxsKQGPbrJGTz3uDJ4A3d9/Yr8Q3jTc0Bvr/KrW5rB8qzPZBe
w0eBkM/zl53JIG3eMGIS4l4zK27SkXkzXGPNZ3DLEQ3i4BEKf7wLCLy81yija9Q6cU8pCcdHDoF7
2zTh/Gj0dvOupMV5yp1BPjIBbt5TTIfGyiG9uZkbhoC+N9XysVMT/woJxDxIAssoNXBH7ueW42Z1
OuPLj7cczmBvqxqizUj7pHAWGgVMwMl1ubIJaeGByItpdmk7YGGiYUW6DqtcAnU0xlsy/864YbCg
OWu7yMSZbDBXDUhj+9V1iC2vpiRRrd+Xi5eo1wPXodGB56XGVqzZNVZfZTuDmU/lE+xKmVS3vBed
MuL+KwEZhhuMGOIcaXnGqbTzFntPSWRv7U5URKzaNMBKxbiJa7lPNPkIH49f67U0jIyaOV4rwSRp
RYR94QYhZxqrFmGCaggznC9nN5vDhSlqv/ZlZb86USeNVUPSOFuTgK/vsBMY+5m6AndthI71qej7
4t6b4+mSTWa2ZgpQilWiZcLbilivj3HG5pgZBh9D7grVqpjLbq03gXOfEeInJEdxTrpywYucPd3T
T7kFBQUtTcpFejL90dYsfyrm6T6Fn7LpykipI7m8mJWRk7KP1pviplUNIlsSdPmXEgHsq2fN5cE2
3O6MWbUr/IkhCdavlCeTPwNq3wy6qjkI2qSenSytm21jT87bOLtiTey4uCgbvQ63i72WjGin4rVI
cJ9gGyvPDKHEgFuniT6FRMRWdIaoy8mJnF1VTMFJTK1b7VBnnBcV5+2WIpP5k0Ow5IhWggY2Dtb8
qciqdGPbxuw3gpnb2gvsHoz5UHxKSKa0jGeiZp0yctkti1HGQSPcMObAubapWAOieuFLo4mlXR5M
gHVQ4m+7tNEOaIv4Juuo2U52N31BPB02kRZrN5Ms8+c47S0fF0G7UsUyR0RyWLlp/eq2FvdHPGtr
PMOR3/W12DIB5Bd52tkaI53HPzDOcpXWZkQfCu0vJdj1CvaevSJY6zH45cyr4YKVrrenAmGy10Xc
E5QNAj7IwtOytrowOnjEJv2sbaI1LgltY+Rl96BSBz2WuOm2s1PMPZH+lrlN+Syz2KAKS4zbRgtM
0nx8DzSx/Ia30pxy4ufowrEqmCT4pTaDGxrJRQl19lpvO4ZZTctFrTmsyF4nlLSzZiTcEk3DjmFT
qtZITg5BLww95thWPk/bFlGbQbBfLmzLSZ+5ZHWmGTA7GIxvvG60dRI+0Yiai5MfG4obZLNPNK58
CYQFFxLFzHenrN63jeR97HV2gAlrwU+WVKbw20ihNbs0bnkE8TRmYaZKnrYj+yh8byzhnH4W972y
FhtFZFd7a7SScW/Tz/aiFJetj1cB82SaFdmLUVYh67moG1bCLI2Sez5qVP6JVKSnvk6qt1YNY5OA
lqG2YWhqDV8Ak1YhArtmP1HiJQ91JJs9Nhgw6QXegA7DWBJ9RkV/ZdBibmwLvjqTSh4fz9lMMvku
nlVp7gFOeOe+TrCLoB1vomGo9onmzFtMM+phliFGHQSY4aG36/zWCdVXI5ufR4pPrlKsG3ueqy7k
FFkje3bKeA/Bhb3PcTzchfgG1DV3fLKp+jSkHyF0BwxAEY0vqwrH+NGxY7igI7gONFyH57ifdk04
7Fvy2yerKqdLnAzmrYPLHuN5nsLldDgLGAzQEx61oh+LzSja7HKsa+tqBp91VdHCc5vHHhHxUjRv
5N2zTdnCvSql0+PbUbOxsgMDkG7jmbGPUZ8RQjeTUc0ryoEa7FrrJPes4zT0nwOlDXdDG6Y3ouv0
S8pZ7E8phjuiZlkkF+eoiFfVZIZnaU3xZT3a5hGSMpadqA+bVyMe1IlAgNwUsd2dCFRrwcoCG13v
BI+8rcZitl9jzzIC0t2BO26Jh5r3TqoUeW1zvgNXGlzoUzfftBEMaNmHw0uXtVW30ZvGio9YbEbY
2Dhc6AkKiCidnVEfFGVSXbNnl6tdJPiXHkhjG8T/8FgXK2a4OsFKLp7zwBv+q8DKcdnhTNyNvAhP
RdLk2VrJKGhWpWB7EfFw26UI07GvWFkwYuvd/iY0sGiuio86poZH3ks6QhsimWlfjLHBY9TUadsh
HdUXw9rI6y4gXIwnsGWIiZAqK+FtvMy1eCCK4UvJ0DHYSq2ilU2F1sGysFybmTPvm86Nbxvc9A8Y
kZpHL5usTU/61Z+xF62IH1krS48icK1z4hKMHajnE7j+33Fx8h5q4eT5wHfjjG6TkZX1zD6lyGaX
GXMZxFeG7o4Pej1olxhyzXAVm5W59TSTuVmhCpi8jWtj4TBi2ew6rt2vAZDNJ+WZ7RsoCPd9cMAF
bnUG2TQ0ZYRifQhTzCoBjJVf53auGA1E80TZUau+IiWH102So4jPcdMezWGMcBiWBfb3Ma6Yfrl1
vQy46istG5KNseDV1pAW5DGcp3HEg1m64Gs7q/VOKco/jEq3f46cqcQWEM7Jle4GLkhkVWRXhczw
9xWEfW4izeSsQQQT1j5XMIC6xzGqxsD6toP9V1ro/49NRKgd7Fv/a/v3ixT6v+CqlQVi4H+gtt9+
5E8dVOjyD90itISObcKjWnD7f/YbCEH3gbCcb0E4FFJ0jr/6DdBBl5/y2NUt2qnBd/hTBzUh3hL6
YCpuEhIksvZvZFDD+DH4SLTSs/leSzkSKgi78Z92jnnF+GtMnQEqheKlyJNmaPOMekTbKfVTqXoP
zFtSsTfpdinYhVx/Ip7AGIP1Wd7cG7nVzvVq0e+NTVaTEqCSyO2Bxnl3scN414EhmBSx6Hw1jPi1
LFCFOR4JOfEeGgaNqbttGHl/wDSRNz2jVcaZLNKKbEoKMBcxoHbpqeLCJrN0pC6g1w9J7EwUsQTB
fWJWijyG86w1Zb8bqB5daDkQbexEXSQ5z4M8GXmv2HZq3EcOpV1+zFtYW8l82RECw5IbWAosyLN6
po7AyZzxdsbz8qorA58D9a79JfhLvEBG1MLarvuOTYE0Qz3bFWOf7cYeitralmV8cPKwcs9StpTB
NZMOgknTWIc5amp3bZ32dA8twMQot9K9Cuphm8w1XSnswfnFTNFZ9eZ90F8ZdlC8tMMkbgeItP2u
bBMoM00DAz3EJwkzPpxmWp7YHSZ21T8DB5geKcxxHb8OKzUexpLULh4Nmz8Uf01nPEMgreDbiGzX
GM5S9ZL2G172lVg1or4YgPQseQ3iN2yH2ZfE6WAfHAjbjzKZxgujHXhExolVtduoqcnP9Fzqa4hl
k35T0fHHHrSgGajNAt8p7ZFVQNK6RMSTRKO5Adc+yppVl2u9Y9CGCTHfk5VGFg37ztsawzBshjYp
fXaBfbidjJa+JyxnyvZFkw1f3SDWX+lbBA9uczdul9qADcHv6TVH3TO2ss7tXVeO6g4FPzpBD8qe
S/JYq0BfVv9KC1uQV1Gor43avYJWUK8peQo2mIzZ5DJxo12Q5Z7oN2GYVdupx8sYubW8Gu0KR3xQ
d37H4PDIhn90V6WZp3fsNkkY2FEH5j/RygNxXePQ5sQxwFsHn7gbMPsD5ZGfg7xnFTE1bZ/uwrYy
7lEsusNQ5xRDZYzNV7IImjuMAW/6YGvrfvLmNfBTxv7cAfGhdDHqkBMYacEMHU9c5E5mHdPI9l4I
qhq7vomcYGXTfURvWE9PbINSaq6boLonAlOfERzmz1mb07dVhdMjokO+D2YibL6m6ZKOYY0ReY/6
dzWVY3GubCg+LJmTJF4ZfRz49GYxrYiC8sEJq5b+XVlQOBiHT2215DUwF2S3qaUMv5lJD2B43bUl
Gb3aDSzA9Faq39hR1fkTmTy5LQvLADdpByI4fVirOrtVV3UeyC3k5uxLIdLpUEk4tLzCqOOlTJFW
n/Yt0WNrDTVl8G2MtfsFFOSXlvE6DtMTqArbRxyQ41r2hltTkGqS+cvYaVCI2TnXAxuSkI+FVNFN
9f+8Fb+9x/6p9YcUyO/fiikFp6/Nj6/F5Wf+Gg/KP8jxgeNmCOjQp/39eJDSPoGO6YDRA9RsS5T5
v16Lzh/2AjdhKKwbQO/c716L5h+8wPjX0H6oBVoQ7f9iPAiV+kd1EjAj/0PmcZkN2L+if9GBDC7r
zjrYmUeYxyZWXRdtv5uBMh6zsLL3FFEARC6HYXonJede2KmF4dQTYrgtyw5QQKO0V3ZPWD1tS55n
4BT3DjcWraHKgdHeWO45yvrmdkr6+D5vbOJoXR8f8tARn0oVAKBJ3ORIN9IGCHH1mcaLZD9qHlpI
nAwjnrlOzW+wtDQ/DqgBpjAlNe7IXadHfC3FKXDNbNeZNGFiObosbYPC7yzACpHk0VH0DbmLOGef
mmuOSSNW6B7h55DfoorsqlRetlOZJy+mJqTM2HVG42bUOklEMNUvxRSTCwERgrpRmtWWwUe2E6UR
PgsZy7PQ0msxYjVk3nCPB65cCweDVlFhMV7plTK/mtPExiyfKLARfUFldV63xGyFtRIJaW5mKNjA
ap6UOzvT1TtBtGpr1hDYqrjmxduV6UNlJQ7Yz8xKdiofk71sWjg+1oCB3Z2E3wqjeyq9OMApFA03
bRnPb3IapmfcmeZNSDZwT9aiPjtmMt7YDgcHZku8xTrfnXCkVp9zsxvXmITdreqzfueKlD8jZKFu
pUXGBm4gLZZa3bsmzVVc25NvSnUCp36wwHZtOgCCEKlKqvbs4JIpR37QPO2AqStd46mZn6y+rnZV
1dtfQ7x1+B/bmP2rNewYIQcHlJ38GsrxzNtNS2hqxdihbcw56U6EupLHcIrli1s5YEzhamFvd4Y7
1Q/VvQys+HLWHf1yaHS8uh15hSeojs1F0unZnVVaaofdyJCrAcrf3h4zN0GjMM2beXLjyzC0kAZc
l7iCpjz3Fqo28nnRUugYN2a/BDv1a1lzrVDaTrd4MlvZWwcI4BxQWbAnyWienJaCm1w5GHk9N36u
ILSdi1DZN5ii5v0YTRh3td48GYO9UF/K8Aq+U3OfzKak1b3JDrnWHVQRLKGDwvaotFfGC+XYzmUV
WukB1JzaJ0mGMTPHhL8drMi+ytRwMqLB4nJE2dfod+6isH2NOhxDxHNSASsscF8JgX2xqzE/hGgu
q3zK7UNZBdbW9SgVn9zCeDSt9I36bBX6WmgZL65X3Je9OT82jZqwcxb6DeN0ut7HCDoR7EliCIzf
9XPUC1v4AxCgVzJoybVL0zTOHdOUbzh1ol3RLwXxc5w9eDFViL3JLAE7bX5KQk7iYJosHzviIx6I
qzvXbFoMzFCXUYiR0MviwBvMOZa4yAr0bn92XDb7cZakNyBms1s7yPYOtYJHJ5iLAwYuzEaqSzGI
SfOFJuf44EIz2mJnr9ZuQxtRUIzJrWp068uMPdw30yTy54gEKmJS+kwEfHxwC6XdKEQ/nxPKxrOO
UrJ+WFSvtXrcDoxQTlWNL9KXcmu3Sb4LSIhcYg3LCD/d9EHQP2s0QQBzNMVNosMVK8DGIigOen8u
9L5+M1vcsVQtrUmWuDsc9eOmz0SnsfgyvWfEhEqtFA2bMV6uqQQ1NIVXc1OmO23EXrCaJtv16350
FqMULKAQjn+H1MsWouwQ0KXsH9ha09qWpRLHJWtjHnNNjGmqy+dTiePzcioCyGxCe06YAHkUGrIa
ijNJc45T0chUF45PpfxTimXwkOlYIVlXVisjScvPGZirU1BG8sbGUHxoGnukfhI02U3cainp9MK3
2f+8OkwcdglbvWudqHPrK8Ii5x5Vx/eCfM5W8MmcDfFJ+Sh5a5xnUtNPVHfFF/ncf5JAXPe8EWcf
M2d/pjIdhaMfkosmoVi1pRTyIu+s+rpNguoy0YcKT2eckdvJ1QaBLNwKSSBgpsxxYzeV+ZQOubF3
EMw2deCV22hMjC9UUHSXgy3Vq2VWy8uFwOZzlGfxQ2uIPltR4yS3ZiLDHSEFTOdTOPiaCKJrIejb
IeuxlFlW453eceiLyJ7X09SqTTMa3slbjGzYH8roynSTgQuNBbnULJu4rN7Nuyk0u11BKuaQylk9
ZB0JdQq5qaYP5uu0N62N6nvyVVOr05baaQWtl+G4daqyP4s+NI5ShOknnI/peoCtseoFr9uYW/wE
CF/tIYrAYU2rWr6kjhOv82LQn7OAIjqeTNEhaI31ZDj29dwl2puCdHJUgLC3ZKqaKxEX2cG2NJBh
MKRusmnwHsLBC7ZCr/S7qI8x5vcuEaiJ7N3WZMNwrqfqc4HT+U2fOx7/Xd3OOHBHK9wB6BfrGbAJ
0zTtZBe6gc+9IA4ECWppadEYAnVEnPM01m+W3QPv/iQJ7zubhcgq6YgT+oUp25sqrLJ9GXFL02vt
Muabmxprvht41VcAkumhzyJjBY9du4iJ9qHy5tdMfdJ9a3cv5DPojSsXm7QHUPZz2lKkGUevetB9
ZZb0Agj+thA4bgESKj6vyg81zusNxNx7anDVUUWui+adGo9Uwxdv9LCMT3XAD/aFo3GpxxP73KMK
+Su6o6qaqm937KiJyl6y1MKSS0ohZTAUG2VrEbyIo4sRzCFe5bHzrqu2mpznxgm+dtByPPZsAyeO
1L5BWx/xY0Zn+g6mopp3OV7Ny1hVyPmKByhrL9lDx6Put0rBXR89bRnoDolBFNJMTyKcimNXx+6L
PdnVJ5S0MLkOxig7uZEt6nvc91Gwy+Y0QyAgmzcj3Ietnbx70dhoD3YVjDb1fGCTSfyTQj1Ubmyu
C02n41yWxbZ3midqx4ZVPYbZGnY346rQesKYOOydWMFpzVvGW2UxbiWULp/xyDGurQvmdRjQda20
VynDukcSONqetchDMUfZJnIM98gbBDCjFofE9zPhh4WYzuxlq3PN2TzOLbu1KB5eFxzfsZZL+7Ol
dTtRjBNBhmW5xQywA51q1qc4PqTBFlkVLm0ZtHsQDhaDIS/eNSTu/CmwbvKZWVZSaeFhtoAMk8IP
jnVuxMdWJ6guMiqPoBlcUHhHnjR0q0+d6WQ+GYJpF1d9jM8eZwGReDbXDBM3Q2CpkWKBlBdZwDDJ
5jTvO6QVeg0Nhsx6oH+1OmzBvkoVMU6UHlO8M2R0vKdG7wq3eessF2/MQ1CRbGp9prMxgM2Prcn/
SJv/sImzbYka+N9Lm/4rXUyk0eIf1M1vP/WXuomEuVg12ZXRprNs1v6jbhrWHyiY+kIk/2hOYPP3
l8vTYK8GqseD4oRA8+GG+kvdpOnLXFyhzI8/tE/xb7Zxgs/43mOyIKoE9s6FpEZRrLFIud9biHnR
Eb3vuvFcDMxp+oHAAwIOxF0/dYf+hh7J6ZiMPB83up62LJWs/iG1Gh7LjSyqp++O3t/4gsSPhuZv
wCx6qVys1DprbGf5tt9B5mjVUynDm54lbSHOYcqWcNW5JbnNsWeVtuoHq3txUWNixmEeg06YeqiU
8Hldi5CEW7zLttWv+B0R+aUsEw+zrXliNzE2+yLAA4/b33/jDxPcdx6dD8QXgHW4cPhl9V9cpFZM
AhV+ZXs2R0SVtQPG+6G3uEu3LM94avXTKJJ1zOuHmJPDnH9KdXOXE7cQJH/L9p3nZyP8WFM2s/q4
JPSWR4xj3RrXzCYsk+g67QAIkGNr1jjEcEBE1QnkN3PfmNbyy5gJev4PftVfTwNWdvxZYDoX6+/P
zj930sipqaw503MjH8vQY9xrpayRmLTjyGVrLe9UILLn3x/M5Vr7/liSNme9wTzQ4FrkP8vX+u7s
2/oYWqoJi3PhzeIM0Lg7w2kCER1Ej7//pJ/cYDyCXReBBO88RmOJ4+3HT1JIozPWg/IMlQfH08BE
exe0tH6vUhVt9ArWrs8Izyt9eCtD/k8XzWLc+vEP5ULBY2dBUqQy7+ePx9Ud49oHzLE8uWlG6uzX
NFu+A5TtZkPOq1xNOqd+N2TVxy66dL8QFAWQLifrYnSIevrmkABxSFyy3sABDGpPvWn6orRerXUN
uoSP4m7hMzadufv2OsCwH34p/+42/fVEwc7jsQH1DQkKrenHw6c7nV3YdqBdii7IX+OaQpcVkkbL
4hPdogiPAzPuz6EnQerMFexZshuxz1rZ/dpSkVr6UxS6JG2S/ksMsfS9t1k3HX9/ikES/nyU0b+4
iBDQpGAV7TJX+v5ycmo2kjU+0Utk+cWStG6xl+wWHL/ctn3XwUut9Js+x1tCqVvEVkkUqP+12mWL
XptmVX6rKB8cV242hE9DkpcHZGrsJqjeD+BQvHUAUNXvPsRgBqgIw0HSFOdhUYurRTcOQ4GETLAT
Odnoo3wPNiO7NZLwmvUWVexZ51bnFim6/RClnUWfxrhm8Gywunle6YOXXGSLls2QwjpGi749f0jd
gx4RVuKii5FNFjF8WHRxsSjkzIbfVANyptM15PMhb126QKsO3cUw7qsIq98ucDVEd3YrwWf5IcXH
RaV96hZ9XpGyP4ArVgdRyew97pXDfb9o+vGHvN8vSn+9aP6sFBWhLUNegYUYN0STqq34GBNkqIZw
WQZY9X6/TBLyxmSmoOQVqgBjBqi77Z5XjYH1aJlDeK2bPY+5Hp2MWqo7m+DxrpOJZiB75/Or55T1
BrUmmbd96oVbjezUKwSF4SukO4YgcOkYiBQfw5FxmZOYy8Rk+hieYI6M1nRG5/uCfwqjdBmzMGBh
5JJ8jF/cYIDg9zGUsZb5jPkxqqkZ2oTWMr4ZlklO/DHUST4GPObHsGc03fHCISeaBTA4qzbPV0A3
YJq8R0FkGPNLg7F0yYjKmkd5+WZMedKaNZH1rlP6uU1b0HFkkKt5ByWvDcCNxfgNEyMr73RXMw/J
ZJrLXAVJEu6GLkdOFwibdYE/OYIlnQ7VhrqrUMeM0YrgKqLFF4BUOrlDtJ7GTLYXDu4RrqghYKc7
+B3vwq2jRUlwxb7RdEK/QtXhgjNp69oWWVzLFbY3krWbEQgF1bRSSNwKAZMkmII4ZHF0UjyHtOFi
MG0CVgVb9iw5HuHZ5olZGMh9PhZDvH19M4XNNaFn7GllGHtfta53Y32tl0YLY83rvLPN2CE4Fqbb
4pfzi7Gp5mnfMF+rYZKEkQtduenniulVU8SY+5x82uP7yJVvG+Q8fZdFdbar6VbQfE6r8aSpHCsu
VtrFfJTmunYFBUMDeoUH7inJc5kfzFq22SaF23s7d60JQ2nxYJ4IaDQ0dbsRM8xdUPequONlbB4J
sBnptlN8A1w0WThvcJTOyCnJpIbL3AOTttG4VWoAfKI71pSzZuswMMNu7QLiZE7oNqxPCqo35y9k
CSX6FV8AeztOzOogGNvsSYyljg+jrjLXcRkH67kLUsKPQ60kNRRDYvkm7OCZvGkyayeq0q2tUAGg
KDeSrtqIia6EQxSLIdyk0oqY6/DvVovOTAV7FZqVPw4x2X6wFNqnmljmBPCc+8g4i5nKvXjl9ZZm
3k/ZYHRnR0nU6IL44iVWQ15JIWRLfkDCSjC3dIKI4gXgBY7bip4EzGyDPccnaona+w/rrD1iOUbj
5+KFjw7OcNM4GJNW5NATsI8mfUw+vttNTCfGSzYMrCySMOnvSOcNn1UdmfveHcJg46W2DoqHWIC5
tbOSVpSi7sUZxIhp3TStLe5FC0hiNbCt9tCyJxdtzMiTeF9DakG5d8PGuIo1Vz4WerVcnAkGwZ2b
NVFzPU54SDDzLxPuaCj4YiVoLXHiDSYfESu5unOekjgZhRyZXeKKMq6TGnjareEV0jrgZBu6y3Zs
l8Uneu01NjRssiXi0XAoy3mGAWHkuJX11F3++OWrDzyf+F7kh8+WXfBXdBWS4ypKS2zHEi8jBoAM
YeCmoDIENk7HqiDk/+OZarRFtDi7JiKtpsIKdYiGeuwucy3CBIiUUEGDIXhkbqa+MpaHBjeTz1/E
AwQWxrJObov8ETqGPALqjb0VrRsp1wWQodehAPWwGutkujXbUW9OIcvcBGMD+Ng7j7fFril0fL8y
rF4s3WCkAJE7No6lF8ruRMsf0eSJ6AAMG/jAO2VwWBdC0/SWZql9PXYN6f0KJ1L6NGAAaPZQcfKv
tAosz5APMzH7AA9V0ZgweiqaFJ80PcAQOqgQSoDFY26qh+g2Bm55Aj2S2GvbqI3Fg4aFHjsdfvOa
NslwkxkFt8mMvVIerKIU1ZecB/J0JBvEvQHQjGskseFobCFr9BteMkN1EnVnOH4gs7bnTWv2Okvv
KvlUS2iR2sQy/TjLthbv0AunZpUTAOqBoxn8qjEXC/NuAEp7UJwWRD9yubT39H17OU4uzIi+qVae
2+ytnOzqfh4WliXYoWZmdJSW5WXhjNaF1sJl2ERVkfencBpU5Ht2k0f3rESadx1MKUBL93+zd2br
bRtZ176VvgHkKaAwnhIAJ4kaaFqWdYJHli3M84yr/144dsdWJ/Gf/zh90J22rJAEUYVde6/1rrgd
NmnUjmg9xsGueQrM9TumbGr8qJb0zVC4U4HN76tOKg7/MnrsdImxQx+VoBo/MdtXBiI/WpP5AFDf
e7o2wbJrekSzfrysko1Y6xJ5N9HhMW5ys1p5TNUgzJOuRoAmZ6qb1h/BR9GMtwtmdPjJc/aOts18
dZJT4w0Z3LXdQnITb1Wf0FTP+Dtal76GWX/AIa9ekohZNsshdh641/P2rnAYaW97rXIIPcgjk9Cs
/mM4N4aC2j1bG/cAm0ZvxMCgQ9TLyN6qg9YBPBNyR/tVLPk2OTigwYhll5bXVlNF8g74WGYeiJhy
+FzTpISntFFQu+ctFBd6+3nfnTJGfRwjiZHYtpGdRtBNhTjMtc66n00otShDIuv0tSr9t5Pyi06K
hn+FKfVft1JuSlCy//Ge07J7/nEm/u0Xv3VTHMbbuGGFwanUwM63xiF+14oJHRkZB3EOVt/ttN+7
KQjM6LI4/Hg1dgmLk8J3z6xBCjodzvU0iMEUNMY/6abo1nry+eNkh4uNgzNAM80iS8TWMVL9fObg
4M/NPlna9QItO1x2MUqkLvBKTTBMa09Kpzt+lVtoEwfbYFBCqu7yUdEyU12JoXuwYcp1wHv3yaPN
tyFhUq5VLu2pDIt91Mj+iDXC8lCgm1ck0RPIULQVCaehctXFNnwFPTffwaqa4Lg5HfyDMlF2KqCu
DTSM2jXbdqbUXdStVtdxgaA2kLukdgKX9z1tIiPcIwk/mTJvjpoDdCmqg/txqW8nZMqI5HDmAL3Y
A4WS6JVsOKKZeYTa4AV9CoE2rD/3GIm8PqGTSYsjcRtZzKegASwwdsIDVf0SKSaS4axViM5IYI2I
ZdkZiL/X6n0HRbb44MxDAlcgjb0l0/1sam6bFNkriMDuudE6uc2s3HYro2r2Mjd5/VylF8269brC
dvYzsYdnK4xKj7162dOKd2AHgIkYEfnuwy65bWDZu3WbLj5uUHXTa+iVdVFJP0Kk6IUx8t0x7ycm
pVl7TGPrFKlOQJWcnx2Rj34XWDtSlvYV8SNIAdbIRqckZALFm6cFYgeqTHWNaH4wumHG9rp+iCqF
agbvystgmLvsbqaf2f0nujqenKb8CG4ivsLDwYxco4xYrK0SZ9XWwHJGoBs96xh7ILEO5t4JnGM3
r7OxlPzpmKTch1nGEFxFb/gtqoQNU/lpq+nozRXOtgetjJKLlVTLoVUJHSLjlKSESTW2zFlmr52E
TrVnQLa0GcL0CIprDOG+oyZP1VTpV7ViH5gBcnw1GI32zFKIEAt3keyRxddVDcJb8dOkvpSt+WBP
y3WicZwCE6ZvlSJmdIivYWdVOfK05CmpO31HGGPjjkxHfORVyrHWnC/6oiQe5gSk5xiws3bamGj7
ER+G4GKTctuHOCm0MCBRlRb3AMjb1fHEbdTOONRaoj7N+qK6GF+uJiX9xESThzO+AUb/ybxfTyju
shQ24kLuhbiAAmiFFbmoi45mn+rNFYj/vFRtEEkCY0qtKfDMoh3cFqDkToUN4peYNLcmRKFtIJP3
jWaGp0JE+Vban0KnFUeedrVrVKZywYOUt25vRrpnZXF8hgJhu2RDik2SRvOuip3mIooJzZjlpOfF
snUPROep7ZpsayfpCA4noohArE6ZIyy/mODCdJoi7mKzWXyx4KFSyRpEccO4mfZGsimtxDyoWhO4
cWgPe00LD50xaFeAvHtPoW33vof8t+0ppj1NTyzXDJ3Ro69Vb4RRwqozEvGe4QZ5LIQDsXIRoncR
QxmnX6BoL2nxjriE+S6At3JUO0p+jtFmFLujkka+WdmjN3U5fMKMNrGc23TLW+2vkW1K/qJyDfw3
25XEESp6+ikeOL0mhZ0dhtoKGcAPimctXM9qaY29FWUJMnTxOkF4xhlRGkciBTkjmN07YccHkGUm
HOv14dwYZzOAczsKuaJQ6UgvI/oAHXMb1kbnpafTElOaB2p/l6GYXbm6dIJj5UuuL/MWOetV01mw
afn7HP5Ai85MhIBlb61Qgd6B65gCBr3tOmyHQRY/1+DYN6G9vGtLbdpbeDoYnFsA2Oy+c0ksmX0t
LjE2FTW3VGg2p1mztn2uPTu1xDodJxI+Y2u8C7SILHEL0zYHK8FS2016/WWgn4E1cQ5ujGYlB2eq
egzsDLpxpg3Me6n0gflVHhx/ex9JcVtm2pNpolsJ9eTAcP3BHls6GTGC4myW5oFxaXFhxv+Bee5I
W8f6YuJucQdCJt0xzC6a2l9Zegd20taOcdnkG6Mss1NmwSgXzV0WBXDlCeIiC7Z+bRrIPbEDtNNY
+nKnQ1zzyFzC2jJ22TVnx2ZHeo+9MWTg7LMEUpSMnpzZdi7w4fdlVqhXi5kABtXmetvZGb4Pm1cs
luVCyyG+a1PzOlF5CBHoO23SkZTKVA2zbdMbYM9y412V5pFndnV8NdcgpBqkDwMiEaaQvUYUIY+X
KK/Nj1k6PRJLiuVgtj6XPezZKMwiKsxuJARywjxbBGtOxeDcdtlwJ0I6ZLWur298PDGQDdzO0Co3
D874TpnP4W+Yaox9bGgZwWjKh94BfQ0M67OMmdLJrO8P9rA07DVoboHumnv23/gYDSiVgDUVVMuK
AevaziHCa3IXL9LYYgSSqFsrDIF6pe5CK/kwAm85LIp9mTnmtEzkUZ6Gr1KBHY5BKtgSzLRs9MpU
t0ZJjBGMI3Gke61tShDam4VddUvOUumNNpy8AvFFW3Tv9bgLwDaHtgL/bc/MO9Yrd0KsVI4PXUAA
L0uxNtuEWp+7L7dvA3KeRpitEV5YFlmZ5LgW97VWxoPqWpWpBe9lz4nRBJ07N4Roo5oo2b3RnS0V
eWZYLgLjjDfQMpuPJf6kpaArMrQW+ZqlDYkJzS+oh4iIyKpZmubf8vr/SW3KJJARxl9X196X7Hl8
br78WFn//jvfCmvLoHiGNiMYLKomPM4/Cmt+ZNHuBwNNG/13o8V3sanzG0YG5AcOckO6CyrV7vcp
pf2briMMhXqC934trP9JXa2+CTFG/SkgiqhkUEErXLWwb6zwaTJEiUoQ4X4mY/IRuX9RAdSS2AKm
BQHWZDWYU6t6vstKbVmx3IMrGHC5qJeqLerRItksclEfg7inJVsUdNw4Bo9fps5csVpRgtYI8WQW
dneFrazxgNmTrhDBKhGEE/6Iun+WgiyUyYFezEWM90FuGO+SbiyuJ9RWN1liIDWwe7HsMT4HMLuo
Fo6mKlKvL9nSWL+EBKwsV7qAzRVU/2Rj5uQ7KJOR7EbeHLtJY1YHa4mDQ6k03blwQv2IXPUpsWrl
Mc5y5RLWBcUqAFHa41pIm5RKvLLb6hYqIEyXqb0f7PCzwXMZXTifVI20e12b063jcMKdDTbMhGCp
nQjT1wrlI45lB3ZnIRYCJSqsA1rdVdt64dWjQbs35UQwndWd8IhKKmXtPlbtSzD0J4h7xQb36Lux
XtTraWRTzNICLzxIXf4rvy7n/Fq3q8cgBym3qN10RHfyhFPzsGqTNqugMp3Tp9pYxbNl+W5KlOUj
XlDhVTLCYG5X/bZf/WtxjE7Mci6TDPyASmcDPm99CyTEGPyrwZnLnbVY4lamisJgJy3fha2TPZRz
r2Oel2D2i4z8adqy8CPtCbFmRw9LQHldqjuG8ws0MeXYEZf4XOpoXSr8KbD36Ja5ssrYvzX8t6Ox
D+yFxpnR1beQ0JpHPbUvZhuX5CY08U6l331NEoLlL5aj7p3atIGy2++zpVLI2JPje0Cu4VEn79vC
rdbm95oT9C+KIIXSJbxB3oNakTd5zHwGpVY02ahC6sXPouKdZG7tywbrhqeV8txmHXYAm6ezlBGt
K1bOJomH2IsyejxDPtXOrqHiSA9hpRJVEM+Q7Diubjp7AFmtqVN/FSLDI4y7UYz3dNjiK86N4knn
g3vtDDk9j6GwYJegR7VVbYY9SKRncTXOtdEdSrR6+IWSbn7lwLYoO9AhZfA6O9Z4yjQ81bAF9RSn
bsy4Q81CBH2J+u7fPkrRxd38iz7KmmLPLvvXO/3DlyYvi+7Hjf7b73zf6dXfdAtNlClJLTSRNfHg
+NZCseRvTKQtgW0UL66KpvsPQQrPBxBApNFZK3foR1+Brv1GJBUGORg15PLRc/0nW/0KFfqjgWKg
ojBQvDABZwJlgYlZf/6DBgCxe7/EpW3sbRu6bx5FNhsWe88P1+RPJthvRsPr1F/yGVcdBg8Tnno/
v0rQ0yYnvCbY47wrVLi9Dit7CsonDAzTXY5Y5pAtNY3AEpjGx79/7fX7+vEjfn1xelgYFLlsIPze
fMTIzLJJprQqQhLm063VtKM3TJBKckOk50TVyueQxE8iiws0dKgl4y8TScEFwgB8CFkDN3Tuk3jX
DXbmylqpj32KfLS1E+zJSUZ5280N8lK0uqe+tYIzjqjR+//4EDTgHAyWdONQjv58BUWjMxLuFmdf
L5MGQrRctrmS64fYGmdiewVaRHJzpa/kbOGqmAisdZAcGyURtm4HwunOxJ17V4LK3IhhiXcOw/nt
YKfZYXKGdGsPo3rJ435FTiwdM/S8+BWV7Y2K4ev3QGGDQRRQGUqXNzVFq8u+n63R2ccYp70GHfUG
r+K8s8rk9e+vlvkn3ziGVGkA8F0NOG8uljEQaFSpvNJAk2g/c4jZdaZdH5tO1vfwd3/FYXuziL5+
MvhKAAK5xTXnbRdSU1uQnkrG64Vxc8+OguK7D/8ZW43PAqMPChmNWFvamI3eXD+nYbvIRsXeNxqs
PpurVkknJhzbvvz95ftKafthU1hfydBUCjYWnvzfTSEJVc1Z1ct7jdHjYbFajQM/98zMFNab8zXz
Xo1MHPtll57nwYDWlZmpRyZUcI5QvF9RqtX3zUyMAEAfo92Q4oLGalDlsg8J0DlyPkWfyb35fgit
gi7cInSOlsmIc1cPeRFaYZqvkm21xx7aMsha4v3ff0jGiG/vEltgqeJyaij/Vvziz0sq0IIMmW0z
7cdEqpsc2MnBCoP2oNRNui3TduX/lK9T1iiekRJtwM2b7DPUQ9tBrbptWjUc5dN4RFpLPENtFuKD
SkDujYFo6Mka8/yDUZt+o47aOxWMFaEFxPK4jRnQChAo2KMlJn98iKb3iJM0r6Bw2DEcUZMhfGI7
S5HFG8Zt2GvGfojBXfF0iXDUB7AKQjPeKziW3dKIieIFjrFrZWlfABomhwQ/lVeodQR5NgxeIh48
bs5Y/KBXy3BbEcVQbyDd69e5DStoCEwDTTuhA6Ze9a7Zm2XGfJeMwrQpUxIPCjerC86PpCvfosmf
P88QdTlbR51Pi1jujEAH65yYEWVnWpmeYi06HkspLlXf5h9oDVP6qlFJl0E484yHIUJlOJZCbsoi
mh5xtGBOyDW0U46TIcNIpuuFWOtb0DpoiOyYiHCZx+MtsgLU7EmGFZo4EIWAIDcK0i9KqtgnpcgU
Tw/j0Fes5pjneBHo8dc+3ejDNCgE/gRVsNFAyHdE0jcKx4NiJ6rker2eXpkllSsdUqDakomfmsuP
kDjhzwCvOYRpTmUdVPN7JYNAwk/FcoMpBE4SdanmC54vLqEacgcb3z7gVZDPTWC2dwnXqTiglHFc
PO3ykurE6wHpboYMI0wt5TPWoHKbRpoCSmKiYQFMvnnP2LMnNHIa+WqmZAMSKdyPc7+NInmvBXnv
s7cNhw7yymbGd2Ljg9E+y4bvvDHV6n5uslMcGJGrjEPqDWHWe+gbmk2E4NttBIYC5FBEB+n6JnGm
8F2RhCfMek+Ah8U+Qs15DtQFYn9jfqD99azlpNmNDWxvJTEBjRmBvZVNo15bUz8eC2Tum3JY8IkL
eBY9Qm1CBERAAoUSsUWR2KTmBfyUpAQJzAB7l7ZkCJH9GnxUqmjmzUzBluaH7kYpYSmbRtR0AHkY
WR6PIRqboY0zkYzD2COMVNs17epWWMrymqgdlDhIUp4ZlIr7Pm4te1PM+Co35F1wQINqxDbVqvXV
jI0PsMiU7VWy1PcWp46dqdDUT2mpa7R+fY0TAH3HiJ4mOSbuJBJiAAY9fEzoZn4m3Hp+lEMzHtED
DYd0cBgn0dG+boRS7WqYWa6Bs/vQq6wvZU4Jz8jIEyJ2K7FaFVOjYy21p9b4qnIR5rTclum9Pohi
K4UGjDoNK1/PSt1N5h6LGUfgnWrWxXU8ofoHC97RKOT/JkVPOzLGvXB0Ko65ACnBHJvgCOpWpNsg
GebXoSML+0bMiP6DiqJgAQC1aUrcKBinsMyFPDnUBXGsJvoKv9eo+Xzi5mgRi+SPJP55WiTmq6UT
7YfFGfVbjYV6g7myJlg06NbQKaIov6gJHU4n4+wNjax5iQgUQHQYWw8RWR3XBWq0iyKoL4C9RbeQ
qahOBkq+shzFhmZ4wrsD7YDVRAXSMAkzPWehXj8miUwBV5EsFSvUhYqBxS1LVSB4ep1uK/QPD4gS
skMdg2xblEjQ+STBKWn4kHVF+WVmZYB+gCPmPMuKlJUlOFqE3Oxw0Fmqy5Az9UBxVb7TDHxyhm+3
64zJM3qp+TVkOF9njHi7WBU8GnIt+B3NydoPIW0XeoqSd4I6WOyGoeMjKeY6KpAWzLMOmYQvHYx/
KhuDuxSAHqBELTD9sCM4Vk/yHsnmbhWYqKrtrDkOgK8YckXzKzXw8BATmuHLUquPyQzOe0Nto0Ht
yetdUCjGFTGaynnmBSKPqA7KiwABCEy1yHga6SGiijGj7iwsIuaCNOzPjdBqr7Ei9VHYBu1Net7W
UJc7kILLyMhJyCtjEruuZlNAkSFvBlnrW9Isp0Oeos8YsiTaljKI/LLoL3BBNXfsOsLf4TD46Mru
mqAgS43gi2HXVMMc7bj8VvrS6HYdXTdtXg/czUaHCKroZzTWBKE1kpHJtUMfh6DHCRsvciNNj25I
Rp3y5fD18f7v4P8XB1aG4VTDf31eRaJaNs+fyx8PrL//zrfzKiuO1iReTo6qnNq0VSz935E/g31g
16bBmRTm8DrX/z7yVzmvanJ1N/y3a/m9NWn+hiBYc7A8GAarTDj/6Lz6pmoTaA1sC4mxRQlMn/Jt
BLbAaCUCBWEepIc6cfATOvbcPzaDoxfNMRG5hT8t5UwQccu38JKMa4n0iRzfHGOgte6ls17RGSLQ
JJWnQkEcT4uRcJRQJEyNgGUCX0qTbgp2qR0bcXxthOOAQ23hT4N+H6C3cfT3wsDdvABA6ZldR9fq
kBNJsUIuGVBF2D9d4t3wuh05daMKS+WYxVDIMKGKjzzlg84tzY6QuXcJ/TxC5mw9HK173F195NzG
cccAn+FPtgHTp+Qu0kCCT7O+WRQEBbMSpG7IM8Gufj+n/7tqfrFqMF6sbYG/XjbnqPz85T+HNnsu
Pv+4dL794h+9HhWjAWIZaBE/MyQs9Tcb/i7TRZr9zF3+WDksN01lQaElx5hEe/+/TX1d/U3FyITo
l1a/8U9WjRRvlo3OmRuX5so2Zumiv1mbJD/0eeom7Jvcccq9YrWwLueofOeQnBb7uAZytIDG45gP
wylTqhh3Z/WYhYZyEKN1o5U96ZDY8CghWj2/d0h0ZL4rHih5wniz5gdtS320kdEiom5U4Hz6rBBw
M0+051vrpsrIfdQm9S6ZxubZkfnJHLOTVEYcIFXgdY3huP2YG5sM9s5maOLXXvTxDfNak7q5QlRT
kE4nFJvsEANsSiywSjvizlRbxt3N+FxOhPMYKdNAHb9408WvLT50L5fh7FulfWPJaTfGFqE9YfHq
pMVpVIcz/sloQ8LNVtfSUz8vd3oyXzGdJDUtUTDTx89zRaO+rJcXo0uPxN+9gDMiNqbdlhlP+CaP
5Ac8gPu4sc3NKHAZItkm6Fyxb9ROPqZD9mxBgdyKcDyLJj2tV6DLacnoafaarGS7FnHMVmbIfyXs
p02/jkaHcSBzdTzbxQSJAtnDocmclzFInR2ywH0YzqDYtPKwZCsvekTuiBLL1Y34qEVkVE7pdDGj
+TxW+mMk02M4Zc+oK59LNIZWxLhjY+qtr/OBSOR5Lbv5Ts/4rmbZbQk7J/ZOT4+oNJCndhHDYi0k
bKzkQmlRE5AP20AM1UTk478GoqUM5VVHVIgfKuu1jPLnXp0ZcKzbYIcEiAMlqY0k/5Cgt0C9EXed
Nu44cl+pNi0YZRBXlVUq7pBGr5Ld0TfU+ERe8pXGl7O3ASjSZucTlsCklqALNllnEtToSMVLW14I
EldCDLdOaK2RHMt5eWj0GoGvMV1I1POmucDtEJGSEpTxMx51B8Hq9GKXyxW2j9hFGxnfpLX1GE/i
k13LW4e0XdccEUmBmVzI/93X03BZAKtgFEBP1Mg9cMpoowj6gGmHX7rvlyuTIFh/HPk+Eb7Jo2Nx
J0wLrpVay5kVteKhCNUXR3LwzCf0xF2YHVVruNRNf9Gn7DUXmE2FWXZen08XGRBtDeOz2macJv0F
+4CLqx1Qynrd1cKE5qU/chpIMIEbNxXd4W23/h6fk/EQUoJRmo+x1cx7+KSgvtXpptKU6ikJFMe1
kmj2yHsd7iUUPy+bwsBFyGW4wBOHfW3Nw7EujeHQ5qa9HpuVWyQ0mc+oOb8tlGreCvAwhOvWrasp
mXzp1PZpHhrzWrVTomg2E6nTuteswa0eHQ/pWekyPgdWyYE7rFDd7TB0FA9pETzkk2L23qITr0fe
VQxfiXjtIn1qJP1LcmT8KTJnd5GxV9Fd9WuO4ph0TNNErjI14dGGQbYxcfNkSnRXlAh6R0V/IO8z
dFskDP6Amnsq5ualKHAbF0oS+QAiEAfPIKYgWpNGn2NZJF/vTu2oU8OC239JtJeSiNNNW+eI8QZB
8K+mbqVV8r3NLIF+4TasAxVtHZEht7qw+t2kcdPNqfVoKeZNr9XjIRiaV+wEV7qZ/sJk9T+NTcou
WELm6tW0OEWtP/9hF48TkxS4MS33cEZTlGd1R5r6dANf4LQEZN3/8Ij7k679/zRsV5clDzTqLHyx
ZND9/GqOPvaFCYRkH7LU6SilR0ZmEV0xNvS/f6W1IftTwxHsh0RGyosJjZTGN680WtYkk6Aq9xot
B2dNn16340QdaQ1C3S0P/JPY/v1r/iwdpZ26vibzFRM/oLP+78+fLpSFE9ltUNAfNiJkFcOlnFjY
itT3owJac/28QKavSF6JfvFx5WqF+5/PCzxaYMAkAeBtEQsbfSSozS72bd5ITqS5fTdzglu3iyuy
ItM99qOXsSVInrPzcETXzrp1kHc10fyy8tVCmqx9SJoc6pa945BFkfQQAe3xaoRtilgUTU2KeKgu
E0TvzTY3hvOUhw/CiPDqTPpNb2eKO5WlszMMiOwhIHtXt9ke/v4i/8ktxOAHibDK5J151psvVsti
Jy9Jxd1HWrvVS3EnnOUuX5jK/+J1/uyKov9dSyvGZWAqf/42nZFJMz/kXnUy/dACX53VWPexlsCN
NZ3Ea+301IVqfp8N853VifweoVLs6kv4Wg/sy2upkjAh36jadBUqLY2Ysb8Qh30jm2EX2Wz3DOxz
NwxXVvekTY8htqgdhMDKn+I5vupF054JUn2YGh77vRbrRzTCqPdNYPt6Eb8GMbLPArQRUAa73E1K
8hqUy4Md9tulI8ULq80+mo19FBWxi8srwHsyXSF4A3fcL3fQZ4B10JHf0qh8wuM2u5ZKjfX3F/JP
dhhGkuiq0c9ZKLvffGGLpZQ17qQC84T6tZyY2NmMSgN7P8pftOCpsP9nFaBYwUlqYw/Gnvvzd9Zo
c2xlZMDvSdQ86218zMtfbZhfV9KblWZhndUZOHEG1ew3rxFHddplQhT70hmqbRtPmqsHy8u606MM
m3ddExxTTd87inZD9mXkWwVJmlPwAa/iJ9scIBijrOZYmMj9kPAQjxx2p2rOT6oavi7mKH1okOk+
w/e7SRC1bVCktNcZMa7owt/bHX9sots6AGye3cygbuG4B6oYMe8WW02EPKXWdv1UIZjU4lej4Bas
4/Q0TGtWfDi7tplQoKo4NQwVBkqBDnQQ3Zng2Ijgv+UXUSFfAQRvL5gD4o5xqUVykqH9/KWQ5dBN
aEmKvZpxUMBDG7txB7lJU1I+c8QVgC2WIKy2b3LDrNygbQReGELdE+7lIC18xSyQOgT0mTpTLb0+
Eo9jUpELKGCLpoN5E/SAQfvAuIkcLfGMhp2oKgEzWcn8ILTxZWlXEUz8bpJUhw5ZuG6jTLs0Eg8z
hdimwsi6k9m4c6rxHBpmTwOQ+5PpRUD86AByX9ETjyAOZ6cZy4NTNcPvsre/NGT/ySLhmbH+R2We
TUTNz9dohKqadeNQ7HHmeJQ4OJZH3o6OKTaowl98I6pKx+XtOsG/zoDeUFWNieabNVnrcoYZ0BcM
/vBFquTDgPxPjgFPKkfl+1lKbskFP/JmWCk+SUIFGGYnci8J5i0DkzmLU7kxOmPfMZccTBej/mK2
P9EXJDfCvs0cJNSRQ7U/FaVkGNG+EI94nrIZnPj6MOY2C2X6HIxrlToSWbmIU93TmJ9KjNt0K4Yu
sbcdX+nX4+WiT3grDf6iA33HVNaQy2octlXQE7FKw/kwkTvz9RAE9wsNJU6iY9GPl7jjIGnTwHSX
mqOesYyXpgsJx9Qd+uLDRUvVu1qJYdBQralW78VFOqPsRnad8yfBsN6QVT9sVb1p/XUZtZNxU1rj
xQzXAwS2QdYTkUpZTbUkguQ01QyZrIq/jTbnsU4MlhiNpWvHmF6ald/Xc4GRUJ5iyZnFmSjF9Ux/
TKLhTOKs6cqS6RxtHmVIjktOS7sJWcBdlx05FO/ygCdLTG4SOL3lwRxxQanGE7ay4piqxs3QDh5N
0dldD0bTQp96ZCIEo8q4yTr9UcOg8IvnsfknD2RqHWNVEZjcUW+VGAiVEziSRr5vrfkFzf25FTz3
Vt9cgMTIW+uvr0ftsnPUbYcygEkva76IEAaMLa3jhF+rc+nh3Ux8BxuKPYAUwPEdkjaMW9N3pn7e
Z2qrcEBLkbxDCPMZIIYvxN84J5KUSG8IeS6SWeMgVYcjtVjyRlPYY5A4PQyScks0snJNEWOnDAlU
z2wq65CDIc/DSKKgR6LCsDbpLx1u9w0ulXOD/wb9fHYCNHDWDUYoJZwnP25SRrMjE+lovCTEPuNS
wZpLD/DFRI62barubHE6wIdj3gw8RDhk9hdpTndrNd9Z35+v/3bYftFhY6dk2/rrBhuO/q6JX7r/
lK//oUfd559+hvz8/vvf+2y0lIVjIoFakcL22hz73qO2rN+whFK/CHznX1vR/+20SZtGtE47mIP4
VwUK2/r3HrVNNiS6DX4IDlnTTPOfdNu+7v8/PkMdIQx6bWuGG010uX7yH49ps1qkKj4XsU+nlSH9
moXK7TQHh2TFCYzFPo/FkWAdH0Xio5oiEZXtL9a58/YRtb4FwrdUlGfOKht6Uw+XholPxEb9UjIc
o9p/F2NQp4XdVpg1xOglCtBsPQtOVRXSKKdE90ftoz4wxI88QIvhSSzYoEp2dYd6x8KQvJ47dGPY
gMPzsP+uo8AX8rL4S2RHFfRF0qcEpcj6jzPTZRo/79ul3MU5JzjFnw1nr5fdGoiN9aAWpI4RwtKV
MMibVkpPpAAuZPEw2/TwuBv2lPMbengbXZNXYY/JKU6We9Is1h69vYltQhSMBPtVJ1u/Ta+BjN0j
3uz9qSCVRYFMZzofVamgy7KeYTAqPqpI7DHSJaPSzWuHfIPI78sMLVju4jU/44S4JMSG++AZeKBV
T0h+xS7O+ruwtTiMFp8WHkxdkro1HcydufA2GIoxqyM0Pp90sUsTm6G8GF8KPfRCs2+vi9W8AzDW
rcyWF1u2cSpvwzwJ3a+L5d9t5Rfbisa3/7f7ym0U/zTr+vYL3zYSW/zGLIu1ogkLHeSP4kx7jUJY
Wcuord5sJPTlHctAbiNVZGyrpvPHjUSy96Ccl7jooSv9I+iz+vZpzaALkZNBp4cmBR2lN6eXYFTI
6AH9cxgmQa9cS5b0HK0CKkPXB1fORvvBkVBasDIuW3WcgqOdIaDEITe9J3S0+qibSftByIIR9sSo
/Ycd+u73De2vY1ZpLYJKw+ZLni4JX+w1b8pg9IVNgMpOPySDXj4bkT7d1SJa5/8Twq8aOgslOiKE
tirTb+kff1mCQxZ6WxWvHSPCKpB2ot9iYvnzJgv0JSMIJa4PUE0e8zqQTBH62DmlTlOamBUM65rU
Xnipcjatq0l34vfIFuKnaSmWz1bf1oNXLbM8hlnY+ims212XsQ3AlizNeyhj1exOvWUcAoA+1yrA
gS2mVX2zEC6zSaYcw5Q+tPltpM0sb0vFryPsmliVEQ2qR2eY8Hq7jxCjy87E3JqY2sdwDSsr24RZ
YmuTddjqi9/wMDxHRVtsmUsi6Fc6aafbsEaf6ToBRgkZ6+KDgmYJRod16SkTmbAglg03llkVNw3O
f1+JUPug85DDflbywE2BIW0SgivYY8HKUYStDJsqKiI31yaQ04nNwEVpHfXaGBPcl83cfQATYq10
C3i4hE1FsJr5Asy9LdN5O0Y0byeHRq2ia0ikmGPVZ6dXknvRxrHqUZCJj1kpTI/4bwHII5ocf+xl
E28HObErxiyl8xTYIYDdujazDVjZ7qISyOYXnTX2Bx7bWegVWtGdp7jHb6nKkSZMTF9pm6spkhXA
+ym+Pg6dquJj9pZXxdQIHIJhzFkhhZXDQXDR+VoTRd8bg6Ypm0w3m81oGI+cLW0/MsziLi2gBbdh
raHoMyI8Xk2HfS4UE7MaxCzbphuNuznTlN0CC/NzHWl04US8pUU+eKxU5wAFMz8v2jxIggl66v6E
QQRGBes5srpqvyAQ852s6vZz3LDld1oX/h97Z7IdN3J161e5687hhSbQDe4k+0w2yU4kpQkW1RB9
F4FA9/T3A6tsSyxZ+svjf2KXvYqJBBIInDhn728TqpHZwMXx3o04arGR74Musy4iIwBKFFjRo5PZ
+hAMCW6wgqD4b2Iw+7NVWyPJ6pVffgNBn9cre6YJ1LppVa4Azbbg7frZdWiESy/b8OzdJ7GROdc6
TzUqCwpeMNyWLNOxWbV+VSNacSJSvLIxQoYdNF3+tcqSCEBJJ7O9bdbD1zzvSxTaeVL29CMrkBRX
qg1l+kKqEZzrsOqFfVaKtsmsZ2TbppP1z96YInedXKTUs+GgKYlIkpY8Fa3RfakijeAHEFCbQG7G
PrfttKyMbR0F01VPsTSt2YR01lb3xpzeT049TYc/wCoG6IiI7ass443USdzgmRhQn+aLc30VTgSv
r+MhNw9zGye8ChAfEf6cNhsMHvWLqtGVW0tKFKYfIC5TrvI7y2fRjMeE888RYJ6zWTPk1HVLYpUd
cjS5nBugIfcekKw1bFtXIQbCX6ieutTLxEqmPd8eB/JMaMg4H9J6aD4SDFd/HHo7BBji9k2/Ydfk
BEC09GjQEhr1ZxOgjXmV0T0xr2lxIwpo7KZ+karAh90Yxbx7W8qx43OdRKbtLXtq1tHc6PrrMbXn
x0I5Rlqvc8xLudqPi4B13vAmsKYXV2tpNgtsxuS/CJ8IoQmQm4hVlVyteeifK2aBqSL71a1e9NSB
4pjkrMiWm73rVll8477ua2M36C7NVnixULYFdnGeqqTHH16niJqVBZpep7F9FnXNgwVIvDhLF3Db
GpRu7W6Cqe8Je/GRSZo9I8TL0pDg3Ae+Afdu2ZCIjeusvxatRNpI7zrSG5CD/icDfP3EuE/m4Rrs
U2VtCO1A1aWTKUC72PrDx9oy6muGQmG5oSVWE3plCijkqOHzQdWfldV9cMbBO/ZhmLl7qwuHW00q
SrExaIT3+yAJWmD+AW0QZpogGISbgU7WZn4FhSZi9mlM1WWCsZYugx49PJna/eLCESb3w7FQQw35
NrNrY16zhx8vRZHV0Hj65FL7s1SrrsViPSLJcLfBKK0Lxyi6Y0i/1icMJTIect4zwHKccNqIkBTU
ldWWvr32XKUCujS2nWE3Rgu9Bww6sfr1XiY3rONE7sWu2EESJkqldNTT/xaO/xNjzxKEzEToP29I
r3D1vPwYo/Xn3/xLKAUAhbqHIRkDq6V4/Ncm1LK8xd5pEn9sWkAvbSqjfwql3tgoS8XpofcTZLb/
q3YU4h8OzXBitICmsD8Tf4+NshiLvm8b0uAx2f8tW0BEr2yV3xWPzVznZGtPydlvGqqVwigNHsXE
dtcuEUkTOtjcqXY6j5MMxrrTXMU2ndgijZOvCu9dvfLjkjFSYC6qwGRuAfxjpvO+zNImrLlKA/Z4
ZTNd1hh3iqd0Fi3Bp7P5NXPiMVxZOh81vAPLnzalgXV8nxKh/sEnOtY+8kZhrDU6qRyuJNkj26TL
Scac7GJa5ZOXXzVEmq2hXTJ0mYxLU0/IUiTwvLWVVTPU/0l+6rXNxMtOiqOgOp7g0QfWN0ZuGoSe
EwumJJSI22io0EIL6AlXRY/CX4OAPBhSy2Nfl+i9ZFqNt31r7G1WXLgx4dNQYXAkLrcjiCQmggjj
9Zw9jS7gF0c7zUbDPkpCK5WHbLYkKUdDbhGcx04yIyLEdyTTZAvpBKsMSepr8Fg5VAd+ea4yGHbr
JrVT9ySyWd0ossm8CwpG9wtXBGmHCrNIPsykRh47KZQhLnwZj6w7cmHNDN7Y7GVAPtSWZW+4qjNR
pKI4+Cz0Fmpibw7IdlqTPwGm4pCl5P1BRlB502v/YtYjObwzAVY0mUfIUrmmibkKYzna/dEqcyvs
L4ohJL6jW40WzRf8jIHh+w3SYVd87B3bulMKwEPRhtjxw8pvstcws9QrxEJ7oIVXKbe07v0ysnZe
l/o1vg8SAp/JANRgTsqwvxzinH5wpWErEIwUJeup0NkxFYw2cW8Se2kBnjTTkkjDJB/OCinsykxT
QruIRq830IqJwUBNdYLcUUP7NOcd0Z/5fvFjERc33nWeFoASII8gFMFoQKO3QywA71KsMYVmgP+y
IDoQm9F324IN1LEcTbmbw1m91HZTfLG71nJ2YQ6AfCXbGQtxwEsO6kEmGSRSMJ8UPEo64sg4Mmyb
1kFU+lOSib6jDy/cG4Mr6KJZaeJPsRTmRZwJ2Gqkku6BQFYbn8NdFZ4DyHO2xtuq7qx9MuRBdhZW
5K/KNsBjneMPubCp78ift+kRB7lXHfvBdK/hC2Q26pxCXHpBNp+qaGb6kpnTJtfJC98RrJdZMn4s
4msvURoztPAuGUOr52TMo0/Ej5J6RZDDvsnIMsjbHAy95TcfMjVfu5Xv3i539jmylAn92MED11pX
ZF1OGHRJnQ6cxt0FgBiw6TiN+VpbE1wMyMnPMWbmC9mK4bLu8+KgCiCmU+rF+ywjZywi8J26H76a
PVC6NJ4M72MB+IfhvH3JvuZxts1zRW967RuRd5nPvXvZpK1Brooa8NHUQwLPZRyI+3Tsj0gtib1B
tVUD26QCvfMYj6COUc6r4QdJiRxbJ7t8zgDGd8UXLxDhmgx0HNuGnuj8MIQS97jZx2Rtk4n7RQRT
/OBmgklDnUv3c1fWpFqESvEZDRk5gCTWjByMVav74jig1jnlI0VPQCTCNuqBJTpVHBxGlw7Z0FQ9
L3RvzHadG1vc6BRUFxaU7QeE9oSxc30e4HnfclvXd4E9XYZDQihdDscDfCxAocBp/VMgjZSZhyiC
r6NXJTdhEaSHPqqrr6ivw01hkhC/akowXNuphiQzmdYx8rI7lNYAhJx+3OTc3ffUTE25Qj1hH0J4
SIi45w+BmVkAS90YeInfptdZwZSTpA/nU10AXCkTbUCCsZihocx3P7rBADXJaua7egyZfvhyeIKM
V0HwyOorNuE5UeH++MUYq37b2073GueDsc5d3NR1kVCo0sN5tqu5PM9WGp77MZhvpsrF6bzY/20p
G7ZBg3nvW6Bv1gr3VburaxWDV2rNF3zpciNGXd9lwiA3ehoSZ51kmiBBKJiv40yPs+or/6Njd0RQ
z9xa25klZ510Uw/pNk6GTYXx4Bjgvl75WLKvbHS7SzK4sxM43T6w124ugsFNTnUom5uWWIVNR4OS
Kxsm07d0kt29S6BItm5hBW2UORX42bEYkm/Veoxze/s4y2nSa2GDQCxTB0Af8HSH7dDVSCQ3mpJW
Xs5VPdwWvgGFJg+v2t52ic+eSNw9Op5BEWpaeERsUIiF6u2HTBXNld8E0705WACaDC8J70Q4doc+
6MZjPUapWNWRgC+TpOYZhGr+VIZ1+0SPQd5UuogeG2IJL/TYAhobgvmDJcUEcqvO9pPsp22ELZJt
fEWYtuBsYTp0ttkdSavtm1Xs6w+IWYkqSoWqNkbqVlSqiKzo75g3LckSjL2DiKEdqqtuXebDdOFm
U5mvU2nZ26AWDtexG57FCILE7ZFMTCMbynXWRvPJSi3vCyN701jXUZXeEOE8rL3MDJ9I61UHU8y8
6IPK1MVKxSrdkffiXfpp0zxEfo/XwXChBdPSIHpvEwzjpW5ruVMNE9L/7ar+j/AmVAuLh/U/F8cY
d2T69eV7JfSff/PvxiofQXVH0oJYnAL/dhEE/j8Y2niY+SwbM8Cbtf2fgBNcBFTS4g0RaNq+Q8n6
54SG7IalyYhu3wT/vzRd/86EZukN/jCgwemD9d7CkPCHMf/H3mE8jOYcNLU+2LaGcEYcE7BlYTOQ
FNphC++7srqkJ4hBM0xQWX13rX7SN33X1QUpgH4vwFuBxAbT/5v99jsVX9vGc4hnrtsPGtKUP5Xe
1krtgryvtDz8F4ciUddkF4Kk471tnHqgt6zS7faANtJ9YSMjcRTZS7Sb2//irGAchI5H25t+7DKR
+u6sqGbyhrkP+TrwmMgXwvLGAD1fd6Ov/zD3/Mfm7zvp3tsFhLJgCqSJuEDei73GHkFK4XIBwzTC
TjXZMHy19zr23gbcFHG/NdwVvBb5ugH1+sei8B8Pvmybvrt3/jw4IqnlLmbb9+48O5SqkdN03d6o
Bat/NtLBtNj7/N0fDtqchTM5EJ7tYJv/8WqqOHBU30Z6L0NamNybFZoNd2z9fps1JXj7Xx/uXQIF
J4Xhm2fLxmnAbSKWk/7ux3N5HTmJ1el9PFH+J7n8xi71NYhrioeivAD89qfV5G9cRuSAKLIQYloo
BN+LS6nvs4HYcr0kkZGXChCYHyusfzOieDcGfTsvRj7MdX0Te4+zPIrfnRdSdmaxba73TtpPK8cw
LpH2nSfLRm5n0gL/+1fx+6O9+9Gwd8Rt7BZ6v9AUVsjOATPi3mwyLKE1Mcwrmeeff31I+90u/+0M
8UR5roOJnRuSdfv7M5yS3AuGgccOR76gLyeKx9jUUH/qOTiQZcgOoL3z+ylYt4VQX73ODE6N6xx0
LOt9r8N+q9lLruTgN1/G0TGOE4yDlR117T1FDb1o2HlW3s6/WZisvz5GLn4URmWQrny4Ce/uuEDF
HplbPEbpoAUSI2PICbkb3X5rGA76L4y76wZu2sbh6m1tQss+mbM/3mgraK4J/3bWMYbQMyTrP2ep
//HOdH/61Viflycclcx7XWIWAjMAsN+RXZEseEh3Q+jLCL3f67aqjdUHNiHZ2hy8sMA6DnFtrDJ5
CbAfw3U5AjPC2ot7VMGtmypzRe0MsbUKzMVQMTHLtuW17c3Gcc4RvZFIhsrIR3fUdjJ81KDjHyGN
gIh10nYtBfYMx7FTepAyYII8njq4m8QeF4yiIzckb9S9SET+QQ+Bus7F5ND9mPMd7Np0MxjducZ8
fGhTpHeTQHo6RkV0aSbTMlJq+31WoYiCK/iaT85dF6C1CQmKPGD07c58crX79d3612WGpheFAU+9
CD3/vQtpVLGrXWbmcHqTa4NNGmEz5tFKxwc9R81Wa0YP/8URGVXS+FmEHeG7xyOUYx+Ec97tZRQd
LQUb1oq/hBXebYeUBfjhz78+3l/f7cTXs9pggwyXEIR30g8VhwwHCt3tsfEitYBKeAQsgb8Pmdfm
14f6622KFtCGowK8YlG7vHuCYg3KayDSaB8GvUt6ZGsd6wFM7H9xFPqUlCkOncT3P1mJ2bLsBi6g
4UlTMkUKjQMpB8HNrw/zXuTIOsbZBHT/qRYtlMfvfqicxATLa+C+jSOiUQI0cLigWN/AVawhgyuf
koIb3/Sd+CSDJ4D0+1rkv6OCWDRt373dAcbQNGW0jBoA4MqPy2nb1mJOe19B1yz87UAayI5IiG4n
BsTca0fM4kiUXbiVZv2tqAf/Lu8ywJOu2V+V8+yciB6JfvMLvJ90v12aBdEEis8BAPS+4qBRYhhR
4qh9FevqaEp3G5oa/D8puNeRAtqR+Lr5+CZuLFpjOmtMWWsvNe1NGFTIaqviW2GN/XUejJt5Hj6R
LWmvW0xG91OlsfB1qXtw2Sefqqm4Jqr2d8XFz08gRNfsUNLz/C/vsO/ewpElw3IKBi4q3rRY+s1O
DyL+kLCKrZvWzzaRskwIrV7HG0uWTN/IoEn9ByW98KibCCJDIPtl8xreAmuuHwIxf5vdqDo5Af0s
ggsmurAZGI2sA2Gats1vyiNr+dl/LPq4Lb47g3d3J8xVvnA9QSU0svgUzWF16twRAaxhbroUBbSj
MRFnmXlkerkoHggD/vUD8t4z8sddEMKscXkYmZa/e9wZrYmB6CS1z4ykWxATgfuZsurGZ4e+KkLz
a1304xOg9OQLIV6d7hnz1jZkPydBxx2rnW0iHJae8FcY3YZy5du6WScccA8RcWF0xNa3ifkcS6VP
4m++dc2M6B4jfGqCTB6s3jUvDdcqDuA3XvzevPcmDhQLi0nmECr3N9f8r6UbjiN4R3DDmGSwW/rx
pgFz6edRxoLQZsVTFcEvYIpszOQb42Z0flMn/mTZ9qiB2XkKnw9+L4tVBR1WyaIDxgCPKAlovLUB
JQrCZ35zpHdbz+Vn5EgMjUKB0AzE0o+n1UaxpivucifJ+AG2RfyUFfNi9J7YTbhTTg6E6RnBKfJw
Av76FvrJ29czYVQtUCf25u9dR12c0sDKTOzt/vSR+LWb0W/vTBG9Fn73mS2v95sX1Hsd5B/nCmMO
7RIbbsikP55r2BsKwTS3LNvw6g41yLU9wcReRsprp5+/ETvyAKt63MRTQ3EjAqwNKpabxSjw61P/
6c3kMlLzbQz3yL1+/CZwzXo36Xl+B4yDG7NB6CvIjVoxT2fAmvwOQPaTVzPDN6SpyLcweb1fsfEb
5TFYAH7kSY57sJDRekbT8ps94k+vLwArwZ3E5f3LhC9TYJos0ag9e2S5DvoxIR8+C9deRLL7QATY
Ou4F2vipBasZoV+nG4CzsjcuZmZMv3le/7opBxvGrpBNOQYi9/3zCqLInRNFd9/pO3ObxD45H3K+
mvopxs1k4fFQZbVHIQNCOdfmbx6r91K5t3uNaoiLTd2OQv7dvdYhsrcdONr7yRLJ58ZHzr8aZNyd
VWq5xLV5teeta80HrIwpRFfRe23hbmA+5DZjFz/JwatPw1WfODhZ7a7TpArEcGZ+fSP+ZKEJQmyq
rDF4//z3Ds7ECFJUK167x54rd1qQiyOY/ZFy4Ka/uSQ/ORTJMqj0TJ82XPC+98NsSjUtQUH7bo7K
V0wk/u1cJczWDM/8L06LGhSfqLe01P6yqqETAtwYiHbv2hDwQuyAyNn86CKTS/zIvxqNP2me/WQR
40i0RSgRiUJ8v2+0Z5KSa82RoNbHm6irmvsSMdeWtxv5fWPJULpOpt8sHz+9lOyvhYePkRH9u0Wb
QWNFmKHb7sl46teliy0gzUrQ8yaqmF+f35tu4H2tQaVhgjgJ0Z6yYv24VgW5qHU8W9wiAhzWDkx+
RyhnIgbEPmVUFWtPKnvjUZMX69bpB2PHzlGP23n0nfK2DFweLtwqc3iMGKA+2g0J3EDy80BvSBki
DgR/S/JCyLdxlTuBq3ZxUmD9UWRiQDHmlJy17wEP34S9ixt+ABZEd99Iwj2jEJ+hjpBJhoo7sR48
jR9xUwjADLvMKkdv64RNYj9jx0zLb15GsyReNexgkouROJVoI9NcJh9UweDwCKM+dPcEqZWkjZiN
dSpnooP2DC17de2WlQ6uBArG6NZTBKDt+N/GQEqVVDmzPwHIYVOR4hVf4fpcEruJXMh22m2L+x7X
JinRlVEfLInZfDXFkollmKSPpcIVQ+YRWZjA/oYYeYOugYJOeTrFW9QMlbzMFh9IuvawlxV7pYYw
34w9E8dN3TPpvijxhpr0HcrG3jSluxRXaRDYLz4RUMBZom5cz4Go5X3jEoe2B1iVTTdIK/v7KkVr
uJ1gw/t3Jp7fmFFQH+sjRey4awOmazuBjgo6EjClea1UFu4r5oD1toiW9p+JQA1zoHKDD1nSFuux
KGtnrUTSAyRuGvdQBvqWPu9OE/D5FGG4fy6MwLzrKo+kzDIbD8aUFVunDc8AynZVq3Zj4ld3kU8T
VSTE2ZFPt7dFPmzyMCcOR/cnp5+Gtd2olywnq8TVdkTczOjsiKf7KoB4bNHxK76D9PeeGsxtKFJv
L0LUI1TMOCJhal8oMrc/+x3AKqGx31d+/zK3Hr4pZ8SyRi64mxaPyyTTM7z2xg1LuUXOkN4AzZnX
pCpYF0FZJFfOwO/BbiFdqTR6HFGP7V3DYo5KTi5ui+gYhSJfj1muKSqgPhe8JTZK+fNtXoxHolCw
Ls4Tcso5P+d0l8ZBSOa4o72ZzbzdjiSCrBBDgh/w8/JicJINkOfgJgrEHcFv49YagmQ3z3KGX9fp
TWRP9n6mdL2LYFp+qgJlXlaJH2wYrHmMTjv56hlttUa+12wCGtaATmt34XkgBq2i8eiYKUqYiXAB
mhQnMNG71G2sXe5OzyURc89VGh18V9ynenom5g+DhhnSqNOonT0jljyBZXBE2kHau9ESY+giMkP0
clIR1AQvroOtyciU36FF5JqF8wZZSHOXSqO/aWMZ3CmNeWNw1GU3oTwoxhlJoFF9U+3QIPrt0kOq
SlI8y6B/FarTjPOHmQ5X3qfdPJHC2laEWa+oNCX5gXUadg95HSCotbl5nkoMjePGb9lH8DJlkcjw
cHxEJJBftwN3WTYRXR/k1tHUYFoY7NY7z5qDC/6h3o48ENsI3fmkLoNpiAf1cUqkr1oUQow8881M
bOxHA6GGmcUkahpQF5q9b9j1l9EHQnlw8sLWmzKQfr+aaqRgl4bhAYzI/YD5YQGy1DjRnjUVTdqW
CEPJlVp1eVVsFgnNQ0JX/8YuMvshKqs8PaIbkVuX7NBrYJ7BjnCGARgN4s9Tkirzs2dG1JP0d5ut
P5vFRcNL9kuH6ZfUoSkm03hwUwdqvfLuRZ9HryHNfb2mCkCE2QCE2uDdBALaB+WrbKSH4qhU1ifC
HOWGLZp7DjHlfiRdctgQpohlmYrlIZhE9rFXfM5kFEQYdZDj5pr9dDpW4mgLhIJ04Rb8vILDR/wu
d0KC1fg5ISP2S9uIfJePRvvstzBWM3hUxdEhXnGXkiD35NaETUKJH4aNF7kl4qZZ8XCgiXaJ0xM5
3hZ4eBkF11G3IPV8Wsho0LtQ7nL2TSWUUtKVVx3Ox8c2GpYYTze1AsRGQ5Sua1Mgti0ZDR6bKimW
e9AYTlABk3voXgXxOlITRMvlNB4Jf+QU/SWl/CK2gcBmXt4/9jbwyas4iuJzGrTBpjab+aruguBS
JIJPdZp0L8yUaK4OB/CKSqQ9eU2SnEFFNp9o3cE67GvYqpJHdVuhh9nNesx3Qz2Kcu/7fnxG69z7
68aF6MdD1PJQ8evShG9PORyxs58kzWfZx/JWzNJ6UCnXOwUfsJ8JQERrykU1mLdfGNyat40rm8/u
ssNcV96M0jZvwUlzZdODO5Z8rKHHG8bz7amxsvBy7lXzuZsa+QwbFkohIg2oJDHMhFknXFaCC6NT
TDdir8NOfQ0H5Z4xBBgQceowPo8wyxrq3bKcvs6IfCDwNzZeVXxKgxVNlxav5SXVBg+SgSYWb0CV
ZBUrlEbm3Nam9dBYk3tO3Tr60HgJOiJX15+8GMBvB7wHGBD5yijEA4pId+Emxh1o5Uma0SYmdPZC
gnM5iNAfPwRGxroYR+nBafjrxjTis4bUPwNIc6nAK9IxzsJpiyNaMJTXSHZzstvzITpBK+VfeING
xvFQdJtsbmq9mnnOaWNhZ5kmmtaB36uvfgzABp0jcTGyW+5ynTSamYvt3qdl0j9iOtM+kWR8yWIB
fgedbF6cLPHujXCGyttUQ3KevBJBuAIh91xA2L4JPKUfzWbM79Ll5wZcGFy6C964FSiA8OxNOzp2
pMFQZCRnobhqAXAd8m2M6dWckQ8ZI6mjJEwE0R0xqeL45ozxnIFPrHHxULKPH0KTiQzibOIQZrBz
ydYo4UH6DW2+daSTqF7Rb1ESgAXBNmvPqMnMRTgI7QMtZXQnUCjPKyi77XQE3gU/JNHcSTMAY5Ze
cL79hjUrORd5Vlvr0prrG8PJaOL2U8FvbZJq1R9hHAfVOlTda00Qh8vsokToUg7tq1Fn1uMbjbkf
FNLKPiPDm0evvWW1mF9rKKty7dkAC2BmufqbHZB4zG9GVofRNFwWjze52pvoI+UKi5X1MCMwvQs7
k9XM9/pvYxO0t10EjlO3dnPd9VPzccyi9tbqgvgceQu2e4GYpyognlklSwwlxqtjZcTdU0tOhXkr
DbgdPRvK0j3WJO2+UlH7V+yJox04AAKP0BL49E07RzMQdoJPGG+666hs4n1fFP1BeDDUW16bl44U
uV65fpzewK1qdmTWqw+ywbot5+S1i2v+L9U0zSbqG+ezG8buTjTk3DYCkpLtQLV1e8fbW9CrV0w0
BQZpyXPYOeV0Z5VyvKEIGci7yqJHG9gpctz6HsTfVQ8+glmkiWqxkxK/eZhdEwJ3MnUC+KVsJIfN
vbM5kGObkAC69xxI3KOZGlejZzRnkLfRvRfBBMOcruGRpuWM/pRhY0tczNFNu1M/TXCzeDavgJHJ
ywrk9ilO8F9S6lMChoz/aKG+hC4RyblfjXd53Ttf+0Kc2tS0WNIC/sNR7bbyIFCMnbgYx0w8UW8v
urOx/hwOy5yp7nYJneVjG9U+07KEgrTP6ukpGIf4zqySYeePzQG8dLsJSUaKV2lb43iZX+j/lR/z
klAR3jlcJNsQMQs9O5y1P00C1VCeq2NumM6qjwzznJcClIfW7kUZ6ZF0Rru85R98mvII7XVreCx1
YXynFQfRbuTfaGJdVzSmcWf6kXghqtl7JKy7gOzlP45AI/e0S/Glm5Ryq3IJ8KjTIbki4jFa15Z9
jIiL+ZyY0bDrAwNsqm3NmyDVzmboeRhVA2p7yGkVxtPkXVBciKdMuHt8cPWOx4kFuEZfuYq9NtyH
RRi+9rm2n2CcW9dhGc6oFkrx0CRjth6pYXcuaxenpopH3In+LT4jtXN7NIM7n7pwJTsZb+NxbL7N
jJpssHZdeg25ILpPsdmneF2qhmWtmYCylZlaj00mCRcnGX0GxAB7g4JexNkLhD4IcdiRu7wlBc4V
BiEyGDxm037qCBLf8SjuCHzFHcVUj4LM19elcKMPROlSZghsUSyB4LSCLr0LTDlv8tIJLtREgEwE
rSxx4Vzn6KHPZUPS2TohZIyhRTEfp6nurzzX4LVTBkbOA+dVpyYeMwLEnaQGMkDK+0rKim1pYWQ8
RszQ+qsw6rLn0hbeHi9nxStn4SMvcDKcXKkx3oSR014ibATmzZshBakns/wE1s28c31xkpk/HiJ0
un2g8iuAc/WFqvAVK1GD8mbAs6oGhdWvz6YVGV0HazTC55CZKfucFwkHl6h1d163jQfb1q9IygAD
bD0Tbi2Pte1/tmbvWyTr9hMVa4GKr6xZtJTxwS/IgXd6HW87X5e3k0fFUkzSYugddvM6JnqPADRz
PJCn3acnw6kHsel9U/kHP0eszaLh1WcD7TTE3Mmvz7RvanNlB1lcMwaAUcU9StpjWWbVrd0G5a2X
0kdepRMLaIYP6WuhbPNzhe/waxuZcwO8jQ9sUQGciL6r7ycBOOpZUvHwu6VscggGhnffGx7+rgZS
xxySJ8Hbkt7ZXFhkKsc0JI91lNoP1MfsTPMyEac4H9XXksDZr0ormghq0uVrDvkoWSm4aZ9MlVmf
87dEYpB+441qx+iTnUs24SJKwdM1c6S+An02SnxufUi0T+5W90U7sjCohHBCkgK7vt6JcKCjoceE
2yOxNQVOXRX1feJpctzDuI4+uZbL34QN8H6oMmHubkRlchtVDkzzDbZN1OMZaCLs+Ki0fDYxIwfN
UlGpi3R2O/aNZtVbyXogZC3eUbzyyYTFEU4uBtqPm0SEk7E3pqUE6JiQgobDEnqZJSYab0+WFK1F
5PEr4WgDdlOMOvrUyz7B/Y5HFQ9k7JavttYcFRL8hIkAdOenPy6m2xuxRj3qWKBdlIkyzbfmsUbK
6tV7J3RjQkg8BZPzrSngWKK6d9GPVfsizWj3oCxAWAqIKj80Fl2gs926eBs7d3YvkLLW9zg+84af
kHnreohazi/3XfohEqh4dqFQMfT7ckL4cRX2Xf/ae/RGV9p2G5JqDSt5yKfe3le6qp5KK/Rvcz9s
o3XTBOYDcdVqwriPlP0sNCd9sHuT24OqnG+dVhE/njeNlcH8r14Qa29Sf3r/cMfoy3AVe6Pj358r
W31N2b0AnB6oiCfVq29pRm7ePtSSWHkdIr0n7D21x3Vh8vysBn7O+VDR/zsNKUGcK+5DKjpMyU12
ND1JE0UyW8E3BjwcVmJF2DF/a/D+WpfajEjSCzSyKnse5+Kc9A6RtUsJWfiVDbMGbSDuYRzUOLfM
EzNpeSCz1rkt42C8RMuUPs5zMnwYbGzZb/3A/3X2P0zNt//3f1++logo/4R//KAnBQXIWOVfreHN
S/fyf/5Qr16/lPzl/lst4x8hIQs+kL/5twY1EAgSERnZ8HXfHOJ/kqwD9x8eejAebTQ+i16RKd0/
Naj0fv/UnDrmPxA8CLSmC5oQrcXfkpzCuf5hhsyWB2QJH4YrS9C9fkPzfDcFD+26QjIdFAcniD8O
eTKuOsU6xJDwuTK8e9kbBzTP7XNQWs/TQOdV+9MOBuCpW3pEVPX20RlIGMYwCmfWGtxjuHSVJP7z
jb90mkj0lZhxUEHWSx+qXjpSxtKbWqxid8Zbv2rpXMHOom4N0nQXGdW4BTx7R2RfcDPMKTlwXXlR
DenAp6G/doa23SrDtjfT0i2jqYWFuTxPynbRDdBRy2ityaXHhsnR3UBa8tdAYPWDnYYwqpeuXLL0
5wSNumHp2KkufvJEma7spZvnL329bunwZUuvD05bemN5imbL0gmklN8KWoOaFqFeeoXT0jUsaR/W
2lpcmT0xQktvkYiQ+CJf+o3O0nmESUyJsHQj5dKXHJYO5SDokhQ0LbuleymWPiaqcrGiqHmxe3qc
tOlOvCnw6qQ0KrOlEzp3VbzlV8U0R5e0pF3a0Taly3KOlj6qNtrxQAQPZDa/tu7Cpd/aLZ1XdDm7
EvspKXzlXY7q5TItAok7nYl2zsauwPPmxCQPBxBG26rNnzU7xlsG9eLoKKPDa1JRBjdxL+9bx4ju
yXdxL0Q+8U4zSlce4s5rWXWa9Bp6wPAchSyXCFXDx7F0crwc5G6QDkHXK+mBO6shZ4+DXuAWShnr
XOEsQbp27x5wKDcf/TTjDZX5ffFY5ZV74RZ0+k27sOCx/n/2zmS5cSTd0q/S1utGGWYHFndDApxE
URI1hbSBKUIKjA445uHp+4OysrtuWt+6XftaZFiahYKkSBD+D+d85/vENwoG5LGumjPDIi9QqWXw
5vlmb9BvMj9oTUXoaBtFOHorvTzV2kKVWnulqEGN4QXZGJVML7BeqpuZhcfOHEX2Lkzqi2CK4jJk
ZxS9ZCZHuGdFMpxkWj0aeWVc4DCBTlxPAMpdArJVxIngG4IjK8VUt5OZNoUdg8b72RnSS9/lMbjo
mDjqNiWAYRklmeXdyHbdQf4ZNLVnf+AML+DIzfrPpscerllWn21j4EQHBJH8DG7ne95AsMTTnC4b
nJzGE7MiRH4dD4lmYu4DvYznexjCxYvTR3N+cNqBX76e4/kqCp3XKCudLsrtqTAh8eQgKPgclFfw
gAYC4jqEMl+GM3nhwdRJ9Zbw/dunLos1JJB0vNGUtqsDuStelFGml7lmUJACnt8bWBC/nIl+Muor
dff9yjLUud5u6A0evjBN8RAvOIo45mB6EuHgPdjTOhrTOvm7WAs1vPP9U5vhHancma0olII5+G5U
2eF2z2KS/GCB0ezoDNxEAmS6c6j7LXLB0c7ev6+0zOl4tgW5W78xZvqVdAKwjNGquhsVMRUbijNm
nAxYXijXTFyV6x6jk7Z4aJzYPlZ5NF3BV6JIaehKzLgX9kENKzmzt8uTBv6yQIU6AkKGv/HZiSS9
lHrl3kFRn29A8JrXSM+861hrBCBxRULA853o3TeZk42OTBgvRRMPNHg8o5jLfFfEifZYLageSUau
Hmt8P0DCOrys66clR1k9pvHcejgmo5KAaVSY2wpk03kWtnM26haeqkvu0cBwnYfvRxbbolh97At/
sAN68xj5bc16jfjOlktbJpeBiNRea5+Gmlp9cAi8g7UQS9DGvndrdj19fXyfDCTRFB3hTlnz2xn9
G9+iI+moiEtTXKfWontI9pAkX+KmdQNHn7yzy4Cf4bEDrEjbmGquoIWX1bXjHOs35qqrXl02V6qf
Z1z7xsUFh0HkuhcHriAG2RCoH1M5X9LJD8YJPCpmHqsUKw1Zm+6MycRISD4XhmHPTfZulWcbzx/s
EAsmQxX2yodhIOWz8/KaSJLG+IQvANfC/KpLsOAwG9UNZIU2LE1pHJHZ/mqM7lB6zgPHJPTsobeo
S2NSgGLzR6t5v+YeqTmxKXJH+gmo7BkzmSatOaBxpo2ElDlsletWjz2BZXiesuVTDg7lGvu3VXew
U91EllGvIHDne3RgydZxFj5gACK7qV6ZLeOc4+kwnuEKmBuK1mM+zfKoe6Z1GLkJB7pHJM5U5hEZ
rT3tKHg4rareah33KlxE/Tznujhh7123F64eOEP0phuy3mpQ7npj/m3N6qpST3ylJjMwe6z1d8HQ
LjDy/AlUdvYxz5oV8l2HsmLV3lbvSxYQDLrXMAp7DeVauB9YQ3GIs8WieIVwgKk0ILn0sZbtZzJ3
UaiX3nxhmTpi4ohZxYArNPFplXBpwmUwy3NluJeCe/4DlxVmWjcy7q1ltsPRBKRPrbvC7kqChLAX
DxAdTPXVOmYeLtI8zgBYN5ZSHz2xvkHttX6QGcMPPVqI96047X16CYSg/S+sGW91Qmr6XEfPo6HQ
1lv5gCWQmQ0uWO22sZ3nCPXz1uVrSGdVxj+8jHMYj2bQIVc4E+IehxQJ3qctnOEq6LGec/JOqSHI
P2aj6M6nsYtGJpImjGuULNlzJoAE2q0tv1qSab+YlxUnv5FiU8ZtxHpWYyTh2uMOPPxpjKUVzkun
X0SUVQ+wEJEZJTWVlbUqQ1TjXdSgxvcSO9/7aBrWxe3wijhUWJvGTZeA8HAE/LJLmR7DYKq3Efs2
f4OxMz4PrEpwApuRgbmuXdyL6df9zotrqfOViF8g/mh3rtF4BH8wMOVDJKwqamItHPKsP6O1srli
yijeVLWjzI29EFzuTH11qYBSneAzkr1bOzKM2jp68dFqXpkvpVm4tHUJi9wvtUsXe86RSiHfG3pV
h+lURFticys7TJrpdylN886Qcfc8Nul4UImoX926Yy3LvTCgLaS3FWMbaLZKt+itjrmkCmOKrJ30
ihuYwop4qNCpbRV8HHY9c8Tey/B4WQUyCLv4KVr4Z20TjXe5q+m3BAI1u8Kqmn1tIu/qR1KxqBlu
J7byCFj3sRnTB3vLW9Y0lQqycmCBDe6SrOLc2KRJW+ykrROL0uT2fqmW2ylN5j2xRxwDPVHCDrbI
+4VMJty7VcvJBbd0Htn21ziE2Vfm2pvV+RejVO3XKMiAqd252/nKjTFDR2qDBzNmpLQGiTWglRFU
m+sO48oJWt2VpJltlA8uqdVH58VS034apzhoreVxdi2x8lcMrOAe5smS8DBaTCggTVgNVfxVT/Pe
6jjyCFgqwiHNYNDp03RKB6Pd9lkbHcc6OqdxfbVhbAYi8rLjvLjTTZShXmW1oSW5ETLWvfo5d1fj
RvSam64+n6Qw1D6XYxY/WG5Wk1Pct2PMSm+0hxjMrRZzJMS1Trfr6/HMoGAs5uk4Uf8uZ4dSJYeU
KXMnnNtsCCaP6DdW+PlE/jzndl8FEmuliclyWLHiOVHS9sa1oso8cBq+0ks/aLo/7GTpryOffnyM
xLKExry0lzjDwJsNjn3LYOFHDagf1617TX2QvYCnumvC1jIAbZPd1UI5P4mxm7cZLuCfAAi621EK
bZcaw1cTzyzjHHO49YaBwACPQZ090f3Qurf3DHrMMwOX+hpTqoRmxMiVcJF3rG6wzWWffYwdiOSU
XRvu/Cg6SS11yZEkEyOvSS4chnQCCOtBMopUgZ/DTve65z/5WrdGhtg3C8iYDWOBT2EC0LJr2Vxc
YzVp27+SwmyZyaf+aY4XEBWZsRb9MSOUnzrDwk+RO9l5HMuWOr61DxZJQ8cm8x91TDVrHNmAGzkf
uvy4kLdGYtdiz2eb7fuDKuTyWjR6cdsm8hcNaCzDyqx7hhjdOqMpowqubfKrlpJTX6vlpxjc9Z4V
dd2uL9Nh1xh680b54oYmm4drF8F1oAa6Wmnm3MGDi8kwNAvrpEOaCcS88E3ry/HF7cf+plZWeV4K
4NTbeu6Ku7yshYNixUp+IgjRyQ8DHAFxK+Eo0P2GjROtYUUdUPjeJ0BJbhxD7BhXdg3ea4eW+22x
JGjEhCUs43nL1rjlC7/c9vpYPpXrOt9ZF/vRuuInj2kKPWM5puv6X61CgGqVBKSrOMBYZQLut2LA
WSnXTZat1CCe/K6OKUqyb3UBaXrdE0O7VXTQ/V2DQPW8ShKmPwQK1ipWYEo0/E5WAYNYpQzNKmqY
UDfkq8yhXQUPTNXPedNL+izEEK7Uh/t4FUhYq1QiX0UTyyqfcFYhRbNKKrJVXMELe6bxiwLhJ9WO
pE3vWHyrMf499fn/wfIgV1wtGf/11Of4+ZH8J6Dj3//Fn1AeAwsxzl68vcCNvxk6f5JhwcL+zbSA
smIHdD3BmOfvEx/7nyB5ID0CQ0ewbTkOCbG69S+NgOy/iBexIOkWQiZszIxlYTr+RYYMKKbuHRG5
F+aS2jEGfl3flOy4UE94LN1FvJlMCZXnNIG/LR6XVDn+T1yiXwma90db5JazNSrrCRjj9EoyQHqD
GnZiPml6LExU6Xpw4ZbWrwKNmq+7sh6KYRXE41g/62UdaZsSjJslb3I/bfdU8Fl2EdieaZnqwtux
gi6PMpoRAGZ9vZXww4JSFnaAbcfZodQzzTDz+4dc+V2zyfQxOheUi+e2N7v97A71yfSb8ZPQ4Hdb
dlR2gCjfirESe12l6r2R+ZpVJF2Wzu2H1WTEJyL1ockQZpPcLHMyHXRV2TvYSdqlzLSINbYYdonu
GU20bXyTiQhikN6Qw85pITVvzHTM7rQkMV8HsDyYt1WAm0xt2zTRr8Sv0hH1dRmgSH4tnNR/npxp
vptWwo8C9TNNHph+2EGRNcgHO9Pqg9035qWRsjn2DCO2ekb+m1zBQc6KEPK14sPvalosFK+hg6rh
ppZkMxWVNkBTF9Fxjhxrl5dG8SWLtAlBAxpfq+e23nptUx0gKH71PeAitlLTD8fwRtCDKYGs9Qo3
qmXhvZsmEEqHqB7em+qVmJrXWuOpy1qhb03GAeW+RtakVVYh/iexdZSAzCTGkraioCeCNUToxqNY
JgwF7OHUcb0in+uhdXfsM9nGMIHKD0wywAcmQmDYrgbiVjXO373ODntGJjqN/cbNjfhq50Z+T5Dt
cheNib5NVspTYpnaCoqcHJ7FqhiRCXtvZwXyR6lZ6ePotsXZWdFQCcXTLaY8vFxJNN6PTd3syrad
fnWeXZQbMATkSOWa+g1rJes38Wgbeymy8UyJlsJTKdtz942imtwx/oT4CQhIsVfGqgzld+6VuDGY
NlSbtBP6hUEf8aJAjohaLk293Nbu4G9iDymHNc04pti0mCiU8pqzQhdpYMbJsBtWIlb+DceqpOnf
DFLSzndqxUlQ0TU7H8REWvOiRO2qE/nw7XPMuSiBJJrJ74rZXeh5hH+LFVPRONqnuzgYgpIkI0ad
aF1EINoItGdBgG+tHFGxoi4YSOWboRE3akVgECybMKBw9J+DaxQ7cyVk5CsrY/nGZrgrQQN+CUyi
larhr3wNLY8ETgkv2vUdup9tuUI4qm8eh7eiOTw3HxUxCFoSzsh075ESViHByghJXJxL3WShPmT9
di2QK+xJFu9fUDtV6ClL9NNZBJda+HF6oynW5o70PXg3Pr+SW1F9bczCb3FsjYiSGmgixjJklFfR
HKYra2RYqSPkIxq7xNHZlvkzH0lnR7fJSidxXUgnkdc8pbnmXsm7PTSltdyNVAzbahInp+drzWTZ
nI5pJCnuR7e6R26tIcFcWSjeikXJWwApckWlmCs0BaFCHWhEHjCXacaj9w1WKcm4eJyymhwCWgZr
UvotdSctNCSW2IbJMq90Fm6e+gU5QbllzJdsyxXgMui1H8TWqB+X2vhk1u5eFNFVR+Tf5lG2vQvQ
FAAMm3YwPHzI+2ZFw0SpetKEmlEcw8F5pMmav6SuFBAwAdIyo6AmxYXhd7MyZuhA4PylTr5HP0ew
b8SNXDeX7iZN+um5LHR7V6sy3roezBqdrRmDXW5E/kq0IRDOe7MqPTnMK+tGmwosiXY3a8xLHPeN
Q3BBg+VrX8YayTytzBx83f1vYsCqC3Fx1bWtXQPxigRhCmUnXmQc1kZRBGY1AEscWq0hrLZO3swl
7s6NLK4tU9FT4pOsba3IHkQs3f2yYnzGFeijr2ifFsBRven6aIHP6jZ7adNJUqF6QZt7Q9CLxP6K
18nOCC+oZ5K2zblnFkTWjsm2QRBwTjTmIJVyxlf1DRtasUP4233Gk5X7hoWG74blKsSu0BaNNJ9u
yxVXpFZwESpL+z1fYUaeAGtkRGW5X/TK+BhlbDNnXZ5pH6KtucKQnMGFi6RrUD7B105o0xbvKP3i
usBRonrQN35jGW6Y6ytnqTQdPxDp8DACIHvVJgcnTQ/WfF7JTFnRzuVGq+PxRY9dsplXfFPsJZCc
uBz9A/dNJCKdfm6FZl2Xpb/v4xR1ToFSFD1fvnW49p6y2ZSrJBXcp7uyp4zy7C5xAhZXu+ZMj+mV
mwrauRXFW0Ti3iGd3H4Xe10RIgKVW92Lzqx1832Fcu24jkYZCSEqGhUCJ75Qya5foVZx1xPpR4OI
xjaS59hpuH2P0fgBREjtieRzb5ahFb+IcSx+Nq3SLk7bPLSWdB4RtT/rs43J3CcfYyRQ+dh02rL3
etGHtSOG5xZ01Aktz0e2kreSDAdQnacrZYAZeb8UiGQnLW5PKX0ci53YvrZxWd2TsJcHyG6dAQPl
AwIq8w2520hSMGNPfHjR8GqkqXaATOSQ155mJwB6hBMDC8PoxfTBfpm00d7oqMTDtLRIH4+H4sn3
YrXv0SbeIVAhy6hVyIXr6It4EW6BcZLsmW/RczF5OLTY+M+JbY83aoWZDX7LCr0l9EwtqJVs11l+
Yyx4SghD35p5Jh5BKzm7zsjZ1aCp3LiZdTtwVw1VYrxHLW2DrGzkpqo6F7iKUGpN5zky7OdiBa7V
K3oNwuqwhyvg79IVzNaAFcRznDbvdCm0sH5PoCRxLkcxZv2OyOf30eC+Qlq1sYtpVfO1ayxgvmm9
w9ZiBpkgViCc7+NBgDV6M3U3osKgjh1GAlwt8Lnh9USFo4viOSOj55GiKr8p6xU456zsufQbQ1dV
EOmAAKgLKrWddC219yaYdShIMVxMcOyA3UmSAM34LJD3hw3kxENM18ikDqH0PQMtcJF2wdjVA91F
QLjD9m18b8kN2KLtddSe9n65U2yBoIQ1xqlamnIHZmz66L9he+3K3YvyFcGXF3Fdblz2H4FTLdOv
kmzBdxeHLTli7YeM/SjghfyWvax3GXOKajuXWnOcW93byizXDvHS5O5W1LnMNoZN+KeaTPYxue0i
AZaQdtGafaK8M1GILCNHmos4gPQU1jd5dkfdu+0gYu9GZBU7nYS6cBkj47SsIEIOYRUknqcfIkvT
f3uY4jbdSizsSb8MiPeNQ1wwzYbSowlxmD44aNMtJkwzo5+oXVd/JtoEPup3nKfxwZyiKBTfcETW
EDkrtb7dsrNog/oPguIKU6wTvSH0GDA5Pgb9QSgOpA2biAxpemf8mpQo7rDRcEMYzILtT27uonLB
avPoTXCYAVEMXlL9SnsJA28jS6J/nsSU5Ll9ihwvzW+6yfOrpxF2Ghid7nMCi7vxSypl4Noo9Alk
KAwxbEsEFwGS+FwEcxKDCANM2GEznqcvhdT6c4Sgv6FGcH7wb6p3DeU3uZqDOjJInJqNMeBFR4Ca
nvrBq29rxU9XrVu9WXzzAI43O54Rf5LPAKNnRLRPIWRUm1hN5WcT6cZtlU4eIG5j4RvMOv8ievdp
QZS9qdl6fdqFAji4iAW0nOOPIZuA5tqQSLnJXNmwXVLyQR8JU0f9OjOETcb+YBcdeQ4I7AOqPlCg
NiWMObZy5YvnB7cp7BAll3mjly1aMr2hBEBRGLIQmgLHnaW1ERrPp+eqAhAy2K8toqEJr4piQN0a
mrmpdZJ0dd6564jvapsW3fw2OtFdnAEx2eiFPz2yRIuDIYvTaNv1hCzNKiY7qWvboLGKiV0rRHZC
pmLl3XmcwizB2W0gM0Pbu2kVOUSTzLKnmBSAt47Sk56pHS5zucSP0lnanbe+2ZFMsj0BGXRfjinh
cETD2CChmobQ7ZV+nLO2fowiqXcB0R7Zvmexdszbprx2sY/tpDbqlyZpjB8G+t0fZRW/RFLoZ9tE
K8UKR9cOlqmQYJc+E6GelFfhS/WIlh2SXBSpUtwi3bIfyqT+EMDswRguE2kiWqIvWw+PC4FjS2yj
okVBdZcXc/Ga6ayxvGyM9h5RJ/F27g0TaubQPTPAGT8HnCDAtG2cRjJW0P7icpc1DI+CqSkXpvmd
w0y/Rg3c1VigA4gu40/g7mgXK81p4eZP830tvJzkE79Ir02Melav15RCNM9m2HqaEZoCQx2b9BQU
7pKdcROnR0kWxAV1Hw3s5HIx6drPgnzZ5yRm0rtxDZdfjqVQFepOPr/m3CpMrvxR30LUXO60uWLL
AN4APelQXMu1TrIWrisg9iBkax3QgJkziqfy3aZMVg9lFhmIYXH90n+uhazhNGfHorhGC71q3Bb0
CnM9ElLb4k+sf1Tkack7I89aCyuKSzMG3ZDqnQl64m37xGXcjfDTXT6BX+vjveGzHXITVnFpOWjz
a1dOanpaRo3FL8kENLzdfa+3xEvDahGmUKRyNdN4w1vSeBhjYkJiSOw0KvY0/0vaQ5vYrBMvSzzt
I03UT0Uhp5d/GP/8P/yg30k2/4Bm0D0dEpgDdYWqjOnOX73Wqp7GrLCM8QLZyQk0n0Aowxz4RORR
w8QYxe+mtPZDZp6s3NlpdrNzEiP0BNE3/QJjsgv5Vff+kmHLSPf//MX9xTf6x2tzAXlh9YfS8leS
kDQg/euROV6Uai5CUStGh3S4/OtPgqII0zXzXF389Q1wsm6i6R3GS2rCTeI/Vyt2pah230/zbyHa
fydEo51FHvZPRpJkbZc4Cv+Teu2Pf/SnEk38jbW2CVTPQZ3C9JHH+7sSzTf+5qxEjxXu4oO+WUGJ
f84lTf4KzYcHAUPweOs0kaOsS/7jf1oEYLkCONyfOfP/kjQNDtlfpGkAGgTKUR1N3Oqf99e55T9I
01I3ZXxjtMlpqlHXsB2toHay5L5RtWDUM0+GjXeT5YbKaywzq1md2djgOexUWxrIQ2NIKC0emWun
ZRF2FALbXgMgdX16YGMv7b0BRFh7yP2sea0RNDtbbBRxtp2jlRQ8QDmmUpZevSkiupVNT4YG4iz8
+mc/cwWH29gsx8VYOntTZmsydgFpOxww6iVba6xwPbaRYoPjafVPP5vFr2+hRuf5SOUXQMabRBVd
u509x3QCg0GTefbNDpqrL93b0UZ4I4f+2mJx24kWKseGQk63ONiN9FFl2fwwJXp3aWJTXlfVURmK
qSKbO/Om2NmUjh7T7WXqWjgKjU481kxEqvkQwwg7maTz3HDb3bNEBEGbVGm1c0q0OWabINPuRlIN
g8lBbG/DRn8tfFZyqdUUj4aJodpP7PcYZ8wdmXV+gOXSuu/NbMWXz3aQGOZ94i5tgJlQhBrA5c1E
lMS9JbTiYpXj1dGpaZ2iwDamJpH8wiii9jZ8xC0TrPzGkBJniDvV16Hhpk7cQhrfUnbalzEpLV5b
v/RnnQwMs6oukWrk72xw/d0AZ2zXOgCRGIS1V9P1fzkRWysjwi9BZHmNfp4/UMu/+ij/Ng0Tyq0q
nNMwViwpsTI+Zk1rXa3Jn24sJcb7tNXxyeXJzwwO4YdTuSMhgdMNo6k5cJDxb1yMn5zkSnsYqkk+
Fk1O5kRetBfTyhPyE7E4RH7+0BRZd9EmssRSvrHPbHvILGvN6TJjZg0UPvXQcHilGp6UQB+i+Gnx
BCLswquRtWdlRaddkgITMrUhwyGp9dOs958FP38X93bxIIYS7Tm6Rv8qsOs+eCh+GYFFGeN3TNsX
m/gTwi45UXKcMftF68urbnJFC7fvzmZu2zdky2xUY9k7Svf2toKU+cYcEPyD1nUJYHiCzrFnwhi2
rMEO6jwf9xTu8U6r+xsXOulJT9zbgchG1PhuiR+w8jJQ1BN1V1kQ2NhyDeI/xsHZR4gJ3aV70TgR
0ClcgU/ou0jc2AMadKQEqCH67D6xmjsNqZkxN37gF/aV2qMIiY/61SohjjKrXuYVIsRC9F2Kptih
u+7mrUzNG8dm+oT056aYP7WYNXtlwCZaev3V7n0EQbMfHdQ4aLej5/th1Ks4yHT7jZthe2cqOe00
puLwV2PnOCOwerFxumHhFi2Dywb1PEt6N9NOgpJtg93gDbdUHfZCNvsCMSKF72np0nMnu2RTdwhE
0cqVES0Eol5y5WwJjy8jgnlUKUna2bS1KYWuXmQVD8pz4iNIITzFdGVHYG7Tg5yKZV92OcZ+Duz9
kk/urd0MOE2s8djMdpQHDCDHh9HuXhD8aAetnp0LQ+uk5AtWtfaoo0HS7MIPaoO+mFDv0ZJntO4X
2Xg/q7pyQtdd/KeMqnAH0zPHCZlG97PlpXfsuz9Km4gUp0ZPtKTGh6sGsgSSRu/e24ZfGXesChpV
mDdxUdKCmw6XtB4X20HaBfVdUtzP3HY3ycT9DoIvnhtRzu9LT/LfEHF/ZuffndN5mt/9mcQenE56
/Vg3CKd0Fx+oV8q7CoEgNACfuvQ+diK0W4qeiG2JTbFXOIOOlyOrjiqHRU6R2EFAVKV/7TLxW1XM
b2MTr8GYeAVDBc9AhoHv2tsQ8SArIldS2U80zr3DsF+lrrYzFtzJntnJ3ZxgB+Hmzjhz6l+SYm4N
mxSgsjvJUk96zhat/pVrGMo2Cek4ejglNOV3eeNVKGuryTvkPQOQ82Q37sPEgf1oNRFfkXzk0mNS
NTg/WtD2p4RgLtJa0CL/7Lj6U1ImyA7aGlokbFyzSlxroAk0CezYT5UJLbOeI23X+VkZH6K6O86w
Ne6Soi8e8bdaYoNuW+yTHIT51l/G5A0MShsOpi0PBlEaHx5Vv7/Big5iK547+xxbjcF0yVaMw5YR
Uueg6HRHaxgI3JoW9AHc2n+XuU1pDsdpvO2Gtr2fJ7MGyY97otksiFxQgWC+nTYQqvpXHePTR93o
6RtnMhJYrAm3SFfkXTQ4/m99SnrM/0VkXTW8Ha9aXiwXqYsjdBrWVNJyP53Sh0aeJlbdY5gbkDnA
cTg61XCU3G23LfXDHMxFs64XI95FBnWJ99IPs3NmNFV8apmeIb7oTXAorkrHh6i23RfOET9U7D12
PStOYN9CqAiYqJHExyadpl85XY3NzShG45SXw8qjQoAg50S7TzOXpEfTks0bqID8YhUqjrmKO1ts
iWla0L7X+Sfk8vyKjOCxaAvShtOljI4srCSSu4QvqyJv8m6pLfwp7dh688aEHCHD2fT1W1Uk45sz
zuNX5CX1u2fjZ0st9pebyGeutJnqWTs1RjbcQxdhimO1jfbL1mfosfjS4IPhPD2g0FfNQWijevfj
qfS28xL1R2V0FhLyNCMNzhcye60hldsbr7I6IPZs37DoWTV6M1Uc+c7hZOlNnbi52abD55X7oSUa
/S3yu8gOy1TPp8AYNGffF3Z6jYjU27PIEtuSlQWqY89GlGQlDHwdY2DDlJviPI9dfTKSbs3Bs/Vg
HvoWPRsXnCjUsgWmZ0NyR9KGFbwLQZj4JCO16sHo2y5o2YSfC21AGSEQbQSTyNSxFTZJxrIom7e8
yTqGhXHfGlsQV9WPfEYAHnY4omps1/XyBa/Fuo10tk+W6f6048R/FkkpP6q4rXZWgsAz4BYfScLL
cuRCAFa4I7KY1Y+p0MWtv9jifSAWHNWaQmNrxs4CE8GarZ9iZE/cRYb14iO4SjeetCaiRRpWn2Vl
VgfcOPxvvvS5d8BJOF+9PKqH7WQmxsfgE26qSke90513D46Pio4gNFN/6xcKyDDWx55rSW/7DdJ1
49Ov2SuFJKjF2gkNSvQD4Un5jKLQbYl7SKabvu1n+kpNwzjatKzLYV0cszi/15c+/VGX4hLPA1YM
OeA41EIEjyyX5s4nxNQnkhXdTxD7kjWkg3XgDsedtvGMWOxrlETE3DWD/RN2qwmprFLxS2nPpHBk
cmS4bGiWMW+NNtWxk8bxpe3MJRxBIx1Nwhz2i+10waKsYtfren822AC6fSO/kszsIQn1rgDNw+h5
MyBRDnK3a55jVAk/XbuKdkOlg+zg01xW6Z/d3ybmRBIMZRZa1chhpJM2ZJpAH7GzT4U8rNzQfCLm
0ZKCW4tFLA1ro9cimoonBmTJXk8djf4g6s8NOx2msACLb/JG+ttYp0aUI/ksWNrbXdnUJOClPhGx
gHLzH61HIsSGvTFbgCR10L4qZbohW9HlJtcMdRpd2zjzGxZn007TX9GSdrg3ug78RD3sYt8qj3UR
W4GZL69qZqW9NUyj+YhZ0Nxbdc1yTE+bP9Dk/+6S/5suedWz0FX+113y49q5/o8tRlm6ZZhff1i5
jp80s3/807/3ysL7m8NDCRhpjK9ck5HKn6YtCzuWS0sMXw5L+Po3/8ez9TdTx9OJVBsM7tpF/99O
2UQPxIhIMBgijxlx+L+i4HG+ecH/MG2ijaddpxXnMV2LTOu/KHj61CQ/MkurwzQIwgH9hCt+WyJK
2ycoNHZuado9BXHmPfhYp4maSylJR3wsARQuxlFwmQ2CyFPrlRZpvq/gJzyizMC4YBvTvVosdGpi
XJwDHQJ+SJ/36CbV2ESJvKym7TjlrgyYqWVEEtLIW2ev0JJLblQaFgIA6Kcey0Ud1n5K2hyhJKOx
zXuXETUL+vJ3K3tcsMKf7V2utfbdN+iGo9LeatU0MFCsNevUoNvm3u86JTnPVmImpM9yFlOVEJ2i
NRGqfzOC/AIC6jQiHFzBA3oZslQc3nTJiwpqGXVfPItBJqnNLhPPE7pv9vY16hPhFjNTSsc6wjQC
bc/9p8rDVBudQ4o2U4TWosvfzLGA0kbOdO+WzsgmZUmjz8V18Bvlxti+KlbqPC6v7NVWTvtajqA9
fHque7wzCVqCqHxShKzedS36hBv0CDEDUs5ZNkuY41apTEGzimoAk+7CsvZhYtQc1nSY5NAbjL+R
CLOSh7cxwc1LF7gxsQcNCuhvhZaj0Y0g8gU7MR+B0054rIPxHB8nJdVKl/LvnRbn2zmzfefQ8v5x
Y605V9203rOnGM9J75vgt1Cb4NShWjWM2nvQcEtfMrI3tz6TioM0kIzQCBlPEQm6iCb5dDQiv45T
jw08B+CtPS62nPEQZsbJbscRyHve20HKlKM9LJCb+Z3BJP1v9s5su3Ejy9pPBC9EYIz/koNESRQl
SrIylTdYcsqJeR4DT99f0Pbfzqxqu93XVbWWXa60RBIMBE6cs/e3nSptf5nXsn3riBr81DDHdahW
W5oQF8ahsEpEjgMFwyactTovDQ150AvqWXZpfOaISsisWjosKVAuvsho6fsNK8+TuyGx5vdwzZG6
90Idm8Zh7DtqmtfuklXpIQo4mN2Mo5b6Oo1G6ygja5q3swzKvYOThbTw3lFmXuzlHmGuczMCR1Fe
jsxoUY/UxsLZiA4FUyW0e5/g7Z1xQBcuHl/yl9DFbRHar851TAGhoo2FahQ7gsWF6A4apUP41pJs
Sfdaze02adA38/2YuFxgsGM70wmmcx13YpXjIao7a7gd/Ga0b4q21ekn0Gf4Mzz+A4aF5fM5iGLr
Wc8ku8k8ug/KcrpLp6H/lLTlKVJOfCTbPlVfM6YCTOYoYGvoLjHlNtlfsrB/hoqfXsEhIz59HdY9
zLj8yvb5x8GxixuSiebXdJDpzkLWdI9lH/tlQ9k4CnBkBc8/EyQLSilnDb36PjOeA7e39VLFTnRd
d91qUm2dstmimUNTksl25+cLzYNB9jF1Pu/hoO0Uufs0gsjSw7LcwYjLbuqRCYIG00puwHEwqnVg
oT02JShXs9G0B0ta7F2jcwd8dY3OyPrA3oUhOsITGq3XSygoRI1OXjdDcCIp7nlY+3gHZs9k3Xqv
okMgBkMGjA9un4c5tJ8gRqPCN3p8q1fJDk0ONb5R64dGt4+/HSOVVzFyQ9RPU+9krzJ6a7t8PmAd
KJ4rYwLIGGZstTEGuMYiQGigc9Ua28BsDATMNk5pG+rrwpgLEmMz0MZwsFj8lMhRyKcXP0KOM6GO
UEJjfH9Ym+4e5jmudmNlyC+mBmNvyC5GB2N54NBDBn0P+sTYISpjjEgvFgljlqiMbQJsSGtIyem2
MKYKsuIEnR/NdDiIv9Qp2vJYIHLOjR1DqhFjxlB3n+asnQ+2sW1kYzewMGacE9g5xs4vrnWS6f3Q
zRgShYy+MM6gcwU9wr0hlpb5NsdW+2b0CSo9OIA6mO2nzZVSEATpTSH+aEamvGEEJIypbnAeG4N0
hCywy0qsjYPnlqwKfw1O+uIymS6Ok9CYT9RvNhQMKY6xptClTk6rCttfqjpHJ74uaf6ZyXPJYHri
AJUCSSv7AfcVYVJvzRzZn5Qxv2ApRmQ1V+upCiVm0HbuDqVThmfoGNV9b0wzUNNeg4uPRhhLTWzM
NWir8NmMF8+NZ+w32HRx4sTGlFNc/Dn5xatD4bzuXGPg8YyVZzKmHicCfLKWCcdmq0FuHpA6fB00
QX5rdTGpxLCWNq01krnQ2P0nVlzV7tJxZo7rdE/EntTnxXiICKEAkTVwpceCZYDHyF4kaBWRuAcJ
HYpSGkEv4OzsV6fHnzSWXbnzE6dct9PFxNS5+Jmqi7UpMy4n3/id6mScMErggUIqEe8b1YbHNpJf
LDV+Q4YXf/Yl0eFmNIcfyvu5MsYq7qkcTRVmq8nYrlZjwCJoEDp+9iXCmRVKLFokEUJRMLYtJ9Wf
NW243WAsXUHQvSMyRXjo2Dc40Ek7NwawGDrlBn46VrPQyeCQGKeYNKax1djHih78XW4sZRXeMmBK
1bE0drPy4jxDlIsLbb440npRrpx6TKmOX42AyRfgSGa0sbVS42ijy0FcpcggmZIZ2W6U2VxzrzXF
DIa4we165BLGJFdF6bvEN2dJv97hQre/JMZUVxt7XSe6p3ES3yL6ZCG0962ygreqEPauNea8xdj0
lI7WY2Ose4HTvtXGzLfi6puNvQ8NSQO3EstfGE8EZRoboIM0wTPGwAyHYGqsggVrflMZ+6DoenUt
jaWwsbPrDt/jbY3b0DW2QxpY9NpwIo7GkjgYcyKsqfoZy9q0TS/excjYGAsje/P8eqBHickRq1e5
AV71NcL/KIwR0m4954F5crGF4HpucUvC7/taGvtkaoyUjbFUki1Y3424LINyxk8mPvqL/5JUwmZL
/CFSyQYjMrxNd5+2QFonY968xBQIS8f0gObsyjYGT2msnh0q0Y4vnZzSa/TSp0T37tYz9tDMGEWR
Y0O4NeZRh/E76U7+U0Qr6Zoxvzci2UZcPSYjeEMcqDhU+HTMpV1jTrVabKo9ftUBzp0pNltRPZAK
jXQNdyup19+8ND60siw2CTynaO4f1iLdFAkTGmACwEzLL10Bsmntl5e5Hx/pqDwMVnVPtYa31sfr
UQzRsiVzDz89ZB3CX7nN0QQiq/Sc1Iuw5OPZJeY+PPolaITE7zZSBwz7rbxcHyU43Lv/jEf/d46N
EDDGXxz8bqqP9IcgZeFefuaP6aj7U6A8YA5w2XFuBH868YU/UfHTeic4IlT2n498rvgpICqZXLPA
Y7p+YZ//MRwNfoI7BT+ZYchvM9V/cuRjjv4vw1FH8C4gd9CuCuWPcW0jY7p0TRbLUMCWHbjC4p3o
cLybY2pL0LO4bqGM9hpi72hK2zyW4ujDObpn93SXrSCCag9YafoIcC48rNjSvyg7AzIWqxxeFz9V
7pY6onlRrdWX0uNwBUNEPmDc9CFsMJq7x1IRrts8K1H99arwgQWEz0ToFk/dMk4P9vReUvzhRU3y
1wHf71udp5O1XaeiWplENcs7dolyoWSx9MpYJYZ/sZC6u2ycgcCffeO3+S8J7ZsYtXoJV0nzUMOV
plNc0i25xlGhxnvD83BoKkUrcryOzOl9UYcBs0QKeBDEYeZct8ogIslIS45OFkzhnk5lCraiIvMW
lX1efzUUvbd6sNfT2Gt7OzpFfxerfv6KBLR6c4cUMBBdbH2HHrE96yaL32UiGYkSvr4pqQnoTDZb
yNM2hq9wPq1Q1h4RwdRwOsKl7aCnzgEhdGl+Cp1yOZN6tF41etjpvr4JghlGXst8cKpGqISuvp5l
Gjzi7lfs/U75dekLHBRLGT76nkCuNmTDs6NxyqZ93++J4HAO0dqIAvIjUk5viINdptfxDspdGt2s
xFbdTmsBMcmOgQSiEWuDY2iXstp2li5eKc3HZwKvaKGPAoossGvxOSXp4vNgoZtsZg/MXqWs47xi
1hx4/hB3oV0O/jzP1liMn4pcN+3WUJKPc9S1d3QVpm8K1wNMbj1Y+a4vkJ5OblXsG9T+2a6aFRpK
gWrvnjlmJzYKUNZ7e3EzApXzruO05GkkgaN+yTJ4YoYK1TabvHXixypUlTjQIUmfkiZ3Psm4TM9q
9Xg1xw66Z4Gn9GpsE/dOyIzpEA+E5MAMFAuixuYrh6k9zDQCnuKkhFwODO/NquLu1rFL9StK/aC7
8ql36T87c5juwc2oJyb+64xkOq6tz1ns+I+JmzIqIxTLqigZ1vyr29SOYlqNb50M6HKnPBS+bSmq
F77HHEN6nzwG9Ejue6GT2wB4gNqLesa6ElUuNgEdlzuWK0EyTmsbDGyNE7rlz0Udu2SzumO9RwXV
nDJ0NClxWyV3+eelEpkLkS5WyuXyLCjIwA1Mqc3f6krEA8HZatKZj1ZeLXZxrJA/VANTB2tYsdTi
QIkmGINPep4cfZuQO3FoZ/9RkGbNyDdYt47DVA6enHpeCu6efb+MxVsUoekVRUTbPBixVG3zRtbY
FHrvGQYitlGdioHaSXO8ZVpwcpmrHgf8StcuVMBNX/cAF3Lw5iqa8n3oUIN33C9PUY8JZpPiAvt5
ucwpmVDb2WNgqha1cxumuNQ4PRCVgqZN5Z2kIJB5HrtXl9nJ2cpDQ0Y3o1GHGekUV/59bcampRmg
FmaU2oylPjOeljejGbTWZuQa6r44zx3VNcXIZSALhshRxT5o+CJJAN1APkyRvyWnMuP+MKNdmxnv
lN1SePCbHKu9Hs0YWDEP9s1g2GNCnBGLTQ6svRGh6Pk1ZoxsBsoJVkE4+AyZhRk3B2bwnDKBVmYU
DZEIlbUZTxPlHiFiZrfWzK4rM8SOzDg71x9dP91RdBfbaLDvssvkW9BourL75OflMhZnPh4GmkE5
E3NM/CRspPLJNsN0QKmvzPse/DnLHgfm7egCUZXqu8AM4ku7fp5Sp9yUS0AFbSb2wFKnnbyM8fGE
hIcgwY2MzaDYjL8N/Bn9t1hPbjunvxuMKkCT/nUtjVJA9Br3hSsD5oQqT267OHBTPl6zvqG97O/V
MrtXPs5qyTK6840ewY47iQvCaBTAWV9bXmVdu4w4tgPaxJO+yBr6mjZeaLQOrdbqCYUiOkkcDMU5
N6oIX3UfQZ3Yt3kai7u1VO3e6lEdbhtvIRmIMptDasjyewnw7O7o4pJ5Z3QYq1FkxH6sT6DHccxM
ovt5zeNxa3mYDKRKz15ntdwS6Ds65A6M0NF84EQpn2kRRGfPKEKw62Fpr8k/d/iaFEOnHWfB5L1Y
ovfEaEqkUZdIozNJjeLEN9oT4HNEhDv+bW90KcvI0iHH6RMNu3ZDzgFDiWwhf8/nnco8+DozU3oK
LRWQ4bLoK0ev6mqcg+Kb30fVaZ33vVHJzIOLYKYz2hn2GOuYDSmCmjYp2yeISsWuNXobxyhvPKPB
UUuffHUvwhxV9/02yMcnFmFxUrVdPALzRD9qND2pUfcIYZuYJ3dndC43pdEAFaGjdqSZowuaxRdv
6hiMCCt/Lo16yBvQEQ0omK/6i7iI7dAIjSbb32Knra7o0jBs8gyu1miTLDQ9t14/awAt6XLjDzwi
l3z1b6yCOIzdf+rk/12dTCrgX9bJ9fzdWES4lx/4vUhW9k8C2CuV83cVsvJ/YuCBkljSEw0kY5H/
PxRxHSMfFAAT0BaaAhky3u8VsgvYzjc1N4TL8DJM+UcVsvMD2Q5SO9Evjk/1rmyEhJfosj/JB3U5
DFMVpECL25J2YtbDF89l/rQ4Xv5RVtN6A7uAwT36eYb4+WWef5nsX4b8UdBbjww+Gf0z750eXWeI
XnM6fe5da1QCyYBB9qa+jPGjiv1/CxGUHrOIUBSR0veqvWE+jzDVkHLrsoAenoXFxzShTpjaMXxN
YJCgmrjIF4aLlIFRitkB5pvE6BxwHhX77CJ+8C9CiMpoIgBNFb9WyCRiCKunTC0TVNzWfULpgZxi
nJro22A0FrE13ec4cRhRV2n2thothhvF06clbuFJ6j75BmQMwQbIaKYX3RI8QpBVlPza6bnT4+V+
DTqCmRX0qG9BaVnnuiLYkTN1GZ8mS5LlehGLxMgw0GbWjnuUSZaTQMqGgVBhxgW0klt2KPyo30Ml
St6EdsAxOWEZXvdG8LlB5Vg8awECn4oBYQfBsId0LuJrSDDhrYeI7dqul8bZrWXpP5dJDGOasKAi
YArAABhZlxwRFmFsxhHu1upDwy9vkFN2AabgYkKZprphK6O8vR2jPNtjSYDzjmwQ6Eu7qLuO6IiL
pLSCKtGEJ5d6nQf/FIxPU1C2h1gn9QHEc88pJAqHrUrLot66xFQ9t8U83IogREAiFy6OKgBE0cwr
HgSOGKYA8Zo9pL6ugZR4wfS5GG0cWaM7hKgua7TwyaoXg1wNFGWnHw3gludsXwDxfMA9yER8SVFq
YCvE6jUvuInttGcKkJVOsmF0Fj+GQ/ONGAU9HuxhbenNQ0T7Bo+3cDdgC4t5k7rr8LXqKDsOURQW
r9Cos5vJqdr9qnRmcg786b0RikPF3KEJQIZwpSyno9XhtM6VqBkcbBZS+R7WoY+z19YGjzadV9Ki
QMqIFWXgdSCm9GnWQfKIS1mL4oNvV87ulrCJlGu7uBVWoaNNaG8NbM8PyugU97hYS1HjOnCHCa/J
7FN/CflzHPIasIV2ZM89uz3DnblCW78dhJiqQ1QJg75iBIYU0t9OSga3KJfyK7i5Jbc3uWK6xh4a
5/MmqJjRuwprcW835bYdRHSVJTkDmGCQQIkUKI7YKXdFLu7koDDu2CLYLLX7hJj9UMy2d1wbN9pq
u0PSZVf6gBqV6z7Ct8Zh7epoV4UdK9CtWvtkIYKls9SPzhZ1F9Y5UDO3kl7rPmU8QIKFmo8jfPTd
jC3/uvXQu21Id2jv/L4dbyWmzSctKrfapLXvXftZBSJB9ec1MWPFOvvGNPNnYWF9L8L8I+xqd5f5
YPXrNOtfrFEWp2Jegi094mSTLp54hhnPrhVio+Jcgm7O9ilp8Vwlm2yOQzrQtGGnMX/EO/eq3K7Y
xtD+N1ZN03GIn3zso8DnRLaNoDpts9SevA3nz/DQrT6OT0a9XO16frEdwmhsurg3AfGkhCH7WHRl
Jp8YVCHsKdZ8z6HBu8HiXRJSoagxY7cf7z3q1H27ZJgPsf98Ymjmfg5KL9slOTX9QiLGbTAOwQs9
lvGumf1iYZNiigeGnb2Ds2tkfbUZENDkyOP1wSbCAs1fnD2uE3tjjgvpUK+uexgtBQpHWGrZx328
XEVyJZ24ssst2RSkv6V5eypHEIdBVxrth3y3fc40+GCnqyWCV++pdthj5oaD53BRzvCdaZms6Flx
ahZcbekwD9lShKmvKUlNXHNnQlyYLsOyTTgWHlPkkw9ZH+IGsj0wW1W+chCR9t4OG2I63WC86vqw
/MxpJHxMhhi5VczX/zkDbCG9EZ9rvlQPYiI1WRex/QK0oPjWa3d4C0TsPgftUp3blowkjTj2qoAO
cD+tQ3iDmrVn8k5nY488oWDTTdLxOXUdDPhJ77w7PUvacdr5iICvumco18Oh8cRD33uEFQ30M/py
1s+xKP0QfIJIyUFQVOYc1o69h1/ETrxsO2V9jiUtZMss4gehwJOnwDCBAIwBw8ApDBAXOrEJQKVV
Eg3JemsXTXJV0jLCF1JEPyfYG5MNJPb+C+UfcPTVmtKjnPL+AMeMDvwqll/KgYbq6jTrizM5qKWi
LOjAI6VDvAna/mc8zvK4osg5opiCQFX4dsZ6a5Mnzx/FM5MACR41a4DFtgiEAXAln5q26QHQ+ctj
0tc0zdiY2gNP9OU9ATv/4iRu0G9GeCaodB3scdJdgZGOzFy74TyMkKs4nztiGD7brW+KW80RJrc/
a8i21QFcQJd+cjkLQGwcan/kSZTbYfaw1gnj1wpr9H4U8Aa0My0gOO1l/QgHmtVRrjkGdylbcAJM
BqFCN0ebONHj9WyXL/OykDCXIzxgkUY3fJXFDuJ1cXZMJ4kx6u0YW82uBSz9H97zb1KfvxMQefhc
/qo+/vROn5XhUl19Jx767cd+r5KFwBgjUAn5XqhA9phe7u/qISFpMzs+mZziT8qhC/tHutSt/JCL
Poa38EeR7CFE8oSjHMwxLjwh8U+K5O+dYC7pwX5IsBABiYI+NmX89w4bgHbtaPWjfy4n8F/bigk8
ZoUewQWT7P7Lny7Mv/HEmV/23yKly4sRVmy64yaxkKDE718s9hYXfPvgnhOLSBXqNfmi2VVe83To
fKwUdvMW2wE5GFPWHf4PL40sysabBFv7RzNaauViGWrhni+ZARXDZ7UHrxws+4Cb/MUJFwINersz
+QCRIdX/9cubIMbvP3kgIbczNaBjT8Vi/vxPJxFJ/6xS2AHPRWlhnQytaYASgI2luSV2h5dbSkZC
f/2akjXyry/KUnFNnqcgAvX7F62aKhrjRklaEpV8qRwkUbL0V+I6pFKvzeCFRzc1MPtRjATiJMM4
fPgNI/fC4ky1bX0zmw9i8vmgboA1W2HFvTOJQFMaobgXd5w1iAhIIU8XuHxFmeyWonKc33aer8v/
i3+t/82q+X7OYVYNB0jGL0ZaB3nnYhL707ULZ1qDeIQkMmCLtYLaGJLgmC9XYb+Il0texpL/bSDq
92fH31/VMLYCTqNwNH74xlBUBNnideIMaVS8VOQlkPFXJd/sbKH7T/DBk+c24uTBW8PfkYz/zKJ5
eX3GO04YAIRn3fx4r0xKVXmbL+LsW/7ylJobRitSlOKpFX9j1Pwh4/7318KiycSbF/SMDfDPqzPS
AUWRPYqzSwbEk9UkUImnVBgCiuP0H0vuuu80aczdaWIfaF1xs1hZsDyiCbP+5uv+1x2Jk7oNhcwT
5gj446qVrlWr1o7s8zi03CQuIJb6iBPDnqjxcvV/uElM94L7kv8GnCi//+zAH4gsciZ57vqB2A3M
KuvWjeF7j4Fd35UdEVnO1IMOblNWuSpWcSpxKZnRLmqtDZqB+s7yp+Upbj3OK7ktkSnlpq8PU/Ax
SSao7ZXOuMu8EHr6rUoQBl/99Z1+Sef9YXsJCA1wMfR6zOJ/5LdlRRyNoVbiDOycaFbO7d3hsm4W
Q/HuOsKAinBmy9VcwBJuzT5OmWxve63aQ6NLwOtp7rbF9cqxscMvR4Za2NnL01+/z3+zCwYoDULX
xrjoYuv8/lpbixwnRo/ijCKRC3K5zHT6mjdhR+KlLbq/W9nmCfrdFuijsGWoqxz0qCjLfnzFcohl
Zue6h5Dj1HfeUHrvkVrMXxzgZqMNop3TMUzzKI0i3HVTRr9kRmr4nI45klQHYfyHU8Nez2x2ANvi
JkjJrjviIa/vLpeo56nhb8ioVcd+ClAPwdcj1hE1pKR9cjKast9G+v/zhnh5Kv/5++ZhbfM9O6xc
DE7ESn9/IdcwV6CEdHyu+amtavTa7bLAAkjpFHo4VFPCvJdBTTbspGcVoNSnMkquVALTbVPwu+2t
Xhq15aw27e1yCK6mNbaGA8Z74qVppmgHepQXrTvbWZkWwnezfib/JiajnLTQbjPTF/G2qJKTfgfs
hjsD+Ou45xGAazbPCgQXnG/OYzUkd2FfZkdZhvVpylBd7sK6s7FZAU37LHSQP4haF1/tvCewlzqA
M5VeyQLSy5R8aHOuJmciIapj4Pl9aysPoEXrZM0jwXW0yxfIT1gp6x7udZCEkBGCwGpex6rI5p0T
BcEzqI4E7ikGCAgGcmqnTenFHQR9jnrkxA0y/KW16MGZydWQH8hZGeiPQ3vvbiRKS8broaCzFRPf
tyF27ZYjokJoOTFECLAIdWdrRkmO7WmovG3bS8YC9Kma5jGIy6LbLopA9x2QCPUao619bXLWSIBA
hCMHztl9WyZU85QGah+IAWV2WXvee09kbLqtQnYbSkA24qnhKdCTn8QcDsIxTC+nsmD3RfR6FpEV
DHNzevU8mUUiYKiu1WgHza0TM9C/hybSHq1FhTB6NE460BYGU+LGaXKacjV8DavcZ+wvExtbRNbt
lEOLr5MwCTo8evgDm7fZttfPwpBRpGGkEOstf9FQVLdeSvBNoGR0JQ1RpTRsldqwrNEsw1sx5JV4
NBCW1fBY7JGvh6PxUF0TsOTRBQLawsIqbTpNcCfhuWiDdglhvLgtg4EFSU7zYl0YMBNhtkgFOe8o
6DA4/WzFAih0HezKwCR2bQYNjsAHxu2pSPJ3IWfpNVvwGCQEkTxlEai4I95VNZ+tZPId3m6eVdCA
CBYNr2jzUfwwuH+q85wrDXuwvsNCTTHEDk5GQzgHDsgcI+Qt44j5pNXzjelo4KGgNeFKU0B+5UbV
7BWpZlXio0RlQXxyy+/Ag9+8KXKiCXEWJkcgzbAZ2XYX7mZFRpHBhfPV52gTu9SNzxyhGXmt2nff
I29Gg5za1KtDQfIVfhvvndG7ep0lIRv9asSWo8/G47IPBW5JekCXcHomQJ7kAMx0/Hr0fbw5Thz1
HWVd9DoiU93lwNXvAK/LF5xX5l+qC3Wkb87+zHYWRaj38Z0x6jHBlzFNlx7wLoUPkTf8H2uAzvIq
9Lg4nTTItAHUNu3uRGSnEeOB2pLKEB7pOKujCurlSXo+D3WcA8vjZY+khguPkcdDNMjaDqFz2H+0
ylxK2s7ixbTURgoO3m05jug/nNYlB4Oyk7Gql+rH9lKL5AWZ5A9VibQ6jidxGle+EZp07MbyIksl
A0/KTD+NKccNxyTokhLL43lYmnmnTfWoJddelJoPxS3JK+UJIZ5pzWLIzP+aOt30IJypPu188t4B
E6o9A4j+oyl42rYqbt+yHO8B6o9eP10KhTVvK30L1tp/lwv1fQYb8K1reTPM6LMPBnMB14JyiCmC
ZZ/shFvaryOof+Bn6iPLiO/ukvdb1S0Pnr7uDsTZLE92ZlOE1yj3957Imze8ezzNdY4NYh9JRZXe
rya1Cjh1fdP2He984mcIpKxneKSt1REpdSlw0Hko8rUzwtEuhx/681y0TGW0Rj1w6lvXIhV2EzQ0
ru9nT5PdUnruexIAArjmscMbbOTCQDy0AAghrxTRLzg/ePHqcguJyMuWq2npTBnEk2fYdfM5dOf+
AwgT31EThRR3/KOKBQ9gpKTsbXT5HGSgZXottKAwwPJy4/NNn3BrBDd8nPrOmUA0phoDJ4CegndL
h6w7zDNP3MEsTw/d5cmOM55MuUvi5j6bKFfdMNPjfTPHFqEW9Oeo0sgBYIid0GHdY4nlzUQeC5iu
MtdsQH/1ukxp8JLlYVvsh9ZOr/FiskYYnXrvmMS4pjSE+fyXTSAvwF6TM8hVKfJUHX1jJ2kVd1jj
m5cv5yHcYg6gHBtE85YJomcIhiO0gqfUgSBQvlUk2OTw8SDnOsyUoIq87VeLIPHHRcf+excO3K92
UZZ7ma5E1cQed3zX9byTy0rE3iD6uzllC/CAW5AP3hEZQE3bxv2jWqC+3ISY/wieaF22Jokt7lB2
QiHvXxcFdnG1evS1A0URyanUQJLIgmdtZ967k2XiRVohZwCVcQxx0da/zGBECWSSxlXDPq/ILExV
8+bHDTd6K2byD80n5ElEjdz77EBd3aGGNQdeCD5wuoWDcjzmiJqyddubmSPtC+lz4qVGFuHsB1Ol
reHM93SpGC+PTb3arKimsBwTU89nX71GHSsZkiw9ynLXkTj7dLlqXTORJZLNolhRjfJ2Ep9Pkafk
bTbjwP1aJTEGmJx8UXvVDgRtZ0VMhtwK52ofsx2lOTeXdEEnImRDosI4kKBnFjhRMUka+Q7ItqA9
aBRi5d5TY+E9Ld1sUpVnN1+3Vmd77y7yYbC2aaReq8Xm2FqM7k2OHwDOoQrn4hbuGT/NvE62z8KW
M0uEYIdyu5qHCz4Hs/eRfmJd17Fgk6cUic2R3CXyllELa+JyAX7bi8zBHbAQ+4LZWNFb8MS5rN0o
XnisLQPm4AWpxy+4S6LzZX26hBlcI/0ar1FGuPl9MIYskdAeu4Pr5dNtAmA+/H1BAOEPvzUBnu1t
2U3dgbxMhc2/8d5jn17KZVX4S85NkaOQP/mYh65FW4lT5pluA8kwaQ2MvRIkRngVOxGkAwsWnqQJ
0XkZ+T2p+UDWXLL60g7dXefO/JmmECKJFrPkiSTd7sCSEy9egrFgJ6B+hlvUNzxhAN44V3XDohkh
sryiXRIPXiDXMyd1FrVtMTPcDjOb9mUHdPMBYzYeCy42kYnm8T1kXCUnmLltzAOICWqM1G7bTAOb
Qh13U3RFFC6xv9Vo3m3GrGLZO63mdWngk9nD1MPfNBzVXtWiKfy8mM89anIdNjOzF2iobrcY/ojV
rM+TQN1wGMapSh5IY7Hrm4pt9NTZE+/CI8SUhNa0ZrXbIlq7l8EbKUJiK1evWJlhcjaL+byBmh/x
kQXPY7iUD3DDvzKwtLaAbfqDV7RgGIklvZvzOPsWO32NThoZOeEAVb6dahQizsLjkUhTnkgaXj1j
knhQVCjaf80zzXVOG77Q2pvX5doaM5iVBL5MUNeQjif0sG/SpsnuHbcXAsaJV95wsl8OTOwqRNFN
U91HNcNJtZjQLl8ubIYUmYSp9nII98vSD/Ztazb/W8RDNCKJaqKmGgnJ3smiKm6sWtKFoVM0YiWL
Zus5ziRfT1c2/LVVJmLK8QjIpgM4M4TBwAHHm32pnahxSlPStUkIPDFGiA+wztpiseKeMQflvGCX
nR3FraqStiKDo+PtRWtAs0nW1AduNPNOl8vDJErYt1fsW/mvNTUmTxfVqH1mnuHCIkM5CiNW0OVg
GNtx1dwS4sCMvRvY02p/CaI7+mlY85NaHVNF4BSpVOIUL556FWRMfshVh9D/cNVxBuN7rXzJ8xNn
J6u1jNmtVp9004lXJqCELVJluclB5YG51y3pj+Sjsak3EcnRoD3Scgd9iD16cZu3S9BzjXf/vWu5
hYaCxcOwBsdJ7V2Ro877XteaJxBnu+QgvST91Z18u7/zmpE7brBwIXg5ZkHrtwqjpUdi8WQu8yp0
UbCuaBI4sC3Doed8swnHsbuuhx5KqCtlyFll8N7tfBUvYSjqOz4xuxJ9Hi5JkFk8NqJIcpIofR4s
/qT9l4SO9W5tCUMzkq1Tt8ZmO7iUzB5OTB+kx4YuWWlfxXlJEiFjHXnFKycvSQeoeAFABDtVpz83
Y4z6lDuE3ZnTznrFA3Ek09kvbQncoLEeO8vHxEo5XSEM7pzlgLff+jo2jveRqXH9FTP79K0ulp5y
G3XChrpKQvgmx1BQlF0XNFc+Yx72u90YRQVOtLbKsKDVS3vrOUt6SoMm3MWZn34qmyF+JiV1WrZj
Wehd3nv2NZ5KfVJOwzTMCvKvdav5TR4ppD2VMhmC8IwtTqwFMdliGww22jK87f7bpTvzH4v430x4
6I2b1vn/bBG/e6/69+8xar/9yB8aKPcnxjoMo2nTMrKRgl7yH9MdG583yQ4ImlzaBHTn/lsHRffr
D2cA0yF4agLOosM4BjzAPxnpYDP4ruvloXui4RWEgKA9J5S+/0OfrY2GsMjixb8rZROKrfQDQfCi
ACrSbsfeojBj+4cIMm84sNTRqa40IovOsy20oStmIfFcQN+2SuhlvtMte2tdOjc6hBEzy+3oTPhV
grZYm1OeuH4YXFEGlO58Gki+JT5UywD9BzleoGavhr4o/ePktv3XPJ7PJN0EsFakFWzdxA/YGyAD
X/VtvGvY+p6tcF3FcR0wFZldvYLEYDD967XE7GQfq0UUHsYeG5lg0PVpfyjacGwfiWTIn7s2Um99
sTroMvuWPlbXTVlz51ddgmVAq88WJv2al9D+ul9UIc10I7CrjaMrDIRYuB44r/lvbRDM2Fzr+Qu0
VDQFqBav6lEDRu0SILzYZwGi105ihRTLFkFIa1ncZGDDv/i9136WvYMhQNSYbWsVfi0WfQq5Y0Ed
5YSk8pfofhp95yH1UvugVCD2Q+bQx0B5zr/jqPY8ZoTSb22t7d0w42LbILNS5QZxFENvN/L1Zhbe
dGAmUT5SsfWvC+X8jez0fA3kTp9VL/Ut0gfjOUiRJrGzWumBU1L6wXrwzlk+TaDka2k9QI6G/+b5
nCvrRSDcH6qXZA0QWYUjsxuIJ9sJCCqKp3CQ9643yU9WXfTEMdHQeKjdeNypBkHUf7F3JstxI9m2
/ZVnd440ODqHm737BhGInsGelMgJjGSK6PseX38XmJlVElWmvPXGNVFVWqYCEQiEu59z9l47kwC5
GBnMpxSoaY9V0aIbaOTdhjYLIGAiM7bmYM77FN86MGS/mp+1KSu3bpRqO+in88EKjfkNQ4I8hI0o
72Z98i9JtCkuCmKns501a9PV2M1OLyA491a7tHf++l+U3VYfnvF9lyWINR16CUFbvbLy+hiXTTDk
R9TbQwquoPWrWG3RmSKdFWBdV/1AKt280UPISm//WVH/V5pSZJ2sOb9YURm9d2/J9P3EnGVv+Ut/
rqkuCTdSMSNWfzE1/qJtqN9s2t4ss+AgXWTZLH5/4TbUb/TDmZbRwHYYZi9Jx/9cYZGtsi4u09AP
gMe/t8L+uMBaGJaRtjKZNE3FVmB8WmAZ54e1O/vBsRdoWtCCC3kzEGrOM563u6hC0dfrr7E24Jyp
LJjBZEQpIt36dg9zsN+Zlah2uAfIA/vuNv6LWalt8Bm/m3jYvDVuCTuRbjjE7zJt+nE0MDb2ZCeG
6xwkkb/FlUJqdeXODms9i6RNRxQTaCQsDScm9uA2wK+ilT2AcSRx/u8uVdlNI2y3qjflJDP5ZS61
4HIKq6FlwW7EUxZCY6jhaJbzFrmVRq/CjsHdY/twGw0mfau5ezzqOJ71hPY/pRlV8IhISCb1Qzj1
AeIYLYuhklGWwLxrOAWhtcFugHFJHd26E4vBK96Mtbpndecwt1HMgK/Jhe8eVFHioK+rrGcWR9bD
qsOa/ppNmU6KnUkeWG+Bn15HxH7RRE44OG573wjTY0t2abKN+illVtGZcJ6rhjitYIDv4z+S96vt
6miuj1UQi13Xmc1bpIf1lcpgiTpxcwJufCwJMbiXaCQAEo/TTjZdCzE97I+j1mteJGdW3BSX0GVl
mdNFHoRbLSL8APORKG41Sz3pZozTkyNj4c1JGn414E7Lld7Zw1nDVXQDIAo6ocTwuhmifrwI5Hyn
d0F6VU8dGgHOpyC7B0cEWzfRrNeaycpKlSHmZDQnMzuzHjm3upuUtz2BAyA63Oza7mcJLcCsRXJG
uNaYD3HAlGUUWnQ1A0pAymhsK2gh95Ouj6s8BE80OqXNqTbLt6Vsw2QN56JbN4hUNzMIqv1o+uUG
7rS2golCZINeFgeUpsMax7Bzw12vTnRy4BKQOnwMkLIclXDcIwf6NPD8XE+/lq1oaO8gbawGxsCw
YDQEtU00Qwc1xguz1+XvgQydLUisaoO7jmwSo2/XgApq+l4F+hTuu7Wdq2GE7pWU4UvCY08bqh7X
LU8aFt1guNUl+GHwx/3JHppukzLfxnwU0snTQHcZA4kqc96at2Gb1fgHZ2MV1FHII014p78dEKFN
6xlk3FeAPHjFx5S91FUdTZ5BvBhBzKgnnqZvBkbpM11jy3NHijtszozfWjSqT+zEMwRQ7DIHo3eY
rBSDOYXruQWAuGMHxkuH+behs1Jl0sA9VzE6Y/SHMTtIIeVg5dDu7bHBEGVpaQvSphYnVdoAG0fu
46GHVN6sMpGGF8y38hPwQe4eDU+G2P2idu6J75kMO16R8W69Qeka4MOnQ30/D2V+oVL6jnDOq+Rs
4x3dmoUiiISykV8XwzRoWpw3+h2tKZMEFkglN5KqxN7R9XcOSVs/qHCYX2U/jxvM0tZBEWC8QvKM
irwUJLqwEg5PhDi69ap0HVKQsmDOhZdEdQJmizCNCTplLZ9zX6rOs0E+gj4n3KC/xI+IzEOg51sR
8SPBc/VtmF0w6mE6p6a+PxSBU9geUkTU7DHiZkC0hVMznAiMK6yGw41T9wL5YE53YjG3p1cWP4zd
YLgY0JEJFhrKSwGStETVeumwHJyyEMw6Tcw0e+QgVJElaLYFACEDbFyFC08jqLShP4g3L1pcepIj
VOqJLrI8fXHxOTyjBE8s3r5+tuvzYIThdWQMyQMNnfzeXdyAwdRB/ywHdJkfZkG7SZK3OMBFjlqb
bgwm2Nq5ZtLHeBQSMYbDcfEeGuZiQ5QflsSgrJ16ay1ORQAz1XHKxPBEsgv+1MXRSEB0tUcc69Ed
1uDiL85H/cME2S5+yBB11VYOfX1nmwV2SV844Q2IKuNL0WfRrZzGTOybugmuYXuX8JWmNknXBnOk
52LSITBZYB7tXb34NAE7JC9hpSpiMcXYn1u8sswRxWCD6TFdzD0JWssrbVz8n3YPohOXYkspbeDY
Ulo4bCtJhIijKS4RKH2+AKFpbuPJjA91YoybasB3ytowHuLFi0rLUfAHDx3rPD/yBBfWatKLxYe2
ZIurD0NrvHhbxYfNVU7GYnltcL9iM0Mx2aNsPbWu43x8bXvNDU8Z1QTCbpMP2Qu5aULnLTYxbA2u
xeSwGs1HfIzlIaZYuFZmKLhq9karAmMuOCDzatTKi9hn6Z/t9CKYXB+vbnFQElChY2skBItM81xY
MXDirPiSFoncWRQO/IV5NK5yfugQPhfLsL2Yhw2ovF4WTgy4av6IXF17jhfLcW2Y48myK4YyDRKd
J2ac/Vu/2JQT05ZeDRJzt5xLmL9gZ+Ypten6f7icrQ/H87SYnxtilMIV22l9Mt3FQG2bzHLWopml
temYj1oexkplbifwLAQVYLZ8dOK2zUFQYcWGBI0re/pwaAfW4taGsjDNjP0WF7cbyoFa2l0slh8+
726xfEeL+ZsjHF8XsTBW3F9pupXcTrpzl4y+vYs/3OOmVWM0zZvQPDcf/vKlbL/ykxybZBsWz9Ni
RG87LOl4tPm+iBLCqa6Zcf5s2lXGa2JkN2h+bbBS4JeUi9HdrRpx0bCc8StajPDBhyeecxf++NQl
iWIlpZG8IFl8ajRBhDniDTzNsSqPMa5eiY3C1TBT4C8P18T1koasFVV2S+Rce1ks+G1rAXGPH0zu
BS9Jp29BdXdNcxuogc2agIAz6WUo4wp+YheR4Qjbw2SHtW5AfEdIeGbhgF0AET5WgbchHqtXV1Ul
yt9ZU0fsdWRQ4XMimw/gsULnvbDG6wU77n4QyNUCI0ceBZe8jFKIzqM2Swr8OO4vKsFUYIX2BaJ5
nVvQzTme1F+MeGGe9+bCP+/Y9BF/LlR0nWfA36gFlo4Ak50AemFe7cl7s0ZvHPyQ8A9pcf4qUtO9
G0fg68UHh92iS4wYhqbWKqSNtXMLJ43PdTglI9AhmWFXdsfHmjBqyEqDfK58N94VDv7mVRIl4EuF
v7AsZZXvGFZigdIWPcAqFDNbBhPsbhdlpbg24NZmR7ck0SvoJOF8uW6BMdID/VC6caqvc6K2V43Z
EYI+4v0225PjTgZWn/+Udf+rsk6B2fmuHvFe2pc/eYmXL9m3//6vi6KLmp+gGn/8rb/qOvc3Glzo
S3H/oVxC0/mPXpmyQCKiXQOT6IgPPfQ/KzvzNyoZg3BRF0ehMpYggD8rO4MXVFSOtP7B43I0+rd6
Z+ainPqnssoWgh84fkFhL/iOn+WA0VQPHXni9cHmwXW9ONbErR5WMzHQQKuKKnaJYSql/tpo0r+X
oapJp899qE0RrH/2f8yEUlwUupPvYH/1y56SYjTmvH7vAh/yZFiCVC/0Vq0Fft4rkWvdt7gGzTGG
QfpoGThOysyNSFiiU1ToFozE3JC9V1f4m0Sg18OuzbR5zzrk3HV5N/6NGvRT85A7YFmUjja3gXv6
k1I65rBGoVqWB46aUA59GEOcWdCKte3yuXjf3z0i/6pk/emOU8yb6HrRoENOXTItvhefGhqOvSBJ
ysOg1SZTlvR1MSOtI5978Osr/SgkXr5bi6GTkDRaybug1frjlWaE3jO7e4rrk9rPYPnmJGlrOwJV
oztiqawdJDP/bzSPPyoQ/7goOjj6BWhLXRJhfrxorBuQCjh9AkBjPVxpizG8wa1qex3y4mn164/4
r64GppRus3AtpMufbmbAKDnKs5gMQn2wk3NeZ/N2dBh7X3Wpuv/1tRaO6qffyoId5SLSRND/k3eA
UXIaEp0bHapwTHG+hdTyXlVlhecyWF6FgJquOsr5i4F5x55kjLbcRI3T/NufGSWpS5arTkdIsqj8
eIdTwbgp6zgxVl2ySNCbqfGcwPfvlVMCXvj1h/75GbJ1sZyGXWTSFo39Hy9WUyibmBXiQynm+aZw
6wbqKb/gEgpJSL5bhItN5qDT/ua6P3+xti4dgVXDcWiJ6Z8Un4xthyhwyviQD1XPoZxvczA7RGF5
RHLirz/jp2tZSLIwOS59NL5eoS8G7e9/kWjlBtGHKjpE1PNAERBprkq9nk7BNJgPv77Wp/X241o2
OcOogqWOsOPTlxdnLTUKZ7fDPM2D+BjDH9PI7IX36+t8bostnwlwgKscFhkeV+PHz9Q5aVMz44uI
oLT7mNMM9cTKmnJMab1p34URkoPVCHAFTRsNJB9VbBCef/0ePj07y2fFSstCJxwcDchif3wPFGdJ
tJDgDn4Pf7IUfUW/YdaCs29O2bEIXMpZx5z+Zj3/JA63l8tiFOKDMwRmD/0sFu4Dh9OdLwkII2Di
Sx072RGU8XRZMmbY1WaZI3QCs4vueRoDufYHhAqHwcnH33GaV/VbiSn8mPg5IJJlJIRSmj/mWLv5
9d35V++T0RVHA8npQOmfp1aJbfoDunBtr5vSeYWhZtXrvkops8jiGRzmHZRgK4SYkkgZYJJnvTeI
GDNz3z90SWGdVKv8A+wl81JpTiO3pBMXMaBzJfvdr9/rz0+ti1PCZGSHetH5acCmq5xGQDpERLPq
oDoT+O4JtUvTbn59nZ9/iTAI+cqoQgh7kp/3xkgzuClaEx2A+6JfQe8VITsq7BMjGPvu19f6vJzz
nLg62U0Gu6O9mCE+PZ6T29gN4jGW86JOvMD1ew+vZreG+JNgnS2DdTkO00lgxnnSsjzYUdK0f3Nj
hf5hbPnuBLa8DfwfEiU3hwLezqctLK1LDZW24e9lN9TTQaYGi2mrRrM8BF053zDF01/t0CeOj7RI
RlxlGAf8fxI3Vkz07VMToNJWXTdd4y0zulVTxSUoWGLZUXFB2TunYQOLgcS92zk1/fceNM6jO6Xz
Ge/DCO+gqp07jLUJDm7XPvUIccpVkw3Grd0lzp0TlvoeZaC4CGHfdx4R8hrpysN8MwW+2a1SGk5X
Wa23L6k/6a/Ajv0zM1eKZDXm/jsyZbs85lmFvThH/rgHzWU1tErDjlBZCXYXHzYhGyskw+gsibV4
y0FaPwywGiqoqj1ejoZEkve0b63By1pYPyQBxuEZIlV2tJCseaLuo9cuZPEumsB+p7PsGsjbOTZS
jukEug9ITzqyUh1rN1g6h6Fcjjg+JKGCCBfkk1sNtXuLA5znjV9/kGyTQnF5MEoa0UINa6fedPJp
hhvkjYkKznL5uw2FLjA2mxjZKhoaXPhM9+5VYU5n9pn0saqm4erj9vrO0G6MPNRvSrMKk2MxyzQ8
+CJwzKNBnsw5IYKA+N45jOk0f6xWnZhOdTuzQrli1J4hvPJEFvoo9HWainmPVJF7NyEUB9ao6yE6
tMj60tU64exGoOfXSwLFYrnmdQYQ2GenBbXUVDJ6rXVF3r1f11NA4B7S3RWDfPsOxpf54OZ9jdnJ
4N5mphG9pkFmbAUW/BfaTAiM+NGkC1o2m2/sgUbXuk1qZEh9NV6hAO9DT1oiek6dlqUJjg5hRjqh
OObyHGZLPpjbYclfTyE6L28eMVB4Iivmbd6nPEsya+dzMEypv/IpvaZV2/TzTWZrDI6WvBivCxsc
4zEfgC5wPMwEivCAbWBAlS/4CnRmLS5Pr52gmq59gCN70JjjJQgh7d4Bh7Dg4KzpHGhpfEzcdKNm
GnXM+scrPH3VlvgcQVgYSfIVuuP1pBX1TcBw/qC7dX5ieGKt4WFEnmM0+lmY+XzsEOvuMfP590Er
N4W1EN2cPDlPXG1NToO8yma5S+CWr5FajYvdwHxygdStSivb6cUEQiPpTE/Xxpmmo2GsUeiSdT/i
9SDqg6BS7qrxqKL+CkvldIyF2oYhrApoIwUZ1ybTFg32WJINCiE3HytN3HpNkGxK3EjbAT2zGHvZ
1lPNzOkMNe6qHkkCYiI+ev3kWnRIDHNrV9GD4ztksjSlcUqRIOpdYq/LNh92icr0NTqmBeCBQkmV
IJ4jFd7CzX8lMQNVKQLaWMtMD+U+UwZ6TgdNd79WC5eJCX+ZYm5x2dW60njOTOs4E9BH1Fx0GToR
nCjLue97/1TkMvjaoorYIGIaj2GasQBbyxkpM6ZLJzLNhblb3YgobY5aT1b1PDsXiawmt1yBXZYQ
55ZFJGi+ge0o95MoSDfK/d4nWiow46MorEKsfC2QF52d8oaK1CKuuZ+M+cGeLXM7DimB2G1vqFMr
RHXFQckKvcFZBmdSTx9qUlAeaFkOdxMy+ZxWfukGCFPn6ZzI2VwySuQWeaX7O5Tp+jCmDgHMqE25
KKfocx3ot649DLdymCbo+l23WfYfUBNF2YfrqKyy66alKSj5paUHRpYcBYyEvKZ64iySuAyrktxp
1o4uI5aiHIeE5bMjyEDJfRlT+qBCSLyMY95WzTq9rqGnpVuXRnbV6O2jTOfKEwzaLq1qJqssgBoZ
e61DgsiWmSaQi7JJtnmc2Nc6iTJbR3bBlzYOhpPZjV4b+cMxHjodkB6OumczHsn2tXOyfNY96+QB
k3F4hLAAOs8YCOWZ+4wHM+bsQImQajfpVMtNNtVE1QJ7wIXVP3VW7r631ginxMmFcW9ktvwyDrOa
d7odaUDgBoAxRcd5LB+rfTnP6nLUKmexbE9rsyjKtdZWck8FrfZqFEa7KvH2fisN192UQzwdq9YE
Dm/pZ+XXRKRZSlzQR845wuQSfF2qblK/glnrm75J8R+HFm2KWtxrkUb3oU3VkS8VDKANa4hNGOIN
JhnrbZz15kaCijyMVd5g8SLO1kUY7cMywVPiB/ZukIS9OUAOSJyJrAdMecV10DYmXD0RH/y4Ms7c
wcgzyaWpel/setvmwVb52aF9sPYzZVwHVUr6ApLACxVAcqzL2b7z7Up4eBqR4enQlFM8Ey/dkqHD
QlOt+4Yh3xrNfI3wmCTpXdjnBpDMgdFQ0Pjk1+ijednpJDLoMznXaKsKpLsNmubNlGiFheKwT3fI
w+WTnTg0cYoqOEHKcAtCg630MGlq+tZSjl+05tChb9KwMJmlYqTOPJs93VIDSvCity+p2FELIZWh
ABDFMRVTy6+rLc9DnKXXpWO3V9hhxr1ZNaFaR8rdZwQ6HAY311YIDdxTQRTZOe6Q7FhBn70mOdOT
TQKe+4sFw2nrOHHyjkGODMxSMpKFn0cvKU7rR9mUzxkvvamrgvGBsmdCuPG59y86Iwnwj1qjHYKy
4yzrCnj0VZiTShGDDyVFHpVmwTTe7qJNkhlvg6YA+BMPDDdJmc0mD4LpzPiueJUi74/zGDPtUOyB
NGDn3WRDymHw1l4LvW9e4zphza5Sdg0WgRo57rq3SEG3H1q9y2XzBlXMtVa6lY/he6iBjmwj3G78
sFsUxGarvVdOmJ9HuzQuo8HuHgj361+tOnKfgk4RBbUwSolx0meXxrcNdUuSY5Fn+V5zrOnIvJXg
zczpv0wtRBM9ySpPc3vIqnG1TC6HRKw5RSF4AMoMmryiq4FOGjBVOpq8q3bcW3msn60hSkEHDewZ
jLKmbJ12nUNwZgI5HUtwNe6Fv8ChkCd3XmsZBcvZRNg1FHNjWkMZhHWlRrYRQXeI55Ku/BqkvHYf
pUrfqoTw35JNYWfqZXss56h7K6mNlulI6uVaxl1A2/vsY+sns4sjzjmUpZEj6qvHvaOb/uNkG+aL
ZpTau4H048J34Rza+RyvRcHLjtaoHkQeEQPT2fWzX1oRx0nMdEzgHzgY+5vWd3TgOtWtYz4GzGwJ
I2R59VOfhyp71NGmrnRXu5X9SCqJzOc1csQtEi0sljmEFfBDJABwOPGkJJhB5DWaaGpswCcA8Mll
eU1SI8zXGnUy5pu2YKsM9kjVjG3nDN9IwVM7anlrXTE02CbA5NZJ5hyNJrPXIuoFFs5u6wYqWAO3
0Tzp8zhjzCfJwM7IBRdwx3jhsOjcnTFVySrLpnQHwne8qxwjXBudG5zjvH/XSsYM1ZzlK6fvjSPq
d33T0M06RvWU7pVOe8AYexhcZQ1fPGz116QFQ0SNz67DQegIkNUCfBxVW6w9UK7aMb6ANLFLHIJK
TA5ca4pqBxnfeDUgSyIicHT2dl2Faz3rXUqTkqRtF88rR8HrUTQ6k7QYVVzbfGtBoG9KrZh3wokW
wrB6rict2+JDc05tSe9gZvABHJcgW+0lcqxt4YcT5xR1iZP1mGnV05DNV13iHwHQPJS1f2bJpWGE
y/bk1PN7XAWPQqlbiOm7ktM0AaPpi9IjVIRkqa1kq14xVTfruV5UfpqwH4hQwiNdGK+jEhystIBF
PjQOqVO3njL0bdyVKBDkAEHJecMlj3coo6u9sjUqgmDoui+zOb+NJJQ7mHSY/abRsJ7UFHzREemR
C1S7yRH9DpZKfF0kpZo7MW/6Kvo6EqizJ8jpwq4edLfvEAbhfQub6E6aQUgykUrWddV3XzWjxk5A
BPu+p4a5QINOyNcYLz/zSUeMHcmvTmPlDJQqx/WacKgPUeXQHh2Q6a/RiIfjrgAZtSGCK7GADyEi
J6NRq7dhBvKBSNnfdYfp2VErUxo6yP8bV98ZvTGYJ6bfTUPyHYKD69QgwgEwXJXEL6D2nIHGBVqx
QwD8STF+Txj/0tW08MXqRBxvRYPKcpVwHtpLE4/sJTAOItgarYjJqlQ0TZ1moORMiKGvO9JG3CDx
3xsfn82KqzJisNFA1BxFKKSISygoiwIe+84rWF7oMy0zjano/KcuoEDwtYoaozBsyLHzeFmxxz26
lT+dNcumSo4IcW+nytEvY82O+k2rJsqOTrIsDU2MZUos1YmIxv5bPBvDVexMJJ6JZN6KoE6OYTL4
T0Gm0eQOLCluRWO3G4fkuJJ+F8I4XIiOfW7Dfil5VVtM69AuG/KXe44OwEf0XSnM+sDZnpfWnFwD
ekyBzngWiZ0UOOl0COTPGKYML6o5/q2ssLy2a0jkcOKwzzDunNnyD0bSsJE2pn80Q5umAOrgs9tJ
egTLpObjen1paZsJ5cgBIxczm4SgOuAF2deP/0S5Gchch7K/kLHaASmZ94RclC9NRob0eqwNugTY
Ta6GmWMPTq9l1jPnzp1KuJkIhm288221/WgUl+nIGGUsXK9L6Bun2JsIRgccsNMUbxEjeHJ0ZpzR
TmY3XwrM8AcjinlF1pEZVR70DztKxdes0/nW80TnPQ9jfajtfLxORs67sxbq+znp5vNYTlO7HrEk
HCwisO9Lm7Kv6sMSw/YUVzuOaoslqUtl7fWJPySraKYrQvOSxaDDXevraMELq7erQ+JD/eD512cN
T2pQvtD8g4WQxHQU3fmkakw8gKBVS0sG7TkxecFcbFsSTq2LtCKlxEYQcirimQnZbNO88ufk+PHc
aVE+b/uYb8Cc2/SROOj5JsR5SJlEFAzvL4RmqTE8pilCmXWTdss9STumbIJ/5LsaLwuMaEeHJuXa
EuV8NrCV7YqlFdd0+XyWRN0S4jC4HpE389axeAJaa7Euq355wTR27gIcnRsVYhRCykw/X2LWGHOp
f810/goKhPog8+XfFi13SxCaRsihKadzzwttEHgp26sGTf8aCtuKPfxk5Nc0PPehxvFaSPqsAHsp
+AXQzPcZhsepj3mayGFjwkjizwutxJw8wNzoH1oDHbYSg3/sQ7948UOiwya0biU+V37Cltkxmxxa
/+iXonhJZIMorBo1E9J/n+qoBlJf3FIc8AlzJKIdfMkg4QSMdmGHldS4oG6pv7Rqub2ZnibHruA2
QbMwboekhdW+/GCNJgl/z+asxPIecemxa/pj2k7+oaXlSoCzqzUvMxmYgU5HDk4LMsQ6Sk4svq+d
3fTrUESUHm35loNEWiuGebumr4EntHw7bevzYx/5BfrdpOhY5GrX1n27CfDVnE1a4Ocy6/2nGr+x
jeFpFqc0MMRVbjr+0U4XD2FL5WN7OcvhTjdtmh+MRV3PXp6CAcvDhV3atBRwaxCT5CLuWw2q4ynB
o/QKEaF8YRSpkUIclvymi9r2vYLqFAUg66OyuFPwn7X7mYLgXfolH1i1yzNY6xNPnl36R0Rmiz0S
5vJewyrpSVdS9pFq0n9zHepkrJ9i/NoU0fg89i5TqIYDeU0rtQw2IccKdkYiSS9E0+eX4dB295E+
uL+XveW/R8WIetgGa0DoGDuTFQ3VdrLlhDERqOWhV5X/FDu2na+aGtqkJwsa3B5urmL6o/38H0fQ
3zmCFIia77rnPwkdzi9R/u0H8foff+NPkYODn8d0bAuqG/MBnj/mB3/K16UgOoT9AyE6VC6AQ//Q
OFjyN8t2afRLYMWuaehILf7UOIBMRhWBv4gxsmIggPzh//3fH3Axzad//j/0hK+LKG+b//6vz0MF
pgkUzLwOsyjU684y3PiOpzUpE5LxtCgIfJRcG3s6wyX87m78/UyfWR4iD5sgbYY5kHfEp0swQloO
h2re975J7K27ZEWtXIdb+g/PwP/HVZYP+t0HAbQ6jpjf573MnxvtuRi/tfbfSAZ+vlc/fpBP40kZ
FRalO5fo5hup30yRV82vv/4UIMyWV/l+5IHhkXE9Qx6DJ0OIzwyqJtVIE+nBX9haXr8VjH+HDQuC
seFcO5M2SZwK7iBWz7Rji270bjs25rgB6ip2cHKGXVTW9aMRzibe27mJvbqVN6Sw97bHWXS4ULUT
UR3Uume2Y78VhK7foYHj9CWzLr6fllaajGV8apye9npBs8AtCaJwG4JURL/v4nqNNBmMDhua4yWa
DM94eieiOAiIc6K6oKDoOA7oqTzpuA2YDwHgXYX2FJ7J7nRYv+EUzTqN0VCzyS0Ism4kqYKYdiTv
3UVHcvYDCbmpF5ahAbmoenOMTDJrzMAyaFXvNXLGA2Q0F1ZitA9jPlk3A240rMgy3RR4fTnmQGlN
O2FtG2ANKzmW4uxS4W9i0xpXI3XcrSlbXoQN4ULORNaRKGhM9DsbcfbJ0NkXNAfWARlyN37cD2+q
JSWin82OWs8foYT3OAPIC/s25I7/NSxRcngZw4IHhpO2SWiD+FbXIyl2jNHad62yxnAN+6N9VEbk
hsgwWuumR9i+lssNRsVxLijT2xVzGXJjJttBFuy3RHHS50ALTKKOD9ATElJD1gJJIhIFYqxdxoH1
rW1QJQ5T2/0ez+ODNRvfFIDwp9GAamt1WvS1TQA96xONX1gsldhBIvi2nIjVKhyqeR9XKP1jhnsj
ZcPcPnY6r5eNvA9SRZNjpuzmMdLI8sYqLU+Z24XsyIO/MQHi7ToUiZBwjfgQ5Gbvqbqst6iq9R1y
9pmmkOMEa0Xo4MYdoUas59QNjqBEjD3FFBcwZmddVXG7gyKQ7GM77u+SYu7uWqiu1Jqq4cEg1uEm
BVW00oEgHBlrk6igFd0GTIZ15SpuJwwo4XsZvVzPYO28bAcVx4eYMc22TPGTkZMOwG7d1ZyGkMMH
DOci/S7O4QaulqCwK4zS8S4MAn0nrNp/JWIRJ8xoaP6lMSh6zEnISGvROncrQpWsqymsDW8KJohE
c2Adp7Ku4KgsxU029wdHlc61r5naDmmueS1FFlzAsXgkCo7zEdppBKh2rzN9oQFxqOoWwXI3guXF
MOm/tkwg8XEMWOlNrQPxwDjo3YI58k57q103BFecakD7ryG5u5ugqyzCclxX32iEGdIPVsv98MEg
e3AJf0+Z1cTrph/TDRwqfS8aMe0JJjQusDFb99QOxHtOLrgOKE1i58q83tkYA766ht8jxbfDGz2r
9H0Pn9fxrG7kWC+jnkYtXc43kcAgr7Iuu+zMcXipTTM/512grhDrm/cUAcyUMDRom7EiIngwguna
JLERMELtXmNjz18ghw039bQATeKwvRybyrkQI8fpplL2KSmpwkRl92uIts5diYzcaxGH7Dlhu/3a
1g0uUIFwCFepQV56je2cQDbdT+Qqh7/qMf8v8PwM+rsVOW22CtMivKuwghIL6jR70bMIJVoGasJH
ijsSr7UtQfvs2gLOideUUeOxqyCG1q3qlA4OmvWwqML7mRNfsAp6lM78aELHixVOVkaK85F3G9wb
opiPUzJVJ2YHMA9snwTA2Ml1gkCyWB1cTgxbNMMOE8FAHexGUSNRS2xKffEehUkE19wxeSboElLm
Kr3d6FNdH/6oKkPCQrdIcLWN9BeejaGnat37LfdhLOZxZVAlXedpTZ5u1bYsY31ykxYWDe9Yn9Zw
1arnKFLzpgCQtievo/+G9XXeGqhOTh8101BEZIe6iCxAUBXiFYsKA8eUs/t7A9PkcWpIVUE0RMG7
lFhG7tgA+amNUI1kNKNsuVTBKBobl7527yYcR3mGPzKuXM8iMpjJzHJJZn90VujC9GvSdzm7m+nS
WEva5osc28bj7Mt/atWmtonwkpw/ynmjCYxbusIcfa2weOyjLNu1qst3VOT+JpqFjr9tAXtXtDH1
cTnsF90LjsD2AGLTTbBBxLbn+om+R0yfsHjW/aWi6Uy1GgLmroWKziTS9hRpbaBWTMvGfUFv3yDz
VZgHxPeApWk9ZUciBKgFZOG03dIjn/ctvA66OaMz71VEq0Dg1/n6MamNrKUz8yHntEs338nBoXiZ
y47LQnH2j+NM5LOoKWhRP2v3ZeQg6dJGvnrXxAhdSNogXWqGv39UhMlSrWa1Y5980PwUKQ0yxipA
0F/5mrvjNFofTIKiHweF0SnPK/oQlaNtbJKbmIHQWQg++kfLZtcoJiDawvAcHLo9pqB0KhTjmP9h
77yW5VS2bftFnAAS+1qWqum9pBdCFp8k3nz9aejse69Us2JW6Dzfh70j1oolUUCSZozeW4+pKd2L
erKgYcE8giI7H1HUZ8eZEb1GxAUR3dLlz5Q1/EDft3luMiIVGUjRPYm/0V2bdv6TTGnjOBbi0aRW
cu/VwvnUsiFtV0SVh9f5IKPpf05+5C6P922bzQ+zpvc/exlqL4WrQio4bWpsPM35z3vK2jH8Nen8
2NESBJ1aC+ZpERhEQLPvcYLQWQDssNXsMfksu8Z78AE3AnXr7DfRTdZbX2vWW2qr6ZaVytnFVaxt
piTRNtQWqCGGYXkDBbF+hI4kt0QxFluC58bb30+9tenMl43n3ZlLxpKUJQtfk17ZNT3UqsQhLTu8
OiUDcTfapX7l0kPZwvxtD8XUiq0iBYxykW7xEZNAfuw4R99BFowOtPxpu/wey7NnoPLRLIglnDeu
Zrgwt24jwy1tjIiIHIw9K8592Z1epcXBobL8yQ/xZ7Uh0jqykFgMsQHw+mcEy1lTUnHApoLRCtQK
fnLO9PZsLGUJJA/ZNN4yKUwHU4Xyzq3neQO2hYQdOt7Tq462x16BZk+3M6xzim6AQ3MyIwiGc9M7
so8wOQiKX1ZXUEMECnNvuAN1xVqNd5XbsHS7MVZYF8IRot65cLMNFv4wWXlGDHkZx8SB6F1MB6HV
0ABrcwl30pXlc4cSbdcx4bAHoiF0heO3vasoG1L2dHpU0RRwSI9XxwoNyQ65L7DAKpPac6PrnLAx
ILFjtohcyXuqgHrU8Gm2tkoxBC7aTK+vqPirniqEIfPXBUe4LRSVKeEnxrffYgiroMFtDYP+jQwr
CihjUkLDtBbNEF3jbYI6lC4Xep86c92jM1jT1munmgQLk1KJmHqEMoXvYIZoe5Q8K9mI+UF3aIdg
V8mpHYX8w7OlVVG78qnsXHetRtQC/+l9KjCwEKxXhUFDpts+Ab95wIni7IcKbg13dOeSfrqm+BHf
Ej1P1G+XFE/mmNVbetdyO6tYIzG5bGtwOJP5ZZKTl7I2VE+A8xHLZYl2RcfsvsPcuyKIKcbsov30
KhAHhiU/iY5WWJ5O4TW3kW0A4zBz2lFT7zyvHrYlZZh9GNI3kuxLrhD/1MjDKt3dskOMaVTZIJTi
6d6kFkHsulN8d6X2nZrf3QgVYWeOQ7Hs26oDRiFz5c7J81DG87r2tChgttrzIPo1glS5iejj0wfz
PmkS1TuAhJLuHMG3G29YknoEDQfda+mx20TK5q7ifjGlWeyqTMdixqZFqMIbBdprnYEW2zpJjrKz
FH0HIiGNv0RdbwfQlZH6TN3Yb0dvLp8UungoKxGCqFVhxldx6qh7KTP1SYsyuWJVL7AJKZpxvYtC
zEAms8k9lR26fpqPZuJnexLoukCL8R1vyqiy7i2vnu/TyKmfFGkTWxQALv2/cQlhnh1nO7p1SF5u
TBguOYm7vso4kut5csSEDELHaKtvfj0XV4avCeq6ue3DvyojMdAi6sYsu2rkN7b3xufRkd6N4Xet
vq5Nu3zoqxREhll2AyAjGIAgVP19qhEM3HpIIsyi0NHI4MDDsFTzFjcYsb5ZsVUN655AmTvLaNMH
abflrsMS8dmp2V9hGY7N28nzW1BCsXsEqinfYEfr4aoi/uhVX1ZIxygUJW8vDkYpu6s48aybuGja
N2y2djC21XDM7ai/GrQp+95aSzxuDAUPuEUb3veuKn4UDdE9vWNYX2mmlHjssEgfDQAP13VLOd3B
L0Cxs5cWZ90GysSktdaLkG6xpb9vUMfG4HZbatPPrHe9T2bpSpr6s7eOonzeIdZK12lPFDd7vJlW
SlzQse20ET7KVDOTpXkapKrPVwD7dF4vq+1x4lSBjFTMcDfA+DRq3uApe9Zy+lKyrYhLpYtD4QZ8
tE/fKjPUWy1Ssckc6rp0jd0Kbys7433pO8VzmRXldTvn5qGu6eCyny/QR2DVy5TXaYFoBq0IOC45
2s+pzVGMDCSoGLA9X1uNvEzOnd6eU8ywMrUkfKEa2l6zKOb3bBXTr6Mhype0yqpPqlOju1calrZV
EsKww268pLeRuGhymGrlgyWMQa5/1yiz2iErtquH9Nib3c9o8OjhUd65hhkrrwQ72+9SAWOdyMTa
OFp2O5c9RuVGaPm+RXK0pitUXgMuJcoD71p7Sxc/uk3ZDK1SK08b0Ip2heDHQZ9Wkw/D9/8D5Diu
S9Y0f9VhwqNb2s5HMue6+wwzxcbCXPA61o1g4YKRYsgifGiAOH8Tmvpipc3wBVXU09yh59q51F03
8CeNfVrNzOxKE2s+tfwJag/cAvRh9aOt502xDh1kPHGn7+a+76gPxxYW0NLax7Bors2MAM5VVncg
SODCBmQ3Rt8oQTf0TPVyBbwO3300us8cdVhPUCh+CQtSDVXkv1mjNVzpyjD3/C0movmqfbIS64eb
e/VdX7YTrpaw3/UZ4hee25Te+P487Pva5YmR/bKHOzCSBe/zUMAWv7l9bD0nfYmJvkv4YGsf16Zk
TzXFjr+zNXvfiti85wzyyoSc3Y1qdo4VErNVO7TOVuUy/FouSLOcwnigQUy+deDF4jfUOMWYNbtb
UBGwvvpBPkrM8uxwtYeiKNpD603FQ5hozr1b6RHwA8e8NeJe/DIi0oDKdFDbukuiY0hI1Z20x/g6
tzP7yVJIm1AyzuSQfU4lTvk4A+fFdLvtlcCN3I46fPLOIV0JVXHZZuV+wr761DLjrroRf6zv9/q+
zrvnqCN5cXR1B4BxOe2B9X2JfekGaRSzYrERPDKRakEh/P6arZx7HCxEG01UZex/S/mra9M+2eSt
+iYQ/35uvLZDBRChNP1W6mmqw+7qwiuQkumGagmEt6gxnztTG6e15sMkuU3yOjLXpayqcSXqUtm7
So4zR7O4pr0+1fmzLMgBL+zJ38fJouanhPWMDPLnOCIy1MHU0I8W9VGfh++uzanBzs1izaaKQ1KF
omA2aJ8ViW8siWSBhjDlyPdvE4PkvBYoatZWSBQau8J8Q7nje2MmdHL1KUTmwPo6DUPQjc5XlyMI
8NVru9Yf2EM5VM4oE2mdZ3y3/Hy4skpbbJ1KUEjJSBWLQgPSqBb+ih1h34N7Mh+a0f9VjZb2GvHp
vZggy+ON3ZQV/bF6DDeNRyqWJu1yr/tjB3mhkhuoTgRvUoC+YFR4XwXFwOfaDm4+3/DMUx+Pg89e
9poHxdVaON4axbhElYzJas95vLigNH9X2fWWqxHKonu4EMlY+bt47I72yD7JrYOpjGjSopOGOgnG
MY9Uvvm4wnvuUtjNgJXaJhyOU0W73jiK8qPBjcVe9DymFktG2hs3eks+2seXOrWYkF+Osw3bHp46
nyue1KuNzNanXHApWcvuOssBmjt1ypaTwbuqorHYk480/WuRnIuahjAEdTiANKcXtZMQnhdxxAF0
cntlokVbOTUlO86k1oX7O7XxLPfHB00Lw8UuaDkn5oCMyX9WSquDYooFbGp4nUxuXnrITCqaxJZW
92oyqCDmc3zT5eN44frLqPi7Us/1haB/43hLj+Zk1EyRpWI9i5rAKzQK8IAPV041vHz8EpebOL2I
MBmYi68NS4b599AcDZaL1jfroG0p3bpDzC4ickV4m5v6HMwT3MO+I9OsrNkkf3zpc+NHmFgVdWDw
vrF0wf5sqfi2NRqRKeqlSDKhQbNJ2EqXQrCr6SQlo7WxCTtpw+3Hlz336RPswt6cN4sFntbXn5cV
je+UbsJl3SrNj0bRvwDnn4PIYdT6LuP348ud+yAxCuOtIYvCw2v89+WiutIN9EBcDiblc2VWew7/
wCZIbbwwy7wz1SwDFuqUaXECZ6LRTx/oPP/nXTpzN3xvfo/NKex+EBA3rjQgw/gl0Ls43qx/jcOl
mDRQiv/4ds8NWuF7jutYAg/qu4/GFe2MFwAkqhtZDzY8kBsVMcV+fJVzD5VXuLSvdBqfp+5aC09K
ZxVMPb9nAaIeaEX407gyrFRdeH/nbshCOOBZgqo8JsW/3182dhKOE4zXYajg0gzlF8crL2RVXbrG
yUya2ADmWKjrABH1zezUe8srLjnelpd/+qEz/gAgMRRt993g8FNvqM22DhR715uo082jCYtxPfdD
8inWmGGQKOlLzhyUGgDaBwx8l2a0958eqVhYrtAs6j6li5MZzQLuKpbEnSCCEw7QsHXW5NhV17mW
ovxRvtx8PEzeP1eu55KCxT4KL/bpt1dxrPImTD9BQRrOleVMD8CR3AtbifdjUdBDBw5HaddEKHvy
gcOSb4kDz6uAhEDAVapM1ngKrt2UXsbHt3PmStyEZ7uAPvA1uSfDxG+SZJ4mrwyY2lAtac2VmNxn
VaevH1/nzGsyXMvUMcwtu6MlQO7PGdJRRSb82i2DOdG3df5V8/J1mslFcHX8+ErvCXIeuLo/LnWy
xlKjchbnBlah3qdwL61oVQxuiz3W77Fk9XJ+mQj03IPuC+tNZRGbpMPe/OxwZN22s9luU7q/e7Oh
jFbUggJ4YSH4sr1UQWEbEZoP8XwTEsLwaFVSIBalW8S5qt3mZpu2R7fPx9uh7KhgT/h215TZADY5
yXzhRqGqnn5+rOD09XQ+AOKmThc78kk14cuOZ9rE7ZtfSP3W6L3HyXGSr8XckaWY5/RPc5RIeN13
bjZRMxmdg4MvKLHpzBqVyhATvxQhB6PWiZH5F49q8G4I95gJcsmqbYNIfFUlRB2HdSrQYQ4lGq2e
5Fot1br1aJVWQG972LQtHj2uk24o4bnXmYWWIc2AsIzM1xs/GtazG40biwnG52mZIHD8udG/uYuw
6+MRcGasQXA2UHCwZrHlPxlrYdFX7D4mnktKcm9v+OLAWx+DKK0RyY+hGIKPL/h+wyPEkmVo4+CB
4HG64cGT0PeDKsrA91qoX0lZbCvgMNeOUO0+9KL2Oqb0+gy9LboQpXTm82U3py+0SDQr784cdTT1
Wtw5EvfgNH3qHTLrK/o9zxjV05//fJMIPJiNqHXwv9OtI31RzptTJ4Oir+mKYOioKdeSk4vVpD6A
hE68dUODHbqrSdH+44ufuU/2VUShAyPmIZ9az90sgo1QSkl8CNkA1SCfo8XrTRxG/c/bAFLI+J4w
8HK8IrTv74mKGlATYRzNAyxHb9Mkh43pEZZQ50L88zBlu4FgCmEUp493fnEFRbGL+i5HV9ANm9mh
8CrSu2GwnR2Fpx//+gAtnRAx9jcWBAb7dNmKklxJK6+4LQKoAuy8sqSHSE+nyUV2iWjx/gPkYmxt
2BrYNLRPl68KbUjsdAV3plnPsdDesKf9SEfxjCDwwh5k+Zb/3oJwKY6lDrfGnH8aM0guUDJJDSEG
tsStoFbql3a+cvN+hpyHmyc3L+1Gz18R/g8ytuWjO11eLOV6GJKzoDL6I/T8ryXpAqLOKtS+Tg4r
07wQ8fd+7Fs6G++FiA3Ugm7v3yPShraC+9bNAq3rjlPeB5aVkcuuX7jM+43NchmOhkQosvs4LSiQ
7TAmCX910GvmYggHXKZGVsSPx+H7qZKrQJIHwWrqzjuTPg6ZkfBzIwtqQUWLSg+a0u6XK52HtGpp
qHvzWhB79PFFFxz6u1GyTBzo223IDKdoBqKwcQDEFBN8Gx/7kJPOsJYqQ2bu06WfieVaESWIzQDD
HPlnoEEJswJauW/HKjrk9JF3JMQ/z5NdPSLEhS6gFJuDZVtQLSYEZHHOi28CecARaF/49WdfDOAP
Rhx5Pdbpi0GSEOd0NvKA6rTcppOfHrWROufHz+jsKENXSUkJNPG7LWdhVSwjUZkHsnUhpJV9oGdE
HbjtpV3LuVfhO+xtmYcczrAno9nNhVSVZCIalUDIEsaH0dHH3cd3c24GctgCgF/gUM6z+/sqM9ii
Meq0DPEQjpbeZZnCAIimvsm/odf/9100Z0ZkoiwZCyPp9ISK992B6sgnOmXhj+XZ1YnzUNTh28d3
de7jWcDILpJcDganw3hsMmnMJR9PntjefTYZtNhC+wfNlnJXR7b3fcgh7FAtbC4sVefmPISkFvtq
KmXvDj2UTvVYWH1GOpl510oNB0W0U+krkSpPfIgXrnZuwHPsMRnsnCzfFcmAISAhxbocqEhl+8Kx
3YfBxJX58cN8x2uBf6TzEF2T5Uggcz6ZV/3OHDubknvgdYP+msR6udNQHK/CVPQ5vTl3eEkNr1x3
ZdvfVZPMbu3cFfvYQ9M5Y2KjsUwku1HhMcefgR6j69JLp1vj7JN3OWHzZcIyO9341GGj20NRsNqM
Fm2CtvpqtD4AeuE1h8T13rqR6oSrYpoYUiSv2dA3h9Avv8QoOmZncV8OhXWgiuSvnElTYHG5j48f
5JlvjZ42W1DXFRQXTxfE3OU3JCPb7UHOP9RstDtdIaYMc/Qr09ePr3XmcRi/Ncb2Uqhl1/33d21C
n9BB+bO1D40fOgWHTWHrX5uJyHrXlykmLae9sMM489EZBh07djSsWO+22H2dT2Mdldxean+Kkwga
B6od+hgkmgjcmS9VPVQb1Bh98O/3CvPNXypSbBBPZ0qLBISk9poy4Kx2i8evpiqdP1CNj3C2Rq+E
rkQX9r7n3iRbNsoAQNh9prKTp+vQbWysqgw0PSJGyehRJUjRPgxAD4LC4SD98R2eWXO4QfZQgoWN
zeLJF1iEtRUnJY927CM6F1ZNRlRVVhuBIvZ/cykf97vnsGEE1/X3rSnXStpCckQz/FLeA13Grem2
zlXSGcaF6evcGCVCl+FpMa28K3/3SOLkTGUgaIruGarHT9uunsloqFdJVD14mNr/+XDEBIbpwgRE
Rvvk9AM0RnptZjPLYDZnNH7u8Fh39UZRB7hwoTMTMyV1OGSCyjM2juV9/mFYUDNuPT3kCJhH9ls0
jntvrp4vDAnB33Gyof/rGidjwtfSLLUsroGg31hBcFVHEDX2o9mRkxvmQ8NTJCLLHmoFbSyNXsqh
hnNr06vtQLhS/OtQQ8qETq81ooAThgGwATd0Itr6OFtW/GD6EVzXCYdWqHS5L8hAJXvSm9bIYMND
bHs0KfQRs6Kx0Iyg2hqPs18gtpIGPI2yaOq93hPW8hs4dge4ld1huZjD4YLfxUS97wl7mQ45htHb
XsTFTa/VfeBl/jOxW82aJ5ztCmpF9SpGKBggTiQcZZjVNuxiG7FwNlyXlkigHKXd7uPHe25ssoq7
BuNELJTSv98g6JOqnRzGJjLhr9XYfiUU8M4S2k4UJaZaaOUfX+/cF86em80e5XsaQifXs+NJViKa
ZAC6e6k53Q5mdhhaeWHz+r6tthBPaWyxN6FM559cBuBILOrRlwEi8gelkhrNoPe9yl5oQt8gSFl3
tvklquWFI5M4f12qtDxRDtenGzJfgcFSg01NpJzmT/FIGI9XW9oDRhc936KZ4YxT2QU8gqyvNjnh
FDS3JRN5ZfYHgodXdjpoB6F32s5oLbkOEYYy4NSeficdbD/9ZhsAyQey29YgaaKN3xoOtRd33hA3
+mRm+Pi92a5WOB8t0oNn7Hkpvwf0g/qJ58O4T3/DrEcseDi6+PdEya3jpk23LuyC10rYl17FuTfu
AKCFckuZQSxZUn/OEYne2IXMehkAEJvoLq2mQd9nRttfGFnn5qI/rnO6MepVX+Ql2KvAsxdyMvUG
Yqvj7cfD99yC6EDro69Avw0q6d83o1emKiuwTQFNJ289LZZFHc58BoE/bqYLprOzF6NeyZmFNK13
216nZjKSOd+KFjuEiQBOgPazQwGKlrpNLjy+cxOBQ9mf1QLL3rvNb07as5OiogrqtH4AiOasIaW8
lXn9s03QLMTOhSdpnBsXS8+bAywSAve0TzM3Kuf5sk9LxxyayGwaR2+uh4NJLZ7AXAJtLVXh+Fa+
eEz0MA6mCFNDhEfwxou8bOeX1vTiYgnCnhFGIKs+ftNnfx4TImUk6rf+6cQ4jGGjZTHbnKFSP4Uf
vcZm/5QLdCT/i+u4HidFjr+LZe7vEdX02hQr9HgBJ1FFNaf9Kidt2JRdfWEhPbdtXdC2lFiW/3NP
vkMx+Dg40F4GLZ6RuEHiOsiHurQBwxt3pKM9F7l/oVBxbgD/ccnTDWs6WzkaPb0IyA3aE9vw07dy
xO3OsS77C2cOcW78LiBuatHgtqkl/f0c2yXcYB7dgmnGnL60sfoFE9BZg8Lx1pRvo/XCByAUSJfb
pFq8BpqxKDNrRH+gjd5I8YrfwgqqVWfiWMDVhs8obuunaPbB/8o8J3ym8XajO3ivns2sCdCqQTCl
NSPRN0tpszR/6YOJnQUewqj0L2nZ3SLFUVto/z8Trx9WxSSSbVdM5pNCdM1ib9oXRtO5p+AvTl1K
HIzb0wZsnqumkfgTglnNh7mdjVWrW2+Yx6+omb61yTRcuOC5V7w4sxDKuBRbTx+7So1oIv+7CJIK
5kCvulrtftMJBHHy4apZNOkffzC/tRMnG0IUMyY3yOfCMfPkTUfalNMlzYvAKWZ/HQ+d82TFRr+W
YrKv4jLPX+GhwSGwUE7+tgt4MSiGopuBUyHp22sDaL0Lj+HMc2ezsViggcNznDg5KPnO5MFBEXkA
OtLaxvXk3MiYbeOUls1bCjyamKz424UHcaaIiSqBqs8ya7vvzr7RaM8q7PmimzlEyioia4cgVeya
kGxhmMtixUhBOWmDQSQhaT3Rk8F5YV1CEYszc+XiC0eOATObRpv597enI41wijYp8C2nYFR++xoS
AfoCbbW0r3gy7qFNUSNjsYJSllNENrSCPio8kf5+EIO+m6YQ3MRvvnw765/YFst9PDCkcExlO0R9
9h5J/s8JMTZTdr+1nDTeohW2NrUm2yB2Knc7xp278aIrs8zEUybkeMdniwlt4kN4i73OP+a6+1kH
CnbhYH7u/umA4UF3lw79aeGIcluaN63g/vNsfAJTihbVGZO3xNDi3ccv/dylEF6jNcCNzrJxsgGh
6QSPfFmWgJDGG1V5i5tvVNnRj/Po7eNr/X5vp1/aUv0VnF5ZBk+P/1Jz8o7Mag4HPTCeFTFUE2av
2TL2oSp7GKu5cWWUenjfjuZwa5pa9GC2GtwSkau9kuBcfv+g/49vuIBvQJbnMeP8X5TAGXwD+K6v
8sefBIf//KH/EBxce8miWBrDOsdJigNM5P+H4OD/F7sPdEe05pY6P0Pu/+UP0uFlZPvWsnX/k+Ag
3P9iL8HximKr5bIain8hOJyuIuRcOJTJCb3QkdG8065KHUN+EWeADyLDniGYW/Kafu70UhDChNHB
voRBWD6TP0c2F3RhMbNi8cvfV5TBPsYkpjlTMI5sd3Wtx9vnDMn+j5dw/z9/359gitPTIFdBkL9o
V22mxneLY0unrq/seAymFrfTYI7VQ1bWREG4ltrq2pCvjIYSl1Wl2mMzuOPLx5cnA+LdbVKmNHEh
kqLIOz49BoOMhnYzuW1ABE4+wj+N513uxlihEUpcj2ZcH0dU+iTRE2pjrBSQzAVCmbBTauiyPsHx
NAiHhrbHoZkIW5KwsCR585DtJjPjv8X9Rcq8yLW5X40KczBO4gbGDZL76ReVhexRpB4gV+xIQWzh
gQ5dp4K4aVefcBNP+4X+nKxUZExUPCrmthUF1znQq9F4RpOnbmsIhs+gDnBUClgRg9Oor15RJDo+
j376FTfcUS/z/jXvCKBr0lFehwbIApx5BAUPpSmv41Cn/J1M6jNhI/zBYUz86wZcz5Ydefjo90CJ
N32jyKnnUcmCfCudPxsy+Yq9CXsbGI/bwK7AnvY8lcSZu2MZ39k4MyjL+IjMcJHhr3GT+qHMeyKT
+sWkkbYuPDwHZdBMYjaFiGLYkMtRH7POrB7AbYVHJDnj3qmM/FAhM9oaou1fUzh6r1U6O0+8HXOL
IgaEtQmvt3PG6vtUkiQSuex2kkFOLwhXy8/E/PFmKubbwFnwGu4Al0i00r92iEQMqiqefg344170
mj8y6XXz5mDQuA5H0trx7BnPHYzRt7Qd5PVYEuNeFGxmNsTtWunKKnDvrJxu1pEg52rbKILaB9mb
W4io2aNyYtwuUK7BIJT1dyvkH6MMgeCaOPs5CmCHYjaxuooIMT5nT2unvZN0+aH0eLmTSxj92KUA
3hqBwJukK3JFFKZUKhfwf13Yo3vNCLPHCAkfrNW4uiU0Ywl9ivqfmU6YksRoS+1M15k0jPJLMlb9
K+2O+cavev4qEU97RWrkyhi5Y3/Q1G2YLR+7Vtl3WqT3SDq5F8dK/VXrx8W6x05UrPpY9j8JN5j2
5A1bd5HFmwgRj60sqaZNAf2vgE/U8Vwz6GFu7ttr4qRSWLsjBDCsVWH46Ohh9Z3m83wjh3h6MVlI
94BxMSHWVbYDpdr+0FPHeCYkb9iQlANqTuPZNhHvkfBlHvUyRHMJkm4i6nI343OKYDvyJiwHD4ll
MP6JqFKf88gNj3mTfR60poMDXxd3kfcLbiL0rEQrnJgDcmGSQmx/ATZQLSGd3WtkMjaxXGXJ3sQV
ubGs/IsVuj3oV1cRpWAzKBei1RjzojBUt7uwstSdgu9857eDfddNofEsk0Z97myn/IJpjdHqYo+v
zbD8InCSXKXwGJ5Gb+E3aynYLE8O5dcIshQyPzFpODL8bPP75ryYj6ApG+1xnJRsN2OSzjdUaZs3
xTH8cSpbA6Q1RwqQvQYu8zwt1s6gJ0Fbmi4+5HBM9rikyXbIHZ3XVGSduzDIq09GgtEXYoCLb8QU
1W3rYOw23yi+GpnzuS/l0H5P6s76nODIyqKgF7O0kFnOmtwitBu6m6kaQvs4RKKzHvFk4861xunF
AAqwLp0ulivDHpENVrOzYxzaEC8pygOPHlumpk7ediWYZ5yB/tHSsvtWb7SHUs8fNbu7tQpV7PCO
2Q8zzLuV7YLure0IBHB4C+8Sajg1viAy5/hQmNlLQ+NyS2pbt+2s6VviAZS3+u5HFpvFQZPRdxIm
4kM80w+SRqeuS2Litrndj5Bxo/aHgd90GyXN1dhW4Q61sYFbP/M3xlTDRXHtCBFDlNxaM/x0kLj9
tK6xETupd9QyVW2SvJLzSvlhdUB3g0pZG8GZ6ngjiiSjJlnk+a9IzaDHqSGCXm6saU1e9eMk3WRr
Fpp/lULvuKFEP+BY44PF8m1cJRM69c73IvJSeJGm0esHHQJzULgYi1UrvG05aOYaeiyfpVwQJzpC
RVMr9KvBTvygi4wnUYT+juJKc21IX+Rbk2f/vVHD4KxtjqUoF4lVDTl4tH2AlZcgDWOAtx+C02wA
rUpT79Bw+gZVUp8Qbjt0qs0UNt9FOXT7yI5Y81jAvR1O0n4Vk5a+TaVTPdKeNbC0Zs0O1VZMVFym
gY3zxi8eiSyrQWTjlRwXa1GeZZ9xKZXu2hmdaQ/rHUwoHW1vQ3YE6pLeEuwQBb0gw4Q629nCPVBn
NPXNxCQCDCFTZrNSfFc3Vt6oK7D4cC9M3TygmWg2Io75qpotXLxqJSm4rIAB20fl1OPLPAiS8hZ2
AU2oYMg3otdKOL7O/FXluk21rZifVapK7PiNH4yz7R+KLpzuk0zMmz7sqmNWKGvtmDluLyfrV/lA
YGJjCevBbSgxl+GiOohqnNC68naV1tNjWRIHBluQg+yL9JPrRNjk9Wkg/HbClen32o7M2hKhbPGQ
GxprOXCoQ5IImMQoJzeRFvmvUHaMfZ4w4h1RxgevH4nyG0LrpqTyB/t60B7JivBujWqejkvGV07I
gQ/npHLq4qcVVbfYD9xrf0T3vraGAWJvjm4MkU6c3ahmNg6KbktFsrJTX+VzKD53qTtZK9cekOea
hKhfxRNQ9nVqpPpPhZMwJ9ZZOuNGT/X+MFeVv1aFVu87I7c/D3mXkHeQJem11UbN90KkDgkCjdXT
gTMk4Z2f8QLqOKayBgttKVGhaKPMdm5s99/K1CjXbT4s+wJVPWC5yzeI9WW5hc+RXJHTi24XZ3Lq
MvyK+IB+vr72q6a0UNhSOCT+1U4wKBM+vU6T0r6bzDAJ5liqb6YCbQgifsqWdwO3b9kipalgHVpC
JlK7kde+SRaCJ1X7w4MBr+iVcITe6VnDgoP6d/rFORpa5KSFj4quA98A6RnXbqircBPZCy0wTgoY
28q+m8FPPGqlUtxuIuJdRx4iFmM6QeuCTV5Mnvaovo2qo7sVI7bA9M/qjCya1Nffm68qMY1nzOLN
DwXAy9uYdsz9GcVSTRqnydyyDXWeRjIcG6z3VQXYoreyTRqb+YHCvbzOIT8Elt4QJVIOTMZ1GqWr
QkG93sR2w+LuF6X2KCO/e01MEd1FBTsNaTvqNpp//wq/+iQImk1WYVUtkzK5FL9a2GFkIrhsT/yq
Mu6ZBuUPoRxOwRpxRKzaRLQ4ERPRqqj5OQtzYh8bWvcaJzApV0aleRJEcj3to8KZrvSeGJC464dN
tPhBSzZbn9GZFutmWra/uIc+u+2YgyPhFijsILwqxukXRoNkP85hSapJ4sOrHSDaTHaok3WgRI5p
zK8uqB2Mc2eIJd+J8xJ9+Xc6sNqE3h1FWhtEmlkdQ0q4y3bYlesqrWqIPMv2XlTepufFfGmmGtP4
IHnYXWtfOtAYpzXspUi+/BLyNuCRvnMDdqUoCzCTbWAl7PzXWJDsO9dpzW3Uwp6ZLDaEsc+TbSN9
vHcjZNdpYwMaaMsvUSgZmJJ04Ub005UcVPWp6yzrDirU+DKw475QqXlXp1x+7OLFouePOuudi5Dq
Teb2mmgCLVlSKBogupPiQ9ONlAThjlHHUsQAM3pGPLAgXAesU0sQQvk1VeybXWA8FxK7ftdj/z74
Ep2LZ2r5UQjUT4VpEbZh00/w+xWFAAaPZmHxxHbV9Txo/b6uu3jD1DxvJwpNhCZ07KBSxeHVjZfP
FMXXYzpY1RFLBQjB0C5/ENHqPnhOhNm5BcQWanVZrarWvqTOopb67jCLzsxbdK9Qjpbm8d9VRrvT
kPROmKRGzN9rcoBVuq0Kf9qVpI/wLFFm+7FwfxGi1QdAs6KdZphfMWm8weYRNJvZLmn2EG06lPk3
fW1an3sFWCOZRXal64X4YqL1HLGSKdlfwbDwICgb2YZMVhhP8If3BVNJEPnA1nQjxjQ+FuxX88K/
ZgMJfXoU0xX6lYFkS/Tb5TLDmMDrHvuodp40gKdkJUU6hlJpWSTNN8yx/83eeS3HjWRh+onQAW9u
y1fRUxRF8QZBObhEwgOJfPr9UD29K5EKcXuuJyZiRj1qElUAMvOc//wGRSh171SRpjiwgWGQS81O
s0xfkhT8S5pIT7lq8aNC477U6krq5k7C22ZPQWa/cfHneoqwV165ZgYQjpXz1lZxfV1AsbnMB1yx
R9KTkMWn42NCNhsqC88Wz61D9NOpFzogVDeeEm5SRq6Hobpebb2kSM31UDuxwL/ByQcsSzD2Mzp3
wxeS9mMVY9jWNQ5WIYGvRXIkHDnbxHr5P2IK+nhjdgxr1nEG4XOEFxfaF0w4O9wDHFVzGlPTt2aa
SyInUr5xIiNiydmE8UBTlPKBwv7KmCnyaadNVI00Il3odp9MrEfWeEx4684ju2ddRjgkq5bGLUzd
+sucD8WuzfpsP4xUV2Yx8UZiQN1vUukPj30mnoOW/pFcovpzOAkn27TzEpey3LtosTI4ac3N59Ax
7vF1cI4WB8dd4YzZPobPKddEnotjT1jGiyI86MWdLWpDW9j2imVb7Jw+bG/pRMPLuTExb5lo+n0h
u0+ScKNPJAw7R1OxG/VLbyfTSKxTYlKmtauFwiReTMPO0kl5xImJrkUGzoraKbgrnXZ4NC0SqbBU
rl68rsWu2qXDqi26500rNSdAX1ndJzsHUGoaUV/jto4VQ+yym/SxDDdO2NMZxa6LoL7yNGukI6HC
wgSFv+xN3XytpOKulJoMKLrDlZe5+sAcvTk1dQMqZzNQW6loOULTku3SmwMAoNJunqBCh5fWBMyC
WWB0mVh1e8rmQF76CTeOmeO8l6btratQjo+MQmnvpznbhwsCxKSyvi4L8KEgo01mKKl/hKxSvc1C
XX8u/PJ2VEH9Bft42m3TSwiYdbGzmVIm1C6/VBpL4bx8auUuUTwhBLJ2XTH3u5ydieDQZamqZX83
i2LaED5RP3uNwnK0LXPsPJjZbYcxAxlZmtdMmTTwqXKbO1O2PJkqpxQ5n8W1TCQK7cSeySfHGXkp
esF1HCwqAFb5diKYL3SCwZsaQdfOryEqeQqJROI+qAZjvnITEA+nm5u7M+IjHV4ftGhi7eMiRbwT
XTDGUdlBuBRUgjnn5RATcn2GB4zE4DZAyw7WAI7c+gXI0xkuekUNIDSl6Y82JKpIs9zkWs0Jxci0
2HeGCeiVWavivqmhQOEtX0SL3aIHkxW7tGbAYQpvKx5xMpmCVC++EXN7GxBHswQhVQDBxcTEAe2Y
ZEYN5DiQug2cAXA3bSV+kWuU+FhQFljoUfCYLcAXQ1VmPiCCGHg1T9pxAcq8fmq+YhVAsprZzx8l
1jer2G7F0VjAFRRtbGt09BjbL0jNknCwCik1iJvRGb+ptAF7Gs0W51hc/ozfnA9JVYDdyip1yaUy
vpumXsrlwODxiZJiqekgWP39apKIsqtdoCFZWfG9aQl5WVd2sUGiEl6Gfdc8VRYYGukFYGrQd+Xl
hKTkZnTptDAH79ncDbv7hmatelYJxU5rNtHlFLDPVlPKLUw9EiZNfESx9SgGC71cCZTjU573WKRf
Lu9z0y7bMMKljthDASIZZQE1b9Hy4xyi80UGneYhXVBv6pLlFKBBe7ZCXglXD923ocFHPbXi5CYg
P3Bntcv7g3kRbkTgkMLn68QL+nUub8MIhBS3p+K+nEZQJFKlNj50sIfz2WD1QMBDmKQ3AVs+uBMg
6mh47k2QGB5HxRSFl01EGdLMhf0wtdiFRyU+hz5pkUeXdnid+rn1UPv4k2UDDxIJPhFCwpSX+MzK
S8+miC2XZ5BSHn7uID3Wu1ZXFOeTxW5G7M/jPFEm1wX4nFkJ+4EkRjZb9rEn3Onqz0hocNlnwLg+
Q4JjD2gZYvF2SmQ6YTZP+dmxm9Rr2pxit+RW7ppKUZz0NDslCxtfGQcUtBIsitkcq2fy7AGoJzBj
J4tpFXoKZwfTg40NuLzlsOflOW+zKuBugBwR01e5ySe6+pnoJ7tc+gkSC0+qddRtC2jzsQ6o2g09
AVmM3cjNNNne0pF1VJAo9Mn0x5oez+FdM8z4Xk3gZbZQZXaUrtecploAIi5bJYIte9sWTnGDky/m
v37mgXrh7+k0EedDCmTCmmxBpxFlLCFFFkqjJhi+B0v0XM9HJyCtYOFmEU0I5v/1F+ziKDmaTotj
LllkWZ2lN5h8Po+jx10jn9Q52mHKUhkL7kEvTLqhcWqeqEpydzUovPpXuAVF1C2Dl10TC8AmO5EJ
8lhVMRXkPM6bceCBzyH6mcIGUj//43lhzmXOEWMQ2fXVmzhTaw6Vo9S9usWZdt6VaZ6RTlKxoDOq
yiTw2GSYNSY3iKqgWGgv01e1r+nIpmDGJLr4Mbi68glKoYE9A8UBSVAuLrf301IFzKqhJSNjbtgD
JPCNJ/I2c7xlQvczsS8ppj0Usz2AynbwcMtfFUTqnPq4/w/P8X+jyndHlXgR/jSm+s2osutevqYD
eT999+u88vyT/zjOR3/BpCAfGoWWA5fyZ8d55y8PQwYI/yFjNYIraRT+M7B07fNUEgsCvOVdyIT0
CP9Yzlt/2c7Co6OJ9RcjEP/fDCzfjuEXPSgCDItzgU/3ivEQOTOmYbVRH8JM/Egp9fe4bsWrLISJ
/NPd+c0M8XdXstEwIPdg4PWGoCskevWlXD2ENuaSuNw917JSqylOh3fI3L+7EtdAWALdHyOR5e9/
InMnvRHrtiZYsZ+KgSQL86Ybyxxqqn78118JIAFXjYUrYXKtXy80QhuIqlaT4Mh6LkTxIzayHzn/
+99cxiM5Hg7w2+En8nVk8J6q6UmnaBuFDBfJLRLrQmX/xa3jXYUggUCYEfpr3UJSm6WL8WNNPEDZ
XiqiNTGxtqkBZf7Ol/JfNcE464c+8wPopw76q9cE1GAkDbWPpvqQTkTc+MN8PyfqEc/Qx3okfOXP
d/A13HK+mIMqDyU5AMZr6TMJWRVrs6oPQI2AfBwlh5xQpVVlZC9mCFqVYWq8smYsvf984d+8isgy
Fi+UM8Pr9fLy24puGPTyAPRQfRgwHlt5ETbAWHg476yv10yA83cEEmFXgC7Hqv71ZdRDPszo82vE
tOQVEGg5b3PbjD/8F1/op6ss2MZPa2thWIwGQ72DESnsqVv1OJaTPMn2v7t1P13p1c40FWVaMRDn
BRHDvPFV/qJJvl3/fywv8+1TQowXhrwZQeRiq7C8qz99qSouvbCs6hJ6kF1tanM0iCuuOdu1W87b
iLH7xopaa4cLuncwW1VtcuFE1DKuPMGLQI0y0X/gqo+lScsg7usZRg7y2DkuKRy7ISh+zFjmHBNt
jVd1QBopAZmdv7IjMKaq5l+Z07jc0ubbjMex4wxUU97NbWR/KgK7OnpxHj+PJQXKVCrvEAe4+Vcz
4TxTzvtcBApj/24eGHADuoFgNtSWfY+mdiiE3MJakx9wsnVP2G1OX5uYXd7qfT47nqB3c+5WF6Sg
jvk6DcK02s6uML/k+AijFOTzGPCpXsqYL12QiLmroqS+YZBXbXpMKuClOnGcr6xBRNiYOT3pgDgN
7xqTaVjegKgbpIavS5Nvp0s2LtJv+zX4uA2Bgs0lTTIsYPF9xGJYWTvYrhW5kyg8Tm5JGYkSrbqw
TFIIw5JyJ4zIyQ4ERPUkHb0LlVj5cxJW4tGfQJSazqk/N35pf4r57vUqmMBG6tIdNJ9pjBGwB3XU
rx1nZq0r36WfNejlHrsJo3WK7vKO5KX+OebWYDDb1Df+kP8wLZ7pgNHipzLMfqhuij/0vq6O07I1
pl1XXcximTG0lJvE6UWRSPHS99U9hjbukR29X0MNyfZjIpwVZUC2mOMPkpgifH9W7sCcMnHqiJy2
RP7wCfG4JgyYmzgItA62MYHWn1970RFtgJd+eEkUsdwWGTcBUQ25DC7RgmVTJw+hxncUO7KseI5w
QSaXcCIJ1UtzRvz4HWsssFtf7DOmhPWVBa4Ubfw0Hp/SuDaiLQPLLsQmhQDolQ9icIlvnP4U4jD4
wHSn/GEHpDjzHectxqrxCsJQc3DJgXuscA17cMhiydeYHZJR10KPKZBjpiMetQpQsUUPjeTD5hH0
sSqIEbbrpFph3WsgNvSjx65pWXYuKWbr0eWI09g70+3UixEolpTpI8LcZNwPocxfIpjJu0iyjjDC
gdOTRaMgwSpW1M3R+KRbXexxTupRLhmtne3y2vH0VkPeaVZtl0zDimA+6ws6+O6brVlbrsHgbyMm
r/s4Bn39OclJAQtmwR4KEOZBAjWcE2S0jCHgRNKvVfAkvDQpnpvElicVY2LM7MpeE834gwYkgrdD
VjofhOxAHGQ3xtzRj6TQF64xeWdInIjF8ZcnNDgcfZg8AZ6FdOAk5sQf8rHFBjitVfpd1pF3kIUP
nuanpB261vBUd/O4R9KEd3Y08CLoKZR4bGYEDiK6aQxshjtL7HHw/t4PbbBJO/WBqGnoBeOXIZ2z
Uyl9YKKYpEqOwuAuHViUDJvVFghhvBr7NtomBescLWq8suug+BQS3naByeSO2F5B16bqfl1ORVfg
WZ1nK6cXvNTsiuo2FZBK5JBHNw5FJWM6Vn0xCNqqsY7BiUl20S27G4mc495azt3a5XvbZf6SdUZ4
EyJEfREKf3hn7C045xNoghs7JzXwRmE2FD8PEdQJU8zVZkQJt/U6zTIqiZxEvD1g42a0RC1iBGys
U+Jk7iy/bQCUxYvnsVG2LfsHTvjBnc4ICrDbdt7EAWnnOMgO4R1G3y3oHwZ+GCTyGhJb2xBdXA6b
fM7ZxOyh2vgTl24B5g4Z3qWM+a3pa4rUqJZCYjfcYZCMN8q2zcSNU2PSnE5OyEMo65uuWerqyq4u
hFXzMtF5DgS9WS76J+5OFkdgCT5Ay3nXhaT2uS9C67s5sVuNyzvimdq6LuI+u849lezGGa0Ozu5L
CqXRe6TPeLuOQcsaa1p77TmaHbGv1HrUfvUROlF0o4NYbpQZtGuX3BIcKXp2bmG2Ld4OvnwY6yQm
KE3KU6yH8q4b2HuMhN1jilj0xVhyz6Nq2Dk5sqxEjtm1E9vml8ga+gugFurRargJi04cOt8c93mK
OKGMEuOqb7MbJ3PGJyPPu5tZpf1VnOtPWKhP0FegoYUz1jeutryDjjINnNyUN1hJxrei+Bw0WHIz
gP1RJYtvXZ99ZD0/tqNJKi1uJQSplEQRmw5ivxkOBMdismdz/2J4FZHyAYfewmQ/GlkqHjHDlqdW
suOYZQhhybQIXdQ80vrvTZZUBEj/PIMdvRfpvz7ZQpzbco2nnRoOqBzcdg/YvbKBYqdV30U5+btC
sJnlNHkNr0gelWvYecVRTo1JHi1kOtST2EGScd/odiVqJysZhDa9CT1japYMCvtjV9rlaWqc8lQF
vVmDL0NXcEQ3bAYLlYUABlM4B1zMk02YJIePaNn/ymCK7xvQbMTFRY69vJuNZXqa8sjB4p5QlDE8
Qaup5Cr2Bydw1tTiUNpXGruyH92cp4SKjEX5vfYg2lhZEhwVGDZkwzlqF6TGMwEcFfv6HC6EaaJK
+v5W+gHO5LlLEACTjCRHipC2LpPTwRqZ+lrdc1iYBYwiJT5MuaPgE1o+QBPFNWSHOpjHkxR5sSFh
84sbDqTB5xAIZgc014NkbvusLzaO8c7zcuPKcqQBGS0osWR07XnPOrWdVZUzLR5E2B/sBusL1cQv
ReoVhHLZBfErTJPI7CCNs7fV9cAZzWwgIWJLuvZgrAm419cs1+RrIgIYH4XVGUDQKqK0NIxjpjwz
3AVJyf7m+mzfbkJ1QrfkTqsJ615vU/OFDwUTEWY1sze+Q7V9y1VfyLYhJXzkMXLF1OjXYrTThBgN
nSkOIFPsN/Y0XmGVR5Jq2FInkFiUXc+IyqC8aeqKIiLiiwXvXUDbh51iRe81avCz658HreHf5N/F
eQ7fozfuOUFCUBB+E+LQltbjYIIhFuypU5C9SDHcxzPH3J9bjDedYbQITm2uZFGPoxF4dQPc0SsT
oERyginCJJk6HFAcx1Km1YXh4pn/5+u9FfAtFwy8Rf2D8cIbOwLZUuC4foFxS0iU0WKZX22yTo4E
rbXlS48H47boUBP7Xjjdno+diTQRf5/ak7WD72esyYHzXgiHGPeKLJ53Gru3qhQ+HwJ4WFgL7/1N
U15ju4Zf71Ac0rJ0T8PYlT8qB1fy1dRPHXHeiUuxLQhMRUGRW/316FNrWgWfuLYotKFRvlDKyFNo
w26YbTrPLquhB4t58C5c0hEuZZu3IPpdROp9w7ygZyJ+SBZDMoe0rmrrBmX8AZtK98XxkbasIv5r
HxpWcAd3kgM4nhUi8izLn8+nopSY2K4nXdjvyZOspYt99TYiWcUTCwGAB6ns1cuRDLBTOb2KQ49C
Hsv0rlqR7J2sJ8d9aghHxmmshqgGi2bnkf66xqzu39r84BqLLA/CK4+E1/TVJ0BkPvmo3rJDRL+9
94ykuqjd6b1t4A1iwVUAKnCGw/ARDfarlnTIhjH2ZZUdfJfi2cfxB1snv183sFjIcigIPplzmgcm
YOPTn9eD/fYeU6LArggXh463zpmzVbhjKyZ0q92UxIzw4EgZcRw9lwOlMUnl3nwTGV70KN35sYjm
5odRe9O2n0dC7vpKptmy37b9qiFB3YHSUlNOukV7oP5mGAxl7FsTL5HbRozlx9+Iy//w6vfwasuK
eEn+IK3JvuLh8iJ/gar//qH/QNWh/RfiDvZcpDOo6vDk+b/Smsj8y0UrEOED6SHTc30UIv9A1eFf
eJwgzvAhs5gAyXyK/wdVE9KG89oCXbJosAN+lYb6p3TU145BIFsYmbtw3xBxuXidvFoTjTIg/IrO
upAMPvtmPSZlpg6tB1AA+UIiLa/SmQiPvLCMiZIXnzfILmnNEDeqvReS8qRtwUTFBYl0xdzXWCxi
HejmF4ndGOT8xZK11cgOHclPd/o32PfyyX7atWzOR3DoRcfKxuGxbfx6pIXdMAkky+0FJBB1b6XS
WHuUaZfzGJgMomY64z9fkIP5zSVxe1zObHB9n6f5Cps2MkHe2FAlF74fXRKPTZCRGDlb9niQJA0i
iMZoDlZrwm/EBKdR68EdA/cQ+Ww8Oy8h+uUYB+hnVnrEo3JFsCY4it2TQBbKDA56JQk9xzrLehC2
1eu9G8vqIu8W70wwHc4Iq4hbf9W0TanXHr7QzDQnyb02/FHdC81RZFvae+llXXWrvAm5VAQckWzb
IF6aDg/v+hWpbKASPk+E4rrvhmGHmn2+mn0ULC0yk4aNn6O3dSiFZnyFMO7sCR9rQ3CMdZBkc7KF
7DElW0AddWumroDgnib2gwWdQa+yoOO7EXzSfDZSYg8Tf+JjKDsLFYmadv3ZHieSOvzKbtIblZZ8
omj2nCNFT6o+tkiiMLNoDGhvdp5aHYJNJhLX2JwExs4PZr9+shkep6e+7Xj/EkLugdMInbjXrWRA
7AhbfapDSxnPjt1z57IOO1tIz5Wqjm2NPGg9YpasCUeBAUbvMPK39UAo7JaYQE5wpRtIRwbBGelC
1gFRrAhHg5sKZztbXIi9l5wt/HGY6XnGoeXH4UDQUDW4uGEswa82u4ablM0uT8F3GXU9pahi6oOr
iZbfch+dYe1lS7J3ZghwDOXBjvsw64rHOi5G0hcIy0V60ssjCZabExFpw/MjEeYiagywlUz0RrAm
12W6ShPSuYzQhGQOQKYOCyM0hOaTWTjYtTOLUCBnoMHAsCnYVKMttmg5ko3wGmvhMqv5AZZkf83p
Q29W5mSUMVsdEGPkvXc1z4n/aIyBdT2NtbgleC55sQFHDgDHbrjObBm8yKQYP9WOmSsISryy6QTD
cpzGPlyn+VLTlwSbzidb+R78sSqIHg28Zfo7O9OGv/HGgNdmbANu75SVfntj9spDqewlhkRZPzSO
RXCVG6baATVwDfsriC3PLnMoEn7M+TzUn/ljmf+o1aTus9IE4vBR966rhHekY14/rOmcrQd0aTwe
URiNvzLiiWcLCUwAoxJS+5k7w+Iiv55FWdTVFO8606i7py721H3IFt9uDR1wgzMbT4Z9wdz7wkN9
Ua9i1dHvjzmYZR7b6pbhRXMYSJZSlw4ZrAnxiQNXASTLNR58HdAg0kLuC9HV8HAGYvUuSHe324dC
a8N4JOZXN5e93Rrt7azgte8E7cn0UZe0kR8z1yyL+3jMITtCMW8AQx3nqMeliNRzyb2kp+ReKnOi
7IyihBvBDKo9xCJE5+eyq5Be1iBNXJ9f5EIZPDjSH1nH/rgsir6F6LBSExQ/NvPKfsgGA9UW06fU
f1IiHOybPIaMAnnIKqqvgTNZ16kfUjyGouSaRpHkiojBpM2fW6uFQLgia6//5sRhX3xq2SEswoJj
7bU3VSmlH1LbGHG0DQSBhFu7wJFhBdMzP3VNwDPvRWtd57121KdwiJviuxdI2waDmpuEtEBztO2b
kvNHN7AQ4AAeY2mHhHRWlW+ax9R2wAiw8AXfN3CDQgam4aNkSXgtEW0/eeMQL0mGHwJsxaa1VVbD
R4R8xhbWbUrcfN2tnSFJj46IYjR6xA+tygy/BsuxZhKng9I7gPz4iwtT3hgZMDqt5s4FAJA5c4g5
lmwy1bGuQ/Ox82p77ZTmswHUs+olZJJilmT/pZMKD8R+JV9EFwffVULch7RaeUPMzeUwtc28LUSr
7giOSJ49Z5TbkkNqQ9nn3DN0k8+Wm5Y7W5rATWRHE/HSB+1tlJC1GNQF3QlZxeIqqxPx0c67YBWZ
Xb/TRg8EMCrsrQgnJK5tqm9GoctLD4RjO8A8u2Nbr5/zaEg/jK64nQJT5fu2IYSqmckKMqk792NW
ZR+Szhcf8Q7skl3bS0QDHGAbUTT6JIyo2KFBzVYjRswLMQ30hnzd6oFDp36SXlmnm1x3chdmZvUp
9f3l1pIVRIK6N8i1HwzquvaVs0pAYojKC7ofWRu0GwE/+2Av1pKkM9vX5PYF7iY1PUna2Uw5sOla
ewSQLat9KJp5mXI51XEJFNwlnnWXx1W9N3EF2JB9VD9BsAJ9QtPmHyX917idy2C4bno3/hDVqb83
Ol3sPAPTEJzMdYglge9fG2nfXLBhzwe8eObjZFgRvhrFtJ27lhw/6LDrZphz+HOd/zBmo/5mmiK/
iMJIX7Syjd6L3nkFK1ASYarIf849vkPv/WtJ1FSlE5JzDfmor4FT5ALrTg6HkGsACSNMqS5iVvnh
z3XRqyHp+aqL4QDSbMJ4sPz89apurNMgnbzo1EAp+oxikY2h7m1qjD9f59VE8XwdCP4YtFLtLayH
X68zppU/dFESn1xwcvZUs2XPXlipnorZMP79xZaRL7fTghny2t3AYg0bCUXgKRSg1tXCHjzzA4xs
iLZ/vtTbQhaMBGIrtbiJVcfrQXqTREFNCC7pX/5sXcuFlebhxwMS2FcX3WIY86+vZ9GHWLwmhAp5
4auhthVWLFtReiet0vjx7yNIkvOTrT25TFW6jEyTd27nq9abZ8eXW7yF0Lvz8F4X63OZuH3U9u4J
zifVFfk6FD9sqJzAUoGqAgvyU2ujHPmzCaat/vVLyiDQ4z6buCjZnvnqS1fSbUwlYLUPQ7YkqUBs
U9b0nnX026XAVbD5iPAq9nAPeLUARWxPMs46/5RAnTzMGWTFIHzXVud3V6GhDLGbB854g9f4vWM3
nsF3OTMv/IwJEgTU/+I18bDUxQGBbmexQ/h1uRUN02GSTb2THUOnxYyFl2KcMSLYQumwrvtajfqd
lu7t/sWezh7G18IMk8v+ekmZjfE8Cd89GVXsP1lQTxnPjpQiA+ZtWwnj1175neYV+fOKeLuz4JkC
ZQZffTxp36wIrLgzU9cE3RYDqzuu2Cd7H8KMzuFY//lSv/mKvBxQm6jB8Sd6vVkGKGu5VGnDD10Y
iaVVXeiOCalwFwB86eDU8tb8+aK/+37YpYUQ2zwgPufVDj3CWnfSyLdOwofGIktYE8IM0z2Nzrsr
/Yyi/dqXR6ATmEy5QRSEb1faMnY12U+Y1nZQSnOr9DDgDExxX4+6va4Q9DM8mSmT1URdx+xv7q7H
BgXnDhDSpbmoGFiiMfiGEZlD1akl8/+w8Ov3nKPfbrzISpxg4UvBYLJeU81k5k0ZskXe8BIIe53F
kJBzZXBeYvrNq5ZHlPV/fhLW27W7uH5TVwJFwnN7TYtJBHhJzBl3MkKDWleFDv0D6VioK1uLIzOt
4+V9zzPruhlE8xkirrY2Thap+6azG0Fy5qCbHVUSTFX0Jem/PhwYDsCchKfm8OzOOOZPtB2zwTNj
DFn1pQ4puk0vf7YShvUEP8gMZq/5Hozz5t2EVLisBqAcXlHE4b+u+SbrlqKfROHRjQnBRcOTr+ZG
8pqqBU//8+3/3cXAjYjPIEzgbT4ZbI4Ir2ICyRV+tLe5RP2PFokuxzNruqQ/X+zNo+abhdiGWybu
OGxnr1ZdWRhW3cXmTJ68R2OZZD1vFguRLvHPF7Jfid+gwrJdLsUDfEaO9NeVkSDWQvl1MFFBtGl3
a9LDDWsj7HosTXGG7C7qfAQJcRNkDOmUMvgTdeC0YMnLMVg16j7NCnACY6JZYt6ItEYHjLBNwwfK
AvVydibBH7TnTUFzPDG9uu0lUuvy327EZ1t85jKca5A/X5dCGfnddVB23cnWjLAnhkYXaHmyfWLO
/7rq4lK8Ay6jACC9NwMqRKB2PyoEDi10YkQDOd8fN+loS+ZEdeFK9S5+uJxeP22MLscaVMnFByy0
ICC/fkpSl4SBt5578hvlfschfTy1bhw9ngERPyAtb9No4X2slLLfOQDs16+Iu5A0IWs6XHkZennO
r8vMFXAcoNrkJwvPi1IjUw99TJBnVLKOvcbQMvyCnLFwN2PFvPk6SmBjEEaeZAe7nyFzENk635tD
CYqoiwWvaYjnorEYWv581gm0pd/l6N2t7DboZ0Pym6bMO0RQkphUF6FT3Xl5B81geb2EwWGwn/uW
aPuxnetuhb5C3XqTAhrrYubHFwXAERSOZkwW3zam0FdEuBbtxrSK8m4Cbbhu/d7YKzfzbwlVMfSe
8Gvmy2OPE4UZYJBAUnRukvkceEO0St22vuwLFx+JQOBNvamwJqSB1tkJZZ+1RvbjDYjyrLTBn2No
iMQD+zZHTEkcnS+sakHOj0b4aAnr29SGBaC4gQpwHal6AUOxA0hvx1nx58BooLP55NJjtdeSen8g
8IGuSDaav9VN8J/icyxikJdILHVNU7PWUik8rJFkhwVEYSULtXVuVVQck9BQ97XSZXoLUUmQPp00
Y3/Xwf8pNzCKWN2VVdbFfaVhtGzaobeaHRNhdV+QKnSZ+H5V3MND6L4pxuAahDf39HfHl4N71TbW
AkVNhCivELjxg3x178VDqE1eA8RmRrV27l6Oi7UBiAYOFEQO9YXa+TUqzA04CMhVr1OA8LCcfWcL
f5HfOMCEgxQ2OfLYqHwwPqgq49JNoTm1IhPmQLNKhdPZN3Iavf7eykhs3xS8Lukt/So6PWsOMByA
Qegex7HtgmKDcMdY61oilPNttnBPJ7xBUo40EnYwZcGlO8bWdEyRtsWcqxaMmqoVYFphPXR6rwQ9
7IrxLCgjBADVPljSawVqQ48XDFdG0p+NrOVsONcBYPa8fcj2gBpSnyncCQk6Ql6iMxWRkmTNqx9R
r+NbRLkwW88QnCcGPoyTKuvBzW3vJYvTNN52Qwcv++9l5S+sPXPR1kwBDlgvkoQAku49koEsZaVM
QTkVm7Xdw61Yt77HW9SEiwYpFR731e4WzNzJu+EL5ORp3Cm4kbd/j2bI0nuJPWcpJBKX2i6sAoim
Vr4gsS3w/KomJeCAgBYE/nz8Bf4AyJiCXQWXXsA8YlWYmcp3KPfN7gKqEcu0rA0mDWJ2ubEu9mvO
Lo/sJLvrZMMHsUywk10t7I5kbatRz4MKHAMrkMArivuwIg7kylPCevDzXLrrAfOt+XtoMMnYwhe3
3bvZqkGB05namHg8awpKzmPGAGm1SoEreFdcpjkwQ93eCT5RmBfEtHptj6nBSmRjja9KHMPbWLOF
e/lJtB1o/SwAJVG/SR0CSUB4O5WmqYDaQMj7EIBMD2M+/X3i/29O+u6clFXzU83yVteTSfm9q/qX
Xwel55/6Z1CK0WC4eDcwDl3ECz95EEbBWZ1j+uF5Fnqeof4zKI3+wqGPuTpRzEvrFnDo/jModXAu
jMi+WUKvvYjf/K8GpRARfj2/yQulCSbsiIZhMX4+0yh+Ko0daAEltuvmhTSNKm0GFMa+sUEhHeMI
Zal6W7gOUrHZGet2p4gSwFSq7h0y0gVa6FJnkjnT3F0hmnOjCmI3fD2lhes+WhHV1WbqrC9JaCcf
S4WKN0t879OIIPsKG6X+VmN3Gu+yKifGo4JteZVM/OV69FVU7408JSKrz+VFkKNuhM5+J9re+WJM
eOpcMI1SuF75dn855pgufXSKeAguO91odPzCnwZ4YqUzfMvPw1u7U8zGKnOFV8ZOz1il6KKbN05r
OpDZneEzhNKJWdOAO99V4WToUqETBvWu4Nl+wIWr9NeODel5W4s4+2ilM8xG5l963WY58Cpukmim
MYL44LuDfeyCPt3bKv8mqMu3WZAt7oJNRgwTsP4+t7OHGcnjrZ8zwTzwrzhXON3EJWZqCDd78kba
FeRoZ9tbxosqXLUKzbyc0MgHHBQYPm1Jd4xgbKJi3ABUNt5W02beW6bwrsaIeZTVD4F1HKKooevX
UfyoyzD4UAde/ND2sx0ekWE4xibvak8gyXXZmYM2zp9GNIVbg6THdQHHiHtQj6tmUPLkR5W46OuA
QfhQTtlS2cTMhud5uuiHPgnXRlKn2yDz9X0jEzcz93HCdKawcJfqW9Aiu5/wBp603AAejenajZt8
F85xfHCr0n6qtYPKXneGfohEINxVn0xBdnANMxSPWUtkyMeEoJHA3A6cscrYTjhXdd2e2chsdsc0
8SQhpbnwMusl6RA+8uSEtfI8ojbLzl3bCMGvNUTKrTJjlAQQw49g1/dhGvtbPJQgpRbVlK8zD9ck
t2pKZL5RD6cbl5LVkjKarTrPxlxMxyMORCHhaEbwUCjclTz7mAztlTeH+UpPehVk1bXb6IbEhWKP
+jw+BYXcSSrTj4aR3ikIdKuWy+wSrfoVWo3Pljn9H+rObDdyJM3SrzIvwAL3BRjMBem7y127IhQ3
hKSIIGlczEga16fvz7Ore7KyZ6qngb4ZoBKoQGZocXfacv5zvrPuGCGku3RcnlHT+2MLjWMLnUfc
tbVhHpXnljudtvYpAv4blxxnt72Br7d25+LkIiXtplDCTaqW9Wi2PJq2X9mv0WL/aHQItczKgljk
2sAYK8adbAKtTwBQxZFT2WfHaeLUFW52bplMbNa1pqAW+gfjs6R31bBzV8XrY4BEq40myVojMnBr
ijzJ8vyXt7bfyWQAAmP6QHjOJNPtdmCkyCsCKBmW7K7xZnoDAFLuoRI868LoY0sWVsyYIU3cTlgP
/PTiLLzF6Bg8anXE4DH8IiW8bMLc4cXhYTu0aiTCwgbZZCuAz7bFO+s9t071VIbF3WqlnEsHEy7j
+lL4ei/NPjoF2fTUR8SO19reQOTaZhCluoyi13B0X/u23YfLfBGg3aCEDPOuU5XejinDtCx133zM
0fHU1P3GqqtflUvM324mn1RPPjwXBlz+1rKSSBN7BgDDIliEF1dhuRc13eAmNcAxXQfuowk0b1vP
XcNwdJz4bCkw4bwf/p5zT58YeTQcwq76WgNwwxzyo5PPcnkaOiZmlLWKax5pQaQXADJPhfWY5e3j
KPqtEfJLrbK5zqErPqrbalYOaaDwtfXGWSnbfSrs1j9JpfOEN4wjDe0CWKXz76bRc5yx59+5rq1D
FvRcUYq2isGX0ALD4PKEa83Z9izrj9qZICGsfnQsRfCU+t0jY3BzxzIRnqUwpiDpS19/Y10ZNvYY
pGOsHC2uwh7GpNWl3pu8UTtTtgMTLS9/cuY5unSzibvB0BtX1O/gN+yEkRym73rXAPCMKfUK6K/s
n3q/YXXBxko+U+zAeDn8eNL9yN0C5EvO7tDSsFtaFLIK/VIRg9jZ9Zo+T+V0UUbbJbOlxSu2llcP
kE1cGeNHv0bf/QyWHBxHPseDgqdZQbOzpx1x/aP0xT6yRcqr2LpX28ra/RR2X423eFuvW/uDqe0X
RR0lH+CSSUadV+PZayfzmlvO0xCpu6rP3/zShiACWMiU7hKz0m5J7fxwo4nRq+sl5W0tVUb4EPbO
vi/E/DTz1uHyHumdYhkNf5RpZn2vqKTfdE7Ao2a43FiD8YIzeju25Ynbsd55Y2ufO5CFcTuqgrF5
JPOkXKpwjxF9PeZSH7QSp7FIyz1J9yLJIkMxqjR2bGZVsqYRfmHsylwL3cH9cg3eL4AURnhdVtN9
zOsbjCHo2gu0NyNZplFuIWXmn2r23WSyh7u5aNkTpurVcsdDA68vGlc2VhGRFOr084gOit2y/hrn
hm7g5bsIymo78vtgHJBlAmS/OI8L2BlcwzsX5pKdZJ63XmfQGHB00lZtBm5hZ6/wst1iOEvcD5nz
nspBPaEelU1sMJxV27BkZRprp3nIjBFLtuzApWj2NQU39rBIT2wsy1K7ZlDDnQ3XBJeHzeVlMMGe
OcZrbky37RlYkvSj2Ai960SQ9w2zRnNvZmqcN+5SuRinl1UMT40wwmPUl+tpHp1XdzbVJwVHRnZI
a7wROy+YnD52KovGK9eVkGfYZ+3tqKOv2hgfrDzAJO9O+qn3moepMQwukMZjveTDPVndb33ndLth
9uUJxOa3sKdDYi7Kk21gfkG4HDc2PKQfLK/uYcIu/yFWq9vig+qOdHPbWyHHfO+DUojDkHbrunT5
ZfvxPcooUmnM0LhkuJXeyLhNMU0Q4W+fEsDNwBg/9nKn+pBhsDwHk4GRZAjfndJTCXzc4A3kQ7Ex
Ut9MyHiJF+AwJn4KxNMogGzvOCT/Zvf2EPGGiRi0IWAK5t881/x4GTeYbS1+qq78XEwjeIqiZvzm
9OPWZBJ/JRXnkXxgyw6EsjDMFxSjcSnu3FiZXXXG7S6BdQwuZ4Qmu1h2ddBlWiZApgAbDJF8whzR
gowK8+ERjmh4WAO//Was0UHqZX4ZicXtrKiIiiSCWXgHRfdnW4ZfrM4VcU0/2nCHG14LYZ39xon2
KiLy42Hy2pKAYoPgcr3RNoyT3LORXwwpbJwWNFTRfdreCatf40r3y11NLO0wSWuGENh+VRn1wsNc
FfDz1Gg9s0D2GMYGpwpjX095tXebDF9F7ZZsXr3RvLeMLs+Zv3i7irPg2y3Us5DyqMJbrmFxnuvc
sT4RVPxPt2jgZK46o64xJ9qDbL5F9yp3Nok6vE6EcohGnoJhNQCVEGpw7PuUi4rDc9t0kKVhMW1q
Th5kyooxy5M6tdAlzx0eiV1Zj9lzZHAQtS4ctJIajFEXrUdSBj8ZY/n73mo/EVHIaTIzIyaW3Qwq
0o7X2YtiNso979zJE66OYX+qTSWlgFY0/Bi1SxhqVUPcwN7eeBVZpy5t2QNLCS+7ATeSKh3jdasO
DmaDOO8EQRBz2qadcxW5cLAK+d2+Un54LvIaK6Fm5lQGEVazfFeNbfdExYK7N63Poco5NOGJoM0+
fUV5quOqtTep4ToEGhXlaV5HsEWkDHCXZhu0VJo0fPZqUnoxwzUrkUajiHyPGzxGLUsKcBJMlCMg
MKzja5n/mCIqzjnk78yQlxk21yv+ebmFpIA7qKjPk0+AS1ghRrqZ4yH+NmCCWaDYFyt5lNJ9ijCY
7OEoflXN8IqzBkizvz7qmruKrT0IIHghgVnqjXKXPHaU112Mbh5Byhj2G4O3PtZVXb/OukdEgSED
BslwGVB18NYk/pCcoWpsC4m6Vq+v5D9xReHVSgqZFj/LztpYc7ASc+OTPld+vJg0sflzmL4GVnVH
8sy9di5h2KFtfnMABu+S91tLrDLJjdLmLR2xO/Y5DShD/dq5othUZFV3BJ6jrUttFAfv0IsXQ1QX
wNG3Kqyy3sHmb69+mH6afUehVzkTkZjK+bFdsENGvW8lSxVw8rHIsZhKXJt5Ga62KZNatlOy9t1N
NzGXKyGqk0G/LtEs6STBODKEj4LpjsnvT8mdA9Lqux2uH5ny94HVD3dcdRdejBJ3zXpMw3Lc4kzb
V/lvI2wpkvV7887qhTq0ZffQFg4w25wlMm/DBAODuVOKKy6GOmcPt3xvS89CsRJnkIhsosIk9Rq+
wlihhaRYP+Zg+EqH7FPKks+PdB4HfQlk+irHVQOZabIfhgHkbYAeBMZmTTInuFuj8HuoyA1GkdyX
bJAx6GYA3sCBYqMxrTvXVY9i4oRm9MJM9LCCVi1B7BH3kxNHNOMBrugYxmU9r2wLIuXXZTdosR+o
fLeEVKZ2fIJ/LF3+yynJsDjptMS5Y/ddPLmkf6E51e+VFHThFYVV0/dqUzQ1S6fikCfJicJobx4n
rJWH0ZjbWyy33IvCyLpE2QDuEkkm9J28C1Y9BFAuOqp9nYawQuzMxyMn65Koe97s3ahxd2pZszMJ
aX/XNcPL0q24qmV0H4WDeGgKw/rtFf1wXvPCP4FD7g52tZSnAQDvzpvc7sVtyICFnf3BPV5cysbl
kp+Z9wSjRqhEMrtzUO2SARf7BdkYTu5KYaMjCb6LkRvTCG19p5lsbLoi4xDQ4PtqHHeT4R0kFM3M
ruh1tkHfMBhxmUDR6er2lXC2dl6l9z5WYfpPlk+o1FFc2wHG3YpXjIPtpRmo+erEcqQAEeviNF6x
4HG06HPMqGX0gyhVsWnDAO9nnWPMVV7DUahbN1PJl+8jQpc8O5k/c+Tj5r+jb4XmutkmLYeOmUPT
PnJ2PAZ1g1u7qsfdrT9ly4q+8NZ7zbYi5i7I9XChCp8GYbh7rsOoLs4s3scyim6YPLO8sF2zE03c
GK5LH52pdwpjRfnkxk4DLx7KOjGQvWNp2S1J594kX1IVh750raTrlKBzrzfPumz1qZfO73YFHY4V
K77dL+y1uFqs7tsZut+D6HgbZQl8LirB/lfVlBg4y2JfFnpT4uk+T654KGwMjqWsL5kfvMkw6vec
sVsK0fj49/O8ayxzn01oHpX2uM9QrXij7fKlMG9iftS/VqlwE+rLgoYfd0uKyu3gC265a9lOk9SQ
tuJJ5/x6sLwgeCX4i1mVPTM95BS/bQGteRxcltPEk5oMNwKvOWjWSM/qYIWPn2MgPkGYHkO3fZhx
Xx+LfrE3XCPPLNFvdBM1O3eYt1y3+CSj9Cd67IkDWoV5Xa3B3ofzhJSysvGi++Lctp4IDB9DMWzX
0S8TQLtNxGVnbb61roF0Mk1TuLPRmVk7n+wlW/iNRr0t/YnbVziRWuJKqA2TjhrgbagCGystplMO
1Db23Oaz0TJ6FJnBGxl6+3Zq8w2uw/UVV8UDFe9g55Vlg+czd7qncNbtOkGvkoRl6sP2ox4jEC91
mv8Krfbar/a5DP0Px7JRxj+0Ve8HHf7uxkVx1S2I/lqrSPo62rSiSSyhxIag22+lqSStjPJH3hr5
tr3J/7fUdWlLibASopesIso2TYMekFsrRxfS20KKhy5ngU76ofNnrL5ucA/bzD4ZnOsV1lqa6qeR
i/nYLh3/ETs5pndQx6Zqt00/N90m1wGzff+sgK7DG0h8MTO/mctq2KHk4MKpBi8uVyto2aGXdgBk
sHZ7l2xwFBOT6I5F1TIEYVXTMfPDzqs5HrdkYWdO5frFIPTZ7+oQx+euM8qpSxzGbPLsc09YWD7s
AaaAG1ktoExeIy9V6A4QEc27gRjMZ1/OQalBAEQ9qsW/jpz/uzX7/S95/ah/9f/z9oW/OFywzuX6
f/3jH0ne/P373hTwf/gDBIdCL4/Dr255+tUPFX+VL5T9krf/8v/1X/6PX398lf9UjWfG+8/V+L4v
+B/Vpv+ox//x9/5NjyeCZGLLQAf3biSrPweXrL8x8AKtZeOv+LsQ7/B//y68O+bfSCbhLoxsTI1+
4IX/FeEdkf8fdXfsnl5EaC7E4uBEOJj43f5MkkESbr2SgvdjLajuCDJAnFAWeTbWGtObp3PzoFsP
bAWZGTYiCxqhG4+3chfJffJ1BVPPgTS78cpZVgFNRtbCcLFMsSCh5NEkshgYHlTZrTYE9GJYz2kR
LAPPhrK3DkGcSxQAmuWnZJFbcvpjr390gEAgZ1rdFhCAu9yJSNxg03ginhEA1Qe5F04TQ8EbOPSP
qpEAh8tJejNTOL+BHcmPCb43nRr14UTNusMlCl0PMsZxwTTMgp+7nKkP1aLQTJ8tAALGKeSUZXFG
xGn5c8yczN9NUcDp1hzTrNjWQzZ3bDW54b3nZgQB4AZp1PlZaocBfDxxpp0eWjug4i7Iwim7rpGR
hztZLlb2NGWmj8+jrFuX1uSaxLbdo11tjNx0vKPl3v7LDBJp8H3uStXskS9xtcAdpu1wyVm5Uqsn
VmJN4eqEID18KysAmPqpGZBZarLPel2y+zFY5FYC4UQlDpZWxWhG4fd1mLXBqjjNW8bOFET460bz
p9sEHjqgaMdrwLGxT0ozcw4VPgfO4XCFphTYSkd3fBhV+7qrTaj6IePcaKe6MRQ0PPrsN5wKWrdV
Dy0ZCz4wKoD8PhQyMZYofRz9ZX5lMyu/mzkFzkHV5IlD/CXRRen9MppZPOGkAcQTze2miYxolwNh
PWo41O/CQz6BrUq2OeiaYxE1+uSmhJ4tq3rKieQ/jjN2ePyuWZBAL6CvZvI5ADTHOVpeYJfSmW5E
Uf/p3YCjNRDhzcxN+VhmPuSiSddnfHM9vTouQuhaVJyIIZ22hpXvs1lGXz6lDhWXwk48jERqPrKR
7ZdDwGJeoyVkg9DCMk5gevlbi9mYj12PVj1RR/Lm2NWLMJT97oPnzhLo1l8FGeE3P+Shcon+7tjS
3WPG9RaheoY67Ey/0rQPP1YUxG2kpLlQhZPpD2S+rVgZK1v55Malms6jm3v3FdSKnTOuUAh8Ys+H
joH0kRCOf6Hrwnqf7SG8WkFD9YY96WMkSrCr7hJxypf9S0/K7t6ZPHkondo505EzX0mvMNvKlEdn
c25dge2I722Ti3fe0Wo/z4NzHuRaHYamUdeSetEvBYMjTdIuC05F56wPradHLjaYLEmpWGOcqjDg
VKEZOBsG0rlBF9MlXDrnMVpNnyw4j8ShmrsUCT8silPD5fN+QJi4Gzun+IaVAu6ms0zmRZVjcdF5
2b4MUAye6SVUJ5JSzdagT+odVVO8daOvz9qT1BYiWIuTuQarvbPqvH7At5weKSid9no1M7w5Ubjr
2tH77Y3QUjAWLd9mAbgVQfLYlKqGMZ1eiB9ByB5yM57+GGM12dGO1HnxzAVp0+Fw6g4/h2bCKlA2
1cHE8RY3Hjcmy+qBuRdNsLNzk37S2W8/Qc8PZ7Odil3lQqXwG3d6FJKrZ07T+UF2g/OINXf5PgAw
+iJFOD7ygqT3M26QbyjxFoSWqd7wnOiNrGdBl4gr9soVPqrHIMtXSrYr/DkWT4txa5cOSvWTHgW9
X8MaBWFOTWc7+7ML5bjTD1RYkbEf8ZIwoRhzML+e/Xu1c0YpJplJPspcZhAdXsAWjxcoXw8KvfBq
Szv7TmNdtV+9qN1BXMeGAGzVvPhFaV4iXUZXgwna4zKPAxtFv5DilDeyTzXfV+2gqJLgQcUingHf
QOitk3TSHFyx4pyU5FpBIgAW0+A0l6FFrgkclhpUT/KXGA/s1rWe/YUhV2KCS0z61l++yL/N3BeN
sCs4dApx6CEXfTIxZLgmyhN7CYbjVto/BNfmY9V7ODypsX+xOtE/ZYEOrvivELRgtWNOWsr2tW+G
CMk3WC8jh8MPJQdGtZY1PVWFRNXj6QnummlafoIgF0uCUQjgUeNNJyOrx33aW+N11J1zsiv7lrlp
27cJkM/D7HEHWGgk2TvFnD+ys6l3PxrkZ6ib4PeC4YeBh+4JO0bZTxQIcYPhoqeBNZpAq5yXufc2
sDo1gh8/ZxIZPad1qxRTbPbV+KGgw1SkG8mWUs1g4NPI3fYtHRq9lQH5KGpzizTxfFH+blw8SBTv
tt/CrPH9rSuz+tPJsnDftHN6Gaw0PI9hA2FkXrtjHoVI0yWYmsVmf0NR09VVu2Z0L8K6v5TWordD
2CMQSwNIjsZrItwSzboKuE2OzfCN+lrcQwp9lxEepWRx70zDo8r68G41ouWX6QzVcENDsV0Dl8vO
1aSNlzz3/HdADiw9JUMWzr2GoKRs0goazJrS4m6GEnJy41xpqG5YlkDNlWG1WLFIvXAfaEQyPhNT
AUQmMsjiWrlMQNKEHyUW8Z1ZOB+kUOTFyBrvOUSQxmozO3eTjlyWwcV+wMBmJlRXXG5vIOkbx9qv
egCs0xS3gjb7Ao1IHDMbrkGXN/JBZrbzGoR63M6BgZTbSm9v+AIhEYfuFj+gTWSr6DeGdBRxXLN/
DKg3+tJ5V2mqjNS6GaYxerY8jAFN29s7E0/RCxy93OW+qNyHMm3hAdvjHD1WGTVPWDdlMpnOXZh2
E2977Zq4GZBJXX8+RdoOt3i+2l8wm2wNrwY5ONVtcGAApZK+6pekSZf+Qa2VeigX1R4gUNiHmQap
BPavkUzTGq371OqCb5wF7JfZiQQMG4+ah7A2hveahsJdWqrvXlsFW0NEj44NO5/fz9ScO+DzwbqZ
0DOEFiB+VGcc/cbuCTkjm6Zs2u36VaiuBg1K883JHuaNJ9neFmQkPpouVxpReg8pZ9OdVbBZD4C2
BdPlLhAbp105f+BIGK5ONrRcfLs3Sk/re3KxrkpSRkZ79rtmN0Ih4ZbO1cgorOBgw6K+D6xgZlcI
incOaD6Kr0DUbpf0MCiRMkkuKQ0LrM4qj16VWQmfbMJ5UuEV6NxZeGSjJMfXsSc1yHXrye+6PJ5W
Zzr65kKmEJYzzwlmYT4cUYC0ueYokKW9L6kUu2CA4TA9c1JtaC8wp+fRrLJXs5TVq2tzBnQxDbgJ
46b2XpU6Oq+lz2kl89Ij5Vt4STJgAPgdJDsYknF6BLuBWkOkUZyExmbBSM0qBo6YkTxw98v6Xw4E
wz4iC4mjHbsAhTF36UgFCk6t7uRVTHCJrDsXRNLlGrUIsVFZQMXI2vmUN9O6zTj4f19RuYXrv2Q+
7KbBLq74+y1+S/dUl4H1g1pNG52Dqu42xdIQBzUJk3W0j4sRNPE45c6mHYBpK2f96HIK1ALjMVQI
ehGo7k1FOB0pmwmN1M20N+kWTkrwXDNXhHNRWfW2Etkrb4uzo1bTTbipDhun4nBjVAWA+MK59J77
bvUMJudR04lVltWmLEO0wLrihaknZgE18gAeKRXj2mtOTK4dZnDhLs+a5cTg4T5fXPvN6YiNJuEs
68T0m25nkXdKVmMm0V4OzmaVC3dwtyZ4BDVnLYTzvhj2jPCIMaGGARilXnA/+3mZKL/B88jH78Og
8Z0MffoCD8A/KOh9JwRs85LXVbEZs8lN1rBjm+vz4liogPhjr9cEd7uXLO4wxUrq7NqQZd9FpVju
PZNfToTVtlh1zT1BdRoxEKfFn26t/wcCxF8N1WAzbIwXzO7gV9CwfLs4/smQlafIB8UQFkdR91zr
jJmmw24NWaU9+kueXbNpv+j0Bu2O16H8T4ISf4kScCv1bd+07Vs+ygHv+5dvjpuLSciqiqM10225
ig5+e1HlwNqi8umf/55/CRLcvhV9LPxzu/3+x4BggRvKB5TAt1I2lVY8Iwu57CWTv/759/kPmKzb
N8IQH3HpB0zi/7X/p5TLghslyI6DQjcmyOMe/eGPnslCP7RdSVxijHIm44tbf6gbxYpVhXoAI81v
l2tma832n/9I//EtvrntIJ1QYs6dNvjL3X8wdZhrbhk4iJv1Yt4qshxx40m4VYRf3szy7guQIe+z
Ra/pH9/7v1sZuhRfnezlb/2PWtAf+s7/For+P9KPHABpfNr/79Sbl1/zR/9n5ejvf+PvylHkgGBn
pYt4KLCZUXD878gbRgd/8x37lowk4/GvCPZ/E5B87Jo+/4rwE9kI9p1/F5Rs728hRHeecyhuAVyc
/xKd3XL/yLv9KYlhIVy5NsQG2+UHIpB6q2b+08LB6dwYWynN49Ta3bfRcIO4r5avcLYrtGej3eaG
xaWkvnnmp/DS92r87o+ifVbSeG7NrsfwQ8ULQ4n14srBOC4UvaT7UeJcH5rW+BiCQHKokiY81zCl
aQeATdY/NIG3OI+uW5R2zZCqsoIjdoTQvsL+MuVrz8iVe4lRrtLZs7UqdQlVZwYiIYbAPIa+iFHX
Lm5n5g47RjcmJ1g1dV37Sn+F9uY4aOrKYlo9+wQKbBANW2pgOKfklWurk8aTgRaM75siLbLuC6Ga
grIe6xTIxX5zl6xvS6iNlqQCA/5ZuA9t6CNHpBJkfxyMBRJ3uhjGAIkmKMd2k0uPOrImDX9moMNw
ymMepUe0Y+oy+pRKBoX5zBldqI3mR+iZ00n7HJrO2pMOiPJzKtiCk0kHXr8jXiAYMnJnAV4pBUdc
0uRzw7kqrrB5HgQn8+2E1fcdJpbLPpnl8EJBD9A8zJs1iEuL6/Qg7OlNyMLZU1nMHQ8H+6GcshyT
ap3l34q5IIGxcNVie7xIt4NVMgzfKNdrsML2D049M45oRmbSY+Z/6TmdMDZO7ytKD/PZCD68c8zm
8o1NHEklssSJBNhnVshu67D/Pq+oA3GzGgj+vKQGDF+yj2ra90Ee7EK72dtR9DSuxRuew9+yKjTx
T8aRAMiua94y8Rr0u6z7U0357KHUhdoEhbMh+IE0uQCYVQqwddeuDzA6ZVzaeFOIUuPIoHYHqeYX
IGP/UvtEEqZI+jEKBU26A7i/ni63chmwWY7Uc83reG8Lx4ciO850WkMKgLeW36VD1V1CTetR4Lnm
MZBFQXUZZRsDrTSMk9vwsxjscV+PXvFJ4/J8mrtl2VIBZTxlioLMRmS/KAqX956hnz1dQMqtl2pv
qhpmJ3niA6YzPx4KpENHLh7TQm/YaSLIR9aFfNfRKLijdJHzZW5E+9GffkmvRPDI4VWnrB1xmYHo
Taj0/ZSOK5MRMyvdpjhRI5MRh5TITX2j8eWBliHWN1Zby2DyG9rzi+XhwukqSPFVelzXBpxzr1p6
h4xvXH6pUuRWe8pbj7GSgv7rMCn5MawBHZ86FuVEn2k/tj61J4tZ3tVjOZx9X/PED13Ybhx3NX5L
mK+QZcHKe5zhQrQcLBnrQs53Ng52aQ5PizVOwXPlluqB0wUztjbtiqsivbVzZBFu0wDARWJVg3jp
/VpDYaXyC7uetE/NgC0jWRzNd+ODVa5ox/qLkKiTmOk4PoipRIcBKQsz9+YOCud5+YmX1zS3WeAu
p0EXDWmuiXvWHqdhMaN/+uactPy0mMD6Sf+2Wu5DFD2laoercsiB6/QRz9oUtSvIX9TjK70b/Ttn
2Wm0cRZQH2SNtO3mTVTvpyJUCaMre2/aAFLbkn6VReAnyCWrxAz3XJqZsQVfMuDOYIDNAMrZpsz4
SLWmGKXD9ftsudFbUCjkPmF88Eh9YzpKk3dVym3N8FQb+AyFiRjWVbY4N0bxE02y28DkKd7qTlAc
6yuvuNi0EVloT+BjVqu2HlpsLW1llyH6hRPdKbei6DbSO/gP4904FOrJdSLjuXT74MOuvWIDVrpl
whChp0N/4TGeZpueb4ATO4ZWSEopOjbdMP0m01pfsTHKLV+nAaRjLvvu9tRiJvMf6b9yaMfGaG60
Vb4PqvEB5aOADtXjSDNzGwkFobYNVyoUwRM+Ts7yTvDRO7hjHX11NrdwZs9T3JfOeKCn7btP6Cou
TNPYYrI6unSZbcoBE3CsLaV/p9J1t8LQxhkSZb4Lx8HaNOYabZWcceRlYbajn4/1IFyuxRRSJmSY
42UpIsGRcgg2BTyGeO4Fj1ZgD1sySNk+j/DVm5MdJpEQQ8xZa79gY2AN1pdoYNXCkb7Et4g9ytfc
HInZMROYOi/O0KUGYrc4LwgEcC0pMcXL6NDiLjCWNjp2TC4SPGAmc8So/lqUxOWGmSoZLMPYcLNm
4kjgLaWSzO5fokJEGwe+8ablAEi3U3tEkAdtZajfcxu81kUgt2tEUZ7ZK+KqSwQcDFfhNseeshuG
eqauuv050kVU6XQ4W3TnxuvktUkFz//e5mRyZ8+8sY25cJEvtHlcoTAcsM5RwKaIF44MX8EelVw3
Qn7noRRVbNcl613r/1hXNPEmDKxtXuofIOzLs6dSUKtLU2GawD7CsN264zPQ42PFtEcL2O/Br6Ld
rNYfmeKrloCEESSYgSKTW6lNFP026I+YnihrgtKtqRAs7TTJQZNdJzcc2dxtvORm9i4t77eK2l8A
natd5XFgGGf3W01tJ0aKvn2rQr7U2rnMfxm3/O4GFyNxDzeYOVQdB/2UP0ivEo+RLdXRDO31jqgV
L0NQ/hjq1NywmEpW7WL8BlyaDUM7N6EbK2k2D6DHQtZ1v6g+7UbbSW3DlB3c2t8JJj4Jc5Nm1wvY
QrZFNEAvKAijs3z2ObabkSEiIjY/AwXIJSbHNnzrTXt9KKnB5AVdubdQNIARiBdM8eOPuhTvPPal
vuipCV/agIHz5JjLM2a9o1+BcTKqKHsc+mp68CByvwfCfwaNQGNflV1dW/YHB7qEQ4E9hbBej2so
zovcfY28ckpmz+8AxoVbd019O2mZavFOjxOOgrZe4sKnTCHJpP3TY4yHFZP3GfnQkvejhdneXGck
rNkLf8BzN98JGX4Jler7FdFAbG/WnoMgFnTv1f64xQaAyuKaCjsRHo0ksrlgxXgP+USY9VMbRt7T
RGrDBD4+GhwxQI8lnttXvzG+hu7tQc14TyHZEDwKOn+vlOXxyDS+ZuLSRytFC2TTN0vmPANIHxJQ
2Hcwe8X3nlaczyZrT0BJ03UjZJ4lbeb8rPzee24Az31ZmcAMsQKxuIGzhvmoJjSduChzMYCsW+Yv
k5HMBgG6f16nrj0CjgsuY24gqDf+w+o3ZyY9OtiMbAfzgYSu4OPsj8HPNAuYZ9l9cB9pr/jmqc6l
PKHwNkzqqi1kPJUoiexHV2pQbxleyqeOikDunbwU17nEuRqbqUTn0mrINmsX6nozzv1y31C5tM8Q
z3dpMGm0ESrTFD/XXne+sRceyaF9G1TFN1az8htb3PC9mmbzuRQ6PZgiKI6mN3HiTUkCtM2IuYkA
BtlDALXVW2YXYgHLTvomWkmOR4bNA5GbE1GnovoX9s5jOXIk7bKv8tvsUeYOjcVsAqEZVEEmRW5g
TAUt3KHx9HOQ3VVW4p/q7n3v2jorSWYQcPHde88NEADoUk1A0+WY/apm6w6x2DFG1Y8d8ZVXfI/9
N6cZhyPT6IA0QNbdA8LWn2rLwabntXXWMTZ0t9iSgEJwulpeYOaU2EGZ747PsWSFDbkn9cGWqgXL
5RLcYHAnVdXlQKXslS0YFe6nMfIX940miJSSdn9iZ/V7O+BF1IRoZjwi8c7ObffOtfLkffDgQXJY
6Z+KpeJK3SaVcVtUU/pOg0u115Ff2ttyoamv7yvBVCeLccvaucGYvBzLV0pJ0FD5T4HRsbzqMnga
S87GhEP7L1VZ1ejHXrZ3O+xruuJIWlQD2kkH6ecZwRCfJt7xw+iXORTbVu3nEtNRHasibIyloD1T
N85+lNX4WOD60ltnwfmfDWm+GzKJTbFa+s1q+Tr23hQ/mNTSzlffy3R9P8UJmaMgnoTCLwSKw+Sw
AG0smMkp0ahr0lbBcTP1+5geBDXaT0yxiB6xjM34unV7zIKkDDZjNg/LTTHZ9By0mSTX1GCZsdqE
dXTC7crRybWOXUJez6SGkVAQwDvviEbeyC8QXOm7NbIovqTDkKoNj7DOdiaJ9q1L6IOwkOGh0SWd
ri9DR2lY3wbyOqmOuwDF4EhZbrIdCNSf1aibk+aZJAVtpReyBWkYmb33o9S1TatkzrBSp8QAD1PZ
PLd5EKXvEpBVWJKkuO14HxHSlsXZuq3vf6/9Jj66fckRnJ5HXPVA1V6WbBS7lLmWvQvaglpMs10+
BAfrm3HG7lVwP0asEYeaL3teTNUhxabNG42o5XUcJUgpIgShWdoNxRuSQaZMSmDFectIUtAHKBTM
ATS71ROXEf2y1Rofl6SLOEXuwKAEZPZktovZ6zicQ72bSEbs+sI7GfQub2su7tcuToO9Jtf+4dgT
UkiuITDmrEzgx/w1UpYcaIIZaJSgaJVmAED8oMbHL0VgDAc8mvfWlATfqGO5H/hJNroTZtiY5nxU
slAcpfr4AjrNn+C+2+OO50btG4qZdj99JRUPpdjILE12Y1QmuwBwD7cRPFstZ/pNHXjl0UixaxuE
apD8SeQARewY4QtjDu0MlAb9yOWmwrZx31nLfG2AQq9Wq1tCLVXoxFAXOIEbxa6YSYw1jWvfAh1M
WWgVmQnaGcCfsfCjBGD9TcilaNCSOu8GNp1xfkw6EdwNU5zvsip1jzktkTuzECyYbV2fUyEffB9J
v23bqQZmEH9QoZptK6bGOQc75d+RXcMZXYoc72GEPbrA5xCTjd1YYwuQpcRJ/g4W811ZHt7iwT/Y
DnlyuADDNzGxsRJjWE5zyUBWcvEE++cw7sbDW4QEOZk+eLG7pRb6g8husgMeiGBUTW+NzyUiBqW+
qG9VVry1GY5YWn1Eveu7CncvvoidSz6XyHcQnbMUsGdOz+amxLUCzmCWIly9GsVO4wxCwJ3UhXBS
xdPSegfy7l5oQrW8FHGcPzB/EGLb21Pv74ZGDHdtx3kbuoG5Vev4Z/LbBuSqKnbLSP1tnPni+1hx
RUMoGo74EfvtaCjzMes8JgKNRiKburNXkloV9Lpj8Oi3STI3J79xyTaaBoEUrxwescETZUzVF+5r
HMXQ6ahCoEX3RNJmyKnhbufXoYso2B3GWws06AtHqWcksjVy2nk3iWuNoZoWDo51corGRbWbpDc0
nZz9Z+xzt6OcLXj15kuFIzLMBhvfsKvBxtNC8AqRgOiJ0hXwBZ8aa3j0zxhNnY0DVP6mmpMLMb13
3DEt3XvJk3blD4uVdD/OnI4qes+fktp8txJqiAFQ2t/QqqFxYKvcNkb5MlHv8aNpSoNC2cp3uw1T
Dw7fU4PXaHHLqz93ghlxnMlt1/g0b1H2RJv5MOC+D+bxqqRccDn6UcTYqRvHvdPiRODwX0ruOJNz
QNwIriRqHSIPllNjDRiou6LBYY1qziteVeT6DI6WmXQaT1x1otU62ni3eeYAtsSmSCMHUu3KwsRA
6ZoLPV6DX5AP7UXSkF5z/RP/gz/KK/+HGZtXO6tZPPw0OQeNyM+zw+YqrfEromKvDmhrMa4Fgjae
BwfDKabzknoEbYR80WxJYYFouunNdRZIP3Q4B72HbEcogneCU14qnYPpcBLGm/YzSqCH8ZjV/dEb
FB1cBKZ44MMibQSGIOM2ClrOOlB7KQHzzvhXuj1IYm/n5W5xbhzGfyrAIVVx1IfkhwE6stVFx8Nj
kLXfRJnyxEfE8oKpelR2U20ZzHhYbogmeAYZbO4uDBCX0rgfTfs1lXZ700VGsx01ngeatqpDIhqo
xjUZyCnjcqadvj1VgHSYXJB7J5X0rRmj4LE3BGO4aExh7s6f81gyOetma+/l6N0ZsfTIId9DQViO
wXbGDJr19fjdab3hibUPwpvr6NATqj9rxTBKyCyUBFFuC+0Tq7XSlCog2rrBale3aP0tWqplk6ZM
x6DfebEsie+KJD8r9kfqmut9Tpr2o5V1/e4gJZXb3FiWr7mZRFMo59z4qN1S08pLnX3Ghqc3ludN
Rz+nvsHLuSJ5AdUH2ymNz9qw451VzvjYo4JXK27KD2JQ/n0NKvd26ZL+q5G6P2ItEfKCxECUZwz9
uEykypzUGysSdmL85E9O/2Caib3cEY8mCAzyoj4wBS0pVe6shlRx4O7X1K+3dfN02jYmalOYLnOz
Txv6H2wRGXcyhdIeOmwGxzQanufY+cQJwXmiiq7ex2rujrwH887VLY28gf8yIvBvmqQyn2JRoK8n
1r0v24gaC8jppH6w7KEkrqEUyFU3o8mh5lJUjFYVAswNZ4hu2seUL+JtTN3+bFesPzhCCJ0c4gin
HkOiApWZWRhnmtKV8GuXjOMdurQTem6tX3RjqxulfJ/oBBBosekFM755lbRn1oV3t54C6w5okHge
+ALu1lf98tqvzhNeY3w/FgNqmtUrIArYU/qLx9NDrqIZOzxtFbnmpmkAwzLg2XS6jzkxzSPOBbMr
iad360mIVea9xH3z2cYyzavdZ92x8SGNKBIaHFp926dyyiiGEFjF9OT0DZ1ClcjxdHAN8/lNGMEL
qJP4G21lGVZsCpSmLTO1+Trnw5SHFi8ahB/izRzouXhP5B/oPxdlsx2s5sfI8ZpYvnpczTnk81xx
bsgDb52mHw9xGqnHKR7M1yzjBL51bBbsRTvygZ4rSR6XuAoxSM1+ylpWP5C1H14NO+3PFuXPPYiJ
wL8F+N295o0h7gS06INJPCzg8tpajy3a4hWKBNcXLaPghoS9+QUFNT8T3B+eTNNiGIotj7e0rlhW
N6XjV4Bz2iTZpk5LXsob18a2fmQquLF0EGd3TPg79pNAW8VNJk2yeJ07Ovymy2wXdTrOtlPePiwx
JVqYRFc7LWOoZ6xv8TmzWSpB+80/Cmzn75hHOajhFsecx4CJGHeAMyPOUvXauw6ZfYNdN65tNjMe
qS2XnXQnYohTjTH6YsNo9EZHk3caRtHtmtbNL42s4A2j/YtLTan4J/gY2DjdKS23JFjt0IW+xXLS
GY8Qkps7Zx79Y5nIeNcOS3OgBcYOLZrHY1KzY3frF6X1xvTWYBMbm2fB+e4CxIIEZ8fpn3Gmx5TG
SK40iA2hDzeHoX2dhXHTlrd9F3w1BikxKpTR0U2cbmuAuyf/y6thZWayS5V1qhPpP1S44E4jFUhn
1/Do9HWjYguHQPLQBF7IvFmfWyLwBNu8/AKf9kvlT5IU/iz2mT9/xHOZhHg5uRn4GWNFGdG2pPT8
YqRWtPe0THb0X1uk4W3/kAxNGw56Nk95WzOzqfNqBsbvL9vEmuTWlcLbYFjkLCsW/Z7iDAy5KixH
kFQuWQRSYg++BzWdg15RbCvHHIrr5CTpdk7YbDKH0DLzrCG/GOQGRgf5hhkrTRNznewBgmGtqJc7
J1/4/0UEy2qa78cOyqA55C9Ba75ZMYu1Y1S71LYWYJzTR4DovqH+LN2OYxJvW6MgrOkZ9d6kX+U4
4nqw4+y6+NAPalocQiLLyyaOl3sIecCCMvXatCp7oPqF3l/zyMGqOwyLPXw2JmQQ0zLeyEmLvVg4
IU/AvA/NwEY9+f1HiaHqcezVY1+TrNrQh7VaiNaLYFIY974VYLoUZnJSlTBhUBnfbMPrbzGhgydh
/d8AHdcMegL7rRsd7B/ldBmaZjrpQr3+V7b+N2MP/wpCRC0Zq9fvlWsTPzSegl8zD8EvNIQF9Ems
RS1o4OP3tvu//8cInF88j+HKz7aVXxMPtvjFlZR7rEggcNSkIX4TrC33F4GEja9dSsHvniLmX+Me
/7S1/F1HC2fxPyYgIAZ65spuJYiMHkFX2h/1ai1dal9VTCGEIwjXUo7nDt3GpmuAibJrD+8iLj36
G5z6mjZzdbeMOGWVXwrJ4LXPdnLVYbMuX2ZuR1N+n+ALpB/aAFAfePowBal1puoRvWRIG7V1fLCk
2DkCm0MqvRsU6TrJzVCM9UX8vAnyClwobMsfvNryD6UIksOqWx3sHPNlGJdGtG1x4ByWNNGnnFDE
bd+uCbOlZdBg9WD/NuXomzdzYbqv6Ik1c0lq/kIMPHFoJT1Fh8aamqzq6Form5a41BinUy++5Gjj
H2AR/NsltyJ8jZPfYV1D0x1BIe3zaHLvR5RreHxuUIgwiVD515q8Y65N4+s6wPzhNWlwb2WVf6Kk
WH+PJzNSjO0a+ZAmTU9HqqWvdmuP5yz3BAA+HE3lukp/z0RNQt+hwwHaikWOfI7du1hU8U3bLMZX
3OH0M1F/CEJuUdVpTtXbQGjgmo1rXUTiD5+SpuueAk5SaNrGor+sPRxvJKJybO8OeVu8+OzjYItA
wPoVkF5QixtTpLhcnWC9wppSfygYgz2L/PiKQ4lEXV8VXxCSu2OwpIw8cQ9/XURfXFKh740lds65
7pqzjpblpok42VSO1+497rjmlqM9SWkx96beYJ7O30j9c8LiU+r5aqXREgFhZ5+lF1HCXLr8QyeE
Ihpp+otMHQ7MjkgOdAUWzxC2k1dURXxlJFq46M9TjWSHMVoCQoCvCjPEyile4AE8KW33t8wkVx9A
LSzmq5KGnGTB2FPEzHhDRg0JpjsLIyKtJOOPFEAKVrlphdBWBSC/Jkuqh5Q+kY1NFPoS63phNDhT
T6n98rahmfliGpbE/1yOcDlw4JPRw70Zv1D0jIwcMCL4oqbRbkgsOGiUBfdQWqPL44Iyyczas8mg
+pW8W0oneIyjmUu3b+yapGTGOw9bVzt3DH2Hr5Vn5Sc8IdTmcCtiVtf2M6yCZLpZFmg3sPK66lNQ
Z9GbwSjKOEMmUtkuqDz5DQ5K268D5B5LwEgAdJhz+d4RMyLQyvz0UXJU/KzBQ4ZBM8qPXFtMmIe5
m68t7Qz+0SaY3G60j5MyNed2E5QWe03UJdSF9ZG0XqxBJDeKjp4vhJ1FtSHFM8cME4hJNFzTP2ee
4H7sTLMgkZIHz+zWNbdpYFswwWC1MHWK23rvJ1X5AQwx+ERg6oshRobbjbYY2rvzd8b3MxZZKetq
F/lR9ZbFxCvDQjMe4ZdV6ffOI96OPpExEYnqbgvYA59oR+7rkpgTef1OP5LbQWlWKe8zCURFP6a2
dz6kTqQk8kPL0LcgM5p0a3P8YS7TqXNeS+/siHbVH5PM53MgdFAzpibQahHCMri0H4bCTq/mYDiH
OhX5tDWCLrJ3tqfFu5kn9CIzKUKBEg3iS8UEB192U5zi2VJ36LcQQYPa6q7aT20+WK/MXinoVfNG
SUg/rGhRf+IGAHbHN8bmM1IXxQs26N0jTaUxHbhibu/tVhtfa8crKc2S2YBvm2kuheHgKDLLDGgd
tu1hbzDw/+xyY/mOTjy+z3Ylby2Mx8xFR8TajeXMOgqDyFL4QIMo3/pmUwJnGCMqTgzEdSmaJ0at
zRYL4nijXfSSkgqOrVt5Z7uZO9p9K5JSSVtg6UyjE5aGeMckVx24njxjMu8PrcaxmuLHY0DIKNnD
izRXQJsGd6fEtHxbaFkpd4N01ba2eiJKdcLxrxB+dj8Juo77G7tQbtUBqhqb9HUxYrLdM2bWXLz5
c47DHEiFJbvurYeEl92jHRgbM8jce5nRcrPIQl/dshBXV3rxA8vihI01X05YUF/I6FZXhans2nNt
NTcizaIXhhPVmwUtFEgGWaJzAoX1xaeOmUVq5LXyKWV8EP1UPtAjRqgAa8ma67IB3AKTgi8AAga+
GMs2Wx5Tzzm9682gB8biKTzcbVneZYHgx3VzYy/bggB6C7uWV53w40bq1r1QouTeo++Yt45TRYzg
ly56sn3tnrI0R7XpASYwJyUZbC0GCpUR9+UBG0MNnnaO7oK6aZ6w93inmH/4V8BEdNHO2jlMner3
U6SWz5jKmdUuymAUKYuZqCzHdFBN/U4hYu9y2BfDtk/lcmN2i3dCyAT/MGYPqugpvlGmdR/VgOtY
ZPPoOi7RSm0yb/VUx3VYLfbax9vXDzHdRof183zW9SQvQbaQ6OIUe8iUNu7zfBgI85sjaEHEr29R
RwVUOpFM32g1NXwf0c3nmSzQo5nr8RDMQXAaZN++6KguHwbpDMfVD4Gc29eMWBoPjlI7xtTgLEgi
Wy5nCUl+K+CUvd6hCWJaAfeoVUt3UnHMVGHf93nJmMULplPLxphuGnO8qwL/q6jT4KtsLROzVeuo
txScyWcxRvmprY3mAHMbtSodWGp4/BI2abuwuHgJ4e3TIcsfIEGNnxvPG7d5J913EyPOvTljLOqS
ddFksGGmh2UcKT3HoGTWT9UcvNF8RfvQkPhJQ8uM6mUoKt9MiC2NwXtqRPkTAOpWPTCASZGbPXq7
uN66uUPFllT4DFxYFsBzZCVQhbokbVZeIZ98bS4I2SreMg3x572VuB4ChOuFCVVJUZjF4+MiTRhw
nS7a8th3RvLmMBJNP0yXVzyk5Eo4Oz1C9sMu5a4R7FspJxxrhzqm5L4/88iaGirWUOGr/1DR8s7Z
d3oFW1d9zYbJfAm63nuWKm7O1Ig9q8qbd6WlypOn2ib0ekqJvXq6usXyzgL4w06Tj6xz371+7L9Q
N8MJwtZwKlunf/cCIzu6nl88oK7suKEZF345TBV0Q58zUOQf1uIMBA0ahYpOXbNPO1Cf0oyLIvFo
OWM+h31vJ2rTMHCIn32317tyMZfHhPAHHUo0Z5bG5r9XqH/rCgVJHi/s/9/5e/f9i/5o8z9iXP/x
l341/zq/YB8mHb661oWDOeC3WxRx8l+EgxXBxc37k8f621XK4r4EI9/HLwxDxPl93aX4T65O5p8r
G4VvO8LBAszybrkOP9gfr06FxTR6jpLhYjEdGxKuDbzADEItW2VzdRm81J4JVNI8kpBDWpfqfF21
nXX9bteVvCh9FvWKH/9Wryu9ua7508/lv1t3AvPnpmBaGkzckvZv9rpn6J/bx7DuJEHnp3fmurvk
PzcauOdYEqi2CGHkWXfduiOBk1Z7MfglW56oHlA/+isWCjYxyhbzF5ig49n+uclN634n1Ej9oEgM
TL5+HVyLxC+v2uzI7rJXtnQfgvBh/3SVs1zZlvV17RPbk45io4o6nGij1Z3zBnPUhIIQDq6cdnZi
E9BIyRM/9yD2PjyvVPhr64hI4QJfWqmmfaDYJHlVZd7Poahx9VrxYO6DxJNPnqOSqzO5OFyEPTAz
E9WE+DCaF1+1n4iRwGzGlw3Izx4AzgsGZs9V1+ehkNOXfJqAM1lD3lI5MKQXlVbcT6vGaT9Te4lH
QPE7/FTkWXnn41LdI1csOA2IMWyS2aLJcPBxaWJrpm4kMtIHM2izo1HE9yBisj1M3Bz0qwNwg+KZ
oxjr8TIlVX+pDEnZryxdHzvCOD/N646bcw4OO04q9z5sq+NM4uLWU2K82G01H0lNWB/E/OszpLbu
iU7jYsJcZeS7ymxQUHVi+qey4XYDClvslfSMLTVc1aPRCeupm+3uHYxx8WMmXfNs4hdkwD9V92Xr
GHdW6tFMxmGDz4rTKImH4EG1fvlm6XTYE4xCsulMQUA+p4NBOAb0WT1xiWjbe4QmcPRTN4WBtboM
Mh4cLLFky79aVsbVidQUy7KxWDQqTsC+drZbJY9VOwgGAYHqKPUpl00pavg4VIBsOIx/DObg3/zs
o4LA3NzZWsYhHhAAKSa+oqSNp/0kjWDaDUaQXZoFSHoRN/5RUJb9Pavi7EE0JK3SnAFcTmiw2WRO
ZHwF8OSXmyhuGUyrEbfWhsxLf4Na7UG+SJJzmiMeo35m25Xo/QZbSbzqKZsuOJHELrHb/jb1Gq5+
daOGR23Ey7sqGtMha9VMN7g/4+eAhOe9D8hAY3M4DIPHZZHKOy4CibnLHatbDV0LEBQpEQwdcJsL
FgzsIm7bIWu3gAYZOvhudIJaFZ1MsHwnh7F3sQFjis8imhSeN1KC5QvLSPOAwW854qYSeEBLZ5ca
jbj1ElwrBywebJnca3DFz+q+jMv4Xie2uXWVa30uuELSWWDo6bWNEo/Ynd/PT5wSrDhsqsLYLZlM
jo4bled+YXPflLhFonAwlDPsK3L+FDFioIDtV+XlncG0+sWTFSlYBJeoCW2lIlaSlOjmUtbfCknA
ApNeOd1ai7da2XInzenUHIwXxGeqyjPpBFFYGIgaVioxgVJ9oMz9xCEC3qbfTI94CeSrbqOqZ7Zt
6kbtC5d4wHQrmV5NAB+suCQztNdDE5dBGI+zyzRmEn0rniIIQLP7CfdX0127ddADmpaaqQrfiAnP
OOx8aLDN1h7MfHzS2RT7X+04j5IK8nQhRudTCbRdeTu/AdW2N/q+y77NHj6bHOSD1JqNi83tvwmg
f0WQsYT1twmgu+/Dx7c/ngL+8Vf+eQrAsvOLIPhj4SSgWckmsfPrLJVo2W/QGNtk3/eQU13Tdmhh
kRwWfoXIOPyRg77NDm7iKedI8B+MUIHW/GmEyoVx/TZYkKkbMv/SLJN09jRUurFuvaj1XubRdk6z
JQ3uLfh5ECxKpQA81WeSfkpuaqmwISNb7UbXLw692aqLE4nefKOdOMcDVWjGKvBMoWU3imWj1/bM
sMUe3rq81NsunllPmtlkPR58tsOmw9tH6LIaDshn8trjbH2vhmi4X3SADu0b1dgjlmiPoAph6X0K
5/Lo6QwMk87xy3tc4A9uwI+IhsuGFsZoYUSZZ2t6sOfZc/fJBNDlSLZvwZ2ZZ+JLRqBl3oCBy78p
ssz3aewM2GTHcrqPopokP6Z7/u1lU4I9oTk49071rO2Fa3g/NQfeVf7Uap3GPOOVnaGnOGo+0ckL
H7Ys5wkaDT8gXTkRcZcNL3JpPZp+Uz8GdhZflywf7lVBNjQDp7Ydk9KPw6itme2O2juWQVGpMLPr
JeYa2UHi8fu82ho2HsXm1srNT8SfOm/BfxCJulPHSDppfygjM7a8AxnPPEbOwmoktjTp6kqEeDam
OwsDQyXDjhXtZCP590jesQJvm7kou1W+S/3CKFhsG+JI1nXIsXRr4p3YLR1U9OkuV4MdUCpbpDog
1oqsuGfZQwTsLebYcehAEo/uIzkb+wGDdjuGTttZpB9VP3jdpeX8kmzZB1yvPop2lNGNqSHg4Vdv
h/XB8ZbjQkIb1shEXgMCHcbS4dx1fd+IOzmX+CNQjNqWwFe5yUdzbOVbTLzSXN5ZXOdKf+tG1ZXw
tagKLqLH/y54/9bFZ21l+vuLz/g/x4+yIeCsv/9BQPrH3/znuuf91IQ4BLLi/U4/8sxfHAfzBBFW
BJyfAcbfrj7cl4TLrgoshHuTY8nflkBWRzdw+M8tGl2pVxXWf7IE/jlETHiWL+Si67Kk+tzB/ngR
ApE3AVri8aPAHMDR4sLdceOX330o/0sim03iDxVXP78JrVogu/h3/qXdsKsHo6H3bjnC48BL4LVI
yd7ghbBout3ffyu2hr98K5uPZc2hecL5c6dhXXIEy2JrOU5DSoEyNoYbHAxkLeoGcYWytWMpNfVQ
i2MjaRPp+Ptv/5ePkwAriVTmT1LyS/tzUxmwct8ZXRMmRTU+m6X36gPO+PtvsSbIf5dStUmJmYzA
TZww/N4Im//xN6a1MfcikuroyPF5cqwXjMFYNk2smGJRPKW/3eP/l98czr2/fjskS5J2dKLRRit4
EH8firViZbtT0LZH4E/qDPdJNiGwovKcO5w+i8H+ZEejQhaIFZ4YxwJ8ulHMAtHycs2ex1URz4uJ
Sx0Hop+fYCMHZTjUAzkqYjZxjec0yKqNqSRNy2USbDS36BPMTuuLmeF+GdruR2X7aECrJfdlbgO6
n/DMrYYtICqJwvdOCYu17XGqvcxZpC+pG4/xxuJamWxtFZTPLjyM13ReHXelhlkU1869g3/06jp4
+QcbrjFF5DHwqEoiwtPoDbuGCCCKw37ol+XECfq2z4xhb5XlD9srrnVqfwUx/4g/uwzJ25TnRkyf
4wFRMigzd2c4fM2SLpdt3ix4AlfXma7kFsPM+F0ngTp5WXLfzFTFpAEpUdss+x1XUPdugvodgveI
zuxpL54hsbUmabfmTVbs/EA9lxE8T5SBbWeZZbDaVPzcufRv9D735mCIaSdHY5jGaDgCB4t2mZiS
26p1wj6BxhnRPHvjYI/NdyPlAfN6Fo8DwGUZ5Q0pBqxn5VFymnD4CjGue5eGBC7tNo2MJKFPrd1P
NuaK1yQf9H1VU0+yI1JoPtcyH24KnfZHTpGMDLQmoksjLXHeEsNeXTB9NCuV7xmE8oiUGC4IW89h
NlY4VdAa90NaiBe7zrH7DooYYpKa/TuZUKo3QjHLi4E/6Dkl/7Cr0lpuIsAx20S5K2stXSu2DR1d
oijRj81S6YdSt5eIYph3tfjdsw3X+wg+U97KyXKPZcWzwAQ0xadTTYeqtN6TXDuwX1PYy5lnTUe7
TYNHgfJ6MKxG3y6xUT/0xbw1EfJuwaw1CvWtEHs9Zuq9dh0u1uC9GGdMTnrQgd3fQIfJN9Rguw8p
0moUWTX3286TcJliwE55wsTdeZ2G+GyX0XrOHB+bOf8ECp1ByZAZBxto+A3ojZwm+IH60Z4ZrxGN
8mBazL4RdoojuQj75DStupmx0tMfFjv1fTmzb/BEU625MeD5PlqRmj9aADdhwUtzGeLMuCHUYB6s
KYBnWnBPxFJLmxeoHm+rhOK7xbkFXzSAgBbWJi2sUZNQkGn40TsBK6K2fhzg8IvGmynLMga//Ri6
OJ0OzA6wX+dMX00bay9iGaMQJw82lluMpAMSeVkn2Psoc4OXGqo5g5K02rpeQq7Teg0kdgSyk+Ka
Ij8ezcH6TK/OxfCL+CmvBeqKxycNHprcOgaBAYv/ZrEpwYjGIQcILOlFWLJbo1VwnlGgt9TVfUtj
n3AHZdbzxo/i4RShthAAFo9gsfcdigcxciL2NXLqYcn5snHkqk9aGh5qRDuSOFS63uNIsD7aoSAV
mzTurp32qomtZ8dpgrCSOaS/yhvah95oLGbuwj+l5WiBUcfqN60DhiSBh7tx7Ga5i4q8g8AWNfOn
WvrFhQVpARkScC42nXddI98CSjA2I8JoSHU7er5ILrGP25YNAEOGwOkRxzQhFqWs7trSPxWD+Skv
4b6ZkUQn9vXZxhmLFontIiKXcxtH+fcInR7JqN15vWl/9MJuuA9Yw33DfDLYOAXvHkuCe5/OzFUC
F0+3W5qafCnzgHpcxrea0SCZOL32cYNVmsPC5QWCWjBlPwLmMq9yVOIZMd1+pB/RBXZDKE4WJdZA
QoQWgnrS7VwYRLwn7vSNCwMikiIH2bZVmENIenESQkNzAEGL6VSx1mlNNjcCVo/Cp+iW5LV9Kax0
VGtYeGBG5htHKCEu6F/vqyctVLsh4PeuIic7+ZnvPRftJA+06ZGHMDGrecNMfSUW3p10A0IWaV3f
1FPvHB2k53s3lfkxMeL4s+/syjidDwQu+PiHZPokWbm2pg2Gjw+peLZ8IEuOkADijC43n2zl7lzq
KV87GJ6fp8FN7lztLq9tZW1rKMvYnBut73rZdNQDZDx5aN9H3DF6Q92WsWXz/IFNm+gvUJU9dMT2
xP44nobMYs1QMMDcG5jBXMC2ZtH2/zhX/Heq8S+nGowYfncq+ktL3d338X/O33X7ff7jCf/nX/v1
hG/9EgjyqEjy1q8qxj9dYp7DKZ8FzcP4tdrBOBz/2lInf+EO6Xm+uR7n/kFE+XXO4f8S8OWYdQQm
uF3xn805uBn86RQXCLBgDp5e4CoeHeN/OjSaxDuocnP0MRiwfIaVthjtUuaa3yQgtW4modXwFJN4
PdciTfrTkFbdY9IYQ3nIQTvnBLMGGkogjIFBi3qLKiES8GYzxUwcIjt9hJInDivVDsqAYolBAr6L
cwk+C5tV9DyZlfPGa/9R4L2J+VLPA+/nU5fXy2Org2ccOGDYKy4Em9otiLo4EtlBc3667RnKEFHL
fHltKSlAEuzEW5AjukDnTM1rVY35udUwvevSh1HZ8BdH1yMQ5XjTXUn2aCsNKa/RYhoUmRnBj9bU
dEM0tQUJayhhBcakqVEgphzk7kBDzP9j78y24za2bPsr9QPwQA9EPWafSTLZihT9gkGZFvq+iQh8
fU2k7XMl2iWXx331g3WGj0UiE00g9t5rzTXLHseZ2+N9X07UJX+9C5IvXP+U3NGen5bWROsXRBq2
FMsWNVL58TgDYFmThccP9p5ESGXTi0XhXIpSvEzZ3MYom0Pzc1ACD/abCdumLYCXoqE4oObojpMx
cnQLQjDEDNBvfTqItUwRVdCGFhjnUXHZbHd6CpwuC9kD201svI6jAwpwwBSz8kfHuu7CXph76VnF
s84L6PxTPFqfu3LZROcKbiFvjUTdhk1hfJ0TKdbKaaNTnqjk3WCxPDf0bPeXz9cvn4o7uyN/iT+P
Ntz4alVBL0C7j7JiZ3ZjtUe1MRGx0szsHznJyFKGbYU0B5zwkNq8thAEJatxyHN5Tcppkhyiwsrn
A131ztklXpCne2dethsZTaNVZdT5aXbr49S5vCUxV7FUprH9Gfl6iAOi0SHpKPgaGXKX3AtE9Jyy
se83HJ1wmr73UpQ8nvdYl3Px3BlO8ZggRvrcNkl/HZJN85QRZr4js6HzN2xEnRMil/gqapGqZbpB
ESy0d0XJiqUf8CTTcuzIlCx8yWxmvuLNdl/tgR2BtfVaIoDIufOXuC3m3hXi+tDtxb4obOer9Mn9
gjRbQt+wnFnRA7KRf+xEZg7JOS9qfpcYC7AatW+j1XHpFSJgmLo6yLYDqp2HqBT6Jp0lFgJeIZt5
MCM4LiWUDsQv4d4aBNyXInGeC3b/+zIkn5bhPjEGUPLSMtznltk/DrX72RsKbLGe+UI/TOMRnFoG
aNk4G/N2wmVYxtE8rHvoX7s0nImUC+xmDR4N3lxEK5bhe9gRC1HUd70/l/e94cCY1hpIbepapzGu
BIaKNt6WcN+X4KBha0MvOgHzXOgFtnTWsvCcTwrh7MorNTbKqCPzTaJZXLl9zoNhVyk3FeqMXTVM
amvXA0EvZpSRrSx7Y982Tn+DEARJUejkED6kdzd4MZFQyYQTxAx6c9FPF1G2Cg3BFoG0XPx4ygw+
TwgIbyLLin/RXZYBU6+PHX7nzdwsZG3f8SVpLzWBSxr0TbU2+Zm3uQU3sDGyjtCtuC7bR0xUTYac
FKn8mEyEGRp5NX/C746XO2uTMzaO7jSbTf0M9RWDRRuY2Brwc+AxiYHxbCuk/eCDioFsiKTqyTCq
ABFKFgprNRbS3Ey+r69grNT3iZr7F8H3dwjWpS94bMo66LFHxt1phKu5EFqWSF44HcQfLjnBK3xR
kM+ToCbHumq6dVfYyZMPn5xhbgGE2+7K7GpC36uR9qeIOzObdCvHR+rfiUlh4orBKOjyjaRoSE0p
6v+aWuBc69F4AkrI4j/aYF2EVBlBMVUxoEsJ544GbY5kpKJirCWLOVoTVqXeH6PXy8rS5kP0Vagy
PxU1T6htzTgyL09R47NoKbRdz50sw42PPcxEcUfWygrKOhre2q/2KmZ5ZuJluzwO0n5AL8SBQI+q
DUhOPkmxQDukKSeEpNIQ1Zmxlz6Tb1NrqD/zsEUHO990sGyuLnuAf7dLf79dWppq/2ki/eV26eZX
lf5Sf9guLT/2xyDIXKQdru85gjbnd6m+lonaHnQiux62RQGK+//sl5yAH2JvA9NlGdtcCHJ/7JfY
SjFtRUJiIemwLfcfhQt4H9p4phAc3qPp5TFhErQSv296tZlb4Navsmtcw6l+c3GNgO9yg8HdmuCm
WewcSd2vDym6ptI41nbSeN2atm11IN7e3COg0u8dhFem4iZuHnWBBajKD36lqAGng2Sim9sDPskL
WiAvpHYfAWkCCosp9C8UggISPE82cJ7AYxOCbU7cmqkxBPdTPU7kCDf4fhr96FRdBElTToP5Sr51
keqlIsbvvADXqvKUIkJdqzCgIofIoOecmCMvV8k1urC2CR8TO8AIBU4udFizLNyxdO/g/5b9Uw9e
09qGSBsK8yVtg2Ee91UzhXa57s2S0OPUSnN0t2b7C77Gbhe0jb7z7KJCfKsl/qTQ18b8c1MBrb35
9wH8vw0lLJ8m7I8fwFe27h8ev+WH/qhWrJ/o3tlAE0Fo/m5f+aNaET8FeFdchqF+CDRkEWr9Ua4w
e10eCpRalNGIsv6fswXTy/9HqDYV0fcd7gtvFIQr/VWmBh873Nbkt5Npxuz/yINPmeDF3q2Dcvg8
FzL8p910joUG4AKQdC0r/DD/oGrBlBFa1TFwJKL+SVtnGiLiWXMGrglEEH8zIPjg2XFDj9WO0TUC
egCTzsdCjM2oHQA14HillcNJhYAXMWWdrfOgXAffdARz21Gh9SSB7Tx9cx/8RTf/YxXIwSkDfRoU
XL1wWSS/6+W3hgndoadPNXeEN5ZFCdSksKbwWlsz6anRLJ4j2/y7r/yngQVH5Ww5rs+MnVEQt823
E4ShH7JOhgFREaWl7nIaQO8Tknp8fmmn7mIT3OSPv+afDsjgbHm7cERmJIC4vj9gZoIXwLAtaONE
9VXAnJZJ/kCKdegYPzvR5L/++HhLu+D7GzbwLrMYxnWcXBtf13ffUPcWooBITYexVqAyRz/qbTbL
rQnpWrrQMTQy7HNYVC7ku9x6IMOheq6aJpDrxM9nrMVBHzyQKm6Pq27y4GgSZdFf0w9Un4kE/pu7
wAv+4vMiquPZZ7JD2+Kj+rGC9xxn5TAevMCJ3SejJET6qo8L5IZxvcRgtLElT2yJdYFcd/CsJ55B
/WCQTHawTWJDTikvhiNcau8tdvoODJdfcC+hv6+vyjm0zgocSHKaTBsAA3Em1rkk87Mko9WbLSjc
PYE8RpcSQKXtOdwh2rLOWFeNbjvCKL9qDK0eyIZTdxFUD1Bs3VR7X0K22BqDzaymbZi3YP46x1N3
PquEv0lDQtkWVofxQrS0iB7aji0vIe1Z60D17gHTLYSHxLJ+5S7Ftb+yUvSMMOfF5N6rSsvrykwK
+gce0QQTfR6YJMtC0OmS51RNvbozJIIEkbeQMxDgN69jZhMQ1JnO0YeIxjhrmprXsHSmOxPLYbmG
jsjyRaDDIqDqvLewM9UDQeHoE8spamBmDOrBILblCRZKuEnn1HvzhGfTR9ZC4XsfeIf7rlX3nFlP
PYxuxzel8GVOVgC5w5mSRs+EMebdZgyl91aMnMdwnjhvnWs9jYKLNoeteJbt7L35zHof0hg5V+tI
z9mRAzSA7lMGVKl+itTDb/dqwvgUGR8dVvR0uerfi6ymb+B6fFlb4w3e93IqYHh0OgeAEURpecxb
o8VM79OzvrABk5dkkuI5bFhPN0MOg2lbapf7BGm5+1b3YfOaxA0Pf1uKa6E78dzQImZYUKXcGfRh
SFlnxHLVIfBEOoY5HJymbiQ1ks0p5emGAYvAo4S3RneGGV3HRRKwhY5jkqWgE4icfUilK1Dm0eY6
XM6/qwbk/WPowuELgg39deS2bSXM8+XvDBH+qlKbGevGnBwMvut9EgzTRsZC7MZ2wdwky+PhD7ls
Dn2fRdEVoSlms556ORLCp0LxALfK6uhSsZcaCRaFqXYemFGBSYJlZavHxgf3T1ZiraJpV2SQASOM
KiSyE3ELedgagklRxxpVcup7ct732hwzuWljQ0cPTVN5BZQERg6rKhmH6NqehSaQg1DZSRst0Nys
n9M7CdtdomaZNPOYCnVRT8kJ9h1aP4DCyYC4mVPBepPHee6foGMlW7V4/qJK6J0gi6MF4npk4gvO
IsycsxcusxY4JEzUFKMj3Po+CS7EsDPdhaClz66X+2twttbn3rTbDcMif0VEiUUYazI8yKRlqDXQ
a/x5cHPhcn/19ASIE1dXU2BMBzckzWM1goRjx4v/OwTU8N72LJs0O4JTlSb+uTErEa3G2dXXSChL
LriiF0faXZyyKZ2Hd8FwUGL/HuN0w80tCF2CO7kR7tTTngiC6NmpesAEluF+Il/QWKdd+1ZZAUHr
TCfdQ4vHZGEYO9x0ECi5pXTu9e+Jxb8AZxnVA6857mU7qpL04BsRb+m5S/dg75tXj17M8xJAnS0h
WiX8nGlSD/R8ouclnevcuFbzqgmtK8g8l2+qRpSZeT4LZm3nZC6Z2UuGAW9e03xyjpHZp/s0cBxg
QQJMkxBRteE1WjPLLrfw+6tNz9eId5ZThh5pCLMpXua+sX4uO8OYj3PijuHRKTviHdZWw6zK6SzM
Hb7tOF9IQPT8bVdRlIsmupZGE9+RgJEc41A8BUkCE3Lo3qDTLqt/aj0zGxo3GelEZ8ZHrPNeY6Un
HEr2z6MRMffDmEbWkYBgy8Qxp7qZ5NFDYj9tHNlaa57LADlY3YU7QZvnVo22Gnezaz+XSdhsatUj
nZ3KRG5wMLW4y0C6TQzPo+rMoNn9UlgOf7/hjdV98hJhR19EKNNuhfY8qndzWNP/wKU6kr3Q58Y1
Iq2RU1cSFzjTIfqsgxAfpFuRn5E4AAj4SgjhSdHGEhP1r7UK2Ys0w0IFk8SH5NbEZW2BV2xT7FEs
Fm4Rd2j3e402MAvPhtK8FuDvlRsDLOK7WWQCGaDH8pb7MzcNrRj10MdwQchBXW4l2mN0/pLaOlPE
spa2vs2anmGGep5sPg24YHHdSy4NUaSCdbAcyWVYBUzqVylxSTGN94pbUDmxICy5AVUR2znrfTd1
B51MrIOTF/fEiCOdvGYqDbklrDlyxssEkzJQ67vG4fC+JxmhBZr3eN1xYCea3beZttcIvJRlMmBC
2W2JJVtufWkWyd0C0qxWYyPdazmOtPgLb55QYhj9ewUnENiB03FH2HPrvSHoU3d9CstwAyoXCpRu
6wK/7uAF7BjQVfr73z6WVXnkPrVJxk4iMgxeXwG2s6u26LoDSgB1N0zsfUvQMZAwC1Iu6I36QDtG
Xbooiv3YhhnXifpV2vR0b21v4lOnZcN3BczFISsaWMGD2zYFsS1UyS6T9yKJl14kVJApCGCvuP5p
zPusXZMjqB8jo/Ze/cRiYdUdLmFiX+DiknSZ9bwyrPhJUiOTI24W/rU7O2HPuhhYjwVY3xMsK+Pr
0LVin4xSAIjjKbY2qRGIZ1thnYP0Rh9h3YrBenK6ltdTTFsx33WBm5NarNLljLZEaJGjitkA/FoI
Fxj9wlA9RssVzTKHyzSW3HFFz2U0LLjFq8Gezc5EUdKQPF2ECFGfLUNjweE8sbV89J3UGB/xvxc+
EdyAMZLwgQGv8HlVYfIAwxfGrU53Oid82PqUheyW472SAwBNi+0GSWJI1k2XjPioKNPNIOHtSl/b
+5IGq0TUk5inHGLO2SmHaZ0aid7yD0IG1xOnIpsbRB9J+1DDSTrmAEA/K0OkJ2NAnDL1Ca8eHZYH
RAokFypiq4tRXma8PmBi8oLMQFy5uo/WLQJS+MTpxiH9c2eZsbXpgDevOqXaYz3hIImHwnqoXJYY
dCVQBDJanDC92JEMfpl/NVLX24VTHWFer0vMYe1Ub3gCJcHk1dcK779R6FuhXHnkvmZjMLYmCNLG
BMaKhXLC2uD3ujwwI2637I2jR+WP+C15iW5o/cqtct1b1xzcGzA51T1Xm/dypYoTbz7QI/hAQGnB
Lg5LfxuL4mYEJ71yOFW3JiGOnxrDHxn52865nsiyXDuxyQZStfsCMSy0UOjz1gM7v2qLn9f8iurf
Ozm/DQpKTLI4ESsIPFF4MLL5V3jDXBAXLnu+Q40nk005muBI2REAlTR4A/crTaYYK0iy6EV4X7Ea
Duh1x9Ym6Mghe/Gmz6GLocVitUn9jjtynpYg3wiHSH+nc5kxDWHb/Tel+FIlfS9so48Fx4LGAlOA
PwnbCN3JBG+85tBgNmDTPymwft2y8f1xufan6idEQmdBbPEo+10Kt++rNRElw5jVAxGa+BwxxAeB
9dTixS6YAFo16bNL6XJZDn983D+V/hx3mej6PpUpoRYfqkRK8sLJatWASSv8t8Eou0PZq0JBUk5Y
v+qy0g++nyzZoRgd0vWPj/4nYSRHX2bJPg84H4KB8ocaNaN7Yvn1QZLTBxs47OwnrEz1FRlLrPZ4
i/jTbDrKkmXnbbsYWFeXj/Bvy/xvWub0IWxO9//esfs0vCXfdut+/4H/NMuXjjjqXEQslmdf2t6/
d+suhgqeFcGtTFfHdLnX/+jWYaJAoWDxTP1HOnxpoNNC5/LzpC060n8iHb60Nb55YHl4kA7j5zC5
n3ECf3yQal5ZoPxCfUNMrTHD0pWN1juk6+yDS5pZ+Pd4v01x3FyRDNC/W1qne5VS1uu26g5dK7nP
ltouG0e6M6mlHhKtvTuYKz2ElbpQaRTiyZQmpqxDWfooTR+MQCssAiMGCuF+AtYnSuC4YGKIE5UT
ZjaziIxbUYLJP9VdBux6bcOgCL/iLdeIEyUtMjUd42C0gB1EAUn1FLEh8odm4iQ/GlUd4MR0E0ZO
MZ6E+Ypz6QLFAyKzNjkspLlmSbgt7bhdxe6shwc8hxgyaLyfo7JM9m0ASwvciR89VSVjuHmonQNf
qgZdMhpf8DykT7TUYdQ1ZZLdq9qj+Qcom/S6mGT6aHyjYYnctcfrhhcLYINPdtpa1JMuAgr2ObCr
U4ZH3sMZNueSKCYpzam9oo+/2Bxg2KhzEueYHRSSUuIFcyPWj4a2RnwRZpxnC+y/8exgbxPqOO6n
37wUvFoji710mU9tvvi4IczcNIpcWq4C+ZV2OR3/XRH+bz18EFA/WhHObL+T/1q/dWS9VG/frg02
A5dvOvneTzRe/MAN/cVJcJmW/b42hC4jscVyYFpot0N3wUf9vjYAokLBQU/WCzEo82OsTn8M0pyf
+KsWrwpHIF0T3j9yF6C4//BSx+VF2SJwVtmhZTrBYsD6JlMpyFUL8xffrSKyi2pBLGHGcx9Tp9tT
h0l0mBog9aEZJP4xsnXsHikRRYiIk8nt2pZkzu9QTpTERHjwv/Hv1pZcouqr0lyZtBHey5TSDTO3
eyRvzjojM3SPgzvyktM20tyCQTN6JrJsQHbj8mFTj+5ngSJeCzhQr9XSjWrMmVfwlJGOvkKPHF5b
PP9vv3UuBc2YdV3FS0BNjZNpbxdB0m0pNZcfcXjk1znG2ju41+IZ+Q0Hlgz82Wf2oXqIlcdyuKxt
XWZT1+clW3enUUF3G9sQjIn+7urw5Iugf++hmj4V1dJwtOCtry3wyNQvrmbFLBQbg3xcdkaNWFpp
th13B9NyrKdllvkW2Erd1bUxHpwpcT7Nkpqvcqjpesek2PTL3jrHdsv3J6Etes78gl8NxgGSZ0BR
34OcmPv3rEs5A5Vb209pX7AXiJYmtnI6/tpld1TSe3rT8VLEjOTrLCYEPq0sOJrpxPZTFiV0PkfH
xyyML41v7eYcM8yd5pVuF99dXCrIUZrO2XfT8qpKAiqInJqLVEi42zJVN1mUTkenFrAglkKe7fNy
Pn0VLbWxKumCcl/z//x2QQuWtG4Du4Z6a1yu8KWG5JL2/Wdf11pRzUU0IkkIoIIidjZP7+l58xVq
nfFbCMjkz7AvaL54xch5kZlBTZYoEoHYObsGpFIjoMuExQpgSbPIbF+Qr7jOrihnFDfYsr4m0bjs
oKaK4VEhH4a593aajG13XUS0adEMZffBBOqPfNrWWDdWaT9VlCyvl+5Q7ZXc6Llyx2hHUcBvmiOb
P9ka8tkg1otnrOLqLkEoip9imLgb7K7nygpnCJztpWnEuG90b4ogYMsOoImbjyiCZBNNjKdXgWyG
9wDme7w1h8Y6J7LlIYSawgWGkM5eGzwlpXyeNVTcVUaY5jqH4AjYh1vUR95TkYsMccQ9BLiLj0Y2
UYZr6fC503mkei15RdL/jKtoRXuOOyayxv5dUVfFyMEMrt203Cf0tumdL2V+6AxMEaCpvoKc5ZcN
rZnSw7DFFjYQbbVpIp9maZt1wGCfL7fwparWgCmv6uVhx3rdvEY+jTbpjJwSaeNIVDGPAjAQPIgJ
9v8dEVKCYPOl8zLUDU2WpgiXlvkyavitBrg8EuiwaMWkSwV+qYpa9j1H5tvt6xzQmGg93tYbf/St
Jxco17OxDBtWDW0zZGttXEK2Cng4/Zp51oxxYl8knpywJpR8HTN1j2mvuKDtpaWNG4sbjLgmY93n
E+fn0rC/NIO0CcaF7ALGCiQkiWtZF+J6bn0u4ZBqfkPdWLDmCrKjw/UY9Ilzl7UTbDKj6zXraTyL
jVmQNAAvGWblpTnVKoNWXIKvVdXkP6wcBYNhN/d6BFXPQ4Hpq0PTt6KxoR5Ku5YAS3vV3ICdIwtO
t3SKNM8yeTPuMaxyg92aVfB7XCwYRxhA4SYbWDJMfElPA9BaziCdmoeGGx1QXZK3r7kZtQeBs2EP
hsx+ukxbfVQPERAx2p6PvUCGQYXNEunMfGGV59xRhoAatClsRiSROc/NKa4DWiMOeXbJid1Rus/M
Od2TWLNsNCVXqUgj961PbZZmK9LcU6jXuMG1P3NZu77w3ky4PUxlKouqb9TWUwbhlS1SVzInAnTA
/WL1DAtJdGpeJbJWf1X6rXVOyah/gjrO58nKZkH8iKV6DKyi1ic3W6pkG8X2e5zXNG4Tj7tbcAhn
ufe61LOyK7cZu8NoLVCPyz3v2i4/ZA5857VNbrLD1fQJsE8n8YwuhT4zKCIOMUmrHe6nFskG6c/A
TdkZgsNF9Lfcj0tsxbppQ0Gq3MyF/G1Jy3qLEp8uELeSF9FMP2ZhD2kIG6vstg2C2DvX5+kqihxD
wCg5vQ6V6OWJK6fQfZbVoKy1ar0uAU3PylrDofX3MgnbZyt1qupZxrHOXzxIIem6cJdVyppkuneT
wXsTBa27bGzLeysZbXqL1TvkO3HsmmZ5GbTm8nKOYlZgQavsLGePhQwMAU9wiI6UILokqSw6ezrR
B5Yfp5QbKx7ZQqziGs/R2q9ncVXSzCcmIIjoU0NTEsX9nEGYMFMkr2uik+NnXqUdGhvaOICpTZ6a
fJmQodDBmJawxDANkTYEEPD3/ntdlc81ITEnnNejKVc6lIp9iNM9UQwflwgH4rH8qngCotFc8Y4J
76BEmBHPLlleXYsmEI70cGZWXF/1YxGvpzBOPqVBy8xGV9HP7WBvDbtusQMLb90R5WEGGc/Aaiyt
0pCHYdDHPhmbqyATGCzu4PPVa7CQLzD/dg0en52BAvmucadVVgYPkQ3k5kXTDwY+HIBhjI4UOiWr
asYT7voIHJlB2ZsGjcHGhmtfrQOGufHKb92MJB27PFjAnJJV6jYheVi5s8srexJkZcw7c1Ty5GUE
L61BS+iJNAZGOjvtU4IcBLdlB55+BLZhB4m4Goi5uw3VEJz6TPCaSxWQGGU0qBOl9cm1JuLKTb+6
Tec8PAV2xN0LSH7lJ2G9jcOsoWprFAPXPBivOjUByaAJ5qx6w1NvhVtnn3RQfnKzoC2ui7Z379sc
XrYx9DJcuzjlae4509ded+JLEiIG7aWgw8FNtm29IN2EqD132siAvEzttNFqKNECNCpZuy5AGUz3
2U3YJZm+4Xz579kQVrt5BKYDBZuQvFR+EoJs8zwFihpE8mdmpXDbs+ALSdP6IfE0E6UCHIaTB2ji
B6+770mgZftT+VtPlQQ9jfaTATxxZcm+vyE3YCb/TXtr4nXKXa0Ndx+JCaOdSKk52/6pFSO2xM5n
Z7Tty7YmpSVaqriS/YlMmm3MvuE0lp11QuZgHDxR98dcjO517RD9zkkjwADHIW1KJNUKtPrWEKi+
MlYsjLBlfgflCJNgeKJqt255CYBfc6dqFzNJPxZAEu/j2lk7lUMwIKqufbi8IRwNPlnFAtVAzgXr
U2289rhtN5haxA1JmPdjWtqboarMhxxx+nWti+GTrWzjWpdNARc1DPg5yd71yzAV+M4i7OsnBnTt
PkuH+nO2xEUz+oA2y/3NTMwmZegQSMc4m1Aq17x5g00eursx8JbuK/mP0gyCNyMv6SwvvX0rKJiE
dF2/MwJuG9CS0lzpeRj3ZpQnaw/VwJrFn7gE/KD7KE6G41QRT5DE7tYeyFGzGrNYVivrqLPOeYs6
ogg3QBHUZ3bEW3bXHTvB1Kw2OicIZcAa+xS1rCis/F1JBgI0diwJARZ/5ezLBLdgT5wqF62w5DUc
Kbx/jTNmYmQhofnWbgbPfJhkXsAAJzYDVGfQovd9SCMLjoyVlW5xCOZ+giufK3oDGZNV5BXNJjKm
qiHxPUKpV0Nx2g9+YrAwdWS7hPkonw18RCQH+pHto922kk3X0KfIknaL8LC+SSG0b1JnkM8NJIvj
7DP7FQz0iY8dZgTOy8SR2KudD+zhk4xVyC3ulLVrnFIcs8Ad87EErkdoYnzNEP+MBrt/MUBwXpVd
eENQBlMTdgOP5Wgj0Je93xGtJCLwUi0jh5feb0bzCHFfDCejtWZ7PLBqCVhUzthK1BIGO6eYwg2m
wiAku1kMwyuMlXX4GrUFi3qUZXSbWL61yUzYs5hz7oMsq2dvbReuAfm9h0eKO8UzR+c1TEreuqTo
auJnUzJidwjNvfKqZYDS7rAVMq8xvRI5xNRB3tx6I3vQpEvYbVWyZyPiTy7vppSBkj4RvaketC2t
JyY8xbpsJdtynI+/t0t/Uf8d/1r/hVrrY7+Y0tmjsLcpoO2AMnr579+Uzph16cIPaXaIasEwrawx
rLzM7jz2n12NumjnloLdSI0kAI8CuULp/puWw198gAVV/V1Hnk+AoNblfxaWtWN/6FjLxLfq2R7i
g6dQDCEO6JnCjIL8wTPpqUnMZjNq9qmTJvHV0ERzhSK1j85xxaArNEfrjJmXXeWPP9VfnBbBmN1j
QkBf409yssoZI7T6bnwgc4mKTPH2R7tQsyddbH9rDCfsfMZyZnNkTHHzd1qvpU/+TdNzORkc3l/+
YQsOw+b7q1LpgDymCTyJpwtKIZiNGv9fD1Y744IkmuAsRu6h85QHkXG0lu135RYu4nvGkfat62sU
66SiDOQUD0sFTX5TlX29CHxkBd7qb07XX1xEBGAWgxW6/2hPPsrvJhGnhoN99lCRLgRUVquxX2Rn
WJU71EbtGqFvtfVV374Bl9EP7UCvok2o5dNadQ8lzdYfX0DrA3SHU0iP1XEd2sbQLXgNf38KDQ9k
KfE3CRYmHFwAx9HqDLSknntaPD32jaX8lbbdvyNhc47NRH1RSYRTe6vjlbwmeHupwTizP/5gzl99
MJ/hJBH3TKD+NCMJkPKALGiTQ+PH7FDxXtbFuBISMg0ZOKnTV49NUoTukZxLVgyF+Ds/Ta49Ic2a
BKFLi+jJNPGWrKAlsC+2BspYQhLFlkYx2/d0UV8VUb3s4ZdeD9ojnmyjjOiW5MzAxxtNY/D9t6IU
9zCar3npAlS6oTceLeIobGTqbtnHvaVVzr01k3eZL2HSVEA/Ph32x0EZ1ynALehb9A1cX3yUiyaW
0aYadc7eSTzWQLueESWF41LqVHB9ny7qLfSJk/FYkZqE06RM+Fh02edHJXzOVuzAb14yl4t1BlmH
5dW1+VMFhY63l/aQYy9zJ9lldGnghMbpoQYOXK4huU3xNp7a7jDrRSzq2XD+wOJpBpghBcH75cv+
O5v6m9kUbxfBY/C/z6Zu8+KNlt33Pejffuj3+ZRwf6JjzBTExnyxuF95Tfwxn7r4PHyfaZN9cWXw
n/7oQS9mjmUFoGdtfzOicohP8Ig08Plky8/9MyOHR2v82+UaNwl+EVsIFkCbXuhHfXc35SHZKVZ7
cgcDeJ1b7Ab2KmA8hvDeS6qkPnoEhwCaxXqByaLzR+MTFWz2XoANYzFSRgdNYl2WIo32xgha8WnU
bXEF/SDN7ga/6n5GbBC8euQonhIrLq4GmdkbsYha6Gal5Ql2AmbuXEybYcqq66xpDZrOSVPfUEI2
877U1j6WGCrjObGbXUkbQ7xOyGXCQ2gmLNJDq/3PkySV7k7bXsDGPU2us8Uft3VwcADijpswfZsW
4O94Yf/WXQ0Hq1nCFq7ZYSZDvDOKkuAaDH1poijK2APJM4HT6LV3uOrn5ow7i6+bqL4LsHfpzI0O
Q0/xixClbk14LxVumbBYtXYkbI88RMrhM2HA6L9WUcH5JAJWlyN7tcgTptyM0xTg/E8iy/xFyqKX
8zZPUo8NOZtDj21rldUoS8qxmw298keKDTKSbaNcq0G4NNKScG5dgClZ487rnNBUNrw46ewEECOs
knrO3qmKdO/B5Sxj7WFyBcqCKgXO6N7OVdSd8dkaR1MCAzGzMFrNwnBWEtrLKiNv6ZiQGrmPvcZ+
zFFgUDL3pMJMS6SoVUhv54tGvwVNBiaFnjAphZq8IyjGO4CsZPxgo97XvVse6UOO+/ySXtpegkyn
YjyG5MYEYwLsZIk6pRse39LWJBM5KdTGB164cQfPWWV+XB/6WUT33RKaGlUG8TF5VIQrMpya2yLz
P+V1Gd87VIV3MpmC+6LJp1egaWpD5EZ06ppE3S9jWFo3dfqMeTe6K+xavyDNMuw1kq0JjKwdbaSV
Bmch8ug5IS7hoBLfuDXYOw0rKkixm4LOuY5IFdobdMTnjRV0uX6mrYQWaMmObX2reqS9mBMGEiUx
9W/WOmpNHyVQ65rd6LHqGDOtxNCXW1D7w1GSbLOXRR4/I991rsQcLOOfxpNP7A8A0IUN2uzNCNPz
qyVdH5VvMNNOoL1TbXNeNWDJbe+uSyGXd9J7Ittu02ej66xcRwXXFj1y8rBT1GEYScfplmGEfQXN
uj4gvUB4m2muNaS77j4p/Oq561XFmDNovkg7ebGWRF60ueGJK11usfy6a903pIcwZrmP/D45Va7q
iNZ15s8jbbVy8T3av2R1Z14Zc0WZ35JzeZKFEjs3a34FZhQdMCW024SRN1cwyB5FHo6fTT8rXnQ+
py+OHFJv7bVh/tJiINtIsOdISIduz6bN3oqAXOK08a9knflrjOzFngoULryovJNUPWSQisiRBtKG
MMDip/lq9pYgNXDL6V0VZQo2S6O6NSxvh7uYnUJCYEuxIsiq37gGmam1HCHUR9h+OS8EMYLiWMeG
uW68Xp5qU1QbR3v2s4tW6XYwuk/p3D1mjRG8K6+G0A9ZCCgs/b6AEquZsycof+5VSTv7GukTUeNZ
H22CND6KJe9ZE8HGozGSAb2kQdOKrn/xRzCjjZzrOycS8xfG/6SzWnD3QCbJ5n/YO48tyY1s2f7K
XW+OWhAOwDF4E4TOSBWpSkywShFaOTS+/m4PFheL7Nvd5JwzNpupIhDAcTtm284Up4nXOBHuxmsJ
fIZT2VKtvQbxnbCt4WPvwsylp3vDCs3cIFxY6yab1c2Q6rZSmpy+FxMuu25sb+mwnHauN83bZByc
D1T6pUfH8DkQz9O0UOVOIkTk3tSFfW8bfOJEAmUPkXyvasvg6GvK+pKzFOPg2VtMbFo1HLuUxQa7
HOTkBI7+fLS1f7+e9FyTx5PzTEen/JJPJdPdkGpVV2oZFCLR8iSMCEEEseHzwLrvHHikn6G766Xk
oNc6sVVhVx1kAvdlEuhfWjteOGTd+yguSxgP1EpYDhoBwgvcoFIikjQLi0oD5vs9KHlC5ZNbb3p6
xVueeU8WTr1TbETdhm/KOTiDJoJwExxQLeZbo9dJedkAUq2V+0ttiG9U/Ni3FgCbfrO0QGAxou5a
JnQ+5EZ+N82JvAucPL9NTHoCwmz9muDzZp2BuUzM82ttqmdwsOZGWirZVBEHmZTU/z4FlHYw0zW4
tJaqd4ZnJ85GwBU4xkZyX+RjvBdDGm1VpSwShq44ZJzZ93zev2ZrJZ9aG59e0hb1S4xpl72oam6m
LIflgjWsuHNr4FBuV413dWXGR/qAqNjzSq8/kPaqL1y5JXbCYHpMmay/tTOqANgKq2DsEfIt9iJx
w28I1WlqWPK6Df7PInfLxzIy3H2h2+ot3Vtvdua8XTozvTVU7IdeVdWHfpiHrRjm/qOtAI0Vsq7C
0c8/9Z31JWubnHy0vd6OGNVBAndT8igknLSqq/Mtg7K9gdHZ/WKBt94N1jI8Z6bn7q7yfB3LfI8h
XuJ4NKLndLS6e8/0aTMMnJbfIqWiOIYJs8vWgCgB6DDkW5UYpwn1NKV42K2mL8oUxSeabIZ9TEz8
W4lbdbdQ5kmXqvyUyOK7ytPuRPRAq9A55CSXf4pcPwgXElVH6HnmyWRo37I6t/e4lC16FI3sa5BJ
ujKKxDhAgjDI7kcFhbeFgxSZpXuApu2J3EmzG4DAHR1R604hJi9jqt0D5ZrjOS1rtqrFjLLWW/SF
mgh0GwCm487xu+pr79IQyu/+AojL2gxL4h2n0cGl696tgthFhZ8StTiw97Xlfm3N5jLQiRRWsMHp
UV4P3KKNcKGyzQLhHiYJiK+UhqsQN4u3y8363m/UxTfxSnct5Q3lEJplPm3NpHqSUHxukJDiPUhY
GZL4p3U0petQQJ/u1kK7Zoo7pzSMp6Cbp0PhDcFRLPQ9rk55gQfwiP6W7GFS0F5RYxrwigUwymBt
gccXB0IC9bZf4XWLuJahmwxQiUYHB7DhOw9GjwDOvd1/6YWdHtcM8BO2r+9t5EGcWKDq0SEOUC1t
XB5kecLzwBkuk20FX9NyQdYzuPzqzjh6EG0vnjFKHsZU/RFboIIiaIbTXBKJg79thHG6ypuyXy5F
6n6ibOr1n7PUX3L1CFeHbP/DWYrasLr6g5vn1y/5zelnee84aAeINIGPPKIlv99OUrZ4p6OqklC6
Nvr9nMv13rG9Cfg6QqU/CEM/3DzCehcEFNf5qFWCk7wZ/B3Dn6Ndiz+fpsjAaHuuayO+OXiH7D+J
X3k3YDcbgvQxywP02g3qztzCt8i9hyBqhLgIr1XdAdZfpQDeBfiLGLhTb5NHYz3N9y3mJpwIOSFJ
Uhh57zxxJ9LgXRcRITc3HmtYbe3Jj/FamdNjX7Tmt9JsJtZx3BxSuaGqklpPe7BqNix1YudyPNQB
/bslXac3ZVbRTk3aAnAdktwXQ/toqUuOb6jsbcO6jhEpevCNrpyiQ7zSDuYEhUmNTVrTgOZ4w8AB
R3GHWYtGuSh5wnj1TeOLBNJMqIGtDPgY/95LxvSUkshnTy3Sk8+H7NPElofGSgwSoaq85En5Mk/A
X87LIwjJKNg29lSqndPwF4dyWHu56+DT07qdJOeWMyKGvngD5cL7khLlf+3gh2X3rs3qHleS/5By
R2cpiWGPfavH9qgnqUNiK5gD2odMvAHPvtvr2lWoch+ihduBwcw2YK6P4mdfMHOFXb1w5lr49U+p
FyXndZpZbaQpj2hPzOYprpxxF0AkgILC9sHa++wVWC6mTvN+UUyXcdwSiJA+5kqjqzBuGa5sKNCN
VolDcvIp4y10c1a2pjgy/TkB9Zq5XaeADPrLx56zMzRExZW1sfOxnLeUA8/bFI1+15mMRKWRJb/4
qiB1E6f5sUvFsJ9ix9u6muYy1Il/aVfBvrdCm9/aS8+c5pXqZqkFQLqytS6GG0y7aixJlgh/oYZI
ud63iT6dLUbG4R6VYAUVstRlAgZhCaS1byujuRWxyf7PrAbTb25sIpay4faLN0zu9Bqm2ZRjAtBf
5C2SwVqllghNh0VwxTkVjzwr3I6ETJRXrIBYXUsck40lHLEtV169y9DFvFerNfrPxFRSfDfGHDRv
BHh8MKN1p1njDIWhMrV9yplnjXux6VjjeRQpQj9NnHwrW3rEENL83OcpvtCZM+IYpehazoyAhkxv
x6pPzl5UTZ/tMvEYbLtp4HhDpfdpjhciF921epTYkpkcl4yTIrtcUVhhbzGMbiYgl/3RVKW/r+I0
fYTAyJCdtCNsnJpSAz7ZkWSNSQ437bdAvsl+NRH67O1Kx0m7tQ0BLDLh3dw2Yznq6iNDrWHGmSV+
JPeYApvhIebfzWuJ/NC55kGx8t0msRNTHUKtFIQln+G8MPz03qjrYgSnHdEfjf/ZYwVSyOmDTfvI
oadAEWym2RGw67P1wsL0q7EGFZ8pg77ojXSzBVdt7XTrvm+Tst/Hw1J/mOl9FKFk4/myMp3VBxE1
qjrwLzEnwfXo+yN3ouUZaOxcn2zXQ+pMITl5h8JM7AlmK8Ynp27ULxMRQncgm+Okbrc+j7k9Nscp
TyzYQtEyb2VjWGen68y7Ncrsi0C/5qQqgqzcZTF3M3cgt5EvbXZYZ0feZAY9aFs5GfN8O1v4on3E
5nXLT6LCQEbdrrDiiFGc94oWb05fW3sVzsWg6gEm7ZAUWy/I7DPInGDnyIxliJFqu5JIZuuFCo4U
w1xh8z7nNOF+Ua2ffQZBZbw6qhg/MtuOaqdqIfisiXkEe0QXcGlxOj2pOMbAxs6y23mcI9SZ/0Cw
mjS0kQNnarPgJ5AsW24E23qwIAvkrcYMs6UQrIs5AWzszoMD6noqJuU6NiP9usqp6YEuJ1iNtVvi
WaurZpChpBPlxVrA3mKoe882xQPhfHVNBfTnHj05+RfPTa1t3LMP7+0Eim6ABQN3GdYKKKb0hAKo
nJ+qqBP3RWmTpEehKK27SdU1Teyrlx1kWzsf2n7+gEsMs0PvpUj5eMEL1OnR7EmZjRlCPPx7eBCL
1T2RyaHkuub5FV+smagZRgVRLOtyLB2/97GPcLqLoxuMCZO8FzK39v/MU39lnmK7ZjEB/ft56rke
cElvP+d1/wd9+scX/qZPM1QJFjouyHRNNNEa8G9TlSnemZijHZY+EM2u9ukf+rRw3wUCU6DEvYwj
+qcUBQB2MB6I0/AsWBNZ8CX+RgeF7eih6aeNIgQGUh0mYQ3PYkWHseuP67DA7KB+RK1xFhhlLsx/
5HuFck9lseY7v6HgEq+g/eQU3niQtVh31rgEJ2lJMqV5Pb1QoFhyq+Gzh09MHqlyG92Q/Xi1wSkF
mZdGH8oA46e4cYCN9iO3IVVgfcHCNeSPEy40SGIxR0iOZyGdwjN9DCJAk9FUVpHz2W1FYT/3FeGK
prF1rWZc3otp7F4YhnCCgEXaLijP30yDaUM6r3xgfnEaFGFQkZclICGRQTo+tBNljaGTDeVTmq3D
Da5TsMU+enyISzw/cBZKt7ri/nYB4HgqY0ols2ztb4SKgn3fDc4mAxjpEX41zXvlGfaMnYQG4XGe
obv7c+sk4WLSx6SDkTuzERHiVuvemkoeuYs/NSaQdKcPrLsyp3A8msttNqMWxpLbR55AB8YrE+17
DFMbLph6JyuLmHGcE8NF2EZZUxverPK8EmLf+67hM3Ei10U0BoeD8Jv9bNP6eZwr0PCoEmym82J9
bt2KovMleQvQNF+n0vVOs/DHj5VV01TVtfg1F6eO7hs6181dUYPXDTaaVW2exypy1mcolDmUpXSq
pfEV+7pFHQibSWPdD16XMXxUdbduTLfGGWZgKiT3yPPvCfKFpNESt9Zuksi1odLUv0Npd2A88FEe
/LKiO4hZxn+Yy6onW9ObPSOmUSZ9KNfOGcmFpe6tnyugbRZdIDsjX4087MegJF08iPzeWBgODXaY
M6y2Aw+sVQH7zgrioFjtayJxbsg36vwAE8dcrdWNH1W9pz7WduQ+qbWZkDKDrk4NrFiqJ7IzXSLa
Ug5VW0s/fkAWhjuwJ7VnDutBrI3qOX0vNoVB5IJoDzLGa5UQXVMFxUJ2fK0ZMsk/6Nah3LuWEE0p
G9R23177iSxdVYTLcL5M1/6i5dplZF97jQjKMI5auu3IGDqWtSxAjbfk2odkX7uRSJTOd1AVkTKr
oP3mrnHLc5qtyFOFKNIQtnZbGq2wSL1Fv7YvZYttbUpdyrSOkwf04drVNDBIUryLXepm0WVOta51
Qu2m4WmSlD2pa+8T+gwFjKlugyLZ6XxqEyqiCl0W1ZK0ffB0gRQJimZDdJlWKX4BBg6z0+RiSqdm
XT+V6iIqD+rPGzMTriK/1U1VyBa0Vlm0I51sXWWV6FIr2fj0W7md7rqKe/pr8In2mBWwOfKW616s
zNUdWdaVZm12/RPtJtVjq8u0/FaEiTW6D0E2xi/RtXLr2r7V6iKufx6If+mB6GIX/k8PxLdUxWmV
/vFh+OsX/XgYQiO2NXePnStNEmRyMF/8eBhKVq++j0xAWgfMFw6X35e1ATEjFw6xaTqeZ7NV/T0w
RJYIqYKAjgfI+Jol+htPQ/9fzCGECn0HwcLjg+LyKeLv/dn1JEc8i/USW0cpaU8DxVNz6Nd+2bVa
2tt0criqo09LJTHV0j+UvJpDE2+E9txiQxrunRquZaAdua4fWdFOgUV+pP+3OSvt3a0rnLghvqdT
G/UvEVZOCZ2p/Ww6DUG7Le3G8SsbserN1vihppxQ6EfbUN/cqCJzoCPRYpndz7SzasOD3bmfnYa9
WYhbiYiGVxvf89mfX4Hnl/P3wEe0yaAliek+qf2dol1YxnN2NrlBgNgdo+plckTcZ2FsDOJ+6Mkq
ggetjRdDuNhn16QadxBYOIPDBA+7Mm3F1red+d5Sc7FV1Md/Kui9t89dP0peltq2j9Y8xeyZrWHD
AlgnIm09bgMVdve0D9JX3eVfRLlW53jCge3KVbCfEfkHlXXVzrUisTXY2hNbcaY32+ZBQujHik+i
IypOjUpDMe5q+odZR644Ohgf+67AF9axBUjMLkHtRDemXWFs/bemS8eeGYTo/25VKzvAOYvw3EWB
jjaBie/thzZ1cLMZiGsvqpVg6UlfYrkrpuajiIWk349lyDxpKosN9xkahvbiBzkqFRGvCSMK9lH8
442rMxKQCsEp6HBI5zgshPy+I4riABEtd9Id8fXIJMBhYqgWr/9E7/DZgpaqA5v8Y2FlvK9R4yFG
tEPFf7ckpTbRO0uOQ1eHAkA2E/ly+5IUFdN+urmeA/tR4GUCMsFp4pr5knWOZZDRLnizBqAHOH60
iTFQwnqxLZc/oySHf5hoTlgP7Lw5WGrrfDPjcD6IXoIwUHO3noOKqSFcSqLptKjg8sl4COrQFi8K
XG+cZX0O8+KGEyS/wMQaK975MQ9gJAsgUyw4WcXE0cgixF0gam8l9huxlX7t2ffRqCMYXR+Z8alv
Rnw2cZ313zBScthkbcmDYtbfFu4R9qsiyzgQo2yP3YhtS4cTqM/i28+e/uPlylE8xLDEK6immX+z
tvi3riGReU54W1Y08I8e3dccmTC0QxG3zUeZjh6IC36i5w+YpEaD3A2OWa7NX4Pw2URgbVI59kwG
eZIuYrLH9aCUJT6bOAAwgevIumcSXm/Rd8awdWd1jNPMFZdrhCV3tGyDUVF1u8gbiAC1tg66xU7B
n7WUUt7itvTeC703frv+lpKsbnwsFpFWyJwuv6zbeFxlBi6Y+0AVNIQVeYdpofOIHm3ycmzX537K
63xfF/otZUbVr0m2mN19vwR66UdqaQE93t0Hi7Zy/Zq3MmpsjHmt41EBpYcHfyq4Q/kZzidRmtay
167TX9ZVZ7Ayz9DXlGWzdItdQ5YHQKBaLbDKGWZXk894q/J+2vaBvWIs8KYnUwcBR7DWHx2uNLgp
9WBJrtOqpFNABM1tL4dN3bhUybs2BKmwsxl7hrKKCXepDq3T9KPzlVXDm4kKCqDVesqShcGgUF3z
kahlF+39DLbVyFVMj5ss9ysg/I05xtoU3ndfM8OxwGrz0HkDajE/S8+gK9pWXNi24mxO2Uht3Hqm
MPjryhzK+1ojvm36SRXO1g0qNrG8ZKTA58D1jxMQ2K8tDXLOzqpq6ewIhiNH2F0uTnGciZNz5Ygt
mr2kfJ87yNCi7/p2OT1Mlit2WETsmACBM9FQE1FNVCrRnJxZezoKmSSQU5f4UllN9VSMiCoQm6Cg
IVwn9mtQr/7emNTyXfilcxPB0Tlmo7S+Fa6/vsl4mP09NpvslkxJ+t1hBfcyuO5ywmWJ1SArog2z
7iuLVfVGxrTbUonT12xbSYyx8CVAQOoQ9B+4riKYq70py2VXwXH+jtqY8wnAS3OmZAoPwpj5iyDJ
GjkfsQZ0OI8iH4M7ZuLTsKr8jsi2u3VxL2LdnXvb26TR6t+6ccvZSZXfXTdIxA4QxFiE89KS+etn
eV9MxhNpFHvecVTlvIPA3lm3BT7e9oLklJxGkx3y6M37ldDFtmvz5m7iABLmxhA9VqPibrL47OOM
ZniyquqDE0+saPugW2lcHVLntoFlZL9GjVO/TUmhnotJPCbu2OKp1lbAuIPVj93sufJJ97B67+VD
S33ZMfWLZkewwvwQ29MMUEq+rLHtvR84DRxqTArq4E5VrbtYmqI5jmoOdrkzHeeGwqmhsR+7Dgag
VzYJmBkzMUnWrfh6orY3L11S17vZRkoqMmWFkKXVjJ2zJ2wBmrsyt0mUTJ+iZi6LjSUGN9ub5TCU
R6xgVJQYlihIArf1Rs5m/0KsV35MbQ72PAod82HIUMxK02hOoweAbENk8hOMnOaMsWi4723z06Rk
e9d0sASIiMyNhwMrojWQIpvtCHDyeQkMcV7mzLrkltf/MmJO+bQEsBo/z71ZjBcU6AgLtlrzU1zk
FXkw9cFe1uiSJFa0zb2cgJ+05tuxt0BMMfiPpABuhs4xHpTqvR3hs3ghLlF+L/ppvm3hi+0id7Ev
BDPGjwjc0TZGjXsMmsAF3zWxAs8ryjFDE+PpvU+r/R35PrvaJoNpXEReu1tfDIBxysKnXsubb5qu
rD6lQy82bt28RkMDOshUbz2PxB2xBhdzj/nRsuNTBsHu1lhc8WFC+OdUny9qY0WdtYsMFiVdLDgT
QqO7G3x1lMOEeOHbPd0+1sBds25mZPikF/yFkv6qBHDxFtPY0PPwMwgcc6lQcHFbQlI72oX1PsqE
H8aFB07IrsWmmvp8CzGp2FrgILgXNmwiZi/gSRFE6zYWrRdWHo/wPeKRSfrJbpyLjIVH2k/1z7US
4JtVBV+IXGi/ydeZKEqPOUHlbtgM8atntigPuMdwc8wkOKrFpQu8LJ/TDHsIHPqs2NssEbazXaC5
NuZshEPvuW24dEnyWM4UJuSOubyYSo3nhXD3e0PxhSNOsjvuQCO5K9wg274MLk5vjoemGhL+py2a
M13nLXGlshg3S9VNu6EGqwc2vQbgL7LhkqaeuVWRd6JKArdKHi+vhKUjeG/l8JYMyYcMV8eGaCJe
upjaqtexCdB4uhlNqe2cG68p5+NsxizMg0TuvQHwVthzoGevU5rUikt/8Ehi5YnLJ6Hs800zU7Am
8EczeCUBQpNfFgdYY/Ktge0XjhianqOs9vfgkKJsx+NwOkpC+lvMBbgAI3Y+s7JwRms6GOkWsV2X
uDvXYsEoZibLcJ6VqPd4yWdnz9fMd36JkWXjc7/5lrWD94uEXbdLc89dj0nQF18b3yenSvnqrtCj
FQxsynnGpYWobZVUMelut9Rom11WjdRDDHK4mxrL3kaEnXSpwrgFLWmf8SqP9ytkAeeV51t+11eF
k4ybEhL+Y9bTwNLlbv00QNjzngpsiQS7jECFAPoZC6pJfMkpzI33AUYTPkAms2DuWTnEgPmZ9pT5
lpqgbrcMeTBvsk5Gl44x4M4uQMqG1eLEH/xyxHe4OtQusXT4GLMvfVqjCf9YGSf7Nh+WW7dz3fu2
SloyAW1rsFxzhxunLvrzTKbhIKt0frTcvntJpvKmndpzI9d52wY2bdVYRb9CkDYPY9+qG0790UHF
8o1Bbdr7LPuwE4pLNi4FO4Ixz/N9NpdxcYPHdrL2abDixyAH1mSbuqjqLCxtb30aHLP5MuclyFlu
eQUMXFK+oVMNvCBw6m7zQRnl12Wcu0cjWNYHIwG9uIub1B2+yL55aYalYjGm0kFEGlHGze0UzR6Y
Ocd/qq3ifUPCNTlXRetHt05lfu6noLmb0Who9OZaOBGgiXifs4VCuzxL/KfgGrBMiVoGagpVXkWP
tU5h6r4FcFEbt5new1msqe1QMvYfY7tpH3n6nfpf85w/neQffxWE/6cayseabp3u//+/P+3eqV5k
5Y7iDCYPOz4y9h8PxnEwDQvqIpA+pcRp0ihANyVKvS6QIwJl/bf0j/sv6A4TWzdCN+K3KRgV/hTT
KBKENdfs6mOFceS2TxjdO27Mn3OjZ7Nk18PXpDCFuI9HOTgnpUhrLRuglEl5l7kZaeJr8MFrK6Ee
SqUZwIZHhFthWXkbEyLWY14zAIq1ihjbSk1SJPQZcKAHQP9sg9dUu3Ym65UOEAL6JnM/1+449c80
xLvdfu0t4pSbStO2Pq2cJ8DUyZkDWxzBz0ydWMd9uWO8lDDFPk7F0n3jkql+gY9bPTtYlHD/XZmu
5HyajyZ59ZmmGkB0+t5pcsCyjOiyGt3QUdfCweFwRYIt/IfqQdQNYWhFInredZaE4aDPwtec+H9+
07Xa8dNugDcdcgrbC237IMv45whGzoSMHdWsSRvp8zKpU84GAwpm/CuJ56+HzfQPgt3AGMA6xP7z
1SUVJ7gW4t+xSMjII06U5Q7Fn/fnyojsUk1vAfvKIWTlKftfUlX62v3jnwmIRkLPJowfAJ7R1/5P
UTd4z8TiF8y7KmvsF28C856SPWF+1KRKPPhe6PU+hwBjKjm2/efX2PpTRoAXGUMNHaeBbemU1J//
9ilzIR9GCie21fDdxylmI4lJBT5H1nFsFpaGL4xiqc8/MGmqGjj4VbFfHNmHWi/XX+ifLMp/yaI4
jmlzE/r3+76X71X1veu+f//ZQvXjq37om9J6BwmJuOSPnd0PbTMw33FId8hsSN5jrXv+rm1674h7
0XzMJaCb1vTF98M+5Yh37P+0sSqQ+t6LGPk3tE3CbX+6zCVBFJZ8AioPViwo/H+8zH3kFyOZ3Opk
jDnX2mH0ozgbGWyniZqr0pQW+zffnm57nRouO/zPlk4SA+zxj20p0jByIwz2pEBQt1rSx7POIXs6
kRzHHg2vk2JxH3vzB9YxVNcvjut8DnSe2dbJ5iFwpw3RPrHzI//bUDXknx2QHG5axVvIvS2DNjlp
MsAD8BXTRGTCwUluYu72btKCOIEExt4HJ4UgGwAfqStPA3sfuBTefuiAapv9aG7GLI0fLJ3erpa0
eMHxi1t57AQiGLee+kNiDe3BHo31hjZNguCc4rwvOEuIh8/XqHiJ7YCZeelfc9L4t3O2mk/DpOxt
VfgXDJXBHUC0ditLahphUuLYdnLKbv2B8SttIVVmpjooFk3HKYUKjJH+Ujc1SQLYUnvPYNG3DqP1
UPnBTVzlW7ee80eaTeF0At0JrWWSuwLzTTjkpOiV6VS7qRXmxlyFuA2yuTsN3WocI2O1bkSeGDdF
VzWkFlrMMngn9Fmmvmuv8f1WGpzpp2l4Qc8iZU5O6TaOSvcgAADt7dZx+a7demlGu7vzUyMiWc0d
UFMDlnzgZDbh8Y/8vLusOTS4CdwDg3WNobaBPSA0hWAARwCy55NZpt3BapzsOCBvHNhtR2+jTOs9
+x3vG4e4fLljhMjuYheDW3EFIMwzLATJiWCbJlIeyWmrPXRiqoVNQgkUhJCC1EQFCArBF6mq6Zd4
WoL9albo5m1EcJTPDba/ZeqK2yVrXjG1Zq/4kZbPhgfPI6xW17yjz208SwO5tsbMB3Ai4Fzd0Mka
0gZH1bCmQkSaD+FoUgSYylfQS6jfhiNaznh1DiOvNW6YA8cHm2HkLFoogmFDrFZtUsso/eNgDOmy
V53OG0NCAFuxaoIF5o59doVarPrklGjShX2FXrSafwHDI9tUawAUwxY4cjaFTXuVQxrLhuyK0thZ
ZRrO9lo+GoZ7JC2bh8lQtXfKsz/X10myvU6VOMrfe6nytVR+iAxpGafu10G06B2wFjQKTFXwFXR5
y8waMb6uepDtBluWX4PrfCuYdCvZD68uAZ1HJYdEDbsi919E1GW7QA0wAooquJlqdKwwiDroAg0m
Lyg7RpnBsl3G+NgIdrWvNpJKPm9dM8cPRsOZX0NQ71zZGXgY6fFjqerxupcjjX2Rl3Gg3dEYbdLY
1U79xmyM+L5FDPDfm65EYt517mJdKjbl0bcsajvGkDUIucOx8BMGlUhD/cyV63IiC0iAXSXunDYE
DZE1+yD7gkCwGEdZjSZxuxqFKaRee8i34xXbH4EgFHcTtdvg02mUyKFacqXQ+ByfrIQzbFi1ROyr
3hffONf1+cGOZtxW/tL61XY0Uo6CJCmiYFe5OT8SozbzQqkTqg4WT+hsXYHaak7gnbj3oTH1Oaay
0A465lgqXjMCM2lQ1Q8At+3a0/ugxOnPkFlckxIxKE+xP/tgs5LKe6DWdd67GmllorxA6XB5jTce
sKEX2mlstkwQM1h8K4gVaxlMh0w43l0ViPaUpwGf+9mNti7pg35jD45/gFOXHOgNloc6UfljZRe3
K9EuDjKWW9/Oie7P5li3r6deIIcJ6WsXFWGN7VANGLoyz76RgElco2KJxMmd+1fspTsFwsPYU7tk
PqObZTvP7lYL9ZB8umdU1T2o7/pJogPd9147fnQz4HshUMAzwUOk2lbhWp9FfOgVJLNwXYfCDEsU
qq/t0n7hGaXumbvpACTlvknHlHW4bbbmM+uPaE/lhXx1aRa4CKxRPByqgiZbv3uoewnn2VjMmxHG
89cVR87jElnbzvdi8nhZdAT+YX7IfQQQoPPy48g6o6Y3wG6OmdvOZ3/11zsOKzKEvZJvm2nJPiUo
8jcuAu89a4B9b1QinHtzzTa9k+A2zkZH7LIlWh+xyGVUPwSHjqbRV8bY/rRQV0eqvFoPLtVY+Fat
adqsHT7ECR/GA7tSN9uq2ZZnmEcNrCzH3TYK1X/i5xNyFm5oW4goMa2Wj3jhps24JvlOZEF8oPaT
ahPwXuzZJ5Fwa1zFBwfUEM9CN2g+06LV32HlsL6Pg13v3R7TXU7J+tHrWue9MfPzKBaNtw3UrD2l
Fg3E/r64z82pfRv4HN6RxFaPyDHBLeGOivY/Csso8QSKgNZwjwiHqmAX3rFYx0/s1dLbhSDD+6ge
zPsI0Ztv0nlMApRkhoOkG7wuHfO+m3FLblI++Y9u5s8H5mX1WfoV/fNevnXmtb+oDqpNKErpncqg
C3DgJlBSseZ8mQA7hoik5i5favNEqeD7SFUeIEMiW5SCwfY3FmdHh6mS2AoggleRuZvYLt3NNE+c
HaPT/FEVAxGndZ3JOxH0gVj9K3VmMK+GLu4AEYLGCgiU0FqCNLdp6TzagHMk+FPFdg8vXNq+B2LB
s2K+GwsQsGZ8qNXYb+uIjhV7Zt8zw4YDsW9m3AmUyqmkr0YoKP6zA7sGoDiA1zROXjpvadLLP/P9
X7Iv0EOCue3fz/fvsV0zav5huv/1a34LSGi/ngsOxTM5lbME+N29YFkW/xeD+u9+vd+dfKbFjvu3
CIT2NfwY8OktIx/ha7eOAxxDuyH+zoD/x/GeUyTEVMHx1bIFKVNHCyo/nWJJQlupG7XT/VB+i7ti
mxRffno1/g8J6E9Ahn/5AX86JqvZKcpm5gdIyo8Tiecs+JyO92mwSX7wEP6tHnBVd346knPWQHNg
S+c43OMETow//jEYX60CkqqFllPQiYNwyObT9JaQdkam4k9dNsfyK7Ri2ZsHs7E7Y0XNc5e0ugFA
DQ/xG3xoiYGLw3RiBv4hUrF5WGQ1fE+lKdPydlBYhsXZ9Jr1VHRBFimoyOYCgN2oo5el7feZnbo3
1IdZEA5roGYLd72K52Zlx6F0lNtTaOgZxDhJiAUo/EXZJvkzEmU8qo0nqtGvt/wS9ACk3mJ3YTXY
N4oz/usyF8O5iNqBGwcq5UTqPiXDfvbxzW3d2VvvpZW70yejhvSMJ4whEIugIilHQuZBGH6znrM+
SIzniSWvqHbOGEcB7q+e88ocHfxCMYv/c9f4a3cNpJmfPif/Ujj6/nvX/8//6XziHsFX/uZ88t/h
8PUg95A4haKubwM/1AFpIxpg9QV1EkD0ufIofrt5mO88qgK4N1CUyC1E33F+Uwf8d/Spe9w3qJkT
OoD1d24envyz3orSAK4d5pNvacbQnwn98SLY/GdxcupKfzjXsgIQUNlNd3aAaW7/l7szWY4bOcLw
qzh8bwb25WAfeiObTVIitVG6IGQNB/u+4+n9FdDSkC3NeDSIsBHGtSmKqK7Kysx/SRJG2Ach/sIP
9Fjhg7hcbX7nb2Eztlehx9ASpMa1uS8qu3iDrmVFURzZ733Kt0vsqSi9R5wFoDSHNirQl04AMSWY
cLGvg9oRGIQGVkMvJGLSeKgb28ZGlYDvaXeVI5Sl+K+h1vRuweVoue/kpMR7q9ELZ2MbATZf7Xt5
xIuoWPp3A4zBDa8EgaFZSdtKIEyuwJqqEXbqBAJVOSvAqGHl5A86ldEN/wRzs0Iywa3S1b3vZEG5
9bqgvSpAV2+Htk/WXQnmBcm0OQYCB0PsxCizovRek88b+doexJtDzyh3SmxgciYQNTRtYGQe843f
uJ6u7yFQIaQp+Rg3Tvloy/67lHxJ5M/NraX1GAoC56xyKd26IJSMQfK16k0I4+C1k8rqvTOCf+kI
BDIhGbufyFoNWwoke404ijpfoIcG6PCWv5m0qQT41FKSDGVFEuR06oc6DLMrUscbU2CScu29culM
V1ulR5CzNWFYbjS91ZgL5g7aDXr8BvfJBEGEhZXp2omrKyrK6p1W9kBGGRqG3aohQmlBD2halInO
96HXN6hcriqgVV9grLVAW0Oneu8kpOB2W7zD1UJj4JSUfBLjbK9lDwCJ6dweFUq/c+VK30aB6z6U
GvYcoDppdIsXYH4XjeCvzRR5c81saoMgXxqvQ3XlbFcezGancJR7pv8EO51m1E0/ZE/VCDEzBNvY
Obnvvh7Aea87m+QrMPAaFOh0JHDqSAZsrhN677JaPdKESaBameHBGyHudoS7uxH6pkdUfiIZrn/1
g0a+B9jXj4Gbq29CQwu2Kz2pwbjK3NhUTcyStVlc3MI3+tQiYLlbZQyqV1rpifGMn8y2TctNDE37
0AisPhKoPUaXcrmNi976CM2wfjusmHcWMAhlZ+QOoP8wEgCkkQzgGNB3SXDb9hMEsFTaIuj2M7RI
edlhqAyjgMpf2ekm3RY/KRvpvhHcg1CwELIcQuSmk3vnvoGk0Oryx6G0P0oFsyCBQyAwSkw4sA0/
szeaCVx32QjCAzCr8QFr17dYsD1JOB7060AQJApBldCjprFeeRG2DHip+5vAM5Qrl5jzwG+AS6iW
Hv1D/2gZdnvoyM7Ldcrck25Tu2Wr3JYjWcNycAne1EX2MR7JHIXgdRRSuQ8E06MRnI9CsD/6kQci
yuIaaggVOtN+RrqIMtDduKodGV42lObgCHCNnYpfwsVbd0wXui111dmZauodvNiRd3lWtWvDRBQu
Y0v4QSviXl9Xw5HpwasrF4uey9ACHnQMZbXXHUxJbalv94lGauB2UfjYwdLbxkHeHi3f3Gsw9dfC
+BsEER3DGlNK/R55XbjLjBD+GnMYNkyN1DZBHufXQajC4wZpumw0hkY1cuzeto2OhWAdDMNbsBH9
oMPKu4XhsXrfulAdoiN+Oi6qtBIHOB9N946iJd4H2dHou0eaFMY2LUrl0A3OsNP5qWOk0xiUIzX3
17q26tAWwBxnhFNN6/qAxw2guVnk96pdqG/pSNNXMFDDebrstZs+G3paS07KCIgoDD8OAcoFrTPb
I8RdMU6zgQlqYfvR1Fj8kCkXewRsWOkOzV00uP2vtUdvDA8Zc+/prhah6sxqSJzlF80x8q2BjyvN
LSORt6ki1Qcn7iNET05x40f1Jy4Wav0qaq6SIW+FDUa6GtZV1raYlcR+9UVJuG2w7TbLGy1GrdG4
8hvXNCx8N2KmRKOq3BSJFVxG5ipeg9xeYbcirWUu2F1iMlhLThgCqBQJpgM9vkEOcwIORqt1O1jH
0tGo8A3ixrb2ZSYpN7Up28cuMX0oO9GDYwz9xixd8xKZZ2nhB+P/SjOwFv6fFvyojNjbyk20tVUl
P+S2HCNJdMN8K4k+m5xuVmmnYNLJEb31Mte/8yWamyG2uhtmZdtbHWnAdV/lzr6t82MXx/lOGpiL
CeGo27hxhl9lFMGjU1VM20l2D8VArxRSx8HVsZyw3XpXh+2/GIlS7yS5l/HH4brBJeNgFaV7VbdQ
3GLHumtk56EqE5VxWkqCQrjR71sM8vcFLiBuHzzUUrm6b73gdce6XjsdvdlCiu5cMx72HQZTXI0+
1hlroymNvT4Aw2sYdicg8HW1KeBxvsPeD+C9Zl0f8tp3jeshqHo857CrTek1DIhdGAjCYLBKUnv0
1fic99LOSKxB2nmOnQ1vYl+yV49tqXT91odZN2yRPwqmX5igScEeKEK6a4LM9le57L4Jw9QMtkMz
kMowVEq7a0K4tvhswAZEdgClTpJhovWp3Olr9B35KyVVVt42C4rhg5rV3Yc4lbprkxLgWOdJeZn3
DGHdNLHZ0VTow+ZaMsKW0B8lrAGg8lUfSwikYiKmhavT5z6wAjTYdcAsWrtWoTia8YM11P51LMUl
XEZ9Z5p2u+8Vi3GTSr26LKtWf132Vr5HMyPv1aIK8AVPCK9hrrJAYQ9FlcaG+x7lUbY1mUq4LrKw
JOmIVe3KLwZ0j9Kg1+sWpmW75nYb2nWqZeqxyOrY21FH0NFZK31tW2tuLmmv03Z3UKV6NKNLEyeq
gSHJ10wVBpUZrLKpDyOVJfLC1WGV53glSY5U44JB6fZK1ldGtUmrIff3oZ5jXG7ZA+7Wam1sQ0Qg
H0tcnBE/B1Jwb3lF/oBBMxWTbfT+JgVIvyx9p9vjRmhcDbLXweQJMWBeS31hgoEDwXyIKKG3TmnL
N3Eg5lpGfPmPg+prexCnS7Vyaqy/gIx6wVxR+fe+g85YbSDgChvXlV+6O5Ue9Z3WG5BcyYByXFNB
6g6ar0kf8McJNm7GyLcNLjc4n2Q9lRvbpZKYz1lVjwTvYaeySEdo3/+iwR1ysHUpXvONQtiIQpBj
es6ht2sZ7NWvi1pXNlUF12CjGV78KslLqGBG6NW7SvdusaDK9nYbVww0NPWDwQjKHum/pd+XUVGH
NLuT6FITPXGbLw2/wxJSD6Ob+186x/I+MbHUf4f6yDw6Gv1g0XY3MfQmNds6ruzatzENjI3Sm49V
rJYf0NsjkHV1jbbn4G6UTpcOBdQ8hGQoxz6qmda0G3hCsBxUkzgQKfZtFPT9k4KmdFPlvvyZeOpf
++0K/xYgv8cG7LAH04pNZ49Bo2dtaXYC01Qx1KqkUh/g+qg73WixA8GsdIdBgX0J76je6QwoPg5m
0971pds+lEAF6yBpoRDp+DulSJY+93Tac5weU20v+2llrDM5g4WhNNUmThmIqDpVjoePZ+yVRjJ/
oRLvbqD4Uy/nQ/Yma3EJ3BDPg1/h35dvUe1Gj64sRS7su8C+RtfhXEPjlK6lzMn3Jvv1SKvAuFeH
qt20UobmesBEazXQpWZ6dbbrE1Mm98e6RdcdeMpQQkNCc5zsWwMjFOa5JIdOgoiX2VH7FotQdb+S
il2V5cEr3y28dSCIWIGgZBEkGnxhYeWlJvBOifverYrmA8gOOlcoiF39yPEKBd0rFcSvcKSA+eQo
uOflJFAQxLyRK4Z3FrQxQSBrqrT9BU0YrLJMEMyakWvWCtrZ/1f9f6I3iPJ8N9b19/VT0T884XRf
lV+7auLTkeD0Nv1rP/THv+hvT3+qo/ADXfH4R41/8R/9juhz5Vf1L0//+LsmTC8N4dCMhEc89Ooi
hgCdPl7RUrygHya8bifF1rPl+b0F+ON3m1byj3/mxd/+Ja2TSnwDrn9uOjP9SVMz8NtX8v3bn/2G
395etS9w8MWdGmrY+MB0eP72NhPrZPoZKgqC8flfrcFnpj8lW7+sCv9L9byvDNAupG8vetE/uwdU
64KWDT44ozCOdeAXvlgFhOKjkg3l+fjQr+U//O/vhN9dBSTs09/0H7fC2a94thUsWugQAQSDanxg
1jxfBFnSL3ThH25MNrMLenvO6Ln17U9vAeXCNGDNAXZPb392ECyDcWoSOjNmNE7P0rYAKg/EnPPO
gXmBmpTOqnxahPMtINuY+proTjR5mYsAs1bjj561Cpp5oclYMIpO8fic3wiKdKFD5vwWLqb/cEnn
AeRq5iLAmCPWQeZEIj8+NNmfRwObkAiHWUdgPJ2Xie+3oEWA0/2didvPRgVNvUA9bVhE12kVOGHP
VwHuPltBDCFe4B7Qpq9kxo2gXSi0UgSTeHr784MAUkvMxGYfb1rxLG4RyOnOEaef3gLyhW7qUE4Z
VPH1JZ9vAZOLY+ShnhivCzoBP6Lh/uzrqzr3HleeZpxSn7M4wL0IAocTAZ6E47O45MBi8sncYEgW
LFlwjvHEn56XYQAvBtbHECqL6ePFBUPUJuD+s65FkmTQUagVKjXAixPAAABZ+FYK4r94llcjCL/L
ma+PWRSZj0rjG4KJeNhUL1aBWAhtRFUtouSyigMZfu7cEkmxLpghQ6mlnl2BQO6Cqoje5LQuiwsA
XNLStCVnXIUQC5jghKcJtcYPvn0sV2AKsTug9ozP4laBOlmUtfNCAHcdTAwTef/peXkGLMoDhoBQ
QZ5KyMXVyThgCaOaWatAx4hIJ5nK1yLo7EqE9MEyMK4EGtnSQgGdLMFmm/X+9IwwD9Y0XUX6Ip7v
3h8hjq4TCK3pMCwuLURU9B0T6WcTIxiHsAPpG+o/XgXOAv+NQUH69bAsby+MA+jn7QV6QszyM7/t
hbMSwWQVYB9a0LWmuLjAiIB71vwTQcsEcdlpK4hGzPPcgCSZIgrkzT7VEIvLkGSb+3vuKsDBRX8n
GZDvpuflKtgyLQUZazHrtEzLWwUc2afs7a9nCuSJkokxm6lp3zKB53vBVum4s0iydPp8cScCKeF3
5nQ/Gx1V84JcEZ9W49RDO7sjTOvCEO730MGmrbK4mxITV2V23WiRG2tiBsAJXTmrGWxwBwt8hTt5
WoXFlQ4Ktf/suMAdgXaQMzEdiPPKyWavTLT9016Z2tgLaqQA/Vmzy2feUjFFp+TsKFgYOVpsEBZo
2gSLC4tsgtndA9IljW4xRJYfA42UkSaOAcgQf7s8yEwWtAkQn83vJyv0k3EbETjS+HC2nl8ONJIo
nyQa16eO6+IuB3h8YlLurKQRR24xtZ4C4rew93wVDPtCYa3xyVgs6EzpMztRwKXV4ptm0/94L4jG
Mz1Hksrp8ylLXdKJkOj8zNwLoqso4qJ+ljKbBvFA5vL5SjyYbqElvb0CqXrm2zPWh5eXsck9lUd8
x89PAvQLMmoSCHKl8VlcmqTA7J2C1IyUGayRvqpNb3m6Ab+/IWm6Covd0+eLi4rcDcLtf15UpKGg
ctjR6n0778/3gklXic4baslpkRbYZpdNa/aJAEwAasP388flE47VdGKpLRCljwu+pIgALWJuK0ET
eBraNTxqpl1wXjJoQqtGF09Z3nWA9evc14d2wAxQjGefwYnPDwH2PhcyxQJOT4vrKip4sU97ckYo
hHuioVMEZTud8pcXAqFBDJbj2/8aBRZ3CAAA5laMFAuWDQ3pdAS+x9rMC4sJeqKs/nZhLKxYEGSy
uRcCiKKC09RX0uF5n90keUDbzdibUxq9uBRJjO+ZWyyoUHBQxxEVTtfiWclkib0C7IZtwLQXFpcc
qCzDbMxF5tirFtOPTqtwfi2AyVBUciJO9ERSqGWdCCo+MYVyVookkCcgeIqiU8l0li4L6whypGl4
xdLeH/h17u0I8ogxAQae+tkhgITENA9sH7kZx2dxdQJ342zIjVoRhq4gq//4EBAKDHIHkoPfQsXC
DoGBO+HMQ8AmgI5PmQBVeXpepggAj7QZ4WrYSyVkQKb8zj7mZwEGYBZenj3/O/xUqmaYmdjrEim+
rtKf3Qt/oqRAByN+6kv09Ln4578BAAD//w==</cx:binary>
              </cx:geoCache>
            </cx:geography>
          </cx:layoutPr>
          <cx:valueColors>
            <cx:minColor>
              <a:schemeClr val="accent5">
                <a:lumMod val="40000"/>
                <a:lumOff val="60000"/>
              </a:schemeClr>
            </cx:minColor>
            <cx:midColor>
              <a:srgbClr val="C00000"/>
            </cx:midColor>
            <cx:maxColor>
              <a:schemeClr val="accent2">
                <a:lumMod val="75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2"/>
              </a:solidFill>
              <a:latin typeface="Lato" panose="020F0502020204030203" pitchFamily="34" charset="0"/>
              <a:ea typeface="Lato" panose="020F0502020204030203" pitchFamily="34" charset="0"/>
              <a:cs typeface="Lato" panose="020F0502020204030203" pitchFamily="34" charset="0"/>
            </a:defRPr>
          </a:pPr>
          <a:endParaRPr lang="en-US" sz="900" b="0" i="0" u="none" strike="noStrike" baseline="0">
            <a:solidFill>
              <a:schemeClr val="bg2"/>
            </a:solidFill>
            <a:latin typeface="Lato" panose="020F0502020204030203" pitchFamily="34" charset="0"/>
            <a:ea typeface="Lato" panose="020F0502020204030203" pitchFamily="34" charset="0"/>
            <a:cs typeface="Lato" panose="020F0502020204030203" pitchFamily="34" charset="0"/>
          </a:endParaRPr>
        </a:p>
      </cx:txPr>
    </cx:legend>
  </cx:chart>
  <cx:spPr>
    <a:gradFill>
      <a:gsLst>
        <a:gs pos="20000">
          <a:srgbClr val="262626">
            <a:alpha val="80000"/>
          </a:srgbClr>
        </a:gs>
        <a:gs pos="100000">
          <a:srgbClr val="595959">
            <a:alpha val="74901"/>
          </a:srgbClr>
        </a:gs>
      </a:gsLst>
      <a:lin ang="600000" scaled="0"/>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Reversed" id="21">
  <a:schemeClr val="accent1"/>
</cs:colorStyle>
</file>

<file path=xl/charts/colors19.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314325</xdr:colOff>
      <xdr:row>3</xdr:row>
      <xdr:rowOff>38100</xdr:rowOff>
    </xdr:from>
    <xdr:to>
      <xdr:col>11</xdr:col>
      <xdr:colOff>142875</xdr:colOff>
      <xdr:row>18</xdr:row>
      <xdr:rowOff>0</xdr:rowOff>
    </xdr:to>
    <xdr:graphicFrame macro="">
      <xdr:nvGraphicFramePr>
        <xdr:cNvPr id="3" name="Chart 2">
          <a:extLst>
            <a:ext uri="{FF2B5EF4-FFF2-40B4-BE49-F238E27FC236}">
              <a16:creationId xmlns:a16="http://schemas.microsoft.com/office/drawing/2014/main" id="{B54962AC-5BBA-A7CC-9527-191125F725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7</xdr:row>
      <xdr:rowOff>66675</xdr:rowOff>
    </xdr:from>
    <xdr:to>
      <xdr:col>5</xdr:col>
      <xdr:colOff>552450</xdr:colOff>
      <xdr:row>21</xdr:row>
      <xdr:rowOff>142875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E819A8E-1B0E-C61B-0DEB-05A8420515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6200" y="14001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342900</xdr:colOff>
      <xdr:row>2</xdr:row>
      <xdr:rowOff>133350</xdr:rowOff>
    </xdr:from>
    <xdr:to>
      <xdr:col>15</xdr:col>
      <xdr:colOff>342900</xdr:colOff>
      <xdr:row>15</xdr:row>
      <xdr:rowOff>180975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D93D4B5-A87C-FF16-533B-2DEEF24F292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705850" y="514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219075</xdr:colOff>
      <xdr:row>2</xdr:row>
      <xdr:rowOff>123825</xdr:rowOff>
    </xdr:from>
    <xdr:to>
      <xdr:col>12</xdr:col>
      <xdr:colOff>219075</xdr:colOff>
      <xdr:row>15</xdr:row>
      <xdr:rowOff>171450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130807C6-1029-7699-6D62-7D70DEF6F94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753225" y="5048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123825</xdr:colOff>
      <xdr:row>2</xdr:row>
      <xdr:rowOff>133350</xdr:rowOff>
    </xdr:from>
    <xdr:to>
      <xdr:col>9</xdr:col>
      <xdr:colOff>123825</xdr:colOff>
      <xdr:row>15</xdr:row>
      <xdr:rowOff>180975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981A56F1-8763-BEBA-1BB9-DC7FA540B21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29175" y="514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3</xdr:row>
      <xdr:rowOff>28575</xdr:rowOff>
    </xdr:from>
    <xdr:to>
      <xdr:col>10</xdr:col>
      <xdr:colOff>238125</xdr:colOff>
      <xdr:row>17</xdr:row>
      <xdr:rowOff>104775</xdr:rowOff>
    </xdr:to>
    <xdr:graphicFrame macro="">
      <xdr:nvGraphicFramePr>
        <xdr:cNvPr id="2" name="Chart 1">
          <a:extLst>
            <a:ext uri="{FF2B5EF4-FFF2-40B4-BE49-F238E27FC236}">
              <a16:creationId xmlns:a16="http://schemas.microsoft.com/office/drawing/2014/main" id="{106338CD-A13A-01D9-4E42-6BCF75EF2D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571500</xdr:colOff>
      <xdr:row>35</xdr:row>
      <xdr:rowOff>185737</xdr:rowOff>
    </xdr:from>
    <xdr:to>
      <xdr:col>13</xdr:col>
      <xdr:colOff>266700</xdr:colOff>
      <xdr:row>50</xdr:row>
      <xdr:rowOff>71437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68701B1-C085-A22B-7BC4-4B523ACF2B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3975" y="68532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352425</xdr:colOff>
      <xdr:row>1</xdr:row>
      <xdr:rowOff>85725</xdr:rowOff>
    </xdr:from>
    <xdr:to>
      <xdr:col>10</xdr:col>
      <xdr:colOff>47625</xdr:colOff>
      <xdr:row>15</xdr:row>
      <xdr:rowOff>161925</xdr:rowOff>
    </xdr:to>
    <xdr:graphicFrame macro="">
      <xdr:nvGraphicFramePr>
        <xdr:cNvPr id="2" name="Chart 1">
          <a:extLst>
            <a:ext uri="{FF2B5EF4-FFF2-40B4-BE49-F238E27FC236}">
              <a16:creationId xmlns:a16="http://schemas.microsoft.com/office/drawing/2014/main" id="{B738193C-4B84-9B56-6283-C8F09A4C8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40443</xdr:rowOff>
    </xdr:from>
    <xdr:to>
      <xdr:col>1</xdr:col>
      <xdr:colOff>939539</xdr:colOff>
      <xdr:row>22</xdr:row>
      <xdr:rowOff>113520</xdr:rowOff>
    </xdr:to>
    <xdr:graphicFrame macro="">
      <xdr:nvGraphicFramePr>
        <xdr:cNvPr id="2" name="Chart 1">
          <a:extLst>
            <a:ext uri="{FF2B5EF4-FFF2-40B4-BE49-F238E27FC236}">
              <a16:creationId xmlns:a16="http://schemas.microsoft.com/office/drawing/2014/main" id="{60ABD8E0-3EC5-8F4B-2F0D-DD0B402C7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593360</xdr:colOff>
      <xdr:row>19</xdr:row>
      <xdr:rowOff>31230</xdr:rowOff>
    </xdr:from>
    <xdr:to>
      <xdr:col>6</xdr:col>
      <xdr:colOff>15615</xdr:colOff>
      <xdr:row>22</xdr:row>
      <xdr:rowOff>93689</xdr:rowOff>
    </xdr:to>
    <xdr:graphicFrame macro="">
      <xdr:nvGraphicFramePr>
        <xdr:cNvPr id="4" name="Chart 3">
          <a:extLst>
            <a:ext uri="{FF2B5EF4-FFF2-40B4-BE49-F238E27FC236}">
              <a16:creationId xmlns:a16="http://schemas.microsoft.com/office/drawing/2014/main" id="{C4388A2B-CDF7-406C-B66A-C610103C6C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585555</xdr:colOff>
      <xdr:row>19</xdr:row>
      <xdr:rowOff>12960</xdr:rowOff>
    </xdr:from>
    <xdr:to>
      <xdr:col>9</xdr:col>
      <xdr:colOff>1139878</xdr:colOff>
      <xdr:row>22</xdr:row>
      <xdr:rowOff>78074</xdr:rowOff>
    </xdr:to>
    <xdr:graphicFrame macro="">
      <xdr:nvGraphicFramePr>
        <xdr:cNvPr id="5" name="Chart 4">
          <a:extLst>
            <a:ext uri="{FF2B5EF4-FFF2-40B4-BE49-F238E27FC236}">
              <a16:creationId xmlns:a16="http://schemas.microsoft.com/office/drawing/2014/main" id="{5927FB88-89DE-0DE0-55BD-7F5CAEC2F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546515</xdr:colOff>
      <xdr:row>19</xdr:row>
      <xdr:rowOff>42317</xdr:rowOff>
    </xdr:from>
    <xdr:to>
      <xdr:col>14</xdr:col>
      <xdr:colOff>64802</xdr:colOff>
      <xdr:row>22</xdr:row>
      <xdr:rowOff>78074</xdr:rowOff>
    </xdr:to>
    <xdr:graphicFrame macro="">
      <xdr:nvGraphicFramePr>
        <xdr:cNvPr id="6" name="Chart 5">
          <a:extLst>
            <a:ext uri="{FF2B5EF4-FFF2-40B4-BE49-F238E27FC236}">
              <a16:creationId xmlns:a16="http://schemas.microsoft.com/office/drawing/2014/main" id="{49CEAA0C-2F1E-85E5-413E-AC1260711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171762</xdr:colOff>
      <xdr:row>19</xdr:row>
      <xdr:rowOff>46845</xdr:rowOff>
    </xdr:from>
    <xdr:to>
      <xdr:col>17</xdr:col>
      <xdr:colOff>1405329</xdr:colOff>
      <xdr:row>22</xdr:row>
      <xdr:rowOff>62459</xdr:rowOff>
    </xdr:to>
    <xdr:graphicFrame macro="">
      <xdr:nvGraphicFramePr>
        <xdr:cNvPr id="7" name="Chart 6">
          <a:extLst>
            <a:ext uri="{FF2B5EF4-FFF2-40B4-BE49-F238E27FC236}">
              <a16:creationId xmlns:a16="http://schemas.microsoft.com/office/drawing/2014/main" id="{BA26E8D4-8A36-2925-99A2-828569B80B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500062</xdr:colOff>
      <xdr:row>3</xdr:row>
      <xdr:rowOff>119063</xdr:rowOff>
    </xdr:from>
    <xdr:ext cx="14239875" cy="642937"/>
    <xdr:sp macro="" textlink="">
      <xdr:nvSpPr>
        <xdr:cNvPr id="7" name="Shape 3">
          <a:extLst>
            <a:ext uri="{FF2B5EF4-FFF2-40B4-BE49-F238E27FC236}">
              <a16:creationId xmlns:a16="http://schemas.microsoft.com/office/drawing/2014/main" id="{40A1A521-DD31-4EED-94B8-1F0EC8E779D9}"/>
            </a:ext>
          </a:extLst>
        </xdr:cNvPr>
        <xdr:cNvSpPr/>
      </xdr:nvSpPr>
      <xdr:spPr>
        <a:xfrm>
          <a:off x="500062" y="690563"/>
          <a:ext cx="14239875" cy="642937"/>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COMPREHENSIVE ECOMMERCE SALES PERFORMANCE DASHBOARD</a:t>
          </a:r>
          <a:endParaRPr sz="1400"/>
        </a:p>
      </xdr:txBody>
    </xdr:sp>
    <xdr:clientData fLocksWithSheet="0"/>
  </xdr:oneCellAnchor>
  <xdr:oneCellAnchor>
    <xdr:from>
      <xdr:col>0</xdr:col>
      <xdr:colOff>479467</xdr:colOff>
      <xdr:row>19</xdr:row>
      <xdr:rowOff>142875</xdr:rowOff>
    </xdr:from>
    <xdr:ext cx="14284284" cy="2786061"/>
    <xdr:grpSp>
      <xdr:nvGrpSpPr>
        <xdr:cNvPr id="8" name="Shape 2">
          <a:extLst>
            <a:ext uri="{FF2B5EF4-FFF2-40B4-BE49-F238E27FC236}">
              <a16:creationId xmlns:a16="http://schemas.microsoft.com/office/drawing/2014/main" id="{1CB49BE8-6A19-48DD-8AF8-C2473C0483BF}"/>
            </a:ext>
          </a:extLst>
        </xdr:cNvPr>
        <xdr:cNvGrpSpPr/>
      </xdr:nvGrpSpPr>
      <xdr:grpSpPr>
        <a:xfrm>
          <a:off x="479467" y="3762375"/>
          <a:ext cx="14284284" cy="2786061"/>
          <a:chOff x="0" y="2751300"/>
          <a:chExt cx="10692001" cy="2057400"/>
        </a:xfrm>
      </xdr:grpSpPr>
      <xdr:grpSp>
        <xdr:nvGrpSpPr>
          <xdr:cNvPr id="9" name="Shape 4">
            <a:extLst>
              <a:ext uri="{FF2B5EF4-FFF2-40B4-BE49-F238E27FC236}">
                <a16:creationId xmlns:a16="http://schemas.microsoft.com/office/drawing/2014/main" id="{FFA6F25F-7113-A55D-C896-BB2392158A93}"/>
              </a:ext>
            </a:extLst>
          </xdr:cNvPr>
          <xdr:cNvGrpSpPr/>
        </xdr:nvGrpSpPr>
        <xdr:grpSpPr>
          <a:xfrm>
            <a:off x="0" y="2751300"/>
            <a:ext cx="10692001" cy="2057400"/>
            <a:chOff x="152400" y="1971675"/>
            <a:chExt cx="12515851" cy="2228850"/>
          </a:xfrm>
        </xdr:grpSpPr>
        <xdr:sp macro="" textlink="">
          <xdr:nvSpPr>
            <xdr:cNvPr id="10" name="Shape 5">
              <a:extLst>
                <a:ext uri="{FF2B5EF4-FFF2-40B4-BE49-F238E27FC236}">
                  <a16:creationId xmlns:a16="http://schemas.microsoft.com/office/drawing/2014/main" id="{5DB86A48-4B2A-85E9-EF1D-E56272D93816}"/>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1" name="Shape 6">
              <a:extLst>
                <a:ext uri="{FF2B5EF4-FFF2-40B4-BE49-F238E27FC236}">
                  <a16:creationId xmlns:a16="http://schemas.microsoft.com/office/drawing/2014/main" id="{1C2BE64E-00D4-E3D9-D801-1127A0850FF5}"/>
                </a:ext>
              </a:extLst>
            </xdr:cNvPr>
            <xdr:cNvGrpSpPr/>
          </xdr:nvGrpSpPr>
          <xdr:grpSpPr>
            <a:xfrm>
              <a:off x="152400" y="1971675"/>
              <a:ext cx="5061039" cy="2219325"/>
              <a:chOff x="152400" y="1971675"/>
              <a:chExt cx="5061039" cy="2219325"/>
            </a:xfrm>
          </xdr:grpSpPr>
          <xdr:sp macro="" textlink="">
            <xdr:nvSpPr>
              <xdr:cNvPr id="18" name="Shape 7">
                <a:extLst>
                  <a:ext uri="{FF2B5EF4-FFF2-40B4-BE49-F238E27FC236}">
                    <a16:creationId xmlns:a16="http://schemas.microsoft.com/office/drawing/2014/main" id="{9A9306D3-C713-B957-A57D-97F521473DE4}"/>
                  </a:ext>
                </a:extLst>
              </xdr:cNvPr>
              <xdr:cNvSpPr/>
            </xdr:nvSpPr>
            <xdr:spPr>
              <a:xfrm>
                <a:off x="152400" y="1971675"/>
                <a:ext cx="5061039"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9" name="Shape 8">
                <a:extLst>
                  <a:ext uri="{FF2B5EF4-FFF2-40B4-BE49-F238E27FC236}">
                    <a16:creationId xmlns:a16="http://schemas.microsoft.com/office/drawing/2014/main" id="{54B818BC-E85A-8367-3FE8-F1FD5EC7E0E6}"/>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SALES AND PROFIT ANALYSIS</a:t>
                </a:r>
                <a:endParaRPr sz="2000" b="1"/>
              </a:p>
            </xdr:txBody>
          </xdr:sp>
        </xdr:grpSp>
        <xdr:grpSp>
          <xdr:nvGrpSpPr>
            <xdr:cNvPr id="12" name="Shape 9">
              <a:extLst>
                <a:ext uri="{FF2B5EF4-FFF2-40B4-BE49-F238E27FC236}">
                  <a16:creationId xmlns:a16="http://schemas.microsoft.com/office/drawing/2014/main" id="{1560C768-B913-B4D7-8462-50715A6C3CEF}"/>
                </a:ext>
              </a:extLst>
            </xdr:cNvPr>
            <xdr:cNvGrpSpPr/>
          </xdr:nvGrpSpPr>
          <xdr:grpSpPr>
            <a:xfrm>
              <a:off x="5348776" y="1971675"/>
              <a:ext cx="4263115" cy="2219325"/>
              <a:chOff x="5348776" y="1971675"/>
              <a:chExt cx="4263115" cy="2219325"/>
            </a:xfrm>
          </xdr:grpSpPr>
          <xdr:sp macro="" textlink="">
            <xdr:nvSpPr>
              <xdr:cNvPr id="16" name="Shape 10">
                <a:extLst>
                  <a:ext uri="{FF2B5EF4-FFF2-40B4-BE49-F238E27FC236}">
                    <a16:creationId xmlns:a16="http://schemas.microsoft.com/office/drawing/2014/main" id="{4D94714C-7016-67A0-E194-46E39D5A6B8D}"/>
                  </a:ext>
                </a:extLst>
              </xdr:cNvPr>
              <xdr:cNvSpPr/>
            </xdr:nvSpPr>
            <xdr:spPr>
              <a:xfrm>
                <a:off x="5348776" y="1971675"/>
                <a:ext cx="4263115"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7" name="Shape 11">
                <a:extLst>
                  <a:ext uri="{FF2B5EF4-FFF2-40B4-BE49-F238E27FC236}">
                    <a16:creationId xmlns:a16="http://schemas.microsoft.com/office/drawing/2014/main" id="{82B7C214-695D-64A8-FCD7-507A00C17772}"/>
                  </a:ext>
                </a:extLst>
              </xdr:cNvPr>
              <xdr:cNvSpPr/>
            </xdr:nvSpPr>
            <xdr:spPr>
              <a:xfrm>
                <a:off x="5591174" y="2000250"/>
                <a:ext cx="3000883"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panose="020F0502020204030203" pitchFamily="34" charset="0"/>
                    <a:ea typeface="Lato" panose="020F0502020204030203" pitchFamily="34" charset="0"/>
                    <a:cs typeface="Lato" panose="020F0502020204030203" pitchFamily="34" charset="0"/>
                    <a:sym typeface="Lato"/>
                  </a:rPr>
                  <a:t>CATEGORY-WISE PROFIT ANALYSIS  </a:t>
                </a:r>
                <a:endParaRPr sz="1400" b="1">
                  <a:latin typeface="Lato" panose="020F0502020204030203" pitchFamily="34" charset="0"/>
                  <a:ea typeface="Lato" panose="020F0502020204030203" pitchFamily="34" charset="0"/>
                  <a:cs typeface="Lato" panose="020F0502020204030203" pitchFamily="34" charset="0"/>
                  <a:sym typeface="Lato"/>
                </a:endParaRPr>
              </a:p>
            </xdr:txBody>
          </xdr:sp>
        </xdr:grpSp>
        <xdr:grpSp>
          <xdr:nvGrpSpPr>
            <xdr:cNvPr id="13" name="Shape 12">
              <a:extLst>
                <a:ext uri="{FF2B5EF4-FFF2-40B4-BE49-F238E27FC236}">
                  <a16:creationId xmlns:a16="http://schemas.microsoft.com/office/drawing/2014/main" id="{34B9F717-B8F5-E448-378B-2BC55482EFE1}"/>
                </a:ext>
              </a:extLst>
            </xdr:cNvPr>
            <xdr:cNvGrpSpPr/>
          </xdr:nvGrpSpPr>
          <xdr:grpSpPr>
            <a:xfrm>
              <a:off x="9713392" y="1971675"/>
              <a:ext cx="2954859" cy="2228850"/>
              <a:chOff x="9713392" y="1866900"/>
              <a:chExt cx="2954859" cy="2219325"/>
            </a:xfrm>
          </xdr:grpSpPr>
          <xdr:sp macro="" textlink="">
            <xdr:nvSpPr>
              <xdr:cNvPr id="14" name="Shape 13">
                <a:extLst>
                  <a:ext uri="{FF2B5EF4-FFF2-40B4-BE49-F238E27FC236}">
                    <a16:creationId xmlns:a16="http://schemas.microsoft.com/office/drawing/2014/main" id="{BF6F906B-7E6F-96C2-AF80-4903C9F10BBB}"/>
                  </a:ext>
                </a:extLst>
              </xdr:cNvPr>
              <xdr:cNvSpPr/>
            </xdr:nvSpPr>
            <xdr:spPr>
              <a:xfrm>
                <a:off x="9713392" y="1866900"/>
                <a:ext cx="2954859"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 name="Shape 14">
                <a:extLst>
                  <a:ext uri="{FF2B5EF4-FFF2-40B4-BE49-F238E27FC236}">
                    <a16:creationId xmlns:a16="http://schemas.microsoft.com/office/drawing/2014/main" id="{5BA2F0E2-2488-C364-BA3B-EFA45D44B9DF}"/>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CATEGORY</a:t>
                </a:r>
                <a:r>
                  <a:rPr lang="en-US" sz="1400" b="1" baseline="0">
                    <a:solidFill>
                      <a:schemeClr val="lt1"/>
                    </a:solidFill>
                    <a:latin typeface="Lato"/>
                    <a:ea typeface="Lato"/>
                    <a:cs typeface="Lato"/>
                    <a:sym typeface="Lato"/>
                  </a:rPr>
                  <a:t> </a:t>
                </a:r>
                <a:r>
                  <a:rPr lang="en-US" sz="1400" b="1">
                    <a:solidFill>
                      <a:schemeClr val="lt1"/>
                    </a:solidFill>
                    <a:latin typeface="Lato"/>
                    <a:ea typeface="Lato"/>
                    <a:cs typeface="Lato"/>
                    <a:sym typeface="Lato"/>
                  </a:rPr>
                  <a:t>SALES SHARE (%) </a:t>
                </a:r>
                <a:endParaRPr sz="1400" b="1"/>
              </a:p>
            </xdr:txBody>
          </xdr:sp>
        </xdr:grpSp>
      </xdr:grpSp>
    </xdr:grpSp>
    <xdr:clientData fLocksWithSheet="0"/>
  </xdr:oneCellAnchor>
  <xdr:oneCellAnchor>
    <xdr:from>
      <xdr:col>0</xdr:col>
      <xdr:colOff>474245</xdr:colOff>
      <xdr:row>34</xdr:row>
      <xdr:rowOff>140044</xdr:rowOff>
    </xdr:from>
    <xdr:ext cx="5768492" cy="2923401"/>
    <xdr:sp macro="" textlink="">
      <xdr:nvSpPr>
        <xdr:cNvPr id="20" name="Shape 15">
          <a:extLst>
            <a:ext uri="{FF2B5EF4-FFF2-40B4-BE49-F238E27FC236}">
              <a16:creationId xmlns:a16="http://schemas.microsoft.com/office/drawing/2014/main" id="{7A66372C-E567-4B2A-93CD-622E9798638A}"/>
            </a:ext>
          </a:extLst>
        </xdr:cNvPr>
        <xdr:cNvSpPr/>
      </xdr:nvSpPr>
      <xdr:spPr>
        <a:xfrm>
          <a:off x="474245" y="6704571"/>
          <a:ext cx="5768492" cy="2923401"/>
        </a:xfrm>
        <a:prstGeom prst="roundRect">
          <a:avLst>
            <a:gd name="adj" fmla="val 5729"/>
          </a:avLst>
        </a:prstGeom>
        <a:gradFill>
          <a:gsLst>
            <a:gs pos="1000">
              <a:srgbClr val="262626">
                <a:lumMod val="95000"/>
                <a:lumOff val="5000"/>
                <a:alpha val="44000"/>
              </a:srgbClr>
            </a:gs>
            <a:gs pos="100000">
              <a:srgbClr val="595959">
                <a:alpha val="59000"/>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516102</xdr:colOff>
      <xdr:row>34</xdr:row>
      <xdr:rowOff>186253</xdr:rowOff>
    </xdr:from>
    <xdr:ext cx="4053324" cy="2864321"/>
    <xdr:sp macro="" textlink="">
      <xdr:nvSpPr>
        <xdr:cNvPr id="21" name="Shape 17">
          <a:extLst>
            <a:ext uri="{FF2B5EF4-FFF2-40B4-BE49-F238E27FC236}">
              <a16:creationId xmlns:a16="http://schemas.microsoft.com/office/drawing/2014/main" id="{F9B78D7C-84CD-41B4-A80F-475AD7DC61E0}"/>
            </a:ext>
          </a:extLst>
        </xdr:cNvPr>
        <xdr:cNvSpPr/>
      </xdr:nvSpPr>
      <xdr:spPr>
        <a:xfrm>
          <a:off x="6565764" y="6750780"/>
          <a:ext cx="4053324" cy="2864321"/>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17</xdr:col>
      <xdr:colOff>481985</xdr:colOff>
      <xdr:row>34</xdr:row>
      <xdr:rowOff>152590</xdr:rowOff>
    </xdr:from>
    <xdr:ext cx="4089988" cy="2853380"/>
    <xdr:sp macro="" textlink="">
      <xdr:nvSpPr>
        <xdr:cNvPr id="22" name="Shape 19">
          <a:extLst>
            <a:ext uri="{FF2B5EF4-FFF2-40B4-BE49-F238E27FC236}">
              <a16:creationId xmlns:a16="http://schemas.microsoft.com/office/drawing/2014/main" id="{517CC08F-4891-4431-8074-1ED363A5141A}"/>
            </a:ext>
          </a:extLst>
        </xdr:cNvPr>
        <xdr:cNvSpPr/>
      </xdr:nvSpPr>
      <xdr:spPr>
        <a:xfrm>
          <a:off x="10902901" y="6565461"/>
          <a:ext cx="4089988" cy="285338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489122</xdr:colOff>
      <xdr:row>7</xdr:row>
      <xdr:rowOff>51487</xdr:rowOff>
    </xdr:from>
    <xdr:to>
      <xdr:col>5</xdr:col>
      <xdr:colOff>231689</xdr:colOff>
      <xdr:row>18</xdr:row>
      <xdr:rowOff>193073</xdr:rowOff>
    </xdr:to>
    <xdr:grpSp>
      <xdr:nvGrpSpPr>
        <xdr:cNvPr id="53" name="Group 52">
          <a:extLst>
            <a:ext uri="{FF2B5EF4-FFF2-40B4-BE49-F238E27FC236}">
              <a16:creationId xmlns:a16="http://schemas.microsoft.com/office/drawing/2014/main" id="{65A4FBDC-58B8-3F15-31D2-B6D819E1AA1C}"/>
            </a:ext>
          </a:extLst>
        </xdr:cNvPr>
        <xdr:cNvGrpSpPr/>
      </xdr:nvGrpSpPr>
      <xdr:grpSpPr>
        <a:xfrm>
          <a:off x="489122" y="1384987"/>
          <a:ext cx="2773249" cy="2237086"/>
          <a:chOff x="489122" y="1403007"/>
          <a:chExt cx="2767398" cy="2265404"/>
        </a:xfrm>
      </xdr:grpSpPr>
      <xdr:sp macro="" textlink="">
        <xdr:nvSpPr>
          <xdr:cNvPr id="44" name="Rectangle: Rounded Corners 43">
            <a:extLst>
              <a:ext uri="{FF2B5EF4-FFF2-40B4-BE49-F238E27FC236}">
                <a16:creationId xmlns:a16="http://schemas.microsoft.com/office/drawing/2014/main" id="{66632761-F74A-282D-5ACF-0B75D43A6DD4}"/>
              </a:ext>
            </a:extLst>
          </xdr:cNvPr>
          <xdr:cNvSpPr/>
        </xdr:nvSpPr>
        <xdr:spPr>
          <a:xfrm>
            <a:off x="501993" y="1403007"/>
            <a:ext cx="2728784" cy="399020"/>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kern="1200">
                <a:latin typeface="Lato" panose="020F0502020204030203" pitchFamily="34" charset="0"/>
                <a:ea typeface="Lato" panose="020F0502020204030203" pitchFamily="34" charset="0"/>
                <a:cs typeface="Lato" panose="020F0502020204030203" pitchFamily="34" charset="0"/>
              </a:rPr>
              <a:t>SALES </a:t>
            </a:r>
          </a:p>
        </xdr:txBody>
      </xdr:sp>
      <xdr:grpSp>
        <xdr:nvGrpSpPr>
          <xdr:cNvPr id="52" name="Group 51">
            <a:extLst>
              <a:ext uri="{FF2B5EF4-FFF2-40B4-BE49-F238E27FC236}">
                <a16:creationId xmlns:a16="http://schemas.microsoft.com/office/drawing/2014/main" id="{67CD1840-1574-6F95-CA3E-CE516A3ABAC4}"/>
              </a:ext>
            </a:extLst>
          </xdr:cNvPr>
          <xdr:cNvGrpSpPr/>
        </xdr:nvGrpSpPr>
        <xdr:grpSpPr>
          <a:xfrm>
            <a:off x="489122" y="1840640"/>
            <a:ext cx="2767398" cy="1827771"/>
            <a:chOff x="489122" y="1840640"/>
            <a:chExt cx="2767398" cy="1827771"/>
          </a:xfrm>
        </xdr:grpSpPr>
        <xdr:sp macro="" textlink="">
          <xdr:nvSpPr>
            <xdr:cNvPr id="45" name="Rectangle: Rounded Corners 44">
              <a:extLst>
                <a:ext uri="{FF2B5EF4-FFF2-40B4-BE49-F238E27FC236}">
                  <a16:creationId xmlns:a16="http://schemas.microsoft.com/office/drawing/2014/main" id="{238475EE-EE58-6E6B-4D98-48048537BAAD}"/>
                </a:ext>
              </a:extLst>
            </xdr:cNvPr>
            <xdr:cNvSpPr/>
          </xdr:nvSpPr>
          <xdr:spPr>
            <a:xfrm>
              <a:off x="489122" y="1840640"/>
              <a:ext cx="2767398" cy="1827771"/>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B$17">
          <xdr:nvSpPr>
            <xdr:cNvPr id="46" name="Rectangle: Rounded Corners 45">
              <a:extLst>
                <a:ext uri="{FF2B5EF4-FFF2-40B4-BE49-F238E27FC236}">
                  <a16:creationId xmlns:a16="http://schemas.microsoft.com/office/drawing/2014/main" id="{693353AA-3861-0DF5-F2EE-308968B76622}"/>
                </a:ext>
              </a:extLst>
            </xdr:cNvPr>
            <xdr:cNvSpPr/>
          </xdr:nvSpPr>
          <xdr:spPr>
            <a:xfrm>
              <a:off x="682197" y="1943616"/>
              <a:ext cx="2394121" cy="399020"/>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E4066FB-D6DE-41AD-A0B7-9DC8A9DC931E}" type="TxLink">
                <a:rPr lang="en-US" sz="1800" b="1" i="0" u="none" strike="noStrike" kern="1200">
                  <a:solidFill>
                    <a:schemeClr val="bg2"/>
                  </a:solidFill>
                  <a:latin typeface="Lato" panose="020F0502020204030203" pitchFamily="34" charset="0"/>
                  <a:ea typeface="Lato" panose="020F0502020204030203" pitchFamily="34" charset="0"/>
                  <a:cs typeface="Lato" panose="020F0502020204030203" pitchFamily="34" charset="0"/>
                </a:rPr>
                <a:pPr algn="ctr"/>
                <a:t>$22,97,200.86</a:t>
              </a:fld>
              <a:endParaRPr lang="en-IN" sz="1800" b="1" kern="1200">
                <a:solidFill>
                  <a:schemeClr val="bg2"/>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47" name="Rectangle: Rounded Corners 46">
              <a:extLst>
                <a:ext uri="{FF2B5EF4-FFF2-40B4-BE49-F238E27FC236}">
                  <a16:creationId xmlns:a16="http://schemas.microsoft.com/office/drawing/2014/main" id="{6BDD1BC1-668A-918D-6576-7BD04F666B82}"/>
                </a:ext>
              </a:extLst>
            </xdr:cNvPr>
            <xdr:cNvSpPr/>
          </xdr:nvSpPr>
          <xdr:spPr>
            <a:xfrm>
              <a:off x="643582" y="3127804"/>
              <a:ext cx="2406993" cy="450507"/>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kern="1200">
                  <a:latin typeface="Cascadia Code" panose="020B0609020000020004" pitchFamily="49" charset="0"/>
                  <a:ea typeface="Cascadia Code" panose="020B0609020000020004" pitchFamily="49" charset="0"/>
                  <a:cs typeface="Cascadia Code" panose="020B0609020000020004" pitchFamily="49" charset="0"/>
                </a:rPr>
                <a:t>YOY </a:t>
              </a:r>
              <a:r>
                <a:rPr lang="en-IN" sz="1600" b="1" kern="1200">
                  <a:latin typeface="Lato" panose="020F0502020204030203" pitchFamily="34" charset="0"/>
                  <a:ea typeface="Lato" panose="020F0502020204030203" pitchFamily="34" charset="0"/>
                  <a:cs typeface="Lato" panose="020F0502020204030203" pitchFamily="34" charset="0"/>
                </a:rPr>
                <a:t>GROWTH</a:t>
              </a:r>
              <a:r>
                <a:rPr lang="en-IN" sz="1600" b="1" kern="1200">
                  <a:latin typeface="Cascadia Code" panose="020B0609020000020004" pitchFamily="49" charset="0"/>
                  <a:ea typeface="Cascadia Code" panose="020B0609020000020004" pitchFamily="49" charset="0"/>
                  <a:cs typeface="Cascadia Code" panose="020B0609020000020004" pitchFamily="49" charset="0"/>
                </a:rPr>
                <a:t> </a:t>
              </a:r>
            </a:p>
          </xdr:txBody>
        </xdr:sp>
      </xdr:grpSp>
    </xdr:grpSp>
    <xdr:clientData/>
  </xdr:twoCellAnchor>
  <xdr:twoCellAnchor>
    <xdr:from>
      <xdr:col>1</xdr:col>
      <xdr:colOff>115846</xdr:colOff>
      <xdr:row>12</xdr:row>
      <xdr:rowOff>102973</xdr:rowOff>
    </xdr:from>
    <xdr:to>
      <xdr:col>4</xdr:col>
      <xdr:colOff>592095</xdr:colOff>
      <xdr:row>15</xdr:row>
      <xdr:rowOff>167330</xdr:rowOff>
    </xdr:to>
    <xdr:graphicFrame macro="">
      <xdr:nvGraphicFramePr>
        <xdr:cNvPr id="48" name="Chart 47">
          <a:extLst>
            <a:ext uri="{FF2B5EF4-FFF2-40B4-BE49-F238E27FC236}">
              <a16:creationId xmlns:a16="http://schemas.microsoft.com/office/drawing/2014/main" id="{541DFE96-58DC-4C3F-BF96-570432697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463378</xdr:colOff>
          <xdr:row>16</xdr:row>
          <xdr:rowOff>154179</xdr:rowOff>
        </xdr:from>
        <xdr:to>
          <xdr:col>4</xdr:col>
          <xdr:colOff>601026</xdr:colOff>
          <xdr:row>18</xdr:row>
          <xdr:rowOff>12871</xdr:rowOff>
        </xdr:to>
        <xdr:pic>
          <xdr:nvPicPr>
            <xdr:cNvPr id="50" name="Picture 49">
              <a:extLst>
                <a:ext uri="{FF2B5EF4-FFF2-40B4-BE49-F238E27FC236}">
                  <a16:creationId xmlns:a16="http://schemas.microsoft.com/office/drawing/2014/main" id="{029F95CD-84E5-FE20-A31A-4B9E08AE8C06}"/>
                </a:ext>
              </a:extLst>
            </xdr:cNvPr>
            <xdr:cNvPicPr>
              <a:picLocks noChangeAspect="1" noChangeArrowheads="1"/>
              <a:extLst>
                <a:ext uri="{84589F7E-364E-4C9E-8A38-B11213B215E9}">
                  <a14:cameraTool cellRange="'KPI Year on Year Growth'!$H$8" spid="_x0000_s10392"/>
                </a:ext>
              </a:extLst>
            </xdr:cNvPicPr>
          </xdr:nvPicPr>
          <xdr:blipFill>
            <a:blip xmlns:r="http://schemas.openxmlformats.org/officeDocument/2006/relationships" r:embed="rId2"/>
            <a:srcRect/>
            <a:stretch>
              <a:fillRect/>
            </a:stretch>
          </xdr:blipFill>
          <xdr:spPr bwMode="auto">
            <a:xfrm>
              <a:off x="2278277" y="3243368"/>
              <a:ext cx="742614" cy="24484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334663</xdr:colOff>
      <xdr:row>7</xdr:row>
      <xdr:rowOff>77231</xdr:rowOff>
    </xdr:from>
    <xdr:to>
      <xdr:col>10</xdr:col>
      <xdr:colOff>77230</xdr:colOff>
      <xdr:row>19</xdr:row>
      <xdr:rowOff>25743</xdr:rowOff>
    </xdr:to>
    <xdr:grpSp>
      <xdr:nvGrpSpPr>
        <xdr:cNvPr id="54" name="Group 53">
          <a:extLst>
            <a:ext uri="{FF2B5EF4-FFF2-40B4-BE49-F238E27FC236}">
              <a16:creationId xmlns:a16="http://schemas.microsoft.com/office/drawing/2014/main" id="{B1D19F7A-83F6-8083-C97E-BE3130D688E3}"/>
            </a:ext>
          </a:extLst>
        </xdr:cNvPr>
        <xdr:cNvGrpSpPr/>
      </xdr:nvGrpSpPr>
      <xdr:grpSpPr>
        <a:xfrm>
          <a:off x="3365345" y="1410731"/>
          <a:ext cx="2773249" cy="2234512"/>
          <a:chOff x="489122" y="1403007"/>
          <a:chExt cx="2767398" cy="2265404"/>
        </a:xfrm>
      </xdr:grpSpPr>
      <xdr:sp macro="" textlink="">
        <xdr:nvSpPr>
          <xdr:cNvPr id="55" name="Rectangle: Rounded Corners 54">
            <a:extLst>
              <a:ext uri="{FF2B5EF4-FFF2-40B4-BE49-F238E27FC236}">
                <a16:creationId xmlns:a16="http://schemas.microsoft.com/office/drawing/2014/main" id="{C098C2DD-3915-12EE-5C27-742455F894DA}"/>
              </a:ext>
            </a:extLst>
          </xdr:cNvPr>
          <xdr:cNvSpPr/>
        </xdr:nvSpPr>
        <xdr:spPr>
          <a:xfrm>
            <a:off x="501993" y="1403007"/>
            <a:ext cx="2728784" cy="399020"/>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kern="1200">
                <a:latin typeface="Lato" panose="020F0502020204030203" pitchFamily="34" charset="0"/>
                <a:ea typeface="Lato" panose="020F0502020204030203" pitchFamily="34" charset="0"/>
                <a:cs typeface="Lato" panose="020F0502020204030203" pitchFamily="34" charset="0"/>
              </a:rPr>
              <a:t>PROFIT</a:t>
            </a:r>
          </a:p>
        </xdr:txBody>
      </xdr:sp>
      <xdr:grpSp>
        <xdr:nvGrpSpPr>
          <xdr:cNvPr id="56" name="Group 55">
            <a:extLst>
              <a:ext uri="{FF2B5EF4-FFF2-40B4-BE49-F238E27FC236}">
                <a16:creationId xmlns:a16="http://schemas.microsoft.com/office/drawing/2014/main" id="{CEA15B05-81C6-E513-3D7E-4C5E7F347067}"/>
              </a:ext>
            </a:extLst>
          </xdr:cNvPr>
          <xdr:cNvGrpSpPr/>
        </xdr:nvGrpSpPr>
        <xdr:grpSpPr>
          <a:xfrm>
            <a:off x="489122" y="1840640"/>
            <a:ext cx="2767398" cy="1827771"/>
            <a:chOff x="489122" y="1840640"/>
            <a:chExt cx="2767398" cy="1827771"/>
          </a:xfrm>
        </xdr:grpSpPr>
        <xdr:sp macro="" textlink="">
          <xdr:nvSpPr>
            <xdr:cNvPr id="57" name="Rectangle: Rounded Corners 56">
              <a:extLst>
                <a:ext uri="{FF2B5EF4-FFF2-40B4-BE49-F238E27FC236}">
                  <a16:creationId xmlns:a16="http://schemas.microsoft.com/office/drawing/2014/main" id="{868490BD-E13D-C413-2790-0E333C0D58C2}"/>
                </a:ext>
              </a:extLst>
            </xdr:cNvPr>
            <xdr:cNvSpPr/>
          </xdr:nvSpPr>
          <xdr:spPr>
            <a:xfrm>
              <a:off x="489122" y="1840640"/>
              <a:ext cx="2767398" cy="1827771"/>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F$17">
          <xdr:nvSpPr>
            <xdr:cNvPr id="58" name="Rectangle: Rounded Corners 57">
              <a:extLst>
                <a:ext uri="{FF2B5EF4-FFF2-40B4-BE49-F238E27FC236}">
                  <a16:creationId xmlns:a16="http://schemas.microsoft.com/office/drawing/2014/main" id="{4C6013D0-D07E-E9D2-0D16-BA06FF51B378}"/>
                </a:ext>
              </a:extLst>
            </xdr:cNvPr>
            <xdr:cNvSpPr/>
          </xdr:nvSpPr>
          <xdr:spPr>
            <a:xfrm>
              <a:off x="682197" y="1943616"/>
              <a:ext cx="2394121" cy="399020"/>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D4E983F-E74A-4B9E-832A-335BAC70AC08}" type="TxLink">
                <a:rPr lang="en-US" sz="1800" b="1" i="0" u="none" strike="noStrike" kern="1200">
                  <a:solidFill>
                    <a:schemeClr val="bg2"/>
                  </a:solidFill>
                  <a:latin typeface="Lato" panose="020F0502020204030203" pitchFamily="34" charset="0"/>
                  <a:ea typeface="Lato" panose="020F0502020204030203" pitchFamily="34" charset="0"/>
                  <a:cs typeface="Lato" panose="020F0502020204030203" pitchFamily="34" charset="0"/>
                </a:rPr>
                <a:pPr algn="ctr"/>
                <a:t> $2,86,397.02 </a:t>
              </a:fld>
              <a:endParaRPr lang="en-IN" sz="3200" b="1" kern="1200">
                <a:solidFill>
                  <a:schemeClr val="bg2"/>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59" name="Rectangle: Rounded Corners 58">
              <a:extLst>
                <a:ext uri="{FF2B5EF4-FFF2-40B4-BE49-F238E27FC236}">
                  <a16:creationId xmlns:a16="http://schemas.microsoft.com/office/drawing/2014/main" id="{C28ED1A5-DB8F-DA1B-B4E5-38B5964B768D}"/>
                </a:ext>
              </a:extLst>
            </xdr:cNvPr>
            <xdr:cNvSpPr/>
          </xdr:nvSpPr>
          <xdr:spPr>
            <a:xfrm>
              <a:off x="643582" y="3127804"/>
              <a:ext cx="2406993" cy="450507"/>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kern="1200">
                  <a:latin typeface="Cascadia Code" panose="020B0609020000020004" pitchFamily="49" charset="0"/>
                  <a:ea typeface="Cascadia Code" panose="020B0609020000020004" pitchFamily="49" charset="0"/>
                  <a:cs typeface="Cascadia Code" panose="020B0609020000020004" pitchFamily="49" charset="0"/>
                </a:rPr>
                <a:t>YOY </a:t>
              </a:r>
              <a:r>
                <a:rPr lang="en-IN" sz="1600" b="1" kern="1200">
                  <a:latin typeface="Lato" panose="020F0502020204030203" pitchFamily="34" charset="0"/>
                  <a:ea typeface="Lato" panose="020F0502020204030203" pitchFamily="34" charset="0"/>
                  <a:cs typeface="Lato" panose="020F0502020204030203" pitchFamily="34" charset="0"/>
                </a:rPr>
                <a:t>GROWTH</a:t>
              </a:r>
              <a:r>
                <a:rPr lang="en-IN" sz="1600" b="1" kern="1200">
                  <a:latin typeface="Cascadia Code" panose="020B0609020000020004" pitchFamily="49" charset="0"/>
                  <a:ea typeface="Cascadia Code" panose="020B0609020000020004" pitchFamily="49" charset="0"/>
                  <a:cs typeface="Cascadia Code" panose="020B0609020000020004" pitchFamily="49" charset="0"/>
                </a:rPr>
                <a:t> </a:t>
              </a:r>
            </a:p>
          </xdr:txBody>
        </xdr:sp>
      </xdr:grpSp>
    </xdr:grpSp>
    <xdr:clientData/>
  </xdr:twoCellAnchor>
  <xdr:twoCellAnchor>
    <xdr:from>
      <xdr:col>10</xdr:col>
      <xdr:colOff>193075</xdr:colOff>
      <xdr:row>7</xdr:row>
      <xdr:rowOff>102974</xdr:rowOff>
    </xdr:from>
    <xdr:to>
      <xdr:col>14</xdr:col>
      <xdr:colOff>540608</xdr:colOff>
      <xdr:row>19</xdr:row>
      <xdr:rowOff>51486</xdr:rowOff>
    </xdr:to>
    <xdr:grpSp>
      <xdr:nvGrpSpPr>
        <xdr:cNvPr id="60" name="Group 59">
          <a:extLst>
            <a:ext uri="{FF2B5EF4-FFF2-40B4-BE49-F238E27FC236}">
              <a16:creationId xmlns:a16="http://schemas.microsoft.com/office/drawing/2014/main" id="{6A56AF56-53B5-EA54-545A-1D6C75B890D4}"/>
            </a:ext>
          </a:extLst>
        </xdr:cNvPr>
        <xdr:cNvGrpSpPr/>
      </xdr:nvGrpSpPr>
      <xdr:grpSpPr>
        <a:xfrm>
          <a:off x="6254439" y="1436474"/>
          <a:ext cx="2772078" cy="2234512"/>
          <a:chOff x="489122" y="1403007"/>
          <a:chExt cx="2767398" cy="2265404"/>
        </a:xfrm>
      </xdr:grpSpPr>
      <xdr:sp macro="" textlink="">
        <xdr:nvSpPr>
          <xdr:cNvPr id="61" name="Rectangle: Rounded Corners 60">
            <a:extLst>
              <a:ext uri="{FF2B5EF4-FFF2-40B4-BE49-F238E27FC236}">
                <a16:creationId xmlns:a16="http://schemas.microsoft.com/office/drawing/2014/main" id="{9C1CF7CE-8D52-5181-CA88-87A03995E1CB}"/>
              </a:ext>
            </a:extLst>
          </xdr:cNvPr>
          <xdr:cNvSpPr/>
        </xdr:nvSpPr>
        <xdr:spPr>
          <a:xfrm>
            <a:off x="501993" y="1403007"/>
            <a:ext cx="2728784" cy="399020"/>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kern="1200">
                <a:latin typeface="Lato" panose="020F0502020204030203" pitchFamily="34" charset="0"/>
                <a:ea typeface="Lato" panose="020F0502020204030203" pitchFamily="34" charset="0"/>
                <a:cs typeface="Lato" panose="020F0502020204030203" pitchFamily="34" charset="0"/>
              </a:rPr>
              <a:t>QUANTITY </a:t>
            </a:r>
          </a:p>
        </xdr:txBody>
      </xdr:sp>
      <xdr:grpSp>
        <xdr:nvGrpSpPr>
          <xdr:cNvPr id="62" name="Group 61">
            <a:extLst>
              <a:ext uri="{FF2B5EF4-FFF2-40B4-BE49-F238E27FC236}">
                <a16:creationId xmlns:a16="http://schemas.microsoft.com/office/drawing/2014/main" id="{F64D52C2-26ED-5BCF-07E9-5CE9E08ACD7C}"/>
              </a:ext>
            </a:extLst>
          </xdr:cNvPr>
          <xdr:cNvGrpSpPr/>
        </xdr:nvGrpSpPr>
        <xdr:grpSpPr>
          <a:xfrm>
            <a:off x="489122" y="1840640"/>
            <a:ext cx="2767398" cy="1827771"/>
            <a:chOff x="489122" y="1840640"/>
            <a:chExt cx="2767398" cy="1827771"/>
          </a:xfrm>
        </xdr:grpSpPr>
        <xdr:sp macro="" textlink="">
          <xdr:nvSpPr>
            <xdr:cNvPr id="63" name="Rectangle: Rounded Corners 62">
              <a:extLst>
                <a:ext uri="{FF2B5EF4-FFF2-40B4-BE49-F238E27FC236}">
                  <a16:creationId xmlns:a16="http://schemas.microsoft.com/office/drawing/2014/main" id="{9DACC26C-24EE-4D24-6606-B8005F874F2B}"/>
                </a:ext>
              </a:extLst>
            </xdr:cNvPr>
            <xdr:cNvSpPr/>
          </xdr:nvSpPr>
          <xdr:spPr>
            <a:xfrm>
              <a:off x="489122" y="1840640"/>
              <a:ext cx="2767398" cy="1827771"/>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J$17">
          <xdr:nvSpPr>
            <xdr:cNvPr id="10240" name="Rectangle: Rounded Corners 10239">
              <a:extLst>
                <a:ext uri="{FF2B5EF4-FFF2-40B4-BE49-F238E27FC236}">
                  <a16:creationId xmlns:a16="http://schemas.microsoft.com/office/drawing/2014/main" id="{EE0E7D58-EAE9-ABC0-74CD-A524208368E1}"/>
                </a:ext>
              </a:extLst>
            </xdr:cNvPr>
            <xdr:cNvSpPr/>
          </xdr:nvSpPr>
          <xdr:spPr>
            <a:xfrm>
              <a:off x="682197" y="1943616"/>
              <a:ext cx="2394121" cy="399020"/>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750D378-0520-4872-B093-10EF3E4CE5E2}" type="TxLink">
                <a:rPr lang="en-US" sz="1800" b="1" i="0" u="none" strike="noStrike" kern="1200">
                  <a:solidFill>
                    <a:schemeClr val="bg2"/>
                  </a:solidFill>
                  <a:latin typeface="Lato" panose="020F0502020204030203" pitchFamily="34" charset="0"/>
                  <a:ea typeface="Lato" panose="020F0502020204030203" pitchFamily="34" charset="0"/>
                  <a:cs typeface="Lato" panose="020F0502020204030203" pitchFamily="34" charset="0"/>
                </a:rPr>
                <a:pPr algn="ctr"/>
                <a:t># 37873</a:t>
              </a:fld>
              <a:endParaRPr lang="en-IN" sz="3200" b="1" kern="1200">
                <a:solidFill>
                  <a:schemeClr val="bg2"/>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0243" name="Rectangle: Rounded Corners 10242">
              <a:extLst>
                <a:ext uri="{FF2B5EF4-FFF2-40B4-BE49-F238E27FC236}">
                  <a16:creationId xmlns:a16="http://schemas.microsoft.com/office/drawing/2014/main" id="{D8E95A37-E26F-8B22-AE51-42A7FEE63D68}"/>
                </a:ext>
              </a:extLst>
            </xdr:cNvPr>
            <xdr:cNvSpPr/>
          </xdr:nvSpPr>
          <xdr:spPr>
            <a:xfrm>
              <a:off x="643582" y="3127804"/>
              <a:ext cx="2406993" cy="450507"/>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kern="1200">
                  <a:latin typeface="Cascadia Code" panose="020B0609020000020004" pitchFamily="49" charset="0"/>
                  <a:ea typeface="Cascadia Code" panose="020B0609020000020004" pitchFamily="49" charset="0"/>
                  <a:cs typeface="Cascadia Code" panose="020B0609020000020004" pitchFamily="49" charset="0"/>
                </a:rPr>
                <a:t>YOY </a:t>
              </a:r>
              <a:r>
                <a:rPr lang="en-IN" sz="1600" b="1" kern="1200">
                  <a:latin typeface="Lato" panose="020F0502020204030203" pitchFamily="34" charset="0"/>
                  <a:ea typeface="Lato" panose="020F0502020204030203" pitchFamily="34" charset="0"/>
                  <a:cs typeface="Lato" panose="020F0502020204030203" pitchFamily="34" charset="0"/>
                </a:rPr>
                <a:t>GROWTH</a:t>
              </a:r>
              <a:r>
                <a:rPr lang="en-IN" sz="1600" b="1" kern="1200">
                  <a:latin typeface="Cascadia Code" panose="020B0609020000020004" pitchFamily="49" charset="0"/>
                  <a:ea typeface="Cascadia Code" panose="020B0609020000020004" pitchFamily="49" charset="0"/>
                  <a:cs typeface="Cascadia Code" panose="020B0609020000020004" pitchFamily="49" charset="0"/>
                </a:rPr>
                <a:t> </a:t>
              </a:r>
            </a:p>
          </xdr:txBody>
        </xdr:sp>
      </xdr:grpSp>
    </xdr:grpSp>
    <xdr:clientData/>
  </xdr:twoCellAnchor>
  <xdr:twoCellAnchor>
    <xdr:from>
      <xdr:col>15</xdr:col>
      <xdr:colOff>38615</xdr:colOff>
      <xdr:row>7</xdr:row>
      <xdr:rowOff>115845</xdr:rowOff>
    </xdr:from>
    <xdr:to>
      <xdr:col>19</xdr:col>
      <xdr:colOff>386148</xdr:colOff>
      <xdr:row>19</xdr:row>
      <xdr:rowOff>64357</xdr:rowOff>
    </xdr:to>
    <xdr:grpSp>
      <xdr:nvGrpSpPr>
        <xdr:cNvPr id="10244" name="Group 10243">
          <a:extLst>
            <a:ext uri="{FF2B5EF4-FFF2-40B4-BE49-F238E27FC236}">
              <a16:creationId xmlns:a16="http://schemas.microsoft.com/office/drawing/2014/main" id="{D8556506-6030-614E-DAA4-8BDED7112315}"/>
            </a:ext>
          </a:extLst>
        </xdr:cNvPr>
        <xdr:cNvGrpSpPr/>
      </xdr:nvGrpSpPr>
      <xdr:grpSpPr>
        <a:xfrm>
          <a:off x="9130660" y="1449345"/>
          <a:ext cx="2772079" cy="2234512"/>
          <a:chOff x="489122" y="1403007"/>
          <a:chExt cx="2767398" cy="2265404"/>
        </a:xfrm>
      </xdr:grpSpPr>
      <xdr:sp macro="" textlink="">
        <xdr:nvSpPr>
          <xdr:cNvPr id="10245" name="Rectangle: Rounded Corners 10244">
            <a:extLst>
              <a:ext uri="{FF2B5EF4-FFF2-40B4-BE49-F238E27FC236}">
                <a16:creationId xmlns:a16="http://schemas.microsoft.com/office/drawing/2014/main" id="{9CF89C00-F096-1D5C-40B3-5681748BBD65}"/>
              </a:ext>
            </a:extLst>
          </xdr:cNvPr>
          <xdr:cNvSpPr/>
        </xdr:nvSpPr>
        <xdr:spPr>
          <a:xfrm>
            <a:off x="501993" y="1403007"/>
            <a:ext cx="2728784" cy="399020"/>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kern="1200">
                <a:latin typeface="Lato" panose="020F0502020204030203" pitchFamily="34" charset="0"/>
                <a:ea typeface="Lato" panose="020F0502020204030203" pitchFamily="34" charset="0"/>
                <a:cs typeface="Lato" panose="020F0502020204030203" pitchFamily="34" charset="0"/>
              </a:rPr>
              <a:t>NUMBER</a:t>
            </a:r>
            <a:r>
              <a:rPr lang="en-IN" sz="1600" b="1" kern="1200" baseline="0">
                <a:latin typeface="Lato" panose="020F0502020204030203" pitchFamily="34" charset="0"/>
                <a:ea typeface="Lato" panose="020F0502020204030203" pitchFamily="34" charset="0"/>
                <a:cs typeface="Lato" panose="020F0502020204030203" pitchFamily="34" charset="0"/>
              </a:rPr>
              <a:t> OF ORDERS</a:t>
            </a:r>
            <a:r>
              <a:rPr lang="en-IN" sz="1600" b="1" kern="1200">
                <a:latin typeface="Lato" panose="020F0502020204030203" pitchFamily="34" charset="0"/>
                <a:ea typeface="Lato" panose="020F0502020204030203" pitchFamily="34" charset="0"/>
                <a:cs typeface="Lato" panose="020F0502020204030203" pitchFamily="34" charset="0"/>
              </a:rPr>
              <a:t> </a:t>
            </a:r>
          </a:p>
        </xdr:txBody>
      </xdr:sp>
      <xdr:grpSp>
        <xdr:nvGrpSpPr>
          <xdr:cNvPr id="10246" name="Group 10245">
            <a:extLst>
              <a:ext uri="{FF2B5EF4-FFF2-40B4-BE49-F238E27FC236}">
                <a16:creationId xmlns:a16="http://schemas.microsoft.com/office/drawing/2014/main" id="{9BEF0C57-E28C-FD2A-4573-4AA58A9A89C7}"/>
              </a:ext>
            </a:extLst>
          </xdr:cNvPr>
          <xdr:cNvGrpSpPr/>
        </xdr:nvGrpSpPr>
        <xdr:grpSpPr>
          <a:xfrm>
            <a:off x="489122" y="1840640"/>
            <a:ext cx="2767398" cy="1827771"/>
            <a:chOff x="489122" y="1840640"/>
            <a:chExt cx="2767398" cy="1827771"/>
          </a:xfrm>
        </xdr:grpSpPr>
        <xdr:sp macro="" textlink="">
          <xdr:nvSpPr>
            <xdr:cNvPr id="10247" name="Rectangle: Rounded Corners 10246">
              <a:extLst>
                <a:ext uri="{FF2B5EF4-FFF2-40B4-BE49-F238E27FC236}">
                  <a16:creationId xmlns:a16="http://schemas.microsoft.com/office/drawing/2014/main" id="{06AD3FE9-0DE7-B21B-1F44-1F79F7E1AB2C}"/>
                </a:ext>
              </a:extLst>
            </xdr:cNvPr>
            <xdr:cNvSpPr/>
          </xdr:nvSpPr>
          <xdr:spPr>
            <a:xfrm>
              <a:off x="489122" y="1840640"/>
              <a:ext cx="2767398" cy="1827771"/>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N$17">
          <xdr:nvSpPr>
            <xdr:cNvPr id="10248" name="Rectangle: Rounded Corners 10247">
              <a:extLst>
                <a:ext uri="{FF2B5EF4-FFF2-40B4-BE49-F238E27FC236}">
                  <a16:creationId xmlns:a16="http://schemas.microsoft.com/office/drawing/2014/main" id="{6726EEFB-41C3-8A42-4015-CA134A55C22D}"/>
                </a:ext>
              </a:extLst>
            </xdr:cNvPr>
            <xdr:cNvSpPr/>
          </xdr:nvSpPr>
          <xdr:spPr>
            <a:xfrm>
              <a:off x="720812" y="1956487"/>
              <a:ext cx="2394121" cy="399020"/>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D13588B-62EF-4BB5-A73F-C9B51907C050}" type="TxLink">
                <a:rPr lang="en-US" sz="1800" b="1" i="0" u="none" strike="noStrike" kern="1200">
                  <a:solidFill>
                    <a:schemeClr val="bg2"/>
                  </a:solidFill>
                  <a:latin typeface="Lato" panose="020F0502020204030203" pitchFamily="34" charset="0"/>
                  <a:ea typeface="Lato" panose="020F0502020204030203" pitchFamily="34" charset="0"/>
                  <a:cs typeface="Lato" panose="020F0502020204030203" pitchFamily="34" charset="0"/>
                </a:rPr>
                <a:pPr algn="ctr"/>
                <a:t># 9994</a:t>
              </a:fld>
              <a:endParaRPr lang="en-IN" sz="1800" b="1" kern="1200">
                <a:solidFill>
                  <a:schemeClr val="bg2"/>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0249" name="Rectangle: Rounded Corners 10248">
              <a:extLst>
                <a:ext uri="{FF2B5EF4-FFF2-40B4-BE49-F238E27FC236}">
                  <a16:creationId xmlns:a16="http://schemas.microsoft.com/office/drawing/2014/main" id="{E8937BA2-600B-921B-13B8-E1566DB0D664}"/>
                </a:ext>
              </a:extLst>
            </xdr:cNvPr>
            <xdr:cNvSpPr/>
          </xdr:nvSpPr>
          <xdr:spPr>
            <a:xfrm>
              <a:off x="643582" y="3127804"/>
              <a:ext cx="2406993" cy="450507"/>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kern="1200">
                  <a:latin typeface="Cascadia Code" panose="020B0609020000020004" pitchFamily="49" charset="0"/>
                  <a:ea typeface="Cascadia Code" panose="020B0609020000020004" pitchFamily="49" charset="0"/>
                  <a:cs typeface="Cascadia Code" panose="020B0609020000020004" pitchFamily="49" charset="0"/>
                </a:rPr>
                <a:t>YOY </a:t>
              </a:r>
              <a:r>
                <a:rPr lang="en-IN" sz="1600" b="1" kern="1200">
                  <a:latin typeface="Lato" panose="020F0502020204030203" pitchFamily="34" charset="0"/>
                  <a:ea typeface="Lato" panose="020F0502020204030203" pitchFamily="34" charset="0"/>
                  <a:cs typeface="Lato" panose="020F0502020204030203" pitchFamily="34" charset="0"/>
                </a:rPr>
                <a:t>GROWTH</a:t>
              </a:r>
              <a:r>
                <a:rPr lang="en-IN" sz="1600" b="1" kern="1200">
                  <a:latin typeface="Cascadia Code" panose="020B0609020000020004" pitchFamily="49" charset="0"/>
                  <a:ea typeface="Cascadia Code" panose="020B0609020000020004" pitchFamily="49" charset="0"/>
                  <a:cs typeface="Cascadia Code" panose="020B0609020000020004" pitchFamily="49" charset="0"/>
                </a:rPr>
                <a:t> </a:t>
              </a:r>
            </a:p>
          </xdr:txBody>
        </xdr:sp>
      </xdr:grpSp>
    </xdr:grpSp>
    <xdr:clientData/>
  </xdr:twoCellAnchor>
  <xdr:twoCellAnchor>
    <xdr:from>
      <xdr:col>19</xdr:col>
      <xdr:colOff>450507</xdr:colOff>
      <xdr:row>7</xdr:row>
      <xdr:rowOff>128717</xdr:rowOff>
    </xdr:from>
    <xdr:to>
      <xdr:col>24</xdr:col>
      <xdr:colOff>193074</xdr:colOff>
      <xdr:row>19</xdr:row>
      <xdr:rowOff>77229</xdr:rowOff>
    </xdr:to>
    <xdr:grpSp>
      <xdr:nvGrpSpPr>
        <xdr:cNvPr id="10250" name="Group 10249">
          <a:extLst>
            <a:ext uri="{FF2B5EF4-FFF2-40B4-BE49-F238E27FC236}">
              <a16:creationId xmlns:a16="http://schemas.microsoft.com/office/drawing/2014/main" id="{3529577E-E710-881E-523F-76952429AF14}"/>
            </a:ext>
          </a:extLst>
        </xdr:cNvPr>
        <xdr:cNvGrpSpPr/>
      </xdr:nvGrpSpPr>
      <xdr:grpSpPr>
        <a:xfrm>
          <a:off x="11967098" y="1462217"/>
          <a:ext cx="2773249" cy="2234512"/>
          <a:chOff x="489122" y="1403007"/>
          <a:chExt cx="2767398" cy="2265404"/>
        </a:xfrm>
      </xdr:grpSpPr>
      <xdr:sp macro="" textlink="">
        <xdr:nvSpPr>
          <xdr:cNvPr id="10251" name="Rectangle: Rounded Corners 10250">
            <a:extLst>
              <a:ext uri="{FF2B5EF4-FFF2-40B4-BE49-F238E27FC236}">
                <a16:creationId xmlns:a16="http://schemas.microsoft.com/office/drawing/2014/main" id="{7D660AB7-B7DE-F318-B7C7-80FAE398F6B4}"/>
              </a:ext>
            </a:extLst>
          </xdr:cNvPr>
          <xdr:cNvSpPr/>
        </xdr:nvSpPr>
        <xdr:spPr>
          <a:xfrm>
            <a:off x="501993" y="1403007"/>
            <a:ext cx="2728784" cy="399020"/>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kern="1200">
                <a:latin typeface="Lato" panose="020F0502020204030203" pitchFamily="34" charset="0"/>
                <a:ea typeface="Lato" panose="020F0502020204030203" pitchFamily="34" charset="0"/>
                <a:cs typeface="Lato" panose="020F0502020204030203" pitchFamily="34" charset="0"/>
              </a:rPr>
              <a:t>PROFIT</a:t>
            </a:r>
            <a:r>
              <a:rPr lang="en-IN" sz="1600" b="1" kern="1200" baseline="0">
                <a:latin typeface="Lato" panose="020F0502020204030203" pitchFamily="34" charset="0"/>
                <a:ea typeface="Lato" panose="020F0502020204030203" pitchFamily="34" charset="0"/>
                <a:cs typeface="Lato" panose="020F0502020204030203" pitchFamily="34" charset="0"/>
              </a:rPr>
              <a:t> MARGIN</a:t>
            </a:r>
            <a:endParaRPr lang="en-IN" sz="1600" b="1" kern="1200">
              <a:latin typeface="Lato" panose="020F0502020204030203" pitchFamily="34" charset="0"/>
              <a:ea typeface="Lato" panose="020F0502020204030203" pitchFamily="34" charset="0"/>
              <a:cs typeface="Lato" panose="020F0502020204030203" pitchFamily="34" charset="0"/>
            </a:endParaRPr>
          </a:p>
        </xdr:txBody>
      </xdr:sp>
      <xdr:grpSp>
        <xdr:nvGrpSpPr>
          <xdr:cNvPr id="10252" name="Group 10251">
            <a:extLst>
              <a:ext uri="{FF2B5EF4-FFF2-40B4-BE49-F238E27FC236}">
                <a16:creationId xmlns:a16="http://schemas.microsoft.com/office/drawing/2014/main" id="{639B4C87-F2B7-E786-3C99-473A20F66B74}"/>
              </a:ext>
            </a:extLst>
          </xdr:cNvPr>
          <xdr:cNvGrpSpPr/>
        </xdr:nvGrpSpPr>
        <xdr:grpSpPr>
          <a:xfrm>
            <a:off x="489122" y="1840640"/>
            <a:ext cx="2767398" cy="1827771"/>
            <a:chOff x="489122" y="1840640"/>
            <a:chExt cx="2767398" cy="1827771"/>
          </a:xfrm>
        </xdr:grpSpPr>
        <xdr:sp macro="" textlink="">
          <xdr:nvSpPr>
            <xdr:cNvPr id="10253" name="Rectangle: Rounded Corners 10252">
              <a:extLst>
                <a:ext uri="{FF2B5EF4-FFF2-40B4-BE49-F238E27FC236}">
                  <a16:creationId xmlns:a16="http://schemas.microsoft.com/office/drawing/2014/main" id="{925153D6-8AEA-2BA3-04D9-046DC72546D9}"/>
                </a:ext>
              </a:extLst>
            </xdr:cNvPr>
            <xdr:cNvSpPr/>
          </xdr:nvSpPr>
          <xdr:spPr>
            <a:xfrm>
              <a:off x="489122" y="1840640"/>
              <a:ext cx="2767398" cy="1827771"/>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R$17">
          <xdr:nvSpPr>
            <xdr:cNvPr id="10254" name="Rectangle: Rounded Corners 10253">
              <a:extLst>
                <a:ext uri="{FF2B5EF4-FFF2-40B4-BE49-F238E27FC236}">
                  <a16:creationId xmlns:a16="http://schemas.microsoft.com/office/drawing/2014/main" id="{1E93FB40-26E0-0373-F3C6-B5507F9F5417}"/>
                </a:ext>
              </a:extLst>
            </xdr:cNvPr>
            <xdr:cNvSpPr/>
          </xdr:nvSpPr>
          <xdr:spPr>
            <a:xfrm>
              <a:off x="682197" y="1943616"/>
              <a:ext cx="2394121" cy="399020"/>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A6078AB-A246-483F-8C77-DEA2DCA66DD9}" type="TxLink">
                <a:rPr lang="en-US" sz="1800" b="1" i="0" u="none" strike="noStrike" kern="1200">
                  <a:solidFill>
                    <a:schemeClr val="bg2"/>
                  </a:solidFill>
                  <a:latin typeface="Lato" panose="020F0502020204030203" pitchFamily="34" charset="0"/>
                  <a:ea typeface="Lato" panose="020F0502020204030203" pitchFamily="34" charset="0"/>
                  <a:cs typeface="Lato" panose="020F0502020204030203" pitchFamily="34" charset="0"/>
                </a:rPr>
                <a:pPr algn="ctr"/>
                <a:t>12.47%</a:t>
              </a:fld>
              <a:endParaRPr lang="en-IN" sz="1800" b="1" kern="1200">
                <a:solidFill>
                  <a:schemeClr val="bg2"/>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0255" name="Rectangle: Rounded Corners 10254">
              <a:extLst>
                <a:ext uri="{FF2B5EF4-FFF2-40B4-BE49-F238E27FC236}">
                  <a16:creationId xmlns:a16="http://schemas.microsoft.com/office/drawing/2014/main" id="{3B6A6625-7370-38D7-DD0E-9467D7482402}"/>
                </a:ext>
              </a:extLst>
            </xdr:cNvPr>
            <xdr:cNvSpPr/>
          </xdr:nvSpPr>
          <xdr:spPr>
            <a:xfrm>
              <a:off x="643582" y="3127804"/>
              <a:ext cx="2406993" cy="450507"/>
            </a:xfrm>
            <a:prstGeom prst="roundRect">
              <a:avLst/>
            </a:prstGeom>
            <a:gradFill>
              <a:gsLst>
                <a:gs pos="0">
                  <a:schemeClr val="tx1">
                    <a:lumMod val="85000"/>
                    <a:lumOff val="15000"/>
                    <a:alpha val="8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kern="1200">
                  <a:latin typeface="Cascadia Code" panose="020B0609020000020004" pitchFamily="49" charset="0"/>
                  <a:ea typeface="Cascadia Code" panose="020B0609020000020004" pitchFamily="49" charset="0"/>
                  <a:cs typeface="Cascadia Code" panose="020B0609020000020004" pitchFamily="49" charset="0"/>
                </a:rPr>
                <a:t>YOY </a:t>
              </a:r>
              <a:r>
                <a:rPr lang="en-IN" sz="1600" b="1" kern="1200">
                  <a:latin typeface="Lato" panose="020F0502020204030203" pitchFamily="34" charset="0"/>
                  <a:ea typeface="Lato" panose="020F0502020204030203" pitchFamily="34" charset="0"/>
                  <a:cs typeface="Lato" panose="020F0502020204030203" pitchFamily="34" charset="0"/>
                </a:rPr>
                <a:t>GROWTH</a:t>
              </a:r>
              <a:r>
                <a:rPr lang="en-IN" sz="1600" b="1" kern="1200">
                  <a:latin typeface="Cascadia Code" panose="020B0609020000020004" pitchFamily="49" charset="0"/>
                  <a:ea typeface="Cascadia Code" panose="020B0609020000020004" pitchFamily="49" charset="0"/>
                  <a:cs typeface="Cascadia Code" panose="020B0609020000020004" pitchFamily="49" charset="0"/>
                </a:rPr>
                <a:t> </a:t>
              </a:r>
            </a:p>
          </xdr:txBody>
        </xdr:sp>
      </xdr:grpSp>
    </xdr:grpSp>
    <xdr:clientData/>
  </xdr:twoCellAnchor>
  <mc:AlternateContent xmlns:mc="http://schemas.openxmlformats.org/markup-compatibility/2006">
    <mc:Choice xmlns:a14="http://schemas.microsoft.com/office/drawing/2010/main" Requires="a14">
      <xdr:twoCellAnchor editAs="oneCell">
        <xdr:from>
          <xdr:col>8</xdr:col>
          <xdr:colOff>257431</xdr:colOff>
          <xdr:row>16</xdr:row>
          <xdr:rowOff>167333</xdr:rowOff>
        </xdr:from>
        <xdr:to>
          <xdr:col>9</xdr:col>
          <xdr:colOff>433268</xdr:colOff>
          <xdr:row>18</xdr:row>
          <xdr:rowOff>38616</xdr:rowOff>
        </xdr:to>
        <xdr:pic>
          <xdr:nvPicPr>
            <xdr:cNvPr id="10257" name="Picture 10256">
              <a:extLst>
                <a:ext uri="{FF2B5EF4-FFF2-40B4-BE49-F238E27FC236}">
                  <a16:creationId xmlns:a16="http://schemas.microsoft.com/office/drawing/2014/main" id="{E8E7FB67-C5F5-4A33-5030-9DC42E748263}"/>
                </a:ext>
              </a:extLst>
            </xdr:cNvPr>
            <xdr:cNvPicPr>
              <a:picLocks noChangeAspect="1" noChangeArrowheads="1"/>
              <a:extLst>
                <a:ext uri="{84589F7E-364E-4C9E-8A38-B11213B215E9}">
                  <a14:cameraTool cellRange="'KPI Year on Year Growth'!$I$8" spid="_x0000_s10393"/>
                </a:ext>
              </a:extLst>
            </xdr:cNvPicPr>
          </xdr:nvPicPr>
          <xdr:blipFill>
            <a:blip xmlns:r="http://schemas.openxmlformats.org/officeDocument/2006/relationships" r:embed="rId3"/>
            <a:srcRect/>
            <a:stretch>
              <a:fillRect/>
            </a:stretch>
          </xdr:blipFill>
          <xdr:spPr bwMode="auto">
            <a:xfrm>
              <a:off x="5097161" y="3256522"/>
              <a:ext cx="780803" cy="25743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128716</xdr:colOff>
          <xdr:row>16</xdr:row>
          <xdr:rowOff>193073</xdr:rowOff>
        </xdr:from>
        <xdr:to>
          <xdr:col>14</xdr:col>
          <xdr:colOff>265510</xdr:colOff>
          <xdr:row>18</xdr:row>
          <xdr:rowOff>51485</xdr:rowOff>
        </xdr:to>
        <xdr:pic>
          <xdr:nvPicPr>
            <xdr:cNvPr id="10262" name="Picture 10261">
              <a:extLst>
                <a:ext uri="{FF2B5EF4-FFF2-40B4-BE49-F238E27FC236}">
                  <a16:creationId xmlns:a16="http://schemas.microsoft.com/office/drawing/2014/main" id="{4E7B383F-8A0E-24E4-2919-46767C48E3B6}"/>
                </a:ext>
              </a:extLst>
            </xdr:cNvPr>
            <xdr:cNvPicPr>
              <a:picLocks noChangeAspect="1" noChangeArrowheads="1"/>
              <a:extLst>
                <a:ext uri="{84589F7E-364E-4C9E-8A38-B11213B215E9}">
                  <a14:cameraTool cellRange="'KPI Year on Year Growth'!$J$8" spid="_x0000_s10394"/>
                </a:ext>
              </a:extLst>
            </xdr:cNvPicPr>
          </xdr:nvPicPr>
          <xdr:blipFill>
            <a:blip xmlns:r="http://schemas.openxmlformats.org/officeDocument/2006/relationships" r:embed="rId4"/>
            <a:srcRect/>
            <a:stretch>
              <a:fillRect/>
            </a:stretch>
          </xdr:blipFill>
          <xdr:spPr bwMode="auto">
            <a:xfrm>
              <a:off x="7993277" y="3282262"/>
              <a:ext cx="741760" cy="24456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540605</xdr:colOff>
          <xdr:row>16</xdr:row>
          <xdr:rowOff>178762</xdr:rowOff>
        </xdr:from>
        <xdr:to>
          <xdr:col>19</xdr:col>
          <xdr:colOff>115844</xdr:colOff>
          <xdr:row>18</xdr:row>
          <xdr:rowOff>51485</xdr:rowOff>
        </xdr:to>
        <xdr:pic>
          <xdr:nvPicPr>
            <xdr:cNvPr id="10264" name="Picture 10263">
              <a:extLst>
                <a:ext uri="{FF2B5EF4-FFF2-40B4-BE49-F238E27FC236}">
                  <a16:creationId xmlns:a16="http://schemas.microsoft.com/office/drawing/2014/main" id="{B5BB2C0D-93CF-9F36-8A6A-462EB1A77A60}"/>
                </a:ext>
              </a:extLst>
            </xdr:cNvPr>
            <xdr:cNvPicPr>
              <a:picLocks noChangeAspect="1" noChangeArrowheads="1"/>
              <a:extLst>
                <a:ext uri="{84589F7E-364E-4C9E-8A38-B11213B215E9}">
                  <a14:cameraTool cellRange="'KPI Year on Year Growth'!$K$8" spid="_x0000_s10395"/>
                </a:ext>
              </a:extLst>
            </xdr:cNvPicPr>
          </xdr:nvPicPr>
          <xdr:blipFill>
            <a:blip xmlns:r="http://schemas.openxmlformats.org/officeDocument/2006/relationships" r:embed="rId5"/>
            <a:srcRect/>
            <a:stretch>
              <a:fillRect/>
            </a:stretch>
          </xdr:blipFill>
          <xdr:spPr bwMode="auto">
            <a:xfrm>
              <a:off x="10825031" y="3267951"/>
              <a:ext cx="785171" cy="25887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347534</xdr:colOff>
          <xdr:row>17</xdr:row>
          <xdr:rowOff>25742</xdr:rowOff>
        </xdr:from>
        <xdr:to>
          <xdr:col>23</xdr:col>
          <xdr:colOff>484332</xdr:colOff>
          <xdr:row>18</xdr:row>
          <xdr:rowOff>77230</xdr:rowOff>
        </xdr:to>
        <xdr:pic>
          <xdr:nvPicPr>
            <xdr:cNvPr id="10265" name="Picture 10264">
              <a:extLst>
                <a:ext uri="{FF2B5EF4-FFF2-40B4-BE49-F238E27FC236}">
                  <a16:creationId xmlns:a16="http://schemas.microsoft.com/office/drawing/2014/main" id="{29F502D3-1443-23B1-2D8E-AE6D8270A430}"/>
                </a:ext>
              </a:extLst>
            </xdr:cNvPr>
            <xdr:cNvPicPr>
              <a:picLocks noChangeAspect="1" noChangeArrowheads="1"/>
              <a:extLst>
                <a:ext uri="{84589F7E-364E-4C9E-8A38-B11213B215E9}">
                  <a14:cameraTool cellRange="'KPI Year on Year Growth'!$L$8" spid="_x0000_s10396"/>
                </a:ext>
              </a:extLst>
            </xdr:cNvPicPr>
          </xdr:nvPicPr>
          <xdr:blipFill>
            <a:blip xmlns:r="http://schemas.openxmlformats.org/officeDocument/2006/relationships" r:embed="rId6"/>
            <a:srcRect/>
            <a:stretch>
              <a:fillRect/>
            </a:stretch>
          </xdr:blipFill>
          <xdr:spPr bwMode="auto">
            <a:xfrm>
              <a:off x="13656791" y="3308006"/>
              <a:ext cx="741764" cy="24456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6</xdr:col>
      <xdr:colOff>115844</xdr:colOff>
      <xdr:row>12</xdr:row>
      <xdr:rowOff>141588</xdr:rowOff>
    </xdr:from>
    <xdr:to>
      <xdr:col>9</xdr:col>
      <xdr:colOff>408937</xdr:colOff>
      <xdr:row>15</xdr:row>
      <xdr:rowOff>186955</xdr:rowOff>
    </xdr:to>
    <xdr:graphicFrame macro="">
      <xdr:nvGraphicFramePr>
        <xdr:cNvPr id="10266" name="Chart 10265">
          <a:extLst>
            <a:ext uri="{FF2B5EF4-FFF2-40B4-BE49-F238E27FC236}">
              <a16:creationId xmlns:a16="http://schemas.microsoft.com/office/drawing/2014/main" id="{C93F1F1C-656A-4117-B72E-FBEAD22A4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489122</xdr:colOff>
      <xdr:row>12</xdr:row>
      <xdr:rowOff>141588</xdr:rowOff>
    </xdr:from>
    <xdr:to>
      <xdr:col>14</xdr:col>
      <xdr:colOff>317783</xdr:colOff>
      <xdr:row>15</xdr:row>
      <xdr:rowOff>189610</xdr:rowOff>
    </xdr:to>
    <xdr:graphicFrame macro="">
      <xdr:nvGraphicFramePr>
        <xdr:cNvPr id="10267" name="Chart 10266">
          <a:extLst>
            <a:ext uri="{FF2B5EF4-FFF2-40B4-BE49-F238E27FC236}">
              <a16:creationId xmlns:a16="http://schemas.microsoft.com/office/drawing/2014/main" id="{2D09134F-1BC7-4717-B4E6-C5FD39998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308920</xdr:colOff>
      <xdr:row>13</xdr:row>
      <xdr:rowOff>38615</xdr:rowOff>
    </xdr:from>
    <xdr:to>
      <xdr:col>19</xdr:col>
      <xdr:colOff>128716</xdr:colOff>
      <xdr:row>16</xdr:row>
      <xdr:rowOff>25743</xdr:rowOff>
    </xdr:to>
    <xdr:graphicFrame macro="">
      <xdr:nvGraphicFramePr>
        <xdr:cNvPr id="10268" name="Chart 10267">
          <a:extLst>
            <a:ext uri="{FF2B5EF4-FFF2-40B4-BE49-F238E27FC236}">
              <a16:creationId xmlns:a16="http://schemas.microsoft.com/office/drawing/2014/main" id="{FDD64E8E-CC12-451B-B3B9-B04D0C112B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51486</xdr:colOff>
      <xdr:row>13</xdr:row>
      <xdr:rowOff>38616</xdr:rowOff>
    </xdr:from>
    <xdr:to>
      <xdr:col>23</xdr:col>
      <xdr:colOff>578802</xdr:colOff>
      <xdr:row>16</xdr:row>
      <xdr:rowOff>37138</xdr:rowOff>
    </xdr:to>
    <xdr:graphicFrame macro="">
      <xdr:nvGraphicFramePr>
        <xdr:cNvPr id="10269" name="Chart 10268">
          <a:extLst>
            <a:ext uri="{FF2B5EF4-FFF2-40B4-BE49-F238E27FC236}">
              <a16:creationId xmlns:a16="http://schemas.microsoft.com/office/drawing/2014/main" id="{181870D7-B251-4912-83C5-5154CDBBC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10867</xdr:colOff>
      <xdr:row>34</xdr:row>
      <xdr:rowOff>191531</xdr:rowOff>
    </xdr:from>
    <xdr:to>
      <xdr:col>6</xdr:col>
      <xdr:colOff>116838</xdr:colOff>
      <xdr:row>36</xdr:row>
      <xdr:rowOff>138757</xdr:rowOff>
    </xdr:to>
    <xdr:sp macro="" textlink="">
      <xdr:nvSpPr>
        <xdr:cNvPr id="10271" name="Shape 8">
          <a:extLst>
            <a:ext uri="{FF2B5EF4-FFF2-40B4-BE49-F238E27FC236}">
              <a16:creationId xmlns:a16="http://schemas.microsoft.com/office/drawing/2014/main" id="{18956544-C24E-47C3-ACAD-B8B76CA901A7}"/>
            </a:ext>
          </a:extLst>
        </xdr:cNvPr>
        <xdr:cNvSpPr/>
      </xdr:nvSpPr>
      <xdr:spPr>
        <a:xfrm>
          <a:off x="615833" y="6756058"/>
          <a:ext cx="3130802" cy="33337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SALES AND PROFIT ANALYSIS</a:t>
          </a:r>
          <a:endParaRPr sz="2000" b="1"/>
        </a:p>
      </xdr:txBody>
    </xdr:sp>
    <xdr:clientData/>
  </xdr:twoCellAnchor>
  <xdr:twoCellAnchor>
    <xdr:from>
      <xdr:col>0</xdr:col>
      <xdr:colOff>437635</xdr:colOff>
      <xdr:row>21</xdr:row>
      <xdr:rowOff>154459</xdr:rowOff>
    </xdr:from>
    <xdr:to>
      <xdr:col>10</xdr:col>
      <xdr:colOff>167331</xdr:colOff>
      <xdr:row>34</xdr:row>
      <xdr:rowOff>128716</xdr:rowOff>
    </xdr:to>
    <xdr:graphicFrame macro="">
      <xdr:nvGraphicFramePr>
        <xdr:cNvPr id="10272" name="Chart 10271">
          <a:extLst>
            <a:ext uri="{FF2B5EF4-FFF2-40B4-BE49-F238E27FC236}">
              <a16:creationId xmlns:a16="http://schemas.microsoft.com/office/drawing/2014/main" id="{385F994A-3502-4DD1-B5EC-492F00A79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321790</xdr:colOff>
      <xdr:row>22</xdr:row>
      <xdr:rowOff>1287</xdr:rowOff>
    </xdr:from>
    <xdr:to>
      <xdr:col>18</xdr:col>
      <xdr:colOff>64357</xdr:colOff>
      <xdr:row>33</xdr:row>
      <xdr:rowOff>154459</xdr:rowOff>
    </xdr:to>
    <mc:AlternateContent xmlns:mc="http://schemas.openxmlformats.org/markup-compatibility/2006">
      <mc:Choice xmlns:cx1="http://schemas.microsoft.com/office/drawing/2015/9/8/chartex" Requires="cx1">
        <xdr:graphicFrame macro="">
          <xdr:nvGraphicFramePr>
            <xdr:cNvPr id="10273" name="Chart 10272">
              <a:extLst>
                <a:ext uri="{FF2B5EF4-FFF2-40B4-BE49-F238E27FC236}">
                  <a16:creationId xmlns:a16="http://schemas.microsoft.com/office/drawing/2014/main" id="{D4B4FF0E-205B-4836-AB44-4D31B471D2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417790" y="4192287"/>
              <a:ext cx="4619367" cy="224867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604965</xdr:colOff>
      <xdr:row>22</xdr:row>
      <xdr:rowOff>12871</xdr:rowOff>
    </xdr:from>
    <xdr:to>
      <xdr:col>24</xdr:col>
      <xdr:colOff>128715</xdr:colOff>
      <xdr:row>33</xdr:row>
      <xdr:rowOff>115844</xdr:rowOff>
    </xdr:to>
    <xdr:graphicFrame macro="">
      <xdr:nvGraphicFramePr>
        <xdr:cNvPr id="10274" name="Chart 10273">
          <a:extLst>
            <a:ext uri="{FF2B5EF4-FFF2-40B4-BE49-F238E27FC236}">
              <a16:creationId xmlns:a16="http://schemas.microsoft.com/office/drawing/2014/main" id="{F4F4C74A-BF68-4841-82B6-79CC69E43E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51487</xdr:colOff>
      <xdr:row>36</xdr:row>
      <xdr:rowOff>115843</xdr:rowOff>
    </xdr:from>
    <xdr:to>
      <xdr:col>10</xdr:col>
      <xdr:colOff>12872</xdr:colOff>
      <xdr:row>49</xdr:row>
      <xdr:rowOff>51485</xdr:rowOff>
    </xdr:to>
    <mc:AlternateContent xmlns:mc="http://schemas.openxmlformats.org/markup-compatibility/2006">
      <mc:Choice xmlns:cx4="http://schemas.microsoft.com/office/drawing/2016/5/10/chartex" Requires="cx4">
        <xdr:graphicFrame macro="">
          <xdr:nvGraphicFramePr>
            <xdr:cNvPr id="10275" name="Chart 10274">
              <a:extLst>
                <a:ext uri="{FF2B5EF4-FFF2-40B4-BE49-F238E27FC236}">
                  <a16:creationId xmlns:a16="http://schemas.microsoft.com/office/drawing/2014/main" id="{24CC406C-9B30-42F9-85C7-2AC54F47A4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61087" y="6973843"/>
              <a:ext cx="5447785" cy="24121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577217</xdr:colOff>
      <xdr:row>36</xdr:row>
      <xdr:rowOff>178659</xdr:rowOff>
    </xdr:from>
    <xdr:to>
      <xdr:col>17</xdr:col>
      <xdr:colOff>167331</xdr:colOff>
      <xdr:row>49</xdr:row>
      <xdr:rowOff>51486</xdr:rowOff>
    </xdr:to>
    <xdr:graphicFrame macro="">
      <xdr:nvGraphicFramePr>
        <xdr:cNvPr id="10277" name="Chart 10276">
          <a:extLst>
            <a:ext uri="{FF2B5EF4-FFF2-40B4-BE49-F238E27FC236}">
              <a16:creationId xmlns:a16="http://schemas.microsoft.com/office/drawing/2014/main" id="{B75E3FE6-E9FE-4E30-B2D9-1BE23AE55A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88097</xdr:colOff>
      <xdr:row>35</xdr:row>
      <xdr:rowOff>37071</xdr:rowOff>
    </xdr:from>
    <xdr:to>
      <xdr:col>16</xdr:col>
      <xdr:colOff>194068</xdr:colOff>
      <xdr:row>36</xdr:row>
      <xdr:rowOff>177371</xdr:rowOff>
    </xdr:to>
    <xdr:sp macro="" textlink="">
      <xdr:nvSpPr>
        <xdr:cNvPr id="10279" name="Shape 8">
          <a:extLst>
            <a:ext uri="{FF2B5EF4-FFF2-40B4-BE49-F238E27FC236}">
              <a16:creationId xmlns:a16="http://schemas.microsoft.com/office/drawing/2014/main" id="{785D3C65-55EF-5549-2A03-E6F13B6403BC}"/>
            </a:ext>
          </a:extLst>
        </xdr:cNvPr>
        <xdr:cNvSpPr/>
      </xdr:nvSpPr>
      <xdr:spPr>
        <a:xfrm>
          <a:off x="6742725" y="6794672"/>
          <a:ext cx="3130802" cy="33337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TOP</a:t>
          </a:r>
          <a:r>
            <a:rPr lang="en-US" sz="1400" b="1" baseline="0">
              <a:solidFill>
                <a:schemeClr val="lt1"/>
              </a:solidFill>
              <a:latin typeface="Lato"/>
              <a:ea typeface="Lato"/>
              <a:cs typeface="Lato"/>
              <a:sym typeface="Lato"/>
            </a:rPr>
            <a:t> 5 SUBCATEGORIES BY SALE</a:t>
          </a:r>
          <a:endParaRPr sz="2000" b="1"/>
        </a:p>
      </xdr:txBody>
    </xdr:sp>
    <xdr:clientData/>
  </xdr:twoCellAnchor>
  <xdr:twoCellAnchor>
    <xdr:from>
      <xdr:col>17</xdr:col>
      <xdr:colOff>602961</xdr:colOff>
      <xdr:row>35</xdr:row>
      <xdr:rowOff>75686</xdr:rowOff>
    </xdr:from>
    <xdr:to>
      <xdr:col>23</xdr:col>
      <xdr:colOff>103966</xdr:colOff>
      <xdr:row>37</xdr:row>
      <xdr:rowOff>22912</xdr:rowOff>
    </xdr:to>
    <xdr:sp macro="" textlink="">
      <xdr:nvSpPr>
        <xdr:cNvPr id="10280" name="Shape 8">
          <a:extLst>
            <a:ext uri="{FF2B5EF4-FFF2-40B4-BE49-F238E27FC236}">
              <a16:creationId xmlns:a16="http://schemas.microsoft.com/office/drawing/2014/main" id="{03BD13E6-70B0-9CD7-D348-C24621369501}"/>
            </a:ext>
          </a:extLst>
        </xdr:cNvPr>
        <xdr:cNvSpPr/>
      </xdr:nvSpPr>
      <xdr:spPr>
        <a:xfrm>
          <a:off x="10887387" y="6833287"/>
          <a:ext cx="3130802" cy="33337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FILTERS</a:t>
          </a:r>
          <a:endParaRPr sz="2000" b="1"/>
        </a:p>
      </xdr:txBody>
    </xdr:sp>
    <xdr:clientData/>
  </xdr:twoCellAnchor>
  <xdr:twoCellAnchor editAs="oneCell">
    <xdr:from>
      <xdr:col>18</xdr:col>
      <xdr:colOff>80414</xdr:colOff>
      <xdr:row>38</xdr:row>
      <xdr:rowOff>47153</xdr:rowOff>
    </xdr:from>
    <xdr:to>
      <xdr:col>19</xdr:col>
      <xdr:colOff>489120</xdr:colOff>
      <xdr:row>49</xdr:row>
      <xdr:rowOff>66014</xdr:rowOff>
    </xdr:to>
    <mc:AlternateContent xmlns:mc="http://schemas.openxmlformats.org/markup-compatibility/2006" xmlns:a14="http://schemas.microsoft.com/office/drawing/2010/main">
      <mc:Choice Requires="a14">
        <xdr:graphicFrame macro="">
          <xdr:nvGraphicFramePr>
            <xdr:cNvPr id="10282" name="Year 1">
              <a:extLst>
                <a:ext uri="{FF2B5EF4-FFF2-40B4-BE49-F238E27FC236}">
                  <a16:creationId xmlns:a16="http://schemas.microsoft.com/office/drawing/2014/main" id="{89B6C77A-C3E6-48CB-ABEC-55DABC3ADF9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990869" y="7286153"/>
              <a:ext cx="1014842" cy="21143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212828</xdr:colOff>
      <xdr:row>38</xdr:row>
      <xdr:rowOff>55820</xdr:rowOff>
    </xdr:from>
    <xdr:to>
      <xdr:col>24</xdr:col>
      <xdr:colOff>199957</xdr:colOff>
      <xdr:row>46</xdr:row>
      <xdr:rowOff>122599</xdr:rowOff>
    </xdr:to>
    <mc:AlternateContent xmlns:mc="http://schemas.openxmlformats.org/markup-compatibility/2006" xmlns:a14="http://schemas.microsoft.com/office/drawing/2010/main">
      <mc:Choice Requires="a14">
        <xdr:graphicFrame macro="">
          <xdr:nvGraphicFramePr>
            <xdr:cNvPr id="10283" name="Segment 1">
              <a:extLst>
                <a:ext uri="{FF2B5EF4-FFF2-40B4-BE49-F238E27FC236}">
                  <a16:creationId xmlns:a16="http://schemas.microsoft.com/office/drawing/2014/main" id="{AF9B543C-9CE3-4EA1-BFBD-B5C589ABFBD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547828" y="7294820"/>
              <a:ext cx="1199402" cy="1590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26636</xdr:colOff>
      <xdr:row>38</xdr:row>
      <xdr:rowOff>40401</xdr:rowOff>
    </xdr:from>
    <xdr:to>
      <xdr:col>22</xdr:col>
      <xdr:colOff>103865</xdr:colOff>
      <xdr:row>46</xdr:row>
      <xdr:rowOff>151783</xdr:rowOff>
    </xdr:to>
    <mc:AlternateContent xmlns:mc="http://schemas.openxmlformats.org/markup-compatibility/2006" xmlns:a14="http://schemas.microsoft.com/office/drawing/2010/main">
      <mc:Choice Requires="a14">
        <xdr:graphicFrame macro="">
          <xdr:nvGraphicFramePr>
            <xdr:cNvPr id="10284" name="Region 1">
              <a:extLst>
                <a:ext uri="{FF2B5EF4-FFF2-40B4-BE49-F238E27FC236}">
                  <a16:creationId xmlns:a16="http://schemas.microsoft.com/office/drawing/2014/main" id="{1389DEFF-CE29-4CD4-B7A9-679C3B22185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149363" y="7279401"/>
              <a:ext cx="1289502" cy="16353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shka Dhananjaya" refreshedDate="45663.814490393517" createdVersion="8" refreshedVersion="8" minRefreshableVersion="3" recordCount="9994" xr:uid="{55F299CD-8969-425F-AD5D-364A4CD183F2}">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Field1" numFmtId="0" formula=" 0" databaseField="0"/>
    <cacheField name="Profit Margin" numFmtId="0" formula="Profit/Sales" databaseField="0"/>
  </cacheFields>
  <extLst>
    <ext xmlns:x14="http://schemas.microsoft.com/office/spreadsheetml/2009/9/main" uri="{725AE2AE-9491-48be-B2B4-4EB974FC3084}">
      <x14:pivotCacheDefinition pivotCacheId="19949000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667A3A-A1AE-41AE-A040-A103D2ED3FE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3">
    <format dxfId="12">
      <pivotArea collapsedLevelsAreSubtotals="1" fieldPosition="0">
        <references count="1">
          <reference field="22" count="1">
            <x v="1"/>
          </reference>
        </references>
      </pivotArea>
    </format>
    <format dxfId="11">
      <pivotArea collapsedLevelsAreSubtotals="1" fieldPosition="0">
        <references count="1">
          <reference field="22" count="1">
            <x v="2"/>
          </reference>
        </references>
      </pivotArea>
    </format>
    <format dxfId="10">
      <pivotArea collapsedLevelsAreSubtotals="1" fieldPosition="0">
        <references count="1">
          <reference field="22" count="1">
            <x v="3"/>
          </reference>
        </references>
      </pivotArea>
    </format>
    <format dxfId="9">
      <pivotArea collapsedLevelsAreSubtotals="1" fieldPosition="0">
        <references count="1">
          <reference field="22" count="1">
            <x v="4"/>
          </reference>
        </references>
      </pivotArea>
    </format>
    <format dxfId="8">
      <pivotArea collapsedLevelsAreSubtotals="1" fieldPosition="0">
        <references count="1">
          <reference field="22" count="1">
            <x v="5"/>
          </reference>
        </references>
      </pivotArea>
    </format>
    <format dxfId="7">
      <pivotArea collapsedLevelsAreSubtotals="1" fieldPosition="0">
        <references count="1">
          <reference field="22" count="1">
            <x v="6"/>
          </reference>
        </references>
      </pivotArea>
    </format>
    <format dxfId="6">
      <pivotArea collapsedLevelsAreSubtotals="1" fieldPosition="0">
        <references count="1">
          <reference field="22" count="1">
            <x v="7"/>
          </reference>
        </references>
      </pivotArea>
    </format>
    <format dxfId="5">
      <pivotArea collapsedLevelsAreSubtotals="1" fieldPosition="0">
        <references count="1">
          <reference field="22" count="1">
            <x v="8"/>
          </reference>
        </references>
      </pivotArea>
    </format>
    <format dxfId="4">
      <pivotArea collapsedLevelsAreSubtotals="1" fieldPosition="0">
        <references count="1">
          <reference field="22" count="1">
            <x v="9"/>
          </reference>
        </references>
      </pivotArea>
    </format>
    <format dxfId="3">
      <pivotArea collapsedLevelsAreSubtotals="1" fieldPosition="0">
        <references count="1">
          <reference field="22" count="1">
            <x v="10"/>
          </reference>
        </references>
      </pivotArea>
    </format>
    <format dxfId="2">
      <pivotArea collapsedLevelsAreSubtotals="1" fieldPosition="0">
        <references count="1">
          <reference field="22" count="1">
            <x v="11"/>
          </reference>
        </references>
      </pivotArea>
    </format>
    <format dxfId="1">
      <pivotArea collapsedLevelsAreSubtotals="1" fieldPosition="0">
        <references count="1">
          <reference field="22" count="1">
            <x v="12"/>
          </reference>
        </references>
      </pivotArea>
    </format>
    <format dxfId="0">
      <pivotArea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92AC11-BD79-4DF9-9E46-FCBC01BB761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7814D7-9232-44A6-8CFD-F4C9C21072C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8878A7-943B-460B-85C0-F0A27E9F2B2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7E964E-67C7-4B34-A9BD-5F66381A825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9"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02D384-05E6-4DC0-969C-49FCDA5695B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347FEE-6385-4BEE-AC8E-3F7BAE20167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Q3:R16" firstHeaderRow="1" firstDataRow="1" firstDataCol="1"/>
  <pivotFields count="27">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Profit Margin" fld="26"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829D47-8661-4901-9328-2B0D9D2CA74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N16" firstHeaderRow="1" firstDataRow="1" firstDataCol="1"/>
  <pivotFields count="27">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173951-403E-485E-91F0-332325F6ECA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I3:J16" firstHeaderRow="1"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B5ADC6-140B-4C55-9EB9-3B1771D8A0B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3:F16" firstHeaderRow="1"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5"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33512F0-7700-439B-B905-DFDE7A8FC911}"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sd="0" x="1"/>
        <item sd="0" x="2"/>
        <item sd="0" x="3"/>
        <item sd="0" x="4"/>
        <item x="5"/>
        <item x="6"/>
      </items>
    </pivotField>
    <pivotField dragToRow="0" dragToCol="0" dragToPage="0" showAll="0" defaultSubtotal="0"/>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6"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46D29EF-EEE8-4B10-ADBE-31B8B9BD2E8E}" sourceName="Year">
  <pivotTables>
    <pivotTable tabId="4" name="PivotTable2"/>
    <pivotTable tabId="3" name="PivotTable1"/>
    <pivotTable tabId="8" name="PivotTable10"/>
    <pivotTable tabId="8" name="PivotTable11"/>
    <pivotTable tabId="8" name="PivotTable12"/>
    <pivotTable tabId="8" name="PivotTable8"/>
    <pivotTable tabId="8" name="PivotTable9"/>
    <pivotTable tabId="6" name="PivotTable4"/>
    <pivotTable tabId="5" name="PivotTable3"/>
    <pivotTable tabId="7" name="PivotTable7"/>
  </pivotTables>
  <data>
    <tabular pivotCacheId="199490003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549D06A-8035-483C-BCDB-8245E6CE6981}" sourceName="Segment">
  <pivotTables>
    <pivotTable tabId="4" name="PivotTable2"/>
    <pivotTable tabId="3" name="PivotTable1"/>
    <pivotTable tabId="8" name="PivotTable10"/>
    <pivotTable tabId="8" name="PivotTable11"/>
    <pivotTable tabId="8" name="PivotTable12"/>
    <pivotTable tabId="8" name="PivotTable8"/>
    <pivotTable tabId="8" name="PivotTable9"/>
    <pivotTable tabId="10" name="PivotTable13"/>
    <pivotTable tabId="6" name="PivotTable4"/>
    <pivotTable tabId="5" name="PivotTable3"/>
    <pivotTable tabId="7" name="PivotTable7"/>
  </pivotTables>
  <data>
    <tabular pivotCacheId="199490003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79C9D3A-AC9C-4D56-AD46-02737F829BE2}" sourceName="Region">
  <pivotTables>
    <pivotTable tabId="4" name="PivotTable2"/>
    <pivotTable tabId="3" name="PivotTable1"/>
    <pivotTable tabId="8" name="PivotTable10"/>
    <pivotTable tabId="8" name="PivotTable11"/>
    <pivotTable tabId="8" name="PivotTable12"/>
    <pivotTable tabId="8" name="PivotTable8"/>
    <pivotTable tabId="8" name="PivotTable9"/>
    <pivotTable tabId="10" name="PivotTable13"/>
    <pivotTable tabId="6" name="PivotTable4"/>
    <pivotTable tabId="5" name="PivotTable3"/>
    <pivotTable tabId="7" name="PivotTable7"/>
  </pivotTables>
  <data>
    <tabular pivotCacheId="199490003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A464149-9C17-4D9A-9C8D-9F040701427F}" cache="Slicer_Year" caption="Year" rowHeight="241300"/>
  <slicer name="Segment" xr10:uid="{AA689BDE-DCA8-4BD4-9D94-91A16E3E6892}" cache="Slicer_Segment" caption="Segment" rowHeight="241300"/>
  <slicer name="Region" xr10:uid="{5889AEE8-A3D7-44C3-AE13-ECEDF80A0F99}"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201B0A8-FB7E-45E4-B636-DFCDC4112E89}" cache="Slicer_Year" caption="Year" style="SlicerDup" rowHeight="241300"/>
  <slicer name="Segment 1" xr10:uid="{DC7B444B-668B-4001-947C-989A04C8F0A3}" cache="Slicer_Segment" caption="Segment" style="SlicerDup" rowHeight="241300"/>
  <slicer name="Region 1" xr10:uid="{96B11B25-90F3-45E4-B67F-95051C2EFCEC}" cache="Slicer_Region" caption="Region" style="SlicerDup"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2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A4" sqref="A4"/>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74F77-1192-49C9-8769-D3F77AE3347C}">
  <dimension ref="A3:C16"/>
  <sheetViews>
    <sheetView workbookViewId="0">
      <selection activeCell="K3" sqref="K3"/>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10932</v>
      </c>
      <c r="B3" s="4" t="s">
        <v>10950</v>
      </c>
      <c r="C3" s="10" t="s">
        <v>10951</v>
      </c>
    </row>
    <row r="4" spans="1:3" x14ac:dyDescent="0.25">
      <c r="A4" s="7" t="s">
        <v>10938</v>
      </c>
      <c r="B4" s="14">
        <v>95365.937600000019</v>
      </c>
      <c r="C4" s="15">
        <v>9199.2699999999986</v>
      </c>
    </row>
    <row r="5" spans="1:3" x14ac:dyDescent="0.25">
      <c r="A5" s="7" t="s">
        <v>10939</v>
      </c>
      <c r="B5" s="14">
        <v>60172.649400000024</v>
      </c>
      <c r="C5" s="15">
        <v>10288.898699999991</v>
      </c>
    </row>
    <row r="6" spans="1:3" x14ac:dyDescent="0.25">
      <c r="A6" s="7" t="s">
        <v>10940</v>
      </c>
      <c r="B6" s="14">
        <v>199252.98399999991</v>
      </c>
      <c r="C6" s="15">
        <v>26806.573700000015</v>
      </c>
    </row>
    <row r="7" spans="1:3" x14ac:dyDescent="0.25">
      <c r="A7" s="7" t="s">
        <v>10941</v>
      </c>
      <c r="B7" s="14">
        <v>141851.5674</v>
      </c>
      <c r="C7" s="15">
        <v>13437.806799999998</v>
      </c>
    </row>
    <row r="8" spans="1:3" x14ac:dyDescent="0.25">
      <c r="A8" s="7" t="s">
        <v>10942</v>
      </c>
      <c r="B8" s="14">
        <v>156122.28669999994</v>
      </c>
      <c r="C8" s="15">
        <v>22308.51279999999</v>
      </c>
    </row>
    <row r="9" spans="1:3" x14ac:dyDescent="0.25">
      <c r="A9" s="7" t="s">
        <v>10943</v>
      </c>
      <c r="B9" s="14">
        <v>147082.61130000011</v>
      </c>
      <c r="C9" s="15">
        <v>20899.334500000012</v>
      </c>
    </row>
    <row r="10" spans="1:3" x14ac:dyDescent="0.25">
      <c r="A10" s="7" t="s">
        <v>10944</v>
      </c>
      <c r="B10" s="14">
        <v>149580.83800000031</v>
      </c>
      <c r="C10" s="15">
        <v>13535.38299999998</v>
      </c>
    </row>
    <row r="11" spans="1:3" x14ac:dyDescent="0.25">
      <c r="A11" s="7" t="s">
        <v>10945</v>
      </c>
      <c r="B11" s="14">
        <v>159589.45099999988</v>
      </c>
      <c r="C11" s="15">
        <v>21896.715399999972</v>
      </c>
    </row>
    <row r="12" spans="1:3" x14ac:dyDescent="0.25">
      <c r="A12" s="7" t="s">
        <v>10946</v>
      </c>
      <c r="B12" s="14">
        <v>309770.09970000025</v>
      </c>
      <c r="C12" s="15">
        <v>37293.192500000034</v>
      </c>
    </row>
    <row r="13" spans="1:3" x14ac:dyDescent="0.25">
      <c r="A13" s="7" t="s">
        <v>10947</v>
      </c>
      <c r="B13" s="14">
        <v>197115.20170000009</v>
      </c>
      <c r="C13" s="15">
        <v>31469.663800000035</v>
      </c>
    </row>
    <row r="14" spans="1:3" x14ac:dyDescent="0.25">
      <c r="A14" s="7" t="s">
        <v>10948</v>
      </c>
      <c r="B14" s="14">
        <v>349120.07400000008</v>
      </c>
      <c r="C14" s="15">
        <v>35825.536599999927</v>
      </c>
    </row>
    <row r="15" spans="1:3" x14ac:dyDescent="0.25">
      <c r="A15" s="7" t="s">
        <v>10949</v>
      </c>
      <c r="B15" s="14">
        <v>332177.15950000001</v>
      </c>
      <c r="C15" s="15">
        <v>43436.13390000003</v>
      </c>
    </row>
    <row r="16" spans="1:3" x14ac:dyDescent="0.25">
      <c r="A16" s="8" t="s">
        <v>10933</v>
      </c>
      <c r="B16" s="16">
        <v>2297200.8603000008</v>
      </c>
      <c r="C16" s="17">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4F12F-02CD-4C6A-B24E-00B0228A863E}">
  <dimension ref="A3:E7"/>
  <sheetViews>
    <sheetView workbookViewId="0">
      <selection activeCell="A6" sqref="A4:A6"/>
      <pivotSelection pane="bottomRight" showHeader="1" activeRow="5" click="1" r:id="rId1">
        <pivotArea dataOnly="0" labelOnly="1" fieldPosition="0">
          <references count="1">
            <reference field="15" count="0"/>
          </references>
        </pivotArea>
      </pivotSelection>
    </sheetView>
  </sheetViews>
  <sheetFormatPr defaultRowHeight="15" x14ac:dyDescent="0.25"/>
  <cols>
    <col min="1" max="1" width="14.5703125" bestFit="1" customWidth="1"/>
    <col min="2" max="2" width="12.5703125" bestFit="1" customWidth="1"/>
    <col min="4" max="4" width="14.28515625" customWidth="1"/>
    <col min="5" max="5" width="10.85546875" customWidth="1"/>
  </cols>
  <sheetData>
    <row r="3" spans="1:5" x14ac:dyDescent="0.25">
      <c r="A3" s="5" t="s">
        <v>10932</v>
      </c>
      <c r="B3" s="6" t="s">
        <v>10951</v>
      </c>
      <c r="D3" s="13" t="s">
        <v>15</v>
      </c>
      <c r="E3" s="13" t="s">
        <v>21</v>
      </c>
    </row>
    <row r="4" spans="1:5" x14ac:dyDescent="0.25">
      <c r="A4" s="7" t="s">
        <v>32</v>
      </c>
      <c r="B4" s="6">
        <v>18451.272799999992</v>
      </c>
      <c r="D4" t="str">
        <f>A4</f>
        <v>Furniture</v>
      </c>
      <c r="E4" s="18">
        <f>GETPIVOTDATA("Profit",$A$3,"Category",A4)</f>
        <v>18451.272799999992</v>
      </c>
    </row>
    <row r="5" spans="1:5" x14ac:dyDescent="0.25">
      <c r="A5" s="11" t="s">
        <v>46</v>
      </c>
      <c r="B5" s="12">
        <v>122490.8008000001</v>
      </c>
      <c r="D5" t="str">
        <f t="shared" ref="D5:D7" si="0">A5</f>
        <v>Office Supplies</v>
      </c>
      <c r="E5" s="18">
        <f t="shared" ref="E5:E6" si="1">GETPIVOTDATA("Profit",$A$3,"Category",A5)</f>
        <v>122490.8008000001</v>
      </c>
    </row>
    <row r="6" spans="1:5" x14ac:dyDescent="0.25">
      <c r="A6" s="11" t="s">
        <v>71</v>
      </c>
      <c r="B6" s="12">
        <v>145454.9480999998</v>
      </c>
      <c r="D6" t="str">
        <f t="shared" si="0"/>
        <v>Technology</v>
      </c>
      <c r="E6" s="18">
        <f t="shared" si="1"/>
        <v>145454.9480999998</v>
      </c>
    </row>
    <row r="7" spans="1:5" x14ac:dyDescent="0.25">
      <c r="A7" s="8" t="s">
        <v>10933</v>
      </c>
      <c r="B7" s="9">
        <v>286397.02169999992</v>
      </c>
      <c r="D7" t="str">
        <f t="shared" si="0"/>
        <v>Grand Total</v>
      </c>
      <c r="E7" s="18">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CE7B4-7AD7-405A-931C-C7A9E9532E4A}">
  <dimension ref="A3:B7"/>
  <sheetViews>
    <sheetView workbookViewId="0">
      <selection activeCell="B5" sqref="B5"/>
    </sheetView>
  </sheetViews>
  <sheetFormatPr defaultRowHeight="15" x14ac:dyDescent="0.25"/>
  <cols>
    <col min="1" max="1" width="14.5703125" bestFit="1" customWidth="1"/>
    <col min="2" max="2" width="12.140625" bestFit="1" customWidth="1"/>
  </cols>
  <sheetData>
    <row r="3" spans="1:2" x14ac:dyDescent="0.25">
      <c r="A3" s="5" t="s">
        <v>10932</v>
      </c>
      <c r="B3" s="6" t="s">
        <v>10950</v>
      </c>
    </row>
    <row r="4" spans="1:2" x14ac:dyDescent="0.25">
      <c r="A4" s="7" t="s">
        <v>32</v>
      </c>
      <c r="B4" s="19">
        <v>0.32300170530281774</v>
      </c>
    </row>
    <row r="5" spans="1:2" x14ac:dyDescent="0.25">
      <c r="A5" s="11" t="s">
        <v>46</v>
      </c>
      <c r="B5" s="20">
        <v>0.31301008302169103</v>
      </c>
    </row>
    <row r="6" spans="1:2" x14ac:dyDescent="0.25">
      <c r="A6" s="11" t="s">
        <v>71</v>
      </c>
      <c r="B6" s="20">
        <v>0.36398821167549117</v>
      </c>
    </row>
    <row r="7" spans="1:2" x14ac:dyDescent="0.25">
      <c r="A7" s="8" t="s">
        <v>10933</v>
      </c>
      <c r="B7" s="21">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91AFA-074E-4DEE-9745-2CE11981767E}">
  <dimension ref="A3:E53"/>
  <sheetViews>
    <sheetView topLeftCell="A37" workbookViewId="0">
      <selection activeCell="V52" sqref="V52"/>
    </sheetView>
  </sheetViews>
  <sheetFormatPr defaultRowHeight="15" x14ac:dyDescent="0.25"/>
  <cols>
    <col min="1" max="1" width="18.7109375" bestFit="1" customWidth="1"/>
    <col min="2" max="2" width="12.140625" bestFit="1" customWidth="1"/>
    <col min="4" max="4" width="18.7109375" bestFit="1" customWidth="1"/>
    <col min="5" max="5" width="9.7109375" bestFit="1" customWidth="1"/>
  </cols>
  <sheetData>
    <row r="3" spans="1:5" x14ac:dyDescent="0.25">
      <c r="A3" s="5" t="s">
        <v>10932</v>
      </c>
      <c r="B3" s="6" t="s">
        <v>10950</v>
      </c>
      <c r="D3" s="13" t="s">
        <v>11</v>
      </c>
      <c r="E3" s="13" t="s">
        <v>18</v>
      </c>
    </row>
    <row r="4" spans="1:5" x14ac:dyDescent="0.25">
      <c r="A4" s="7" t="s">
        <v>358</v>
      </c>
      <c r="B4" s="6">
        <v>19510.639999999992</v>
      </c>
      <c r="D4" t="str">
        <f>A4</f>
        <v>Alabama</v>
      </c>
      <c r="E4" s="18">
        <f>GETPIVOTDATA("Sales",$A$3,"State","Alabama")</f>
        <v>19510.639999999992</v>
      </c>
    </row>
    <row r="5" spans="1:5" x14ac:dyDescent="0.25">
      <c r="A5" s="11" t="s">
        <v>310</v>
      </c>
      <c r="B5" s="12">
        <v>35282.000999999997</v>
      </c>
      <c r="D5" t="str">
        <f t="shared" ref="D5:D53" si="0">A5</f>
        <v>Arizona</v>
      </c>
      <c r="E5" s="18">
        <f t="shared" ref="E5:E52" si="1">GETPIVOTDATA("Sales",$A$3,"State", A5)</f>
        <v>35282.000999999997</v>
      </c>
    </row>
    <row r="6" spans="1:5" x14ac:dyDescent="0.25">
      <c r="A6" s="11" t="s">
        <v>1707</v>
      </c>
      <c r="B6" s="12">
        <v>11678.129999999997</v>
      </c>
      <c r="D6" t="str">
        <f t="shared" si="0"/>
        <v>Arkansas</v>
      </c>
      <c r="E6" s="18">
        <f t="shared" si="1"/>
        <v>11678.129999999997</v>
      </c>
    </row>
    <row r="7" spans="1:5" x14ac:dyDescent="0.25">
      <c r="A7" s="11" t="s">
        <v>43</v>
      </c>
      <c r="B7" s="12">
        <v>457687.63150000101</v>
      </c>
      <c r="D7" t="str">
        <f t="shared" si="0"/>
        <v>California</v>
      </c>
      <c r="E7" s="18">
        <f t="shared" si="1"/>
        <v>457687.63150000101</v>
      </c>
    </row>
    <row r="8" spans="1:5" x14ac:dyDescent="0.25">
      <c r="A8" s="11" t="s">
        <v>457</v>
      </c>
      <c r="B8" s="12">
        <v>32108.117999999995</v>
      </c>
      <c r="D8" t="str">
        <f t="shared" si="0"/>
        <v>Colorado</v>
      </c>
      <c r="E8" s="18">
        <f t="shared" si="1"/>
        <v>32108.117999999995</v>
      </c>
    </row>
    <row r="9" spans="1:5" x14ac:dyDescent="0.25">
      <c r="A9" s="11" t="s">
        <v>747</v>
      </c>
      <c r="B9" s="12">
        <v>13384.356999999996</v>
      </c>
      <c r="D9" t="str">
        <f t="shared" si="0"/>
        <v>Connecticut</v>
      </c>
      <c r="E9" s="18">
        <f t="shared" si="1"/>
        <v>13384.356999999996</v>
      </c>
    </row>
    <row r="10" spans="1:5" x14ac:dyDescent="0.25">
      <c r="A10" s="11" t="s">
        <v>245</v>
      </c>
      <c r="B10" s="12">
        <v>27451.068999999992</v>
      </c>
      <c r="D10" t="str">
        <f t="shared" si="0"/>
        <v>Delaware</v>
      </c>
      <c r="E10" s="18">
        <f t="shared" si="1"/>
        <v>27451.068999999992</v>
      </c>
    </row>
    <row r="11" spans="1:5" x14ac:dyDescent="0.25">
      <c r="A11" s="11" t="s">
        <v>3034</v>
      </c>
      <c r="B11" s="12">
        <v>2865.0199999999995</v>
      </c>
      <c r="D11" t="str">
        <f t="shared" si="0"/>
        <v>District of Columbia</v>
      </c>
      <c r="E11" s="18">
        <f t="shared" si="1"/>
        <v>2865.0199999999995</v>
      </c>
    </row>
    <row r="12" spans="1:5" x14ac:dyDescent="0.25">
      <c r="A12" s="11" t="s">
        <v>54</v>
      </c>
      <c r="B12" s="12">
        <v>89473.707999999999</v>
      </c>
      <c r="D12" t="str">
        <f t="shared" si="0"/>
        <v>Florida</v>
      </c>
      <c r="E12" s="18">
        <f t="shared" si="1"/>
        <v>89473.707999999999</v>
      </c>
    </row>
    <row r="13" spans="1:5" x14ac:dyDescent="0.25">
      <c r="A13" s="11" t="s">
        <v>1272</v>
      </c>
      <c r="B13" s="12">
        <v>49095.840000000004</v>
      </c>
      <c r="D13" t="str">
        <f t="shared" si="0"/>
        <v>Georgia</v>
      </c>
      <c r="E13" s="18">
        <f t="shared" si="1"/>
        <v>49095.840000000004</v>
      </c>
    </row>
    <row r="14" spans="1:5" x14ac:dyDescent="0.25">
      <c r="A14" s="11" t="s">
        <v>6260</v>
      </c>
      <c r="B14" s="12">
        <v>4382.4860000000017</v>
      </c>
      <c r="D14" t="str">
        <f t="shared" si="0"/>
        <v>Idaho</v>
      </c>
      <c r="E14" s="18">
        <f t="shared" si="1"/>
        <v>4382.4860000000017</v>
      </c>
    </row>
    <row r="15" spans="1:5" x14ac:dyDescent="0.25">
      <c r="A15" s="11" t="s">
        <v>211</v>
      </c>
      <c r="B15" s="12">
        <v>80166.10099999985</v>
      </c>
      <c r="D15" t="str">
        <f t="shared" si="0"/>
        <v>Illinois</v>
      </c>
      <c r="E15" s="18">
        <f>GETPIVOTDATA("Sales",$A$3,"State", A15)</f>
        <v>80166.10099999985</v>
      </c>
    </row>
    <row r="16" spans="1:5" x14ac:dyDescent="0.25">
      <c r="A16" s="11" t="s">
        <v>254</v>
      </c>
      <c r="B16" s="12">
        <v>53555.360000000001</v>
      </c>
      <c r="D16" t="str">
        <f t="shared" si="0"/>
        <v>Indiana</v>
      </c>
      <c r="E16" s="18">
        <f t="shared" si="1"/>
        <v>53555.360000000001</v>
      </c>
    </row>
    <row r="17" spans="1:5" x14ac:dyDescent="0.25">
      <c r="A17" s="11" t="s">
        <v>489</v>
      </c>
      <c r="B17" s="12">
        <v>4579.7599999999993</v>
      </c>
      <c r="D17" t="str">
        <f t="shared" si="0"/>
        <v>Iowa</v>
      </c>
      <c r="E17" s="18">
        <f t="shared" si="1"/>
        <v>4579.7599999999993</v>
      </c>
    </row>
    <row r="18" spans="1:5" x14ac:dyDescent="0.25">
      <c r="A18" s="11" t="s">
        <v>4530</v>
      </c>
      <c r="B18" s="12">
        <v>2914.31</v>
      </c>
      <c r="D18" t="str">
        <f t="shared" si="0"/>
        <v>Kansas</v>
      </c>
      <c r="E18" s="18">
        <f t="shared" si="1"/>
        <v>2914.31</v>
      </c>
    </row>
    <row r="19" spans="1:5" x14ac:dyDescent="0.25">
      <c r="A19" s="11" t="s">
        <v>29</v>
      </c>
      <c r="B19" s="12">
        <v>36591.749999999971</v>
      </c>
      <c r="D19" t="str">
        <f t="shared" si="0"/>
        <v>Kentucky</v>
      </c>
      <c r="E19" s="18">
        <f t="shared" si="1"/>
        <v>36591.749999999971</v>
      </c>
    </row>
    <row r="20" spans="1:5" x14ac:dyDescent="0.25">
      <c r="A20" s="11" t="s">
        <v>736</v>
      </c>
      <c r="B20" s="12">
        <v>9217.0299999999988</v>
      </c>
      <c r="D20" t="str">
        <f t="shared" si="0"/>
        <v>Louisiana</v>
      </c>
      <c r="E20" s="18">
        <f t="shared" si="1"/>
        <v>9217.0299999999988</v>
      </c>
    </row>
    <row r="21" spans="1:5" x14ac:dyDescent="0.25">
      <c r="A21" s="11" t="s">
        <v>5235</v>
      </c>
      <c r="B21" s="12">
        <v>1270.53</v>
      </c>
      <c r="D21" t="str">
        <f t="shared" si="0"/>
        <v>Maine</v>
      </c>
      <c r="E21" s="18">
        <f t="shared" si="1"/>
        <v>1270.53</v>
      </c>
    </row>
    <row r="22" spans="1:5" x14ac:dyDescent="0.25">
      <c r="A22" s="11" t="s">
        <v>2735</v>
      </c>
      <c r="B22" s="12">
        <v>23705.523000000005</v>
      </c>
      <c r="D22" t="str">
        <f t="shared" si="0"/>
        <v>Maryland</v>
      </c>
      <c r="E22" s="18">
        <f t="shared" si="1"/>
        <v>23705.523000000005</v>
      </c>
    </row>
    <row r="23" spans="1:5" x14ac:dyDescent="0.25">
      <c r="A23" s="11" t="s">
        <v>1245</v>
      </c>
      <c r="B23" s="12">
        <v>28634.43399999999</v>
      </c>
      <c r="D23" t="str">
        <f t="shared" si="0"/>
        <v>Massachusetts</v>
      </c>
      <c r="E23" s="18">
        <f t="shared" si="1"/>
        <v>28634.43399999999</v>
      </c>
    </row>
    <row r="24" spans="1:5" x14ac:dyDescent="0.25">
      <c r="A24" s="11" t="s">
        <v>238</v>
      </c>
      <c r="B24" s="12">
        <v>76269.614000000016</v>
      </c>
      <c r="D24" t="str">
        <f t="shared" si="0"/>
        <v>Michigan</v>
      </c>
      <c r="E24" s="18">
        <f t="shared" si="1"/>
        <v>76269.614000000016</v>
      </c>
    </row>
    <row r="25" spans="1:5" x14ac:dyDescent="0.25">
      <c r="A25" s="11" t="s">
        <v>229</v>
      </c>
      <c r="B25" s="12">
        <v>29863.149999999994</v>
      </c>
      <c r="D25" t="str">
        <f t="shared" si="0"/>
        <v>Minnesota</v>
      </c>
      <c r="E25" s="18">
        <f t="shared" si="1"/>
        <v>29863.149999999994</v>
      </c>
    </row>
    <row r="26" spans="1:5" x14ac:dyDescent="0.25">
      <c r="A26" s="11" t="s">
        <v>1487</v>
      </c>
      <c r="B26" s="12">
        <v>10771.34</v>
      </c>
      <c r="D26" t="str">
        <f t="shared" si="0"/>
        <v>Mississippi</v>
      </c>
      <c r="E26" s="18">
        <f>GETPIVOTDATA("Sales",$A$3,"State", A26)</f>
        <v>10771.34</v>
      </c>
    </row>
    <row r="27" spans="1:5" x14ac:dyDescent="0.25">
      <c r="A27" s="11" t="s">
        <v>596</v>
      </c>
      <c r="B27" s="12">
        <v>22205.149999999998</v>
      </c>
      <c r="D27" t="str">
        <f t="shared" si="0"/>
        <v>Missouri</v>
      </c>
      <c r="E27" s="18">
        <f t="shared" si="1"/>
        <v>22205.149999999998</v>
      </c>
    </row>
    <row r="28" spans="1:5" x14ac:dyDescent="0.25">
      <c r="A28" s="11" t="s">
        <v>1762</v>
      </c>
      <c r="B28" s="12">
        <v>5589.3519999999971</v>
      </c>
      <c r="D28" t="str">
        <f t="shared" si="0"/>
        <v>Montana</v>
      </c>
      <c r="E28" s="18">
        <f t="shared" si="1"/>
        <v>5589.3519999999971</v>
      </c>
    </row>
    <row r="29" spans="1:5" x14ac:dyDescent="0.25">
      <c r="A29" s="11" t="s">
        <v>138</v>
      </c>
      <c r="B29" s="12">
        <v>7464.9299999999985</v>
      </c>
      <c r="D29" t="str">
        <f t="shared" si="0"/>
        <v>Nebraska</v>
      </c>
      <c r="E29" s="18">
        <f t="shared" si="1"/>
        <v>7464.9299999999985</v>
      </c>
    </row>
    <row r="30" spans="1:5" x14ac:dyDescent="0.25">
      <c r="A30" s="11" t="s">
        <v>1392</v>
      </c>
      <c r="B30" s="12">
        <v>16729.101999999999</v>
      </c>
      <c r="D30" t="str">
        <f t="shared" si="0"/>
        <v>Nevada</v>
      </c>
      <c r="E30" s="18">
        <f t="shared" si="1"/>
        <v>16729.101999999999</v>
      </c>
    </row>
    <row r="31" spans="1:5" x14ac:dyDescent="0.25">
      <c r="A31" s="11" t="s">
        <v>2694</v>
      </c>
      <c r="B31" s="12">
        <v>7292.5239999999994</v>
      </c>
      <c r="D31" t="str">
        <f t="shared" si="0"/>
        <v>New Hampshire</v>
      </c>
      <c r="E31" s="18">
        <f t="shared" si="1"/>
        <v>7292.5239999999994</v>
      </c>
    </row>
    <row r="32" spans="1:5" x14ac:dyDescent="0.25">
      <c r="A32" s="11" t="s">
        <v>788</v>
      </c>
      <c r="B32" s="12">
        <v>35764.312000000013</v>
      </c>
      <c r="D32" t="str">
        <f t="shared" si="0"/>
        <v>New Jersey</v>
      </c>
      <c r="E32" s="18">
        <f t="shared" si="1"/>
        <v>35764.312000000013</v>
      </c>
    </row>
    <row r="33" spans="1:5" x14ac:dyDescent="0.25">
      <c r="A33" s="11" t="s">
        <v>668</v>
      </c>
      <c r="B33" s="12">
        <v>4783.5220000000008</v>
      </c>
      <c r="D33" t="str">
        <f t="shared" si="0"/>
        <v>New Mexico</v>
      </c>
      <c r="E33" s="18">
        <f t="shared" si="1"/>
        <v>4783.5220000000008</v>
      </c>
    </row>
    <row r="34" spans="1:5" x14ac:dyDescent="0.25">
      <c r="A34" s="11" t="s">
        <v>267</v>
      </c>
      <c r="B34" s="12">
        <v>310876.27099999978</v>
      </c>
      <c r="D34" t="str">
        <f t="shared" si="0"/>
        <v>New York</v>
      </c>
      <c r="E34" s="18">
        <f t="shared" si="1"/>
        <v>310876.27099999978</v>
      </c>
    </row>
    <row r="35" spans="1:5" x14ac:dyDescent="0.25">
      <c r="A35" s="11" t="s">
        <v>88</v>
      </c>
      <c r="B35" s="12">
        <v>55603.163999999968</v>
      </c>
      <c r="D35" t="str">
        <f t="shared" si="0"/>
        <v>North Carolina</v>
      </c>
      <c r="E35" s="18">
        <f t="shared" si="1"/>
        <v>55603.163999999968</v>
      </c>
    </row>
    <row r="36" spans="1:5" x14ac:dyDescent="0.25">
      <c r="A36" s="11" t="s">
        <v>7449</v>
      </c>
      <c r="B36" s="12">
        <v>919.91</v>
      </c>
      <c r="D36" t="str">
        <f t="shared" si="0"/>
        <v>North Dakota</v>
      </c>
      <c r="E36" s="18">
        <f t="shared" si="1"/>
        <v>919.91</v>
      </c>
    </row>
    <row r="37" spans="1:5" x14ac:dyDescent="0.25">
      <c r="A37" s="11" t="s">
        <v>498</v>
      </c>
      <c r="B37" s="12">
        <v>78258.135999999926</v>
      </c>
      <c r="D37" t="str">
        <f t="shared" si="0"/>
        <v>Ohio</v>
      </c>
      <c r="E37" s="18">
        <f>GETPIVOTDATA("Sales",$A$3,"State", A37)</f>
        <v>78258.135999999926</v>
      </c>
    </row>
    <row r="38" spans="1:5" x14ac:dyDescent="0.25">
      <c r="A38" s="11" t="s">
        <v>649</v>
      </c>
      <c r="B38" s="12">
        <v>19683.390000000003</v>
      </c>
      <c r="D38" t="str">
        <f t="shared" si="0"/>
        <v>Oklahoma</v>
      </c>
      <c r="E38" s="18">
        <f t="shared" si="1"/>
        <v>19683.390000000003</v>
      </c>
    </row>
    <row r="39" spans="1:5" x14ac:dyDescent="0.25">
      <c r="A39" s="11" t="s">
        <v>420</v>
      </c>
      <c r="B39" s="12">
        <v>17431.149999999991</v>
      </c>
      <c r="D39" t="str">
        <f t="shared" si="0"/>
        <v>Oregon</v>
      </c>
      <c r="E39" s="18">
        <f t="shared" si="1"/>
        <v>17431.149999999991</v>
      </c>
    </row>
    <row r="40" spans="1:5" x14ac:dyDescent="0.25">
      <c r="A40" s="11" t="s">
        <v>147</v>
      </c>
      <c r="B40" s="12">
        <v>116511.91400000003</v>
      </c>
      <c r="D40" t="str">
        <f t="shared" si="0"/>
        <v>Pennsylvania</v>
      </c>
      <c r="E40" s="18">
        <f>GETPIVOTDATA("Sales",$A$3,"State", A40)</f>
        <v>116511.91400000003</v>
      </c>
    </row>
    <row r="41" spans="1:5" x14ac:dyDescent="0.25">
      <c r="A41" s="11" t="s">
        <v>1399</v>
      </c>
      <c r="B41" s="12">
        <v>22627.955999999995</v>
      </c>
      <c r="D41" t="str">
        <f t="shared" si="0"/>
        <v>Rhode Island</v>
      </c>
      <c r="E41" s="18">
        <f t="shared" si="1"/>
        <v>22627.955999999995</v>
      </c>
    </row>
    <row r="42" spans="1:5" x14ac:dyDescent="0.25">
      <c r="A42" s="11" t="s">
        <v>383</v>
      </c>
      <c r="B42" s="12">
        <v>8481.7099999999991</v>
      </c>
      <c r="D42" t="str">
        <f t="shared" si="0"/>
        <v>South Carolina</v>
      </c>
      <c r="E42" s="18">
        <f t="shared" si="1"/>
        <v>8481.7099999999991</v>
      </c>
    </row>
    <row r="43" spans="1:5" x14ac:dyDescent="0.25">
      <c r="A43" s="11" t="s">
        <v>5326</v>
      </c>
      <c r="B43" s="12">
        <v>1315.5600000000002</v>
      </c>
      <c r="D43" t="str">
        <f t="shared" si="0"/>
        <v>South Dakota</v>
      </c>
      <c r="E43" s="18">
        <f t="shared" si="1"/>
        <v>1315.5600000000002</v>
      </c>
    </row>
    <row r="44" spans="1:5" x14ac:dyDescent="0.25">
      <c r="A44" s="11" t="s">
        <v>335</v>
      </c>
      <c r="B44" s="12">
        <v>30661.872999999981</v>
      </c>
      <c r="D44" t="str">
        <f t="shared" si="0"/>
        <v>Tennessee</v>
      </c>
      <c r="E44" s="18">
        <f t="shared" si="1"/>
        <v>30661.872999999981</v>
      </c>
    </row>
    <row r="45" spans="1:5" x14ac:dyDescent="0.25">
      <c r="A45" s="11" t="s">
        <v>104</v>
      </c>
      <c r="B45" s="12">
        <v>170188.04580000002</v>
      </c>
      <c r="D45" t="str">
        <f t="shared" si="0"/>
        <v>Texas</v>
      </c>
      <c r="E45" s="18">
        <f t="shared" si="1"/>
        <v>170188.04580000002</v>
      </c>
    </row>
    <row r="46" spans="1:5" x14ac:dyDescent="0.25">
      <c r="A46" s="11" t="s">
        <v>121</v>
      </c>
      <c r="B46" s="12">
        <v>11220.055999999999</v>
      </c>
      <c r="D46" t="str">
        <f t="shared" si="0"/>
        <v>Utah</v>
      </c>
      <c r="E46" s="18">
        <f t="shared" si="1"/>
        <v>11220.055999999999</v>
      </c>
    </row>
    <row r="47" spans="1:5" x14ac:dyDescent="0.25">
      <c r="A47" s="11" t="s">
        <v>5203</v>
      </c>
      <c r="B47" s="12">
        <v>8929.369999999999</v>
      </c>
      <c r="D47" t="str">
        <f t="shared" si="0"/>
        <v>Vermont</v>
      </c>
      <c r="E47" s="18">
        <f t="shared" si="1"/>
        <v>8929.369999999999</v>
      </c>
    </row>
    <row r="48" spans="1:5" x14ac:dyDescent="0.25">
      <c r="A48" s="11" t="s">
        <v>319</v>
      </c>
      <c r="B48" s="12">
        <v>70636.719999999987</v>
      </c>
      <c r="D48" t="str">
        <f t="shared" si="0"/>
        <v>Virginia</v>
      </c>
      <c r="E48" s="18">
        <f t="shared" si="1"/>
        <v>70636.719999999987</v>
      </c>
    </row>
    <row r="49" spans="1:5" x14ac:dyDescent="0.25">
      <c r="A49" s="11" t="s">
        <v>96</v>
      </c>
      <c r="B49" s="12">
        <v>138641.26999999993</v>
      </c>
      <c r="D49" t="str">
        <f t="shared" si="0"/>
        <v>Washington</v>
      </c>
      <c r="E49" s="18">
        <f t="shared" si="1"/>
        <v>138641.26999999993</v>
      </c>
    </row>
    <row r="50" spans="1:5" x14ac:dyDescent="0.25">
      <c r="A50" s="11" t="s">
        <v>9726</v>
      </c>
      <c r="B50" s="12">
        <v>1209.8240000000001</v>
      </c>
      <c r="D50" t="str">
        <f t="shared" si="0"/>
        <v>West Virginia</v>
      </c>
      <c r="E50" s="18">
        <f t="shared" si="1"/>
        <v>1209.8240000000001</v>
      </c>
    </row>
    <row r="51" spans="1:5" x14ac:dyDescent="0.25">
      <c r="A51" s="11" t="s">
        <v>114</v>
      </c>
      <c r="B51" s="12">
        <v>32114.610000000019</v>
      </c>
      <c r="D51" t="str">
        <f t="shared" si="0"/>
        <v>Wisconsin</v>
      </c>
      <c r="E51" s="18">
        <f>GETPIVOTDATA("Sales",$A$3,"State", A51)</f>
        <v>32114.610000000019</v>
      </c>
    </row>
    <row r="52" spans="1:5" x14ac:dyDescent="0.25">
      <c r="A52" s="11" t="s">
        <v>8542</v>
      </c>
      <c r="B52" s="12">
        <v>1603.1360000000002</v>
      </c>
      <c r="D52" t="str">
        <f t="shared" si="0"/>
        <v>Wyoming</v>
      </c>
      <c r="E52" s="18">
        <f t="shared" si="1"/>
        <v>1603.1360000000002</v>
      </c>
    </row>
    <row r="53" spans="1:5" x14ac:dyDescent="0.25">
      <c r="A53" s="8" t="s">
        <v>10933</v>
      </c>
      <c r="B53" s="9">
        <v>2297200.8603000003</v>
      </c>
      <c r="D53" t="str">
        <f t="shared" si="0"/>
        <v>Grand Total</v>
      </c>
      <c r="E53" s="18">
        <f>GETPIVOTDATA("Sales",$A$3)</f>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988EA-ED3B-4688-B2C6-38A9E1F67C3E}">
  <dimension ref="A3:B9"/>
  <sheetViews>
    <sheetView workbookViewId="0">
      <selection activeCell="B6" sqref="B6"/>
    </sheetView>
  </sheetViews>
  <sheetFormatPr defaultRowHeight="15" x14ac:dyDescent="0.25"/>
  <cols>
    <col min="1" max="1" width="13.140625" bestFit="1" customWidth="1"/>
    <col min="2" max="2" width="12.140625" bestFit="1" customWidth="1"/>
  </cols>
  <sheetData>
    <row r="3" spans="1:2" x14ac:dyDescent="0.25">
      <c r="A3" s="5" t="s">
        <v>10932</v>
      </c>
      <c r="B3" s="6" t="s">
        <v>10950</v>
      </c>
    </row>
    <row r="4" spans="1:2" x14ac:dyDescent="0.25">
      <c r="A4" s="7" t="s">
        <v>75</v>
      </c>
      <c r="B4" s="6">
        <v>203412.73300000009</v>
      </c>
    </row>
    <row r="5" spans="1:2" x14ac:dyDescent="0.25">
      <c r="A5" s="11" t="s">
        <v>56</v>
      </c>
      <c r="B5" s="12">
        <v>206965.53200000009</v>
      </c>
    </row>
    <row r="6" spans="1:2" x14ac:dyDescent="0.25">
      <c r="A6" s="11" t="s">
        <v>59</v>
      </c>
      <c r="B6" s="12">
        <v>223843.60800000012</v>
      </c>
    </row>
    <row r="7" spans="1:2" x14ac:dyDescent="0.25">
      <c r="A7" s="11" t="s">
        <v>36</v>
      </c>
      <c r="B7" s="12">
        <v>328449.1030000007</v>
      </c>
    </row>
    <row r="8" spans="1:2" x14ac:dyDescent="0.25">
      <c r="A8" s="11" t="s">
        <v>72</v>
      </c>
      <c r="B8" s="12">
        <v>330007.05400000012</v>
      </c>
    </row>
    <row r="9" spans="1:2" x14ac:dyDescent="0.25">
      <c r="A9" s="8" t="s">
        <v>10933</v>
      </c>
      <c r="B9" s="9">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CC40E-C340-48E7-9050-04E914AE4570}">
  <dimension ref="A3:R19"/>
  <sheetViews>
    <sheetView zoomScale="61" workbookViewId="0">
      <selection activeCell="U29" sqref="U29"/>
    </sheetView>
  </sheetViews>
  <sheetFormatPr defaultRowHeight="15" x14ac:dyDescent="0.25"/>
  <cols>
    <col min="1" max="1" width="16.5703125" bestFit="1" customWidth="1"/>
    <col min="2" max="2" width="14.42578125" bestFit="1" customWidth="1"/>
    <col min="3" max="3" width="9.140625" customWidth="1"/>
    <col min="4" max="4" width="6.85546875" hidden="1" customWidth="1"/>
    <col min="5" max="5" width="16.5703125" bestFit="1" customWidth="1"/>
    <col min="6" max="6" width="14.7109375" bestFit="1" customWidth="1"/>
    <col min="7" max="7" width="8.140625" customWidth="1"/>
    <col min="8" max="8" width="1.7109375" hidden="1" customWidth="1"/>
    <col min="9" max="9" width="16.5703125" bestFit="1" customWidth="1"/>
    <col min="10" max="10" width="17.28515625" bestFit="1" customWidth="1"/>
    <col min="11" max="11" width="8.85546875" customWidth="1"/>
    <col min="12" max="12" width="9.140625" hidden="1" customWidth="1"/>
    <col min="13" max="13" width="16.5703125" bestFit="1" customWidth="1"/>
    <col min="14" max="14" width="18.85546875" bestFit="1" customWidth="1"/>
    <col min="15" max="15" width="8.140625" customWidth="1"/>
    <col min="16" max="16" width="1.140625" hidden="1" customWidth="1"/>
    <col min="17" max="17" width="16.5703125" bestFit="1" customWidth="1"/>
    <col min="18" max="18" width="22.42578125" bestFit="1" customWidth="1"/>
  </cols>
  <sheetData>
    <row r="3" spans="1:18" x14ac:dyDescent="0.25">
      <c r="A3" s="5" t="s">
        <v>10932</v>
      </c>
      <c r="B3" s="6" t="s">
        <v>10950</v>
      </c>
      <c r="E3" s="5" t="s">
        <v>10932</v>
      </c>
      <c r="F3" s="6" t="s">
        <v>10951</v>
      </c>
      <c r="I3" s="5" t="s">
        <v>10932</v>
      </c>
      <c r="J3" s="6" t="s">
        <v>10952</v>
      </c>
      <c r="M3" s="5" t="s">
        <v>10932</v>
      </c>
      <c r="N3" s="6" t="s">
        <v>10953</v>
      </c>
      <c r="Q3" s="5" t="s">
        <v>10932</v>
      </c>
      <c r="R3" s="6" t="s">
        <v>10954</v>
      </c>
    </row>
    <row r="4" spans="1:18" x14ac:dyDescent="0.25">
      <c r="A4" s="7" t="s">
        <v>10938</v>
      </c>
      <c r="B4" s="6">
        <v>95365.937600000019</v>
      </c>
      <c r="E4" s="7" t="s">
        <v>10938</v>
      </c>
      <c r="F4" s="6">
        <v>9199.2699999999986</v>
      </c>
      <c r="I4" s="7" t="s">
        <v>10938</v>
      </c>
      <c r="J4" s="6">
        <v>1500</v>
      </c>
      <c r="M4" s="7" t="s">
        <v>10938</v>
      </c>
      <c r="N4" s="6">
        <v>387</v>
      </c>
      <c r="Q4" s="7" t="s">
        <v>10938</v>
      </c>
      <c r="R4" s="6">
        <v>9.6462848596792869E-2</v>
      </c>
    </row>
    <row r="5" spans="1:18" x14ac:dyDescent="0.25">
      <c r="A5" s="7" t="s">
        <v>10939</v>
      </c>
      <c r="B5" s="6">
        <v>60172.649400000024</v>
      </c>
      <c r="E5" s="7" t="s">
        <v>10939</v>
      </c>
      <c r="F5" s="6">
        <v>10288.898699999991</v>
      </c>
      <c r="I5" s="7" t="s">
        <v>10939</v>
      </c>
      <c r="J5" s="6">
        <v>1068</v>
      </c>
      <c r="M5" s="7" t="s">
        <v>10939</v>
      </c>
      <c r="N5" s="6">
        <v>301</v>
      </c>
      <c r="Q5" s="7" t="s">
        <v>10939</v>
      </c>
      <c r="R5" s="6">
        <v>0.17098962406664425</v>
      </c>
    </row>
    <row r="6" spans="1:18" x14ac:dyDescent="0.25">
      <c r="A6" s="7" t="s">
        <v>10940</v>
      </c>
      <c r="B6" s="6">
        <v>199252.98399999991</v>
      </c>
      <c r="E6" s="7" t="s">
        <v>10940</v>
      </c>
      <c r="F6" s="6">
        <v>26806.573700000015</v>
      </c>
      <c r="I6" s="7" t="s">
        <v>10940</v>
      </c>
      <c r="J6" s="6">
        <v>2491</v>
      </c>
      <c r="M6" s="7" t="s">
        <v>10940</v>
      </c>
      <c r="N6" s="6">
        <v>680</v>
      </c>
      <c r="Q6" s="7" t="s">
        <v>10940</v>
      </c>
      <c r="R6" s="6">
        <v>0.13453536886554246</v>
      </c>
    </row>
    <row r="7" spans="1:18" x14ac:dyDescent="0.25">
      <c r="A7" s="7" t="s">
        <v>10941</v>
      </c>
      <c r="B7" s="6">
        <v>141851.5674</v>
      </c>
      <c r="E7" s="7" t="s">
        <v>10941</v>
      </c>
      <c r="F7" s="6">
        <v>13437.806799999998</v>
      </c>
      <c r="I7" s="7" t="s">
        <v>10941</v>
      </c>
      <c r="J7" s="6">
        <v>2441</v>
      </c>
      <c r="M7" s="7" t="s">
        <v>10941</v>
      </c>
      <c r="N7" s="6">
        <v>663</v>
      </c>
      <c r="Q7" s="7" t="s">
        <v>10941</v>
      </c>
      <c r="R7" s="6">
        <v>9.4731465053942004E-2</v>
      </c>
    </row>
    <row r="8" spans="1:18" x14ac:dyDescent="0.25">
      <c r="A8" s="7" t="s">
        <v>10942</v>
      </c>
      <c r="B8" s="6">
        <v>156122.28669999994</v>
      </c>
      <c r="E8" s="7" t="s">
        <v>10942</v>
      </c>
      <c r="F8" s="6">
        <v>22308.51279999999</v>
      </c>
      <c r="I8" s="7" t="s">
        <v>10942</v>
      </c>
      <c r="J8" s="6">
        <v>2850</v>
      </c>
      <c r="M8" s="7" t="s">
        <v>10942</v>
      </c>
      <c r="N8" s="6">
        <v>750</v>
      </c>
      <c r="Q8" s="7" t="s">
        <v>10942</v>
      </c>
      <c r="R8" s="6">
        <v>0.14289127626517142</v>
      </c>
    </row>
    <row r="9" spans="1:18" x14ac:dyDescent="0.25">
      <c r="A9" s="7" t="s">
        <v>10943</v>
      </c>
      <c r="B9" s="6">
        <v>147082.61130000011</v>
      </c>
      <c r="E9" s="7" t="s">
        <v>10943</v>
      </c>
      <c r="F9" s="6">
        <v>20899.334500000012</v>
      </c>
      <c r="I9" s="7" t="s">
        <v>10943</v>
      </c>
      <c r="J9" s="6">
        <v>2644</v>
      </c>
      <c r="M9" s="7" t="s">
        <v>10943</v>
      </c>
      <c r="N9" s="6">
        <v>709</v>
      </c>
      <c r="Q9" s="7" t="s">
        <v>10943</v>
      </c>
      <c r="R9" s="6">
        <v>0.1420924901678027</v>
      </c>
    </row>
    <row r="10" spans="1:18" x14ac:dyDescent="0.25">
      <c r="A10" s="7" t="s">
        <v>10944</v>
      </c>
      <c r="B10" s="6">
        <v>149580.83800000031</v>
      </c>
      <c r="E10" s="7" t="s">
        <v>10944</v>
      </c>
      <c r="F10" s="6">
        <v>13535.38299999998</v>
      </c>
      <c r="I10" s="7" t="s">
        <v>10944</v>
      </c>
      <c r="J10" s="6">
        <v>2705</v>
      </c>
      <c r="M10" s="7" t="s">
        <v>10944</v>
      </c>
      <c r="N10" s="6">
        <v>708</v>
      </c>
      <c r="Q10" s="7" t="s">
        <v>10944</v>
      </c>
      <c r="R10" s="6">
        <v>9.0488749635163512E-2</v>
      </c>
    </row>
    <row r="11" spans="1:18" x14ac:dyDescent="0.25">
      <c r="A11" s="7" t="s">
        <v>10945</v>
      </c>
      <c r="B11" s="6">
        <v>159589.45099999988</v>
      </c>
      <c r="E11" s="7" t="s">
        <v>10945</v>
      </c>
      <c r="F11" s="6">
        <v>21896.715399999972</v>
      </c>
      <c r="I11" s="7" t="s">
        <v>10945</v>
      </c>
      <c r="J11" s="6">
        <v>2796</v>
      </c>
      <c r="M11" s="7" t="s">
        <v>10945</v>
      </c>
      <c r="N11" s="6">
        <v>710</v>
      </c>
      <c r="Q11" s="7" t="s">
        <v>10945</v>
      </c>
      <c r="R11" s="6">
        <v>0.13720653378273723</v>
      </c>
    </row>
    <row r="12" spans="1:18" x14ac:dyDescent="0.25">
      <c r="A12" s="7" t="s">
        <v>10946</v>
      </c>
      <c r="B12" s="6">
        <v>309770.09970000025</v>
      </c>
      <c r="E12" s="7" t="s">
        <v>10946</v>
      </c>
      <c r="F12" s="6">
        <v>37293.192500000034</v>
      </c>
      <c r="I12" s="7" t="s">
        <v>10946</v>
      </c>
      <c r="J12" s="6">
        <v>5073</v>
      </c>
      <c r="M12" s="7" t="s">
        <v>10946</v>
      </c>
      <c r="N12" s="6">
        <v>1386</v>
      </c>
      <c r="Q12" s="7" t="s">
        <v>10946</v>
      </c>
      <c r="R12" s="6">
        <v>0.12038990379031732</v>
      </c>
    </row>
    <row r="13" spans="1:18" x14ac:dyDescent="0.25">
      <c r="A13" s="7" t="s">
        <v>10947</v>
      </c>
      <c r="B13" s="6">
        <v>197115.20170000009</v>
      </c>
      <c r="E13" s="7" t="s">
        <v>10947</v>
      </c>
      <c r="F13" s="6">
        <v>31469.663800000035</v>
      </c>
      <c r="I13" s="7" t="s">
        <v>10947</v>
      </c>
      <c r="J13" s="6">
        <v>3095</v>
      </c>
      <c r="M13" s="7" t="s">
        <v>10947</v>
      </c>
      <c r="N13" s="6">
        <v>817</v>
      </c>
      <c r="Q13" s="7" t="s">
        <v>10947</v>
      </c>
      <c r="R13" s="6">
        <v>0.15965112547684351</v>
      </c>
    </row>
    <row r="14" spans="1:18" x14ac:dyDescent="0.25">
      <c r="A14" s="7" t="s">
        <v>10948</v>
      </c>
      <c r="B14" s="6">
        <v>349120.07400000008</v>
      </c>
      <c r="E14" s="7" t="s">
        <v>10948</v>
      </c>
      <c r="F14" s="6">
        <v>35825.536599999927</v>
      </c>
      <c r="I14" s="7" t="s">
        <v>10948</v>
      </c>
      <c r="J14" s="6">
        <v>5741</v>
      </c>
      <c r="M14" s="7" t="s">
        <v>10948</v>
      </c>
      <c r="N14" s="6">
        <v>1462</v>
      </c>
      <c r="Q14" s="7" t="s">
        <v>10948</v>
      </c>
      <c r="R14" s="6">
        <v>0.10261666191099604</v>
      </c>
    </row>
    <row r="15" spans="1:18" x14ac:dyDescent="0.25">
      <c r="A15" s="7" t="s">
        <v>10949</v>
      </c>
      <c r="B15" s="6">
        <v>332177.15950000001</v>
      </c>
      <c r="E15" s="7" t="s">
        <v>10949</v>
      </c>
      <c r="F15" s="6">
        <v>43436.13390000003</v>
      </c>
      <c r="I15" s="7" t="s">
        <v>10949</v>
      </c>
      <c r="J15" s="6">
        <v>5469</v>
      </c>
      <c r="M15" s="7" t="s">
        <v>10949</v>
      </c>
      <c r="N15" s="6">
        <v>1421</v>
      </c>
      <c r="Q15" s="7" t="s">
        <v>10949</v>
      </c>
      <c r="R15" s="6">
        <v>0.13076195234308405</v>
      </c>
    </row>
    <row r="16" spans="1:18" x14ac:dyDescent="0.25">
      <c r="A16" s="8" t="s">
        <v>10933</v>
      </c>
      <c r="B16" s="9">
        <v>2297200.8603000008</v>
      </c>
      <c r="E16" s="8" t="s">
        <v>10933</v>
      </c>
      <c r="F16" s="9">
        <v>286397.02169999998</v>
      </c>
      <c r="I16" s="8" t="s">
        <v>10933</v>
      </c>
      <c r="J16" s="9">
        <v>37873</v>
      </c>
      <c r="M16" s="8" t="s">
        <v>10933</v>
      </c>
      <c r="N16" s="9">
        <v>9994</v>
      </c>
      <c r="Q16" s="8" t="s">
        <v>10933</v>
      </c>
      <c r="R16" s="9">
        <v>0.12467217240315856</v>
      </c>
    </row>
    <row r="17" spans="2:18" x14ac:dyDescent="0.25">
      <c r="B17" s="23">
        <f>GETPIVOTDATA("Sales",$A$3)</f>
        <v>2297200.8603000008</v>
      </c>
      <c r="F17" s="22">
        <f>GETPIVOTDATA("Profit",$E$3)</f>
        <v>286397.02169999998</v>
      </c>
      <c r="J17" s="24">
        <f>GETPIVOTDATA("Quantity",$I$3)</f>
        <v>37873</v>
      </c>
      <c r="N17" s="24">
        <f>GETPIVOTDATA("Order ID",$M$3)</f>
        <v>9994</v>
      </c>
      <c r="R17" s="25">
        <f>GETPIVOTDATA("Profit Margin",$Q$3)</f>
        <v>0.12467217240315856</v>
      </c>
    </row>
    <row r="19" spans="2:18" x14ac:dyDescent="0.25">
      <c r="C19" s="22"/>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ABFF7-D3C2-4432-AD74-219A25FD004A}">
  <dimension ref="A3:L8"/>
  <sheetViews>
    <sheetView topLeftCell="E1" zoomScale="96" workbookViewId="0">
      <selection activeCell="S11" sqref="S11"/>
    </sheetView>
  </sheetViews>
  <sheetFormatPr defaultRowHeight="15" x14ac:dyDescent="0.25"/>
  <cols>
    <col min="1" max="1" width="13.140625" bestFit="1" customWidth="1"/>
    <col min="2" max="2" width="12.42578125" bestFit="1" customWidth="1"/>
    <col min="3" max="3" width="12.5703125" bestFit="1" customWidth="1"/>
    <col min="4" max="4" width="15.42578125" bestFit="1" customWidth="1"/>
    <col min="5" max="5" width="16.5703125" bestFit="1" customWidth="1"/>
    <col min="6" max="6" width="19.42578125" bestFit="1" customWidth="1"/>
  </cols>
  <sheetData>
    <row r="3" spans="1:12" x14ac:dyDescent="0.25">
      <c r="A3" s="5" t="s">
        <v>10932</v>
      </c>
      <c r="B3" s="4" t="s">
        <v>10950</v>
      </c>
      <c r="C3" s="28" t="s">
        <v>10951</v>
      </c>
      <c r="D3" s="28" t="s">
        <v>10952</v>
      </c>
      <c r="E3" s="28" t="s">
        <v>10953</v>
      </c>
      <c r="F3" s="10" t="s">
        <v>10954</v>
      </c>
    </row>
    <row r="4" spans="1:12" x14ac:dyDescent="0.25">
      <c r="A4" s="7" t="s">
        <v>10934</v>
      </c>
      <c r="B4" s="4">
        <v>484247.49810000096</v>
      </c>
      <c r="C4" s="28">
        <v>49543.974100000007</v>
      </c>
      <c r="D4" s="28">
        <v>7581</v>
      </c>
      <c r="E4" s="28">
        <v>1993</v>
      </c>
      <c r="F4" s="10">
        <v>0.10231126499236715</v>
      </c>
    </row>
    <row r="5" spans="1:12" x14ac:dyDescent="0.25">
      <c r="A5" s="11" t="s">
        <v>10935</v>
      </c>
      <c r="B5" s="26">
        <v>470532.50899999985</v>
      </c>
      <c r="C5" s="29">
        <v>61618.603700000051</v>
      </c>
      <c r="D5" s="29">
        <v>7979</v>
      </c>
      <c r="E5" s="29">
        <v>2102</v>
      </c>
      <c r="F5" s="27">
        <v>0.13095504034557592</v>
      </c>
    </row>
    <row r="6" spans="1:12" x14ac:dyDescent="0.25">
      <c r="A6" s="11" t="s">
        <v>10936</v>
      </c>
      <c r="B6" s="26">
        <v>608473.83000000066</v>
      </c>
      <c r="C6" s="29">
        <v>81726.930800000177</v>
      </c>
      <c r="D6" s="29">
        <v>9810</v>
      </c>
      <c r="E6" s="29">
        <v>2580</v>
      </c>
      <c r="F6" s="27">
        <v>0.13431461924993568</v>
      </c>
    </row>
    <row r="7" spans="1:12" x14ac:dyDescent="0.25">
      <c r="A7" s="30" t="s">
        <v>10937</v>
      </c>
      <c r="B7" s="31">
        <v>733947.0231999997</v>
      </c>
      <c r="C7" s="32">
        <v>93507.513099999967</v>
      </c>
      <c r="D7" s="32">
        <v>12503</v>
      </c>
      <c r="E7" s="32">
        <v>3319</v>
      </c>
      <c r="F7" s="33">
        <v>0.12740362743390987</v>
      </c>
    </row>
    <row r="8" spans="1:12" x14ac:dyDescent="0.25">
      <c r="H8" s="34">
        <f>(GETPIVOTDATA("Sum of Sales",$A$3,"Years (Order Date)",2014)/GETPIVOTDATA("Sum of Sales",$A$3,"Years (Order Date)",2013))-1</f>
        <v>0.20620967905883303</v>
      </c>
      <c r="I8" s="34">
        <f>(GETPIVOTDATA("Sum of Profit",$A$3,"Years (Order Date)",2014)/GETPIVOTDATA("Sum of Profit",$A$3,"Years (Order Date)",2013))-1</f>
        <v>0.14414565902185772</v>
      </c>
      <c r="J8" s="34">
        <f>(GETPIVOTDATA("Sum of Quantity",$A$3,"Years (Order Date)",2014)/GETPIVOTDATA("Sum of Quantity",$A$3,"Years (Order Date)",2013))-1</f>
        <v>0.27451580020387367</v>
      </c>
      <c r="K8" s="34">
        <f>(GETPIVOTDATA("Count of Order ID",$A$3,"Years (Order Date)",2014)/GETPIVOTDATA("Count of Order ID",$A$3,"Years (Order Date)",2013))-1</f>
        <v>0.2864341085271318</v>
      </c>
      <c r="L8" s="34">
        <f>(GETPIVOTDATA("Sum of Profit Margin",$A$3,"Years (Order Date)",2014)/GETPIVOTDATA("Sum of Profit Margin",$A$3,"Years (Order Date)",2013))-1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8154B-A796-4155-9820-6A0FBA590AEB}">
  <dimension ref="A1"/>
  <sheetViews>
    <sheetView showGridLines="0" showRowColHeaders="0" tabSelected="1" zoomScale="55" zoomScaleNormal="55" workbookViewId="0">
      <selection activeCell="Z47" sqref="Z47"/>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Pie Chart</vt:lpstr>
      <vt:lpstr>Map Chart</vt:lpstr>
      <vt:lpstr>Top 5</vt:lpstr>
      <vt:lpstr>KPI</vt:lpstr>
      <vt:lpstr>KPI Year on Year Growth</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Anushka Dhananjaya</cp:lastModifiedBy>
  <dcterms:created xsi:type="dcterms:W3CDTF">2015-06-05T18:17:20Z</dcterms:created>
  <dcterms:modified xsi:type="dcterms:W3CDTF">2025-01-10T20:03:36Z</dcterms:modified>
</cp:coreProperties>
</file>