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Data Analytics Project\New folder (5)\New folder (4)\"/>
    </mc:Choice>
  </mc:AlternateContent>
  <xr:revisionPtr revIDLastSave="0" documentId="13_ncr:1_{2228369A-6A13-4117-872C-DF06A4EAB577}" xr6:coauthVersionLast="47" xr6:coauthVersionMax="47" xr10:uidLastSave="{00000000-0000-0000-0000-000000000000}"/>
  <bookViews>
    <workbookView xWindow="-110" yWindow="-110" windowWidth="19420" windowHeight="10420" activeTab="2" xr2:uid="{4AFED1D5-19A6-45CC-812F-4ABFCA98863C}"/>
  </bookViews>
  <sheets>
    <sheet name="ds_salaries" sheetId="2" r:id="rId1"/>
    <sheet name="pivot1" sheetId="1" r:id="rId2"/>
    <sheet name="pivot2" sheetId="3" r:id="rId3"/>
    <sheet name="Sheet3" sheetId="5" r:id="rId4"/>
  </sheets>
  <definedNames>
    <definedName name="ExternalData_1" localSheetId="0" hidden="1">ds_salaries!$A$1:$L$608</definedName>
    <definedName name="Slicer_work_year">#N/A</definedName>
  </definedNames>
  <calcPr calcId="19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2" l="1"/>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T28" i="2"/>
  <c r="T196" i="2"/>
  <c r="T354" i="2"/>
  <c r="T474" i="2"/>
  <c r="T602" i="2"/>
  <c r="N2" i="2"/>
  <c r="T2" i="2" s="1"/>
  <c r="N3" i="2"/>
  <c r="T3" i="2" s="1"/>
  <c r="N4" i="2"/>
  <c r="T4" i="2" s="1"/>
  <c r="N5" i="2"/>
  <c r="T5" i="2" s="1"/>
  <c r="N6" i="2"/>
  <c r="T6" i="2" s="1"/>
  <c r="N7" i="2"/>
  <c r="T7" i="2" s="1"/>
  <c r="N8" i="2"/>
  <c r="T8" i="2" s="1"/>
  <c r="N9" i="2"/>
  <c r="T9" i="2" s="1"/>
  <c r="N10" i="2"/>
  <c r="T10" i="2" s="1"/>
  <c r="N11" i="2"/>
  <c r="T11" i="2" s="1"/>
  <c r="N12" i="2"/>
  <c r="T12" i="2" s="1"/>
  <c r="N13" i="2"/>
  <c r="T13" i="2" s="1"/>
  <c r="N14" i="2"/>
  <c r="T14" i="2" s="1"/>
  <c r="N15" i="2"/>
  <c r="T15" i="2" s="1"/>
  <c r="N16" i="2"/>
  <c r="T16" i="2" s="1"/>
  <c r="N17" i="2"/>
  <c r="T17" i="2" s="1"/>
  <c r="N18" i="2"/>
  <c r="T18" i="2" s="1"/>
  <c r="N19" i="2"/>
  <c r="T19" i="2" s="1"/>
  <c r="N20" i="2"/>
  <c r="T20" i="2" s="1"/>
  <c r="N21" i="2"/>
  <c r="T21" i="2" s="1"/>
  <c r="N22" i="2"/>
  <c r="T22" i="2" s="1"/>
  <c r="N23" i="2"/>
  <c r="T23" i="2" s="1"/>
  <c r="N24" i="2"/>
  <c r="T24" i="2" s="1"/>
  <c r="N25" i="2"/>
  <c r="T25" i="2" s="1"/>
  <c r="N26" i="2"/>
  <c r="T26" i="2" s="1"/>
  <c r="N27" i="2"/>
  <c r="T27" i="2" s="1"/>
  <c r="N28" i="2"/>
  <c r="N29" i="2"/>
  <c r="T29" i="2" s="1"/>
  <c r="N30" i="2"/>
  <c r="T30" i="2" s="1"/>
  <c r="N31" i="2"/>
  <c r="T31" i="2" s="1"/>
  <c r="N32" i="2"/>
  <c r="T32" i="2" s="1"/>
  <c r="N33" i="2"/>
  <c r="T33" i="2" s="1"/>
  <c r="N34" i="2"/>
  <c r="T34" i="2" s="1"/>
  <c r="N35" i="2"/>
  <c r="T35" i="2" s="1"/>
  <c r="N36" i="2"/>
  <c r="T36" i="2" s="1"/>
  <c r="N37" i="2"/>
  <c r="T37" i="2" s="1"/>
  <c r="N38" i="2"/>
  <c r="T38" i="2" s="1"/>
  <c r="N39" i="2"/>
  <c r="T39" i="2" s="1"/>
  <c r="N40" i="2"/>
  <c r="T40" i="2" s="1"/>
  <c r="N41" i="2"/>
  <c r="T41" i="2" s="1"/>
  <c r="N42" i="2"/>
  <c r="T42" i="2" s="1"/>
  <c r="N43" i="2"/>
  <c r="T43" i="2" s="1"/>
  <c r="N44" i="2"/>
  <c r="T44" i="2" s="1"/>
  <c r="N45" i="2"/>
  <c r="T45" i="2" s="1"/>
  <c r="N46" i="2"/>
  <c r="T46" i="2" s="1"/>
  <c r="N47" i="2"/>
  <c r="T47" i="2" s="1"/>
  <c r="N48" i="2"/>
  <c r="T48" i="2" s="1"/>
  <c r="N49" i="2"/>
  <c r="T49" i="2" s="1"/>
  <c r="N50" i="2"/>
  <c r="T50" i="2" s="1"/>
  <c r="N51" i="2"/>
  <c r="T51" i="2" s="1"/>
  <c r="N52" i="2"/>
  <c r="T52" i="2" s="1"/>
  <c r="N53" i="2"/>
  <c r="T53" i="2" s="1"/>
  <c r="N54" i="2"/>
  <c r="T54" i="2" s="1"/>
  <c r="N55" i="2"/>
  <c r="T55" i="2" s="1"/>
  <c r="N56" i="2"/>
  <c r="T56" i="2" s="1"/>
  <c r="N57" i="2"/>
  <c r="T57" i="2" s="1"/>
  <c r="N58" i="2"/>
  <c r="T58" i="2" s="1"/>
  <c r="N59" i="2"/>
  <c r="T59" i="2" s="1"/>
  <c r="N60" i="2"/>
  <c r="T60" i="2" s="1"/>
  <c r="N61" i="2"/>
  <c r="T61" i="2" s="1"/>
  <c r="N62" i="2"/>
  <c r="T62" i="2" s="1"/>
  <c r="N63" i="2"/>
  <c r="T63" i="2" s="1"/>
  <c r="N64" i="2"/>
  <c r="T64" i="2" s="1"/>
  <c r="N65" i="2"/>
  <c r="T65" i="2" s="1"/>
  <c r="N66" i="2"/>
  <c r="T66" i="2" s="1"/>
  <c r="N67" i="2"/>
  <c r="T67" i="2" s="1"/>
  <c r="N68" i="2"/>
  <c r="T68" i="2" s="1"/>
  <c r="N69" i="2"/>
  <c r="T69" i="2" s="1"/>
  <c r="N70" i="2"/>
  <c r="T70" i="2" s="1"/>
  <c r="N71" i="2"/>
  <c r="T71" i="2" s="1"/>
  <c r="N72" i="2"/>
  <c r="T72" i="2" s="1"/>
  <c r="N73" i="2"/>
  <c r="T73" i="2" s="1"/>
  <c r="N74" i="2"/>
  <c r="T74" i="2" s="1"/>
  <c r="N75" i="2"/>
  <c r="T75" i="2" s="1"/>
  <c r="N76" i="2"/>
  <c r="T76" i="2" s="1"/>
  <c r="N77" i="2"/>
  <c r="T77" i="2" s="1"/>
  <c r="N78" i="2"/>
  <c r="T78" i="2" s="1"/>
  <c r="N79" i="2"/>
  <c r="T79" i="2" s="1"/>
  <c r="N80" i="2"/>
  <c r="T80" i="2" s="1"/>
  <c r="N81" i="2"/>
  <c r="T81" i="2" s="1"/>
  <c r="N82" i="2"/>
  <c r="T82" i="2" s="1"/>
  <c r="N83" i="2"/>
  <c r="T83" i="2" s="1"/>
  <c r="N84" i="2"/>
  <c r="T84" i="2" s="1"/>
  <c r="N85" i="2"/>
  <c r="T85" i="2" s="1"/>
  <c r="N86" i="2"/>
  <c r="T86" i="2" s="1"/>
  <c r="N87" i="2"/>
  <c r="T87" i="2" s="1"/>
  <c r="N88" i="2"/>
  <c r="T88" i="2" s="1"/>
  <c r="N89" i="2"/>
  <c r="T89" i="2" s="1"/>
  <c r="N90" i="2"/>
  <c r="T90" i="2" s="1"/>
  <c r="N91" i="2"/>
  <c r="T91" i="2" s="1"/>
  <c r="N92" i="2"/>
  <c r="T92" i="2" s="1"/>
  <c r="N93" i="2"/>
  <c r="T93" i="2" s="1"/>
  <c r="N94" i="2"/>
  <c r="T94" i="2" s="1"/>
  <c r="N95" i="2"/>
  <c r="T95" i="2" s="1"/>
  <c r="N96" i="2"/>
  <c r="T96" i="2" s="1"/>
  <c r="N97" i="2"/>
  <c r="T97" i="2" s="1"/>
  <c r="N98" i="2"/>
  <c r="T98" i="2" s="1"/>
  <c r="N99" i="2"/>
  <c r="T99" i="2" s="1"/>
  <c r="N100" i="2"/>
  <c r="T100" i="2" s="1"/>
  <c r="N101" i="2"/>
  <c r="T101" i="2" s="1"/>
  <c r="N102" i="2"/>
  <c r="T102" i="2" s="1"/>
  <c r="N103" i="2"/>
  <c r="T103" i="2" s="1"/>
  <c r="N104" i="2"/>
  <c r="T104" i="2" s="1"/>
  <c r="N105" i="2"/>
  <c r="T105" i="2" s="1"/>
  <c r="N106" i="2"/>
  <c r="T106" i="2" s="1"/>
  <c r="N107" i="2"/>
  <c r="T107" i="2" s="1"/>
  <c r="N108" i="2"/>
  <c r="T108" i="2" s="1"/>
  <c r="N109" i="2"/>
  <c r="T109" i="2" s="1"/>
  <c r="N110" i="2"/>
  <c r="T110" i="2" s="1"/>
  <c r="N111" i="2"/>
  <c r="T111" i="2" s="1"/>
  <c r="N112" i="2"/>
  <c r="T112" i="2" s="1"/>
  <c r="N113" i="2"/>
  <c r="T113" i="2" s="1"/>
  <c r="N114" i="2"/>
  <c r="T114" i="2" s="1"/>
  <c r="N115" i="2"/>
  <c r="T115" i="2" s="1"/>
  <c r="N116" i="2"/>
  <c r="T116" i="2" s="1"/>
  <c r="N117" i="2"/>
  <c r="T117" i="2" s="1"/>
  <c r="N118" i="2"/>
  <c r="T118" i="2" s="1"/>
  <c r="N119" i="2"/>
  <c r="T119" i="2" s="1"/>
  <c r="N120" i="2"/>
  <c r="T120" i="2" s="1"/>
  <c r="N121" i="2"/>
  <c r="T121" i="2" s="1"/>
  <c r="N122" i="2"/>
  <c r="T122" i="2" s="1"/>
  <c r="N123" i="2"/>
  <c r="T123" i="2" s="1"/>
  <c r="N124" i="2"/>
  <c r="T124" i="2" s="1"/>
  <c r="N125" i="2"/>
  <c r="T125" i="2" s="1"/>
  <c r="N126" i="2"/>
  <c r="T126" i="2" s="1"/>
  <c r="N127" i="2"/>
  <c r="T127" i="2" s="1"/>
  <c r="N128" i="2"/>
  <c r="T128" i="2" s="1"/>
  <c r="N129" i="2"/>
  <c r="T129" i="2" s="1"/>
  <c r="N130" i="2"/>
  <c r="T130" i="2" s="1"/>
  <c r="N131" i="2"/>
  <c r="T131" i="2" s="1"/>
  <c r="N132" i="2"/>
  <c r="T132" i="2" s="1"/>
  <c r="N133" i="2"/>
  <c r="T133" i="2" s="1"/>
  <c r="N134" i="2"/>
  <c r="T134" i="2" s="1"/>
  <c r="N135" i="2"/>
  <c r="T135" i="2" s="1"/>
  <c r="N136" i="2"/>
  <c r="T136" i="2" s="1"/>
  <c r="N137" i="2"/>
  <c r="T137" i="2" s="1"/>
  <c r="N138" i="2"/>
  <c r="T138" i="2" s="1"/>
  <c r="N139" i="2"/>
  <c r="T139" i="2" s="1"/>
  <c r="N140" i="2"/>
  <c r="T140" i="2" s="1"/>
  <c r="N141" i="2"/>
  <c r="T141" i="2" s="1"/>
  <c r="N142" i="2"/>
  <c r="T142" i="2" s="1"/>
  <c r="N143" i="2"/>
  <c r="T143" i="2" s="1"/>
  <c r="N144" i="2"/>
  <c r="T144" i="2" s="1"/>
  <c r="N145" i="2"/>
  <c r="T145" i="2" s="1"/>
  <c r="N146" i="2"/>
  <c r="T146" i="2" s="1"/>
  <c r="N147" i="2"/>
  <c r="T147" i="2" s="1"/>
  <c r="N148" i="2"/>
  <c r="T148" i="2" s="1"/>
  <c r="N149" i="2"/>
  <c r="T149" i="2" s="1"/>
  <c r="N150" i="2"/>
  <c r="T150" i="2" s="1"/>
  <c r="N151" i="2"/>
  <c r="T151" i="2" s="1"/>
  <c r="N152" i="2"/>
  <c r="T152" i="2" s="1"/>
  <c r="N153" i="2"/>
  <c r="T153" i="2" s="1"/>
  <c r="N154" i="2"/>
  <c r="T154" i="2" s="1"/>
  <c r="N155" i="2"/>
  <c r="T155" i="2" s="1"/>
  <c r="N156" i="2"/>
  <c r="T156" i="2" s="1"/>
  <c r="N157" i="2"/>
  <c r="T157" i="2" s="1"/>
  <c r="N158" i="2"/>
  <c r="T158" i="2" s="1"/>
  <c r="N159" i="2"/>
  <c r="T159" i="2" s="1"/>
  <c r="N160" i="2"/>
  <c r="T160" i="2" s="1"/>
  <c r="N161" i="2"/>
  <c r="T161" i="2" s="1"/>
  <c r="N162" i="2"/>
  <c r="T162" i="2" s="1"/>
  <c r="N163" i="2"/>
  <c r="T163" i="2" s="1"/>
  <c r="N164" i="2"/>
  <c r="T164" i="2" s="1"/>
  <c r="N165" i="2"/>
  <c r="T165" i="2" s="1"/>
  <c r="N166" i="2"/>
  <c r="T166" i="2" s="1"/>
  <c r="N167" i="2"/>
  <c r="T167" i="2" s="1"/>
  <c r="N168" i="2"/>
  <c r="T168" i="2" s="1"/>
  <c r="N169" i="2"/>
  <c r="T169" i="2" s="1"/>
  <c r="N170" i="2"/>
  <c r="T170" i="2" s="1"/>
  <c r="N171" i="2"/>
  <c r="T171" i="2" s="1"/>
  <c r="N172" i="2"/>
  <c r="T172" i="2" s="1"/>
  <c r="N173" i="2"/>
  <c r="T173" i="2" s="1"/>
  <c r="N174" i="2"/>
  <c r="T174" i="2" s="1"/>
  <c r="N175" i="2"/>
  <c r="T175" i="2" s="1"/>
  <c r="N176" i="2"/>
  <c r="T176" i="2" s="1"/>
  <c r="N177" i="2"/>
  <c r="T177" i="2" s="1"/>
  <c r="N178" i="2"/>
  <c r="T178" i="2" s="1"/>
  <c r="N179" i="2"/>
  <c r="T179" i="2" s="1"/>
  <c r="N180" i="2"/>
  <c r="T180" i="2" s="1"/>
  <c r="N181" i="2"/>
  <c r="T181" i="2" s="1"/>
  <c r="N182" i="2"/>
  <c r="T182" i="2" s="1"/>
  <c r="N183" i="2"/>
  <c r="T183" i="2" s="1"/>
  <c r="N184" i="2"/>
  <c r="T184" i="2" s="1"/>
  <c r="N185" i="2"/>
  <c r="T185" i="2" s="1"/>
  <c r="N186" i="2"/>
  <c r="T186" i="2" s="1"/>
  <c r="N187" i="2"/>
  <c r="T187" i="2" s="1"/>
  <c r="N188" i="2"/>
  <c r="T188" i="2" s="1"/>
  <c r="N189" i="2"/>
  <c r="T189" i="2" s="1"/>
  <c r="N190" i="2"/>
  <c r="T190" i="2" s="1"/>
  <c r="N191" i="2"/>
  <c r="T191" i="2" s="1"/>
  <c r="N192" i="2"/>
  <c r="T192" i="2" s="1"/>
  <c r="N193" i="2"/>
  <c r="T193" i="2" s="1"/>
  <c r="N194" i="2"/>
  <c r="T194" i="2" s="1"/>
  <c r="N195" i="2"/>
  <c r="T195" i="2" s="1"/>
  <c r="N196" i="2"/>
  <c r="N197" i="2"/>
  <c r="T197" i="2" s="1"/>
  <c r="N198" i="2"/>
  <c r="T198" i="2" s="1"/>
  <c r="N199" i="2"/>
  <c r="T199" i="2" s="1"/>
  <c r="N200" i="2"/>
  <c r="T200" i="2" s="1"/>
  <c r="N201" i="2"/>
  <c r="T201" i="2" s="1"/>
  <c r="N202" i="2"/>
  <c r="T202" i="2" s="1"/>
  <c r="N203" i="2"/>
  <c r="T203" i="2" s="1"/>
  <c r="N204" i="2"/>
  <c r="T204" i="2" s="1"/>
  <c r="N205" i="2"/>
  <c r="T205" i="2" s="1"/>
  <c r="N206" i="2"/>
  <c r="T206" i="2" s="1"/>
  <c r="N207" i="2"/>
  <c r="T207" i="2" s="1"/>
  <c r="N208" i="2"/>
  <c r="T208" i="2" s="1"/>
  <c r="N209" i="2"/>
  <c r="T209" i="2" s="1"/>
  <c r="N210" i="2"/>
  <c r="T210" i="2" s="1"/>
  <c r="N211" i="2"/>
  <c r="T211" i="2" s="1"/>
  <c r="N212" i="2"/>
  <c r="T212" i="2" s="1"/>
  <c r="N213" i="2"/>
  <c r="T213" i="2" s="1"/>
  <c r="N214" i="2"/>
  <c r="T214" i="2" s="1"/>
  <c r="N215" i="2"/>
  <c r="T215" i="2" s="1"/>
  <c r="N216" i="2"/>
  <c r="T216" i="2" s="1"/>
  <c r="N217" i="2"/>
  <c r="T217" i="2" s="1"/>
  <c r="N218" i="2"/>
  <c r="T218" i="2" s="1"/>
  <c r="N219" i="2"/>
  <c r="T219" i="2" s="1"/>
  <c r="N220" i="2"/>
  <c r="T220" i="2" s="1"/>
  <c r="N221" i="2"/>
  <c r="T221" i="2" s="1"/>
  <c r="N222" i="2"/>
  <c r="T222" i="2" s="1"/>
  <c r="N223" i="2"/>
  <c r="T223" i="2" s="1"/>
  <c r="N224" i="2"/>
  <c r="T224" i="2" s="1"/>
  <c r="N225" i="2"/>
  <c r="T225" i="2" s="1"/>
  <c r="N226" i="2"/>
  <c r="T226" i="2" s="1"/>
  <c r="N227" i="2"/>
  <c r="T227" i="2" s="1"/>
  <c r="N228" i="2"/>
  <c r="T228" i="2" s="1"/>
  <c r="N229" i="2"/>
  <c r="T229" i="2" s="1"/>
  <c r="N230" i="2"/>
  <c r="T230" i="2" s="1"/>
  <c r="N231" i="2"/>
  <c r="T231" i="2" s="1"/>
  <c r="N232" i="2"/>
  <c r="T232" i="2" s="1"/>
  <c r="N233" i="2"/>
  <c r="T233" i="2" s="1"/>
  <c r="N234" i="2"/>
  <c r="T234" i="2" s="1"/>
  <c r="N235" i="2"/>
  <c r="T235" i="2" s="1"/>
  <c r="N236" i="2"/>
  <c r="T236" i="2" s="1"/>
  <c r="N237" i="2"/>
  <c r="T237" i="2" s="1"/>
  <c r="N238" i="2"/>
  <c r="T238" i="2" s="1"/>
  <c r="N239" i="2"/>
  <c r="T239" i="2" s="1"/>
  <c r="N240" i="2"/>
  <c r="T240" i="2" s="1"/>
  <c r="N241" i="2"/>
  <c r="T241" i="2" s="1"/>
  <c r="N242" i="2"/>
  <c r="T242" i="2" s="1"/>
  <c r="N243" i="2"/>
  <c r="T243" i="2" s="1"/>
  <c r="N244" i="2"/>
  <c r="T244" i="2" s="1"/>
  <c r="N245" i="2"/>
  <c r="T245" i="2" s="1"/>
  <c r="N246" i="2"/>
  <c r="T246" i="2" s="1"/>
  <c r="N247" i="2"/>
  <c r="T247" i="2" s="1"/>
  <c r="N248" i="2"/>
  <c r="T248" i="2" s="1"/>
  <c r="N249" i="2"/>
  <c r="T249" i="2" s="1"/>
  <c r="N250" i="2"/>
  <c r="T250" i="2" s="1"/>
  <c r="N251" i="2"/>
  <c r="T251" i="2" s="1"/>
  <c r="N252" i="2"/>
  <c r="T252" i="2" s="1"/>
  <c r="N253" i="2"/>
  <c r="T253" i="2" s="1"/>
  <c r="N254" i="2"/>
  <c r="T254" i="2" s="1"/>
  <c r="N255" i="2"/>
  <c r="T255" i="2" s="1"/>
  <c r="N256" i="2"/>
  <c r="T256" i="2" s="1"/>
  <c r="N257" i="2"/>
  <c r="T257" i="2" s="1"/>
  <c r="N258" i="2"/>
  <c r="T258" i="2" s="1"/>
  <c r="N259" i="2"/>
  <c r="T259" i="2" s="1"/>
  <c r="N260" i="2"/>
  <c r="T260" i="2" s="1"/>
  <c r="N261" i="2"/>
  <c r="T261" i="2" s="1"/>
  <c r="N262" i="2"/>
  <c r="T262" i="2" s="1"/>
  <c r="N263" i="2"/>
  <c r="T263" i="2" s="1"/>
  <c r="N264" i="2"/>
  <c r="T264" i="2" s="1"/>
  <c r="N265" i="2"/>
  <c r="T265" i="2" s="1"/>
  <c r="N266" i="2"/>
  <c r="T266" i="2" s="1"/>
  <c r="N267" i="2"/>
  <c r="T267" i="2" s="1"/>
  <c r="N268" i="2"/>
  <c r="T268" i="2" s="1"/>
  <c r="N269" i="2"/>
  <c r="T269" i="2" s="1"/>
  <c r="N270" i="2"/>
  <c r="T270" i="2" s="1"/>
  <c r="N271" i="2"/>
  <c r="T271" i="2" s="1"/>
  <c r="N272" i="2"/>
  <c r="T272" i="2" s="1"/>
  <c r="N273" i="2"/>
  <c r="T273" i="2" s="1"/>
  <c r="N274" i="2"/>
  <c r="T274" i="2" s="1"/>
  <c r="N275" i="2"/>
  <c r="T275" i="2" s="1"/>
  <c r="N276" i="2"/>
  <c r="T276" i="2" s="1"/>
  <c r="N277" i="2"/>
  <c r="T277" i="2" s="1"/>
  <c r="N278" i="2"/>
  <c r="T278" i="2" s="1"/>
  <c r="N279" i="2"/>
  <c r="T279" i="2" s="1"/>
  <c r="N280" i="2"/>
  <c r="T280" i="2" s="1"/>
  <c r="N281" i="2"/>
  <c r="T281" i="2" s="1"/>
  <c r="N282" i="2"/>
  <c r="T282" i="2" s="1"/>
  <c r="N283" i="2"/>
  <c r="T283" i="2" s="1"/>
  <c r="N284" i="2"/>
  <c r="T284" i="2" s="1"/>
  <c r="N285" i="2"/>
  <c r="T285" i="2" s="1"/>
  <c r="N286" i="2"/>
  <c r="T286" i="2" s="1"/>
  <c r="N287" i="2"/>
  <c r="T287" i="2" s="1"/>
  <c r="N288" i="2"/>
  <c r="T288" i="2" s="1"/>
  <c r="N289" i="2"/>
  <c r="T289" i="2" s="1"/>
  <c r="N290" i="2"/>
  <c r="T290" i="2" s="1"/>
  <c r="N291" i="2"/>
  <c r="T291" i="2" s="1"/>
  <c r="N292" i="2"/>
  <c r="T292" i="2" s="1"/>
  <c r="N293" i="2"/>
  <c r="T293" i="2" s="1"/>
  <c r="N294" i="2"/>
  <c r="T294" i="2" s="1"/>
  <c r="N295" i="2"/>
  <c r="T295" i="2" s="1"/>
  <c r="N296" i="2"/>
  <c r="T296" i="2" s="1"/>
  <c r="N297" i="2"/>
  <c r="T297" i="2" s="1"/>
  <c r="N298" i="2"/>
  <c r="T298" i="2" s="1"/>
  <c r="N299" i="2"/>
  <c r="T299" i="2" s="1"/>
  <c r="N300" i="2"/>
  <c r="T300" i="2" s="1"/>
  <c r="N301" i="2"/>
  <c r="T301" i="2" s="1"/>
  <c r="N302" i="2"/>
  <c r="T302" i="2" s="1"/>
  <c r="N303" i="2"/>
  <c r="T303" i="2" s="1"/>
  <c r="N304" i="2"/>
  <c r="T304" i="2" s="1"/>
  <c r="N305" i="2"/>
  <c r="T305" i="2" s="1"/>
  <c r="N306" i="2"/>
  <c r="T306" i="2" s="1"/>
  <c r="N307" i="2"/>
  <c r="T307" i="2" s="1"/>
  <c r="N308" i="2"/>
  <c r="T308" i="2" s="1"/>
  <c r="N309" i="2"/>
  <c r="T309" i="2" s="1"/>
  <c r="N310" i="2"/>
  <c r="T310" i="2" s="1"/>
  <c r="N311" i="2"/>
  <c r="T311" i="2" s="1"/>
  <c r="N312" i="2"/>
  <c r="T312" i="2" s="1"/>
  <c r="N313" i="2"/>
  <c r="T313" i="2" s="1"/>
  <c r="N314" i="2"/>
  <c r="T314" i="2" s="1"/>
  <c r="N315" i="2"/>
  <c r="T315" i="2" s="1"/>
  <c r="N316" i="2"/>
  <c r="T316" i="2" s="1"/>
  <c r="N317" i="2"/>
  <c r="T317" i="2" s="1"/>
  <c r="N318" i="2"/>
  <c r="T318" i="2" s="1"/>
  <c r="N319" i="2"/>
  <c r="T319" i="2" s="1"/>
  <c r="N320" i="2"/>
  <c r="T320" i="2" s="1"/>
  <c r="N321" i="2"/>
  <c r="T321" i="2" s="1"/>
  <c r="N322" i="2"/>
  <c r="T322" i="2" s="1"/>
  <c r="N323" i="2"/>
  <c r="T323" i="2" s="1"/>
  <c r="N324" i="2"/>
  <c r="T324" i="2" s="1"/>
  <c r="N325" i="2"/>
  <c r="T325" i="2" s="1"/>
  <c r="N326" i="2"/>
  <c r="T326" i="2" s="1"/>
  <c r="N327" i="2"/>
  <c r="T327" i="2" s="1"/>
  <c r="N328" i="2"/>
  <c r="T328" i="2" s="1"/>
  <c r="N329" i="2"/>
  <c r="T329" i="2" s="1"/>
  <c r="N330" i="2"/>
  <c r="T330" i="2" s="1"/>
  <c r="N331" i="2"/>
  <c r="T331" i="2" s="1"/>
  <c r="N332" i="2"/>
  <c r="T332" i="2" s="1"/>
  <c r="N333" i="2"/>
  <c r="T333" i="2" s="1"/>
  <c r="N334" i="2"/>
  <c r="T334" i="2" s="1"/>
  <c r="N335" i="2"/>
  <c r="T335" i="2" s="1"/>
  <c r="N336" i="2"/>
  <c r="T336" i="2" s="1"/>
  <c r="N337" i="2"/>
  <c r="T337" i="2" s="1"/>
  <c r="N338" i="2"/>
  <c r="T338" i="2" s="1"/>
  <c r="N339" i="2"/>
  <c r="T339" i="2" s="1"/>
  <c r="N340" i="2"/>
  <c r="T340" i="2" s="1"/>
  <c r="N341" i="2"/>
  <c r="T341" i="2" s="1"/>
  <c r="N342" i="2"/>
  <c r="T342" i="2" s="1"/>
  <c r="N343" i="2"/>
  <c r="T343" i="2" s="1"/>
  <c r="N344" i="2"/>
  <c r="T344" i="2" s="1"/>
  <c r="N345" i="2"/>
  <c r="T345" i="2" s="1"/>
  <c r="N346" i="2"/>
  <c r="T346" i="2" s="1"/>
  <c r="N347" i="2"/>
  <c r="T347" i="2" s="1"/>
  <c r="N348" i="2"/>
  <c r="T348" i="2" s="1"/>
  <c r="N349" i="2"/>
  <c r="T349" i="2" s="1"/>
  <c r="N350" i="2"/>
  <c r="T350" i="2" s="1"/>
  <c r="N351" i="2"/>
  <c r="T351" i="2" s="1"/>
  <c r="N352" i="2"/>
  <c r="T352" i="2" s="1"/>
  <c r="N353" i="2"/>
  <c r="T353" i="2" s="1"/>
  <c r="N354" i="2"/>
  <c r="N355" i="2"/>
  <c r="T355" i="2" s="1"/>
  <c r="N356" i="2"/>
  <c r="T356" i="2" s="1"/>
  <c r="N357" i="2"/>
  <c r="T357" i="2" s="1"/>
  <c r="N358" i="2"/>
  <c r="T358" i="2" s="1"/>
  <c r="N359" i="2"/>
  <c r="T359" i="2" s="1"/>
  <c r="N360" i="2"/>
  <c r="T360" i="2" s="1"/>
  <c r="N361" i="2"/>
  <c r="T361" i="2" s="1"/>
  <c r="N362" i="2"/>
  <c r="T362" i="2" s="1"/>
  <c r="N363" i="2"/>
  <c r="T363" i="2" s="1"/>
  <c r="N364" i="2"/>
  <c r="T364" i="2" s="1"/>
  <c r="N365" i="2"/>
  <c r="T365" i="2" s="1"/>
  <c r="N366" i="2"/>
  <c r="T366" i="2" s="1"/>
  <c r="N367" i="2"/>
  <c r="T367" i="2" s="1"/>
  <c r="N368" i="2"/>
  <c r="T368" i="2" s="1"/>
  <c r="N369" i="2"/>
  <c r="T369" i="2" s="1"/>
  <c r="N370" i="2"/>
  <c r="T370" i="2" s="1"/>
  <c r="N371" i="2"/>
  <c r="T371" i="2" s="1"/>
  <c r="N372" i="2"/>
  <c r="T372" i="2" s="1"/>
  <c r="N373" i="2"/>
  <c r="T373" i="2" s="1"/>
  <c r="N374" i="2"/>
  <c r="T374" i="2" s="1"/>
  <c r="N375" i="2"/>
  <c r="T375" i="2" s="1"/>
  <c r="N376" i="2"/>
  <c r="T376" i="2" s="1"/>
  <c r="N377" i="2"/>
  <c r="T377" i="2" s="1"/>
  <c r="N378" i="2"/>
  <c r="T378" i="2" s="1"/>
  <c r="N379" i="2"/>
  <c r="T379" i="2" s="1"/>
  <c r="N380" i="2"/>
  <c r="T380" i="2" s="1"/>
  <c r="N381" i="2"/>
  <c r="T381" i="2" s="1"/>
  <c r="N382" i="2"/>
  <c r="T382" i="2" s="1"/>
  <c r="N383" i="2"/>
  <c r="T383" i="2" s="1"/>
  <c r="N384" i="2"/>
  <c r="T384" i="2" s="1"/>
  <c r="N385" i="2"/>
  <c r="T385" i="2" s="1"/>
  <c r="N386" i="2"/>
  <c r="T386" i="2" s="1"/>
  <c r="N387" i="2"/>
  <c r="T387" i="2" s="1"/>
  <c r="N388" i="2"/>
  <c r="T388" i="2" s="1"/>
  <c r="N389" i="2"/>
  <c r="T389" i="2" s="1"/>
  <c r="N390" i="2"/>
  <c r="T390" i="2" s="1"/>
  <c r="N391" i="2"/>
  <c r="T391" i="2" s="1"/>
  <c r="N392" i="2"/>
  <c r="T392" i="2" s="1"/>
  <c r="N393" i="2"/>
  <c r="T393" i="2" s="1"/>
  <c r="N394" i="2"/>
  <c r="T394" i="2" s="1"/>
  <c r="N395" i="2"/>
  <c r="T395" i="2" s="1"/>
  <c r="N396" i="2"/>
  <c r="T396" i="2" s="1"/>
  <c r="N397" i="2"/>
  <c r="T397" i="2" s="1"/>
  <c r="N398" i="2"/>
  <c r="T398" i="2" s="1"/>
  <c r="N399" i="2"/>
  <c r="T399" i="2" s="1"/>
  <c r="N400" i="2"/>
  <c r="T400" i="2" s="1"/>
  <c r="N401" i="2"/>
  <c r="T401" i="2" s="1"/>
  <c r="N402" i="2"/>
  <c r="T402" i="2" s="1"/>
  <c r="N403" i="2"/>
  <c r="T403" i="2" s="1"/>
  <c r="N404" i="2"/>
  <c r="T404" i="2" s="1"/>
  <c r="N405" i="2"/>
  <c r="T405" i="2" s="1"/>
  <c r="N406" i="2"/>
  <c r="T406" i="2" s="1"/>
  <c r="N407" i="2"/>
  <c r="T407" i="2" s="1"/>
  <c r="N408" i="2"/>
  <c r="T408" i="2" s="1"/>
  <c r="N409" i="2"/>
  <c r="T409" i="2" s="1"/>
  <c r="N410" i="2"/>
  <c r="T410" i="2" s="1"/>
  <c r="N411" i="2"/>
  <c r="T411" i="2" s="1"/>
  <c r="N412" i="2"/>
  <c r="T412" i="2" s="1"/>
  <c r="N413" i="2"/>
  <c r="T413" i="2" s="1"/>
  <c r="N414" i="2"/>
  <c r="T414" i="2" s="1"/>
  <c r="N415" i="2"/>
  <c r="T415" i="2" s="1"/>
  <c r="N416" i="2"/>
  <c r="T416" i="2" s="1"/>
  <c r="N417" i="2"/>
  <c r="T417" i="2" s="1"/>
  <c r="N418" i="2"/>
  <c r="T418" i="2" s="1"/>
  <c r="N419" i="2"/>
  <c r="T419" i="2" s="1"/>
  <c r="N420" i="2"/>
  <c r="T420" i="2" s="1"/>
  <c r="N421" i="2"/>
  <c r="T421" i="2" s="1"/>
  <c r="N422" i="2"/>
  <c r="T422" i="2" s="1"/>
  <c r="N423" i="2"/>
  <c r="T423" i="2" s="1"/>
  <c r="N424" i="2"/>
  <c r="T424" i="2" s="1"/>
  <c r="N425" i="2"/>
  <c r="T425" i="2" s="1"/>
  <c r="N426" i="2"/>
  <c r="T426" i="2" s="1"/>
  <c r="N427" i="2"/>
  <c r="T427" i="2" s="1"/>
  <c r="N428" i="2"/>
  <c r="T428" i="2" s="1"/>
  <c r="N429" i="2"/>
  <c r="T429" i="2" s="1"/>
  <c r="N430" i="2"/>
  <c r="T430" i="2" s="1"/>
  <c r="N431" i="2"/>
  <c r="T431" i="2" s="1"/>
  <c r="N432" i="2"/>
  <c r="T432" i="2" s="1"/>
  <c r="N433" i="2"/>
  <c r="T433" i="2" s="1"/>
  <c r="N434" i="2"/>
  <c r="T434" i="2" s="1"/>
  <c r="N435" i="2"/>
  <c r="T435" i="2" s="1"/>
  <c r="N436" i="2"/>
  <c r="T436" i="2" s="1"/>
  <c r="N437" i="2"/>
  <c r="T437" i="2" s="1"/>
  <c r="N438" i="2"/>
  <c r="T438" i="2" s="1"/>
  <c r="N439" i="2"/>
  <c r="T439" i="2" s="1"/>
  <c r="N440" i="2"/>
  <c r="T440" i="2" s="1"/>
  <c r="N441" i="2"/>
  <c r="T441" i="2" s="1"/>
  <c r="N442" i="2"/>
  <c r="T442" i="2" s="1"/>
  <c r="N443" i="2"/>
  <c r="T443" i="2" s="1"/>
  <c r="N444" i="2"/>
  <c r="T444" i="2" s="1"/>
  <c r="N445" i="2"/>
  <c r="T445" i="2" s="1"/>
  <c r="N446" i="2"/>
  <c r="T446" i="2" s="1"/>
  <c r="N447" i="2"/>
  <c r="T447" i="2" s="1"/>
  <c r="N448" i="2"/>
  <c r="T448" i="2" s="1"/>
  <c r="N449" i="2"/>
  <c r="T449" i="2" s="1"/>
  <c r="N450" i="2"/>
  <c r="T450" i="2" s="1"/>
  <c r="N451" i="2"/>
  <c r="T451" i="2" s="1"/>
  <c r="N452" i="2"/>
  <c r="T452" i="2" s="1"/>
  <c r="N453" i="2"/>
  <c r="T453" i="2" s="1"/>
  <c r="N454" i="2"/>
  <c r="T454" i="2" s="1"/>
  <c r="N455" i="2"/>
  <c r="T455" i="2" s="1"/>
  <c r="N456" i="2"/>
  <c r="T456" i="2" s="1"/>
  <c r="N457" i="2"/>
  <c r="T457" i="2" s="1"/>
  <c r="N458" i="2"/>
  <c r="T458" i="2" s="1"/>
  <c r="N459" i="2"/>
  <c r="T459" i="2" s="1"/>
  <c r="N460" i="2"/>
  <c r="T460" i="2" s="1"/>
  <c r="N461" i="2"/>
  <c r="T461" i="2" s="1"/>
  <c r="N462" i="2"/>
  <c r="T462" i="2" s="1"/>
  <c r="N463" i="2"/>
  <c r="T463" i="2" s="1"/>
  <c r="N464" i="2"/>
  <c r="T464" i="2" s="1"/>
  <c r="N465" i="2"/>
  <c r="T465" i="2" s="1"/>
  <c r="N466" i="2"/>
  <c r="T466" i="2" s="1"/>
  <c r="N467" i="2"/>
  <c r="T467" i="2" s="1"/>
  <c r="N468" i="2"/>
  <c r="T468" i="2" s="1"/>
  <c r="N469" i="2"/>
  <c r="T469" i="2" s="1"/>
  <c r="N470" i="2"/>
  <c r="T470" i="2" s="1"/>
  <c r="N471" i="2"/>
  <c r="T471" i="2" s="1"/>
  <c r="N472" i="2"/>
  <c r="T472" i="2" s="1"/>
  <c r="N473" i="2"/>
  <c r="T473" i="2" s="1"/>
  <c r="N474" i="2"/>
  <c r="N475" i="2"/>
  <c r="T475" i="2" s="1"/>
  <c r="N476" i="2"/>
  <c r="T476" i="2" s="1"/>
  <c r="N477" i="2"/>
  <c r="T477" i="2" s="1"/>
  <c r="N478" i="2"/>
  <c r="T478" i="2" s="1"/>
  <c r="N479" i="2"/>
  <c r="T479" i="2" s="1"/>
  <c r="N480" i="2"/>
  <c r="T480" i="2" s="1"/>
  <c r="N481" i="2"/>
  <c r="T481" i="2" s="1"/>
  <c r="N482" i="2"/>
  <c r="T482" i="2" s="1"/>
  <c r="N483" i="2"/>
  <c r="T483" i="2" s="1"/>
  <c r="N484" i="2"/>
  <c r="T484" i="2" s="1"/>
  <c r="N485" i="2"/>
  <c r="T485" i="2" s="1"/>
  <c r="N486" i="2"/>
  <c r="T486" i="2" s="1"/>
  <c r="N487" i="2"/>
  <c r="T487" i="2" s="1"/>
  <c r="N488" i="2"/>
  <c r="T488" i="2" s="1"/>
  <c r="N489" i="2"/>
  <c r="T489" i="2" s="1"/>
  <c r="N490" i="2"/>
  <c r="T490" i="2" s="1"/>
  <c r="N491" i="2"/>
  <c r="T491" i="2" s="1"/>
  <c r="N492" i="2"/>
  <c r="T492" i="2" s="1"/>
  <c r="N493" i="2"/>
  <c r="T493" i="2" s="1"/>
  <c r="N494" i="2"/>
  <c r="T494" i="2" s="1"/>
  <c r="N495" i="2"/>
  <c r="T495" i="2" s="1"/>
  <c r="N496" i="2"/>
  <c r="T496" i="2" s="1"/>
  <c r="N497" i="2"/>
  <c r="T497" i="2" s="1"/>
  <c r="N498" i="2"/>
  <c r="T498" i="2" s="1"/>
  <c r="N499" i="2"/>
  <c r="T499" i="2" s="1"/>
  <c r="N500" i="2"/>
  <c r="T500" i="2" s="1"/>
  <c r="N501" i="2"/>
  <c r="T501" i="2" s="1"/>
  <c r="N502" i="2"/>
  <c r="T502" i="2" s="1"/>
  <c r="N503" i="2"/>
  <c r="T503" i="2" s="1"/>
  <c r="N504" i="2"/>
  <c r="T504" i="2" s="1"/>
  <c r="N505" i="2"/>
  <c r="T505" i="2" s="1"/>
  <c r="N506" i="2"/>
  <c r="T506" i="2" s="1"/>
  <c r="N507" i="2"/>
  <c r="T507" i="2" s="1"/>
  <c r="N508" i="2"/>
  <c r="T508" i="2" s="1"/>
  <c r="N509" i="2"/>
  <c r="T509" i="2" s="1"/>
  <c r="N510" i="2"/>
  <c r="T510" i="2" s="1"/>
  <c r="N511" i="2"/>
  <c r="T511" i="2" s="1"/>
  <c r="N512" i="2"/>
  <c r="T512" i="2" s="1"/>
  <c r="N513" i="2"/>
  <c r="T513" i="2" s="1"/>
  <c r="N514" i="2"/>
  <c r="T514" i="2" s="1"/>
  <c r="N515" i="2"/>
  <c r="T515" i="2" s="1"/>
  <c r="N516" i="2"/>
  <c r="T516" i="2" s="1"/>
  <c r="N517" i="2"/>
  <c r="T517" i="2" s="1"/>
  <c r="N518" i="2"/>
  <c r="T518" i="2" s="1"/>
  <c r="N519" i="2"/>
  <c r="T519" i="2" s="1"/>
  <c r="N520" i="2"/>
  <c r="T520" i="2" s="1"/>
  <c r="N521" i="2"/>
  <c r="T521" i="2" s="1"/>
  <c r="N522" i="2"/>
  <c r="T522" i="2" s="1"/>
  <c r="N523" i="2"/>
  <c r="T523" i="2" s="1"/>
  <c r="N524" i="2"/>
  <c r="T524" i="2" s="1"/>
  <c r="N525" i="2"/>
  <c r="T525" i="2" s="1"/>
  <c r="N526" i="2"/>
  <c r="T526" i="2" s="1"/>
  <c r="N527" i="2"/>
  <c r="T527" i="2" s="1"/>
  <c r="N528" i="2"/>
  <c r="T528" i="2" s="1"/>
  <c r="N529" i="2"/>
  <c r="T529" i="2" s="1"/>
  <c r="N530" i="2"/>
  <c r="T530" i="2" s="1"/>
  <c r="N531" i="2"/>
  <c r="T531" i="2" s="1"/>
  <c r="N532" i="2"/>
  <c r="T532" i="2" s="1"/>
  <c r="N533" i="2"/>
  <c r="T533" i="2" s="1"/>
  <c r="N534" i="2"/>
  <c r="T534" i="2" s="1"/>
  <c r="N535" i="2"/>
  <c r="T535" i="2" s="1"/>
  <c r="N536" i="2"/>
  <c r="T536" i="2" s="1"/>
  <c r="N537" i="2"/>
  <c r="T537" i="2" s="1"/>
  <c r="N538" i="2"/>
  <c r="T538" i="2" s="1"/>
  <c r="N539" i="2"/>
  <c r="T539" i="2" s="1"/>
  <c r="N540" i="2"/>
  <c r="T540" i="2" s="1"/>
  <c r="N541" i="2"/>
  <c r="T541" i="2" s="1"/>
  <c r="N542" i="2"/>
  <c r="T542" i="2" s="1"/>
  <c r="N543" i="2"/>
  <c r="T543" i="2" s="1"/>
  <c r="N544" i="2"/>
  <c r="T544" i="2" s="1"/>
  <c r="N545" i="2"/>
  <c r="T545" i="2" s="1"/>
  <c r="N546" i="2"/>
  <c r="T546" i="2" s="1"/>
  <c r="N547" i="2"/>
  <c r="T547" i="2" s="1"/>
  <c r="N548" i="2"/>
  <c r="T548" i="2" s="1"/>
  <c r="N549" i="2"/>
  <c r="T549" i="2" s="1"/>
  <c r="N550" i="2"/>
  <c r="T550" i="2" s="1"/>
  <c r="N551" i="2"/>
  <c r="T551" i="2" s="1"/>
  <c r="N552" i="2"/>
  <c r="T552" i="2" s="1"/>
  <c r="N553" i="2"/>
  <c r="T553" i="2" s="1"/>
  <c r="N554" i="2"/>
  <c r="T554" i="2" s="1"/>
  <c r="N555" i="2"/>
  <c r="T555" i="2" s="1"/>
  <c r="N556" i="2"/>
  <c r="T556" i="2" s="1"/>
  <c r="N557" i="2"/>
  <c r="T557" i="2" s="1"/>
  <c r="N558" i="2"/>
  <c r="T558" i="2" s="1"/>
  <c r="N559" i="2"/>
  <c r="T559" i="2" s="1"/>
  <c r="N560" i="2"/>
  <c r="T560" i="2" s="1"/>
  <c r="N561" i="2"/>
  <c r="T561" i="2" s="1"/>
  <c r="N562" i="2"/>
  <c r="T562" i="2" s="1"/>
  <c r="N563" i="2"/>
  <c r="T563" i="2" s="1"/>
  <c r="N564" i="2"/>
  <c r="T564" i="2" s="1"/>
  <c r="N565" i="2"/>
  <c r="T565" i="2" s="1"/>
  <c r="N566" i="2"/>
  <c r="T566" i="2" s="1"/>
  <c r="N567" i="2"/>
  <c r="T567" i="2" s="1"/>
  <c r="N568" i="2"/>
  <c r="T568" i="2" s="1"/>
  <c r="N569" i="2"/>
  <c r="T569" i="2" s="1"/>
  <c r="N570" i="2"/>
  <c r="T570" i="2" s="1"/>
  <c r="N571" i="2"/>
  <c r="T571" i="2" s="1"/>
  <c r="N572" i="2"/>
  <c r="T572" i="2" s="1"/>
  <c r="N573" i="2"/>
  <c r="T573" i="2" s="1"/>
  <c r="N574" i="2"/>
  <c r="T574" i="2" s="1"/>
  <c r="N575" i="2"/>
  <c r="T575" i="2" s="1"/>
  <c r="N576" i="2"/>
  <c r="T576" i="2" s="1"/>
  <c r="N577" i="2"/>
  <c r="T577" i="2" s="1"/>
  <c r="N578" i="2"/>
  <c r="T578" i="2" s="1"/>
  <c r="N579" i="2"/>
  <c r="T579" i="2" s="1"/>
  <c r="N580" i="2"/>
  <c r="T580" i="2" s="1"/>
  <c r="N581" i="2"/>
  <c r="T581" i="2" s="1"/>
  <c r="N582" i="2"/>
  <c r="T582" i="2" s="1"/>
  <c r="N583" i="2"/>
  <c r="T583" i="2" s="1"/>
  <c r="N584" i="2"/>
  <c r="T584" i="2" s="1"/>
  <c r="N585" i="2"/>
  <c r="T585" i="2" s="1"/>
  <c r="N586" i="2"/>
  <c r="T586" i="2" s="1"/>
  <c r="N587" i="2"/>
  <c r="T587" i="2" s="1"/>
  <c r="N588" i="2"/>
  <c r="T588" i="2" s="1"/>
  <c r="N589" i="2"/>
  <c r="T589" i="2" s="1"/>
  <c r="N590" i="2"/>
  <c r="T590" i="2" s="1"/>
  <c r="N591" i="2"/>
  <c r="T591" i="2" s="1"/>
  <c r="N592" i="2"/>
  <c r="T592" i="2" s="1"/>
  <c r="N593" i="2"/>
  <c r="T593" i="2" s="1"/>
  <c r="N594" i="2"/>
  <c r="T594" i="2" s="1"/>
  <c r="N595" i="2"/>
  <c r="T595" i="2" s="1"/>
  <c r="N596" i="2"/>
  <c r="T596" i="2" s="1"/>
  <c r="N597" i="2"/>
  <c r="T597" i="2" s="1"/>
  <c r="N598" i="2"/>
  <c r="T598" i="2" s="1"/>
  <c r="N599" i="2"/>
  <c r="T599" i="2" s="1"/>
  <c r="N600" i="2"/>
  <c r="T600" i="2" s="1"/>
  <c r="N601" i="2"/>
  <c r="T601" i="2" s="1"/>
  <c r="N602" i="2"/>
  <c r="N603" i="2"/>
  <c r="T603" i="2" s="1"/>
  <c r="N604" i="2"/>
  <c r="T604" i="2" s="1"/>
  <c r="N605" i="2"/>
  <c r="T605" i="2" s="1"/>
  <c r="N606" i="2"/>
  <c r="T606" i="2" s="1"/>
  <c r="N607" i="2"/>
  <c r="T607" i="2" s="1"/>
  <c r="N608" i="2"/>
  <c r="T608" i="2" s="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Q108" i="2" s="1"/>
  <c r="P109" i="2"/>
  <c r="P110" i="2"/>
  <c r="P111" i="2"/>
  <c r="P112" i="2"/>
  <c r="Q112" i="2" s="1"/>
  <c r="P113" i="2"/>
  <c r="P114" i="2"/>
  <c r="P115" i="2"/>
  <c r="P116" i="2"/>
  <c r="Q116" i="2" s="1"/>
  <c r="P117" i="2"/>
  <c r="P118" i="2"/>
  <c r="P119" i="2"/>
  <c r="P120" i="2"/>
  <c r="Q120" i="2" s="1"/>
  <c r="P121" i="2"/>
  <c r="P122" i="2"/>
  <c r="P123" i="2"/>
  <c r="P124" i="2"/>
  <c r="Q124" i="2" s="1"/>
  <c r="P125" i="2"/>
  <c r="P126" i="2"/>
  <c r="P127" i="2"/>
  <c r="P128" i="2"/>
  <c r="Q128" i="2" s="1"/>
  <c r="P129" i="2"/>
  <c r="P130" i="2"/>
  <c r="P131" i="2"/>
  <c r="P132" i="2"/>
  <c r="Q132" i="2" s="1"/>
  <c r="P133" i="2"/>
  <c r="P134" i="2"/>
  <c r="P135" i="2"/>
  <c r="P136" i="2"/>
  <c r="Q136" i="2" s="1"/>
  <c r="P137" i="2"/>
  <c r="P138" i="2"/>
  <c r="P139" i="2"/>
  <c r="P140" i="2"/>
  <c r="Q140" i="2" s="1"/>
  <c r="P141" i="2"/>
  <c r="P142" i="2"/>
  <c r="P143" i="2"/>
  <c r="P144" i="2"/>
  <c r="Q144" i="2" s="1"/>
  <c r="P145" i="2"/>
  <c r="P146" i="2"/>
  <c r="P147" i="2"/>
  <c r="P148" i="2"/>
  <c r="Q148" i="2" s="1"/>
  <c r="P149" i="2"/>
  <c r="P150" i="2"/>
  <c r="P151" i="2"/>
  <c r="P152" i="2"/>
  <c r="Q152" i="2" s="1"/>
  <c r="P153" i="2"/>
  <c r="P154" i="2"/>
  <c r="P155" i="2"/>
  <c r="P156" i="2"/>
  <c r="Q156" i="2" s="1"/>
  <c r="P157" i="2"/>
  <c r="P158" i="2"/>
  <c r="P159" i="2"/>
  <c r="P160" i="2"/>
  <c r="Q160" i="2" s="1"/>
  <c r="P161" i="2"/>
  <c r="P162" i="2"/>
  <c r="P163" i="2"/>
  <c r="P164" i="2"/>
  <c r="Q164" i="2" s="1"/>
  <c r="P165" i="2"/>
  <c r="P166" i="2"/>
  <c r="P167" i="2"/>
  <c r="P168" i="2"/>
  <c r="Q168" i="2" s="1"/>
  <c r="P169" i="2"/>
  <c r="P170" i="2"/>
  <c r="P171" i="2"/>
  <c r="P172" i="2"/>
  <c r="Q172" i="2" s="1"/>
  <c r="P173" i="2"/>
  <c r="P174" i="2"/>
  <c r="P175" i="2"/>
  <c r="P176" i="2"/>
  <c r="Q176" i="2" s="1"/>
  <c r="P177" i="2"/>
  <c r="P178" i="2"/>
  <c r="P179" i="2"/>
  <c r="P180" i="2"/>
  <c r="Q180" i="2" s="1"/>
  <c r="P181" i="2"/>
  <c r="P182" i="2"/>
  <c r="P183" i="2"/>
  <c r="P184" i="2"/>
  <c r="Q184" i="2" s="1"/>
  <c r="P185" i="2"/>
  <c r="P186" i="2"/>
  <c r="P187" i="2"/>
  <c r="P188" i="2"/>
  <c r="Q188" i="2" s="1"/>
  <c r="P189" i="2"/>
  <c r="P190" i="2"/>
  <c r="P191" i="2"/>
  <c r="P192" i="2"/>
  <c r="Q192" i="2" s="1"/>
  <c r="P193" i="2"/>
  <c r="P194" i="2"/>
  <c r="P195" i="2"/>
  <c r="P196" i="2"/>
  <c r="Q196" i="2" s="1"/>
  <c r="P197" i="2"/>
  <c r="P198" i="2"/>
  <c r="P199" i="2"/>
  <c r="P200" i="2"/>
  <c r="Q200" i="2" s="1"/>
  <c r="P201" i="2"/>
  <c r="P202" i="2"/>
  <c r="P203" i="2"/>
  <c r="P204" i="2"/>
  <c r="Q204" i="2" s="1"/>
  <c r="P205" i="2"/>
  <c r="P206" i="2"/>
  <c r="P207" i="2"/>
  <c r="P208" i="2"/>
  <c r="P209" i="2"/>
  <c r="P210" i="2"/>
  <c r="P211" i="2"/>
  <c r="P212" i="2"/>
  <c r="Q212" i="2" s="1"/>
  <c r="P213" i="2"/>
  <c r="P214" i="2"/>
  <c r="P215" i="2"/>
  <c r="P216" i="2"/>
  <c r="Q216" i="2" s="1"/>
  <c r="P217" i="2"/>
  <c r="P218" i="2"/>
  <c r="P219" i="2"/>
  <c r="P220" i="2"/>
  <c r="Q220" i="2" s="1"/>
  <c r="P221" i="2"/>
  <c r="P222" i="2"/>
  <c r="P223" i="2"/>
  <c r="P224" i="2"/>
  <c r="P225" i="2"/>
  <c r="P226" i="2"/>
  <c r="P227" i="2"/>
  <c r="P228" i="2"/>
  <c r="Q228" i="2" s="1"/>
  <c r="P229" i="2"/>
  <c r="P230" i="2"/>
  <c r="P231" i="2"/>
  <c r="P232" i="2"/>
  <c r="Q232" i="2" s="1"/>
  <c r="P233" i="2"/>
  <c r="P234" i="2"/>
  <c r="P235" i="2"/>
  <c r="P236" i="2"/>
  <c r="Q236" i="2" s="1"/>
  <c r="P237" i="2"/>
  <c r="P238" i="2"/>
  <c r="P239" i="2"/>
  <c r="P240" i="2"/>
  <c r="P241" i="2"/>
  <c r="P242" i="2"/>
  <c r="P243" i="2"/>
  <c r="P244" i="2"/>
  <c r="Q244" i="2" s="1"/>
  <c r="P245" i="2"/>
  <c r="P246" i="2"/>
  <c r="P247" i="2"/>
  <c r="P248" i="2"/>
  <c r="Q248" i="2" s="1"/>
  <c r="P249" i="2"/>
  <c r="P250" i="2"/>
  <c r="P251" i="2"/>
  <c r="P252" i="2"/>
  <c r="Q252" i="2" s="1"/>
  <c r="P253" i="2"/>
  <c r="P254" i="2"/>
  <c r="P255" i="2"/>
  <c r="P256" i="2"/>
  <c r="P257" i="2"/>
  <c r="P258" i="2"/>
  <c r="P259" i="2"/>
  <c r="P260" i="2"/>
  <c r="Q260" i="2" s="1"/>
  <c r="P261" i="2"/>
  <c r="P262" i="2"/>
  <c r="P263" i="2"/>
  <c r="P264" i="2"/>
  <c r="Q264" i="2" s="1"/>
  <c r="P265" i="2"/>
  <c r="P266" i="2"/>
  <c r="P267" i="2"/>
  <c r="P268" i="2"/>
  <c r="P269" i="2"/>
  <c r="P270" i="2"/>
  <c r="P271" i="2"/>
  <c r="P272" i="2"/>
  <c r="P273" i="2"/>
  <c r="P274" i="2"/>
  <c r="P275" i="2"/>
  <c r="P276" i="2"/>
  <c r="Q276" i="2" s="1"/>
  <c r="P277" i="2"/>
  <c r="P278" i="2"/>
  <c r="P279" i="2"/>
  <c r="P280" i="2"/>
  <c r="Q280" i="2" s="1"/>
  <c r="P281" i="2"/>
  <c r="P282" i="2"/>
  <c r="P283" i="2"/>
  <c r="P284" i="2"/>
  <c r="P285" i="2"/>
  <c r="P286" i="2"/>
  <c r="P287" i="2"/>
  <c r="P288" i="2"/>
  <c r="P289" i="2"/>
  <c r="P290" i="2"/>
  <c r="P291" i="2"/>
  <c r="P292" i="2"/>
  <c r="Q292" i="2" s="1"/>
  <c r="P293" i="2"/>
  <c r="P294" i="2"/>
  <c r="P295" i="2"/>
  <c r="P296" i="2"/>
  <c r="P297" i="2"/>
  <c r="P298" i="2"/>
  <c r="P299" i="2"/>
  <c r="P300" i="2"/>
  <c r="P301" i="2"/>
  <c r="P302" i="2"/>
  <c r="P303" i="2"/>
  <c r="P304" i="2"/>
  <c r="P305" i="2"/>
  <c r="P306" i="2"/>
  <c r="P307" i="2"/>
  <c r="P308" i="2"/>
  <c r="P309" i="2"/>
  <c r="P310" i="2"/>
  <c r="P311" i="2"/>
  <c r="P312" i="2"/>
  <c r="Q312" i="2" s="1"/>
  <c r="P313" i="2"/>
  <c r="P314" i="2"/>
  <c r="P315" i="2"/>
  <c r="P316" i="2"/>
  <c r="P317" i="2"/>
  <c r="P318" i="2"/>
  <c r="P319" i="2"/>
  <c r="P320" i="2"/>
  <c r="P321" i="2"/>
  <c r="P322" i="2"/>
  <c r="P323" i="2"/>
  <c r="P324" i="2"/>
  <c r="Q324" i="2" s="1"/>
  <c r="P325" i="2"/>
  <c r="P326" i="2"/>
  <c r="P327" i="2"/>
  <c r="P328" i="2"/>
  <c r="P329" i="2"/>
  <c r="P330" i="2"/>
  <c r="P331" i="2"/>
  <c r="P332" i="2"/>
  <c r="P333" i="2"/>
  <c r="P334" i="2"/>
  <c r="P335" i="2"/>
  <c r="P336" i="2"/>
  <c r="P337" i="2"/>
  <c r="P338" i="2"/>
  <c r="P339" i="2"/>
  <c r="P340" i="2"/>
  <c r="P341" i="2"/>
  <c r="P342" i="2"/>
  <c r="P343" i="2"/>
  <c r="P344" i="2"/>
  <c r="Q344" i="2" s="1"/>
  <c r="P345" i="2"/>
  <c r="P346" i="2"/>
  <c r="P347" i="2"/>
  <c r="P348" i="2"/>
  <c r="P349" i="2"/>
  <c r="P350" i="2"/>
  <c r="P351" i="2"/>
  <c r="P352" i="2"/>
  <c r="P353" i="2"/>
  <c r="P354" i="2"/>
  <c r="P355" i="2"/>
  <c r="P356" i="2"/>
  <c r="Q356" i="2" s="1"/>
  <c r="P357" i="2"/>
  <c r="P358" i="2"/>
  <c r="P359" i="2"/>
  <c r="P360" i="2"/>
  <c r="P361" i="2"/>
  <c r="P362" i="2"/>
  <c r="P363" i="2"/>
  <c r="P364" i="2"/>
  <c r="P365" i="2"/>
  <c r="P366" i="2"/>
  <c r="P367" i="2"/>
  <c r="P368" i="2"/>
  <c r="P369" i="2"/>
  <c r="P370" i="2"/>
  <c r="P371" i="2"/>
  <c r="P372" i="2"/>
  <c r="P373" i="2"/>
  <c r="P374" i="2"/>
  <c r="P375" i="2"/>
  <c r="P376" i="2"/>
  <c r="Q376" i="2" s="1"/>
  <c r="P377" i="2"/>
  <c r="P378" i="2"/>
  <c r="P379" i="2"/>
  <c r="P380" i="2"/>
  <c r="P381" i="2"/>
  <c r="P382" i="2"/>
  <c r="P383" i="2"/>
  <c r="P384" i="2"/>
  <c r="P385" i="2"/>
  <c r="P386" i="2"/>
  <c r="P387" i="2"/>
  <c r="P388" i="2"/>
  <c r="Q388" i="2" s="1"/>
  <c r="P389" i="2"/>
  <c r="P390" i="2"/>
  <c r="P391" i="2"/>
  <c r="P392" i="2"/>
  <c r="P393" i="2"/>
  <c r="P394" i="2"/>
  <c r="P395" i="2"/>
  <c r="P396" i="2"/>
  <c r="P397" i="2"/>
  <c r="P398" i="2"/>
  <c r="P399" i="2"/>
  <c r="P400" i="2"/>
  <c r="P401" i="2"/>
  <c r="P402" i="2"/>
  <c r="P403" i="2"/>
  <c r="P404" i="2"/>
  <c r="P405" i="2"/>
  <c r="P406" i="2"/>
  <c r="P407" i="2"/>
  <c r="P408" i="2"/>
  <c r="Q408" i="2" s="1"/>
  <c r="P409" i="2"/>
  <c r="P410" i="2"/>
  <c r="P411" i="2"/>
  <c r="P412" i="2"/>
  <c r="P413" i="2"/>
  <c r="P414" i="2"/>
  <c r="P415" i="2"/>
  <c r="P416" i="2"/>
  <c r="P417" i="2"/>
  <c r="P418" i="2"/>
  <c r="P419" i="2"/>
  <c r="P420" i="2"/>
  <c r="Q420" i="2" s="1"/>
  <c r="P421" i="2"/>
  <c r="P422" i="2"/>
  <c r="P423" i="2"/>
  <c r="P424" i="2"/>
  <c r="P425" i="2"/>
  <c r="P426" i="2"/>
  <c r="P427" i="2"/>
  <c r="P428" i="2"/>
  <c r="P429" i="2"/>
  <c r="P430" i="2"/>
  <c r="P431" i="2"/>
  <c r="P432" i="2"/>
  <c r="P433" i="2"/>
  <c r="P434" i="2"/>
  <c r="P435" i="2"/>
  <c r="P436" i="2"/>
  <c r="P437" i="2"/>
  <c r="P438" i="2"/>
  <c r="P439" i="2"/>
  <c r="P440" i="2"/>
  <c r="Q440" i="2" s="1"/>
  <c r="P441" i="2"/>
  <c r="P442" i="2"/>
  <c r="P443" i="2"/>
  <c r="P444" i="2"/>
  <c r="P445" i="2"/>
  <c r="P446" i="2"/>
  <c r="P447" i="2"/>
  <c r="P448" i="2"/>
  <c r="P449" i="2"/>
  <c r="P450" i="2"/>
  <c r="P451" i="2"/>
  <c r="P452" i="2"/>
  <c r="Q452" i="2" s="1"/>
  <c r="P453" i="2"/>
  <c r="P454" i="2"/>
  <c r="P455" i="2"/>
  <c r="P456" i="2"/>
  <c r="P457" i="2"/>
  <c r="P458" i="2"/>
  <c r="P459" i="2"/>
  <c r="P460" i="2"/>
  <c r="P461" i="2"/>
  <c r="P462" i="2"/>
  <c r="P463" i="2"/>
  <c r="P464" i="2"/>
  <c r="P465" i="2"/>
  <c r="P466" i="2"/>
  <c r="P467" i="2"/>
  <c r="P468" i="2"/>
  <c r="P469" i="2"/>
  <c r="P470" i="2"/>
  <c r="P471" i="2"/>
  <c r="P472" i="2"/>
  <c r="Q472" i="2" s="1"/>
  <c r="P473" i="2"/>
  <c r="P474" i="2"/>
  <c r="P475" i="2"/>
  <c r="P476" i="2"/>
  <c r="P477" i="2"/>
  <c r="P478" i="2"/>
  <c r="P479" i="2"/>
  <c r="P480" i="2"/>
  <c r="P481" i="2"/>
  <c r="P482" i="2"/>
  <c r="P483" i="2"/>
  <c r="P484" i="2"/>
  <c r="Q484" i="2" s="1"/>
  <c r="P485" i="2"/>
  <c r="P486" i="2"/>
  <c r="P487" i="2"/>
  <c r="P488" i="2"/>
  <c r="P489" i="2"/>
  <c r="P490" i="2"/>
  <c r="P491" i="2"/>
  <c r="P492" i="2"/>
  <c r="P493" i="2"/>
  <c r="P494" i="2"/>
  <c r="P495" i="2"/>
  <c r="P496" i="2"/>
  <c r="P497" i="2"/>
  <c r="P498" i="2"/>
  <c r="P499" i="2"/>
  <c r="P500" i="2"/>
  <c r="P501" i="2"/>
  <c r="P502" i="2"/>
  <c r="P503" i="2"/>
  <c r="P504" i="2"/>
  <c r="Q504" i="2" s="1"/>
  <c r="P505" i="2"/>
  <c r="P506" i="2"/>
  <c r="P507" i="2"/>
  <c r="P508" i="2"/>
  <c r="P509" i="2"/>
  <c r="P510" i="2"/>
  <c r="P511" i="2"/>
  <c r="P512" i="2"/>
  <c r="P513" i="2"/>
  <c r="P514" i="2"/>
  <c r="P515" i="2"/>
  <c r="P516" i="2"/>
  <c r="Q516" i="2" s="1"/>
  <c r="P517" i="2"/>
  <c r="P518" i="2"/>
  <c r="P519" i="2"/>
  <c r="P520" i="2"/>
  <c r="P521" i="2"/>
  <c r="P522" i="2"/>
  <c r="P523" i="2"/>
  <c r="P524" i="2"/>
  <c r="P525" i="2"/>
  <c r="P526" i="2"/>
  <c r="P527" i="2"/>
  <c r="P528" i="2"/>
  <c r="P529" i="2"/>
  <c r="P530" i="2"/>
  <c r="P531" i="2"/>
  <c r="P532" i="2"/>
  <c r="P533" i="2"/>
  <c r="P534" i="2"/>
  <c r="P535" i="2"/>
  <c r="P536" i="2"/>
  <c r="Q536" i="2" s="1"/>
  <c r="P537" i="2"/>
  <c r="P538" i="2"/>
  <c r="P539" i="2"/>
  <c r="P540" i="2"/>
  <c r="P541" i="2"/>
  <c r="P542" i="2"/>
  <c r="P543" i="2"/>
  <c r="P544" i="2"/>
  <c r="P545" i="2"/>
  <c r="P546" i="2"/>
  <c r="P547" i="2"/>
  <c r="P548" i="2"/>
  <c r="Q548" i="2" s="1"/>
  <c r="P549" i="2"/>
  <c r="P550" i="2"/>
  <c r="P551" i="2"/>
  <c r="P552" i="2"/>
  <c r="P553" i="2"/>
  <c r="P554" i="2"/>
  <c r="P555" i="2"/>
  <c r="P556" i="2"/>
  <c r="P557" i="2"/>
  <c r="P558" i="2"/>
  <c r="P559" i="2"/>
  <c r="P560" i="2"/>
  <c r="P561" i="2"/>
  <c r="P562" i="2"/>
  <c r="P563" i="2"/>
  <c r="P564" i="2"/>
  <c r="P565" i="2"/>
  <c r="P566" i="2"/>
  <c r="P567" i="2"/>
  <c r="P568" i="2"/>
  <c r="Q568" i="2" s="1"/>
  <c r="P569" i="2"/>
  <c r="P570" i="2"/>
  <c r="P571" i="2"/>
  <c r="P572" i="2"/>
  <c r="P573" i="2"/>
  <c r="P574" i="2"/>
  <c r="P575" i="2"/>
  <c r="P576" i="2"/>
  <c r="P577" i="2"/>
  <c r="P578" i="2"/>
  <c r="P579" i="2"/>
  <c r="P580" i="2"/>
  <c r="Q580" i="2" s="1"/>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O2" i="2"/>
  <c r="O3" i="2"/>
  <c r="O4" i="2"/>
  <c r="R4" i="2" s="1"/>
  <c r="O5" i="2"/>
  <c r="O6" i="2"/>
  <c r="O7" i="2"/>
  <c r="O8" i="2"/>
  <c r="O9" i="2"/>
  <c r="O10" i="2"/>
  <c r="O11" i="2"/>
  <c r="O12" i="2"/>
  <c r="R12" i="2" s="1"/>
  <c r="O13" i="2"/>
  <c r="O14" i="2"/>
  <c r="O15" i="2"/>
  <c r="O16" i="2"/>
  <c r="R16" i="2" s="1"/>
  <c r="O17" i="2"/>
  <c r="O18" i="2"/>
  <c r="O19" i="2"/>
  <c r="O20" i="2"/>
  <c r="R20" i="2" s="1"/>
  <c r="O21" i="2"/>
  <c r="O22" i="2"/>
  <c r="O23" i="2"/>
  <c r="O24" i="2"/>
  <c r="R24" i="2" s="1"/>
  <c r="O25" i="2"/>
  <c r="O26" i="2"/>
  <c r="O27" i="2"/>
  <c r="O28" i="2"/>
  <c r="R28" i="2" s="1"/>
  <c r="O29" i="2"/>
  <c r="O30" i="2"/>
  <c r="O31" i="2"/>
  <c r="O32" i="2"/>
  <c r="R32" i="2" s="1"/>
  <c r="O33" i="2"/>
  <c r="O34" i="2"/>
  <c r="O35" i="2"/>
  <c r="O36" i="2"/>
  <c r="R36" i="2" s="1"/>
  <c r="O37" i="2"/>
  <c r="O38" i="2"/>
  <c r="O39" i="2"/>
  <c r="O40" i="2"/>
  <c r="R40" i="2" s="1"/>
  <c r="O41" i="2"/>
  <c r="O42" i="2"/>
  <c r="O43" i="2"/>
  <c r="O44" i="2"/>
  <c r="R44" i="2" s="1"/>
  <c r="O45" i="2"/>
  <c r="O46" i="2"/>
  <c r="O47" i="2"/>
  <c r="O48" i="2"/>
  <c r="R48" i="2" s="1"/>
  <c r="O49" i="2"/>
  <c r="O50" i="2"/>
  <c r="O51" i="2"/>
  <c r="O52" i="2"/>
  <c r="R52" i="2" s="1"/>
  <c r="O53" i="2"/>
  <c r="O54" i="2"/>
  <c r="O55" i="2"/>
  <c r="O56" i="2"/>
  <c r="R56" i="2" s="1"/>
  <c r="O57" i="2"/>
  <c r="O58" i="2"/>
  <c r="O59" i="2"/>
  <c r="O60" i="2"/>
  <c r="R60" i="2" s="1"/>
  <c r="O61" i="2"/>
  <c r="O62" i="2"/>
  <c r="O63" i="2"/>
  <c r="O64" i="2"/>
  <c r="R64" i="2" s="1"/>
  <c r="O65" i="2"/>
  <c r="O66" i="2"/>
  <c r="O67" i="2"/>
  <c r="O68" i="2"/>
  <c r="R68" i="2" s="1"/>
  <c r="O69" i="2"/>
  <c r="O70" i="2"/>
  <c r="O71" i="2"/>
  <c r="O72" i="2"/>
  <c r="R72" i="2" s="1"/>
  <c r="O73" i="2"/>
  <c r="O74" i="2"/>
  <c r="O75" i="2"/>
  <c r="O76" i="2"/>
  <c r="R76" i="2" s="1"/>
  <c r="O77" i="2"/>
  <c r="O78" i="2"/>
  <c r="O79" i="2"/>
  <c r="O80" i="2"/>
  <c r="R80" i="2" s="1"/>
  <c r="O81" i="2"/>
  <c r="O82" i="2"/>
  <c r="O83" i="2"/>
  <c r="O84" i="2"/>
  <c r="R84" i="2" s="1"/>
  <c r="O85" i="2"/>
  <c r="O86" i="2"/>
  <c r="O87" i="2"/>
  <c r="O88" i="2"/>
  <c r="R88" i="2" s="1"/>
  <c r="O89" i="2"/>
  <c r="O90" i="2"/>
  <c r="O91" i="2"/>
  <c r="O92" i="2"/>
  <c r="R92" i="2" s="1"/>
  <c r="O93" i="2"/>
  <c r="O94" i="2"/>
  <c r="O95" i="2"/>
  <c r="O96" i="2"/>
  <c r="R96" i="2" s="1"/>
  <c r="O97" i="2"/>
  <c r="O98" i="2"/>
  <c r="O99" i="2"/>
  <c r="O100" i="2"/>
  <c r="R100" i="2" s="1"/>
  <c r="O101" i="2"/>
  <c r="O102" i="2"/>
  <c r="O103" i="2"/>
  <c r="O104" i="2"/>
  <c r="R104" i="2" s="1"/>
  <c r="O105" i="2"/>
  <c r="O106" i="2"/>
  <c r="O107" i="2"/>
  <c r="O108" i="2"/>
  <c r="R108" i="2" s="1"/>
  <c r="O109" i="2"/>
  <c r="O110" i="2"/>
  <c r="O111" i="2"/>
  <c r="O112" i="2"/>
  <c r="R112" i="2" s="1"/>
  <c r="O113" i="2"/>
  <c r="O114" i="2"/>
  <c r="O115" i="2"/>
  <c r="O116" i="2"/>
  <c r="R116" i="2" s="1"/>
  <c r="O117" i="2"/>
  <c r="O118" i="2"/>
  <c r="O119" i="2"/>
  <c r="O120" i="2"/>
  <c r="R120" i="2" s="1"/>
  <c r="O121" i="2"/>
  <c r="O122" i="2"/>
  <c r="O123" i="2"/>
  <c r="O124" i="2"/>
  <c r="R124" i="2" s="1"/>
  <c r="O125" i="2"/>
  <c r="O126" i="2"/>
  <c r="O127" i="2"/>
  <c r="O128" i="2"/>
  <c r="R128" i="2" s="1"/>
  <c r="O129" i="2"/>
  <c r="O130" i="2"/>
  <c r="O131" i="2"/>
  <c r="O132" i="2"/>
  <c r="R132" i="2" s="1"/>
  <c r="O133" i="2"/>
  <c r="O134" i="2"/>
  <c r="O135" i="2"/>
  <c r="O136" i="2"/>
  <c r="R136" i="2" s="1"/>
  <c r="O137" i="2"/>
  <c r="O138" i="2"/>
  <c r="O139" i="2"/>
  <c r="O140" i="2"/>
  <c r="R140" i="2" s="1"/>
  <c r="O141" i="2"/>
  <c r="O142" i="2"/>
  <c r="O143" i="2"/>
  <c r="O144" i="2"/>
  <c r="R144" i="2" s="1"/>
  <c r="O145" i="2"/>
  <c r="O146" i="2"/>
  <c r="O147" i="2"/>
  <c r="O148" i="2"/>
  <c r="R148" i="2" s="1"/>
  <c r="O149" i="2"/>
  <c r="O150" i="2"/>
  <c r="O151" i="2"/>
  <c r="O152" i="2"/>
  <c r="R152" i="2" s="1"/>
  <c r="O153" i="2"/>
  <c r="O154" i="2"/>
  <c r="O155" i="2"/>
  <c r="O156" i="2"/>
  <c r="R156" i="2" s="1"/>
  <c r="O157" i="2"/>
  <c r="O158" i="2"/>
  <c r="O159" i="2"/>
  <c r="O160" i="2"/>
  <c r="R160" i="2" s="1"/>
  <c r="O161" i="2"/>
  <c r="O162" i="2"/>
  <c r="O163" i="2"/>
  <c r="O164" i="2"/>
  <c r="R164" i="2" s="1"/>
  <c r="O165" i="2"/>
  <c r="O166" i="2"/>
  <c r="O167" i="2"/>
  <c r="O168" i="2"/>
  <c r="R168" i="2" s="1"/>
  <c r="O169" i="2"/>
  <c r="O170" i="2"/>
  <c r="O171" i="2"/>
  <c r="O172" i="2"/>
  <c r="R172" i="2" s="1"/>
  <c r="O173" i="2"/>
  <c r="O174" i="2"/>
  <c r="O175" i="2"/>
  <c r="O176" i="2"/>
  <c r="R176" i="2" s="1"/>
  <c r="O177" i="2"/>
  <c r="O178" i="2"/>
  <c r="O179" i="2"/>
  <c r="O180" i="2"/>
  <c r="R180" i="2" s="1"/>
  <c r="O181" i="2"/>
  <c r="O182" i="2"/>
  <c r="O183" i="2"/>
  <c r="O184" i="2"/>
  <c r="R184" i="2" s="1"/>
  <c r="O185" i="2"/>
  <c r="O186" i="2"/>
  <c r="O187" i="2"/>
  <c r="O188" i="2"/>
  <c r="R188" i="2" s="1"/>
  <c r="O189" i="2"/>
  <c r="O190" i="2"/>
  <c r="O191" i="2"/>
  <c r="O192" i="2"/>
  <c r="R192" i="2" s="1"/>
  <c r="O193" i="2"/>
  <c r="O194" i="2"/>
  <c r="O195" i="2"/>
  <c r="O196" i="2"/>
  <c r="R196" i="2" s="1"/>
  <c r="O197" i="2"/>
  <c r="O198" i="2"/>
  <c r="O199" i="2"/>
  <c r="O200" i="2"/>
  <c r="R200" i="2" s="1"/>
  <c r="O201" i="2"/>
  <c r="O202" i="2"/>
  <c r="O203" i="2"/>
  <c r="O204" i="2"/>
  <c r="R204" i="2" s="1"/>
  <c r="O205" i="2"/>
  <c r="O206" i="2"/>
  <c r="O207" i="2"/>
  <c r="O208" i="2"/>
  <c r="R208" i="2" s="1"/>
  <c r="O209" i="2"/>
  <c r="O210" i="2"/>
  <c r="O211" i="2"/>
  <c r="O212" i="2"/>
  <c r="R212" i="2" s="1"/>
  <c r="O213" i="2"/>
  <c r="O214" i="2"/>
  <c r="O215" i="2"/>
  <c r="O216" i="2"/>
  <c r="R216" i="2" s="1"/>
  <c r="O217" i="2"/>
  <c r="O218" i="2"/>
  <c r="O219" i="2"/>
  <c r="O220" i="2"/>
  <c r="R220" i="2" s="1"/>
  <c r="O221" i="2"/>
  <c r="O222" i="2"/>
  <c r="O223" i="2"/>
  <c r="O224" i="2"/>
  <c r="O225" i="2"/>
  <c r="O226" i="2"/>
  <c r="O227" i="2"/>
  <c r="O228" i="2"/>
  <c r="R228" i="2" s="1"/>
  <c r="O229" i="2"/>
  <c r="O230" i="2"/>
  <c r="O231" i="2"/>
  <c r="O232" i="2"/>
  <c r="R232" i="2" s="1"/>
  <c r="O233" i="2"/>
  <c r="O234" i="2"/>
  <c r="O235" i="2"/>
  <c r="O236" i="2"/>
  <c r="R236" i="2" s="1"/>
  <c r="O237" i="2"/>
  <c r="O238" i="2"/>
  <c r="O239" i="2"/>
  <c r="O240" i="2"/>
  <c r="R240" i="2" s="1"/>
  <c r="O241" i="2"/>
  <c r="O242" i="2"/>
  <c r="O243" i="2"/>
  <c r="O244" i="2"/>
  <c r="R244" i="2" s="1"/>
  <c r="O245" i="2"/>
  <c r="O246" i="2"/>
  <c r="O247" i="2"/>
  <c r="O248" i="2"/>
  <c r="R248" i="2" s="1"/>
  <c r="O249" i="2"/>
  <c r="O250" i="2"/>
  <c r="O251" i="2"/>
  <c r="O252" i="2"/>
  <c r="O253" i="2"/>
  <c r="O254" i="2"/>
  <c r="O255" i="2"/>
  <c r="O256" i="2"/>
  <c r="O257" i="2"/>
  <c r="O258" i="2"/>
  <c r="O259" i="2"/>
  <c r="O260" i="2"/>
  <c r="R260" i="2" s="1"/>
  <c r="O261" i="2"/>
  <c r="O262" i="2"/>
  <c r="O263" i="2"/>
  <c r="O264" i="2"/>
  <c r="R264" i="2" s="1"/>
  <c r="O265" i="2"/>
  <c r="O266" i="2"/>
  <c r="O267" i="2"/>
  <c r="O268" i="2"/>
  <c r="O269" i="2"/>
  <c r="O270" i="2"/>
  <c r="O271" i="2"/>
  <c r="O272" i="2"/>
  <c r="R272" i="2" s="1"/>
  <c r="O273" i="2"/>
  <c r="O274" i="2"/>
  <c r="O275" i="2"/>
  <c r="O276" i="2"/>
  <c r="R276" i="2" s="1"/>
  <c r="O277" i="2"/>
  <c r="O278" i="2"/>
  <c r="O279" i="2"/>
  <c r="O280" i="2"/>
  <c r="R280" i="2" s="1"/>
  <c r="O281" i="2"/>
  <c r="O282" i="2"/>
  <c r="O283" i="2"/>
  <c r="O284" i="2"/>
  <c r="O285" i="2"/>
  <c r="O286" i="2"/>
  <c r="O287" i="2"/>
  <c r="O288" i="2"/>
  <c r="O289" i="2"/>
  <c r="O290" i="2"/>
  <c r="O291" i="2"/>
  <c r="O292" i="2"/>
  <c r="R292" i="2" s="1"/>
  <c r="O293" i="2"/>
  <c r="O294" i="2"/>
  <c r="O295" i="2"/>
  <c r="O296" i="2"/>
  <c r="O297" i="2"/>
  <c r="O298" i="2"/>
  <c r="O299" i="2"/>
  <c r="O300" i="2"/>
  <c r="O301" i="2"/>
  <c r="O302" i="2"/>
  <c r="O303" i="2"/>
  <c r="O304" i="2"/>
  <c r="O305" i="2"/>
  <c r="O306" i="2"/>
  <c r="O307" i="2"/>
  <c r="O308" i="2"/>
  <c r="O309" i="2"/>
  <c r="O310" i="2"/>
  <c r="O311" i="2"/>
  <c r="O312" i="2"/>
  <c r="O313" i="2"/>
  <c r="O314" i="2"/>
  <c r="O315" i="2"/>
  <c r="O316" i="2"/>
  <c r="R316" i="2" s="1"/>
  <c r="O317" i="2"/>
  <c r="O318" i="2"/>
  <c r="O319" i="2"/>
  <c r="O320" i="2"/>
  <c r="R320" i="2" s="1"/>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R432" i="2" s="1"/>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R459" i="2" s="1"/>
  <c r="O460" i="2"/>
  <c r="O461" i="2"/>
  <c r="O462" i="2"/>
  <c r="O463" i="2"/>
  <c r="O464" i="2"/>
  <c r="O465" i="2"/>
  <c r="O466" i="2"/>
  <c r="O467" i="2"/>
  <c r="O468" i="2"/>
  <c r="R468" i="2" s="1"/>
  <c r="O469" i="2"/>
  <c r="O470" i="2"/>
  <c r="O471" i="2"/>
  <c r="O472" i="2"/>
  <c r="R472" i="2" s="1"/>
  <c r="O473" i="2"/>
  <c r="O474" i="2"/>
  <c r="O475" i="2"/>
  <c r="O476" i="2"/>
  <c r="O477" i="2"/>
  <c r="O478" i="2"/>
  <c r="O479" i="2"/>
  <c r="O480" i="2"/>
  <c r="R480" i="2" s="1"/>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R519" i="2" s="1"/>
  <c r="O520" i="2"/>
  <c r="R520" i="2" s="1"/>
  <c r="O521" i="2"/>
  <c r="O522" i="2"/>
  <c r="O523" i="2"/>
  <c r="O524" i="2"/>
  <c r="O525" i="2"/>
  <c r="O526" i="2"/>
  <c r="O527" i="2"/>
  <c r="O528" i="2"/>
  <c r="O529" i="2"/>
  <c r="O530" i="2"/>
  <c r="O531" i="2"/>
  <c r="O532" i="2"/>
  <c r="O533" i="2"/>
  <c r="O534" i="2"/>
  <c r="O535" i="2"/>
  <c r="O536" i="2"/>
  <c r="R536" i="2" s="1"/>
  <c r="O537" i="2"/>
  <c r="O538" i="2"/>
  <c r="O539" i="2"/>
  <c r="O540" i="2"/>
  <c r="O541" i="2"/>
  <c r="O542" i="2"/>
  <c r="O543" i="2"/>
  <c r="O544" i="2"/>
  <c r="O545" i="2"/>
  <c r="O546" i="2"/>
  <c r="O547" i="2"/>
  <c r="O548" i="2"/>
  <c r="R548" i="2" s="1"/>
  <c r="O549" i="2"/>
  <c r="O550" i="2"/>
  <c r="O551" i="2"/>
  <c r="O552" i="2"/>
  <c r="O553" i="2"/>
  <c r="O554" i="2"/>
  <c r="O555" i="2"/>
  <c r="O556" i="2"/>
  <c r="O557" i="2"/>
  <c r="O558" i="2"/>
  <c r="O559" i="2"/>
  <c r="O560" i="2"/>
  <c r="R560" i="2" s="1"/>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R596" i="2" s="1"/>
  <c r="O597" i="2"/>
  <c r="O598" i="2"/>
  <c r="O599" i="2"/>
  <c r="O600" i="2"/>
  <c r="R600" i="2" s="1"/>
  <c r="O601" i="2"/>
  <c r="O602" i="2"/>
  <c r="O603" i="2"/>
  <c r="O604" i="2"/>
  <c r="O605" i="2"/>
  <c r="O606" i="2"/>
  <c r="O607" i="2"/>
  <c r="O608" i="2"/>
  <c r="R608" i="2" s="1"/>
  <c r="M2" i="2"/>
  <c r="S2" i="2" s="1"/>
  <c r="M3" i="2"/>
  <c r="M4" i="2"/>
  <c r="S4" i="2" s="1"/>
  <c r="M5" i="2"/>
  <c r="M6" i="2"/>
  <c r="S6" i="2" s="1"/>
  <c r="M7" i="2"/>
  <c r="M8" i="2"/>
  <c r="S8" i="2" s="1"/>
  <c r="M9" i="2"/>
  <c r="M10" i="2"/>
  <c r="S10" i="2" s="1"/>
  <c r="M11" i="2"/>
  <c r="M12" i="2"/>
  <c r="S12" i="2" s="1"/>
  <c r="M13" i="2"/>
  <c r="M14" i="2"/>
  <c r="S14" i="2" s="1"/>
  <c r="M15" i="2"/>
  <c r="M16" i="2"/>
  <c r="S16" i="2" s="1"/>
  <c r="M17" i="2"/>
  <c r="M18" i="2"/>
  <c r="S18" i="2" s="1"/>
  <c r="M19" i="2"/>
  <c r="M20" i="2"/>
  <c r="S20" i="2" s="1"/>
  <c r="M21" i="2"/>
  <c r="M22" i="2"/>
  <c r="S22" i="2" s="1"/>
  <c r="M23" i="2"/>
  <c r="M24" i="2"/>
  <c r="S24" i="2" s="1"/>
  <c r="M25" i="2"/>
  <c r="M26" i="2"/>
  <c r="S26" i="2" s="1"/>
  <c r="M27" i="2"/>
  <c r="M28" i="2"/>
  <c r="S28" i="2" s="1"/>
  <c r="M29" i="2"/>
  <c r="M30" i="2"/>
  <c r="S30" i="2" s="1"/>
  <c r="M31" i="2"/>
  <c r="M32" i="2"/>
  <c r="S32" i="2" s="1"/>
  <c r="M33" i="2"/>
  <c r="M34" i="2"/>
  <c r="S34" i="2" s="1"/>
  <c r="M35" i="2"/>
  <c r="M36" i="2"/>
  <c r="S36" i="2" s="1"/>
  <c r="M37" i="2"/>
  <c r="M38" i="2"/>
  <c r="S38" i="2" s="1"/>
  <c r="M39" i="2"/>
  <c r="M40" i="2"/>
  <c r="S40" i="2" s="1"/>
  <c r="M41" i="2"/>
  <c r="M42" i="2"/>
  <c r="S42" i="2" s="1"/>
  <c r="M43" i="2"/>
  <c r="M44" i="2"/>
  <c r="S44" i="2" s="1"/>
  <c r="M45" i="2"/>
  <c r="M46" i="2"/>
  <c r="S46" i="2" s="1"/>
  <c r="M47" i="2"/>
  <c r="M48" i="2"/>
  <c r="S48" i="2" s="1"/>
  <c r="M49" i="2"/>
  <c r="M50" i="2"/>
  <c r="S50" i="2" s="1"/>
  <c r="M51" i="2"/>
  <c r="M52" i="2"/>
  <c r="S52" i="2" s="1"/>
  <c r="M53" i="2"/>
  <c r="M54" i="2"/>
  <c r="S54" i="2" s="1"/>
  <c r="M55" i="2"/>
  <c r="M56" i="2"/>
  <c r="S56" i="2" s="1"/>
  <c r="M57" i="2"/>
  <c r="M58" i="2"/>
  <c r="S58" i="2" s="1"/>
  <c r="M59" i="2"/>
  <c r="M60" i="2"/>
  <c r="S60" i="2" s="1"/>
  <c r="M61" i="2"/>
  <c r="M62" i="2"/>
  <c r="S62" i="2" s="1"/>
  <c r="M63" i="2"/>
  <c r="M64" i="2"/>
  <c r="S64" i="2" s="1"/>
  <c r="M65" i="2"/>
  <c r="M66" i="2"/>
  <c r="S66" i="2" s="1"/>
  <c r="M67" i="2"/>
  <c r="M68" i="2"/>
  <c r="S68" i="2" s="1"/>
  <c r="M69" i="2"/>
  <c r="M70" i="2"/>
  <c r="S70" i="2" s="1"/>
  <c r="M71" i="2"/>
  <c r="M72" i="2"/>
  <c r="S72" i="2" s="1"/>
  <c r="M73" i="2"/>
  <c r="M74" i="2"/>
  <c r="S74" i="2" s="1"/>
  <c r="M75" i="2"/>
  <c r="M76" i="2"/>
  <c r="S76" i="2" s="1"/>
  <c r="M77" i="2"/>
  <c r="M78" i="2"/>
  <c r="S78" i="2" s="1"/>
  <c r="M79" i="2"/>
  <c r="M80" i="2"/>
  <c r="S80" i="2" s="1"/>
  <c r="M81" i="2"/>
  <c r="M82" i="2"/>
  <c r="S82" i="2" s="1"/>
  <c r="M83" i="2"/>
  <c r="M84" i="2"/>
  <c r="S84" i="2" s="1"/>
  <c r="M85" i="2"/>
  <c r="M86" i="2"/>
  <c r="S86" i="2" s="1"/>
  <c r="M87" i="2"/>
  <c r="M88" i="2"/>
  <c r="S88" i="2" s="1"/>
  <c r="M89" i="2"/>
  <c r="M90" i="2"/>
  <c r="S90" i="2" s="1"/>
  <c r="M91" i="2"/>
  <c r="M92" i="2"/>
  <c r="S92" i="2" s="1"/>
  <c r="M93" i="2"/>
  <c r="M94" i="2"/>
  <c r="S94" i="2" s="1"/>
  <c r="M95" i="2"/>
  <c r="M96" i="2"/>
  <c r="S96" i="2" s="1"/>
  <c r="M97" i="2"/>
  <c r="M98" i="2"/>
  <c r="S98" i="2" s="1"/>
  <c r="M99" i="2"/>
  <c r="M100" i="2"/>
  <c r="S100" i="2" s="1"/>
  <c r="M101" i="2"/>
  <c r="M102" i="2"/>
  <c r="S102" i="2" s="1"/>
  <c r="M103" i="2"/>
  <c r="M104" i="2"/>
  <c r="S104" i="2" s="1"/>
  <c r="M105" i="2"/>
  <c r="M106" i="2"/>
  <c r="S106" i="2" s="1"/>
  <c r="M107" i="2"/>
  <c r="M108" i="2"/>
  <c r="S108" i="2" s="1"/>
  <c r="M109" i="2"/>
  <c r="M110" i="2"/>
  <c r="S110" i="2" s="1"/>
  <c r="M111" i="2"/>
  <c r="M112" i="2"/>
  <c r="S112" i="2" s="1"/>
  <c r="M113" i="2"/>
  <c r="M114" i="2"/>
  <c r="S114" i="2" s="1"/>
  <c r="M115" i="2"/>
  <c r="M116" i="2"/>
  <c r="S116" i="2" s="1"/>
  <c r="M117" i="2"/>
  <c r="M118" i="2"/>
  <c r="S118" i="2" s="1"/>
  <c r="M119" i="2"/>
  <c r="M120" i="2"/>
  <c r="S120" i="2" s="1"/>
  <c r="M121" i="2"/>
  <c r="M122" i="2"/>
  <c r="S122" i="2" s="1"/>
  <c r="M123" i="2"/>
  <c r="M124" i="2"/>
  <c r="S124" i="2" s="1"/>
  <c r="M125" i="2"/>
  <c r="M126" i="2"/>
  <c r="S126" i="2" s="1"/>
  <c r="M127" i="2"/>
  <c r="M128" i="2"/>
  <c r="S128" i="2" s="1"/>
  <c r="M129" i="2"/>
  <c r="M130" i="2"/>
  <c r="S130" i="2" s="1"/>
  <c r="M131" i="2"/>
  <c r="M132" i="2"/>
  <c r="S132" i="2" s="1"/>
  <c r="M133" i="2"/>
  <c r="M134" i="2"/>
  <c r="S134" i="2" s="1"/>
  <c r="M135" i="2"/>
  <c r="M136" i="2"/>
  <c r="S136" i="2" s="1"/>
  <c r="M137" i="2"/>
  <c r="M138" i="2"/>
  <c r="S138" i="2" s="1"/>
  <c r="M139" i="2"/>
  <c r="M140" i="2"/>
  <c r="S140" i="2" s="1"/>
  <c r="M141" i="2"/>
  <c r="M142" i="2"/>
  <c r="S142" i="2" s="1"/>
  <c r="M143" i="2"/>
  <c r="M144" i="2"/>
  <c r="S144" i="2" s="1"/>
  <c r="M145" i="2"/>
  <c r="M146" i="2"/>
  <c r="S146" i="2" s="1"/>
  <c r="M147" i="2"/>
  <c r="M148" i="2"/>
  <c r="S148" i="2" s="1"/>
  <c r="M149" i="2"/>
  <c r="M150" i="2"/>
  <c r="S150" i="2" s="1"/>
  <c r="M151" i="2"/>
  <c r="M152" i="2"/>
  <c r="S152" i="2" s="1"/>
  <c r="M153" i="2"/>
  <c r="M154" i="2"/>
  <c r="S154" i="2" s="1"/>
  <c r="M155" i="2"/>
  <c r="M156" i="2"/>
  <c r="S156" i="2" s="1"/>
  <c r="M157" i="2"/>
  <c r="M158" i="2"/>
  <c r="S158" i="2" s="1"/>
  <c r="M159" i="2"/>
  <c r="M160" i="2"/>
  <c r="S160" i="2" s="1"/>
  <c r="M161" i="2"/>
  <c r="M162" i="2"/>
  <c r="S162" i="2" s="1"/>
  <c r="M163" i="2"/>
  <c r="M164" i="2"/>
  <c r="S164" i="2" s="1"/>
  <c r="M165" i="2"/>
  <c r="M166" i="2"/>
  <c r="S166" i="2" s="1"/>
  <c r="M167" i="2"/>
  <c r="M168" i="2"/>
  <c r="S168" i="2" s="1"/>
  <c r="M169" i="2"/>
  <c r="M170" i="2"/>
  <c r="S170" i="2" s="1"/>
  <c r="M171" i="2"/>
  <c r="M172" i="2"/>
  <c r="S172" i="2" s="1"/>
  <c r="M173" i="2"/>
  <c r="M174" i="2"/>
  <c r="S174" i="2" s="1"/>
  <c r="M175" i="2"/>
  <c r="M176" i="2"/>
  <c r="S176" i="2" s="1"/>
  <c r="M177" i="2"/>
  <c r="M178" i="2"/>
  <c r="S178" i="2" s="1"/>
  <c r="M179" i="2"/>
  <c r="M180" i="2"/>
  <c r="S180" i="2" s="1"/>
  <c r="M181" i="2"/>
  <c r="M182" i="2"/>
  <c r="S182" i="2" s="1"/>
  <c r="M183" i="2"/>
  <c r="M184" i="2"/>
  <c r="S184" i="2" s="1"/>
  <c r="M185" i="2"/>
  <c r="M186" i="2"/>
  <c r="S186" i="2" s="1"/>
  <c r="M187" i="2"/>
  <c r="M188" i="2"/>
  <c r="S188" i="2" s="1"/>
  <c r="M189" i="2"/>
  <c r="M190" i="2"/>
  <c r="S190" i="2" s="1"/>
  <c r="M191" i="2"/>
  <c r="M192" i="2"/>
  <c r="S192" i="2" s="1"/>
  <c r="M193" i="2"/>
  <c r="M194" i="2"/>
  <c r="S194" i="2" s="1"/>
  <c r="M195" i="2"/>
  <c r="M196" i="2"/>
  <c r="S196" i="2" s="1"/>
  <c r="M197" i="2"/>
  <c r="M198" i="2"/>
  <c r="S198" i="2" s="1"/>
  <c r="M199" i="2"/>
  <c r="M200" i="2"/>
  <c r="S200" i="2" s="1"/>
  <c r="M201" i="2"/>
  <c r="M202" i="2"/>
  <c r="S202" i="2" s="1"/>
  <c r="M203" i="2"/>
  <c r="M204" i="2"/>
  <c r="S204" i="2" s="1"/>
  <c r="M205" i="2"/>
  <c r="M206" i="2"/>
  <c r="S206" i="2" s="1"/>
  <c r="M207" i="2"/>
  <c r="M208" i="2"/>
  <c r="S208" i="2" s="1"/>
  <c r="M209" i="2"/>
  <c r="M210" i="2"/>
  <c r="S210" i="2" s="1"/>
  <c r="M211" i="2"/>
  <c r="M212" i="2"/>
  <c r="S212" i="2" s="1"/>
  <c r="M213" i="2"/>
  <c r="M214" i="2"/>
  <c r="S214" i="2" s="1"/>
  <c r="M215" i="2"/>
  <c r="M216" i="2"/>
  <c r="S216" i="2" s="1"/>
  <c r="M217" i="2"/>
  <c r="M218" i="2"/>
  <c r="S218" i="2" s="1"/>
  <c r="M219" i="2"/>
  <c r="M220" i="2"/>
  <c r="S220" i="2" s="1"/>
  <c r="M221" i="2"/>
  <c r="M222" i="2"/>
  <c r="S222" i="2" s="1"/>
  <c r="M223" i="2"/>
  <c r="M224" i="2"/>
  <c r="S224" i="2" s="1"/>
  <c r="M225" i="2"/>
  <c r="M226" i="2"/>
  <c r="S226" i="2" s="1"/>
  <c r="M227" i="2"/>
  <c r="M228" i="2"/>
  <c r="S228" i="2" s="1"/>
  <c r="M229" i="2"/>
  <c r="M230" i="2"/>
  <c r="S230" i="2" s="1"/>
  <c r="M231" i="2"/>
  <c r="M232" i="2"/>
  <c r="S232" i="2" s="1"/>
  <c r="M233" i="2"/>
  <c r="M234" i="2"/>
  <c r="S234" i="2" s="1"/>
  <c r="M235" i="2"/>
  <c r="M236" i="2"/>
  <c r="S236" i="2" s="1"/>
  <c r="M237" i="2"/>
  <c r="M238" i="2"/>
  <c r="S238" i="2" s="1"/>
  <c r="M239" i="2"/>
  <c r="M240" i="2"/>
  <c r="S240" i="2" s="1"/>
  <c r="M241" i="2"/>
  <c r="M242" i="2"/>
  <c r="S242" i="2" s="1"/>
  <c r="M243" i="2"/>
  <c r="M244" i="2"/>
  <c r="S244" i="2" s="1"/>
  <c r="M245" i="2"/>
  <c r="M246" i="2"/>
  <c r="S246" i="2" s="1"/>
  <c r="M247" i="2"/>
  <c r="M248" i="2"/>
  <c r="S248" i="2" s="1"/>
  <c r="M249" i="2"/>
  <c r="M250" i="2"/>
  <c r="S250" i="2" s="1"/>
  <c r="M251" i="2"/>
  <c r="M252" i="2"/>
  <c r="S252" i="2" s="1"/>
  <c r="M253" i="2"/>
  <c r="M254" i="2"/>
  <c r="S254" i="2" s="1"/>
  <c r="M255" i="2"/>
  <c r="M256" i="2"/>
  <c r="S256" i="2" s="1"/>
  <c r="M257" i="2"/>
  <c r="M258" i="2"/>
  <c r="S258" i="2" s="1"/>
  <c r="M259" i="2"/>
  <c r="M260" i="2"/>
  <c r="S260" i="2" s="1"/>
  <c r="M261" i="2"/>
  <c r="M262" i="2"/>
  <c r="S262" i="2" s="1"/>
  <c r="M263" i="2"/>
  <c r="M264" i="2"/>
  <c r="S264" i="2" s="1"/>
  <c r="M265" i="2"/>
  <c r="M266" i="2"/>
  <c r="S266" i="2" s="1"/>
  <c r="M267" i="2"/>
  <c r="M268" i="2"/>
  <c r="S268" i="2" s="1"/>
  <c r="M269" i="2"/>
  <c r="M270" i="2"/>
  <c r="S270" i="2" s="1"/>
  <c r="M271" i="2"/>
  <c r="M272" i="2"/>
  <c r="S272" i="2" s="1"/>
  <c r="M273" i="2"/>
  <c r="M274" i="2"/>
  <c r="S274" i="2" s="1"/>
  <c r="M275" i="2"/>
  <c r="M276" i="2"/>
  <c r="S276" i="2" s="1"/>
  <c r="M277" i="2"/>
  <c r="M278" i="2"/>
  <c r="S278" i="2" s="1"/>
  <c r="M279" i="2"/>
  <c r="M280" i="2"/>
  <c r="S280" i="2" s="1"/>
  <c r="M281" i="2"/>
  <c r="M282" i="2"/>
  <c r="S282" i="2" s="1"/>
  <c r="M283" i="2"/>
  <c r="S283" i="2" s="1"/>
  <c r="M284" i="2"/>
  <c r="S284" i="2" s="1"/>
  <c r="M285" i="2"/>
  <c r="M286" i="2"/>
  <c r="S286" i="2" s="1"/>
  <c r="M287" i="2"/>
  <c r="S287" i="2" s="1"/>
  <c r="M288" i="2"/>
  <c r="S288" i="2" s="1"/>
  <c r="M289" i="2"/>
  <c r="M290" i="2"/>
  <c r="S290" i="2" s="1"/>
  <c r="M291" i="2"/>
  <c r="S291" i="2" s="1"/>
  <c r="M292" i="2"/>
  <c r="S292" i="2" s="1"/>
  <c r="M293" i="2"/>
  <c r="M294" i="2"/>
  <c r="S294" i="2" s="1"/>
  <c r="M295" i="2"/>
  <c r="S295" i="2" s="1"/>
  <c r="M296" i="2"/>
  <c r="S296" i="2" s="1"/>
  <c r="M297" i="2"/>
  <c r="M298" i="2"/>
  <c r="S298" i="2" s="1"/>
  <c r="M299" i="2"/>
  <c r="S299" i="2" s="1"/>
  <c r="M300" i="2"/>
  <c r="S300" i="2" s="1"/>
  <c r="M301" i="2"/>
  <c r="M302" i="2"/>
  <c r="S302" i="2" s="1"/>
  <c r="M303" i="2"/>
  <c r="S303" i="2" s="1"/>
  <c r="M304" i="2"/>
  <c r="S304" i="2" s="1"/>
  <c r="M305" i="2"/>
  <c r="M306" i="2"/>
  <c r="S306" i="2" s="1"/>
  <c r="M307" i="2"/>
  <c r="S307" i="2" s="1"/>
  <c r="M308" i="2"/>
  <c r="S308" i="2" s="1"/>
  <c r="M309" i="2"/>
  <c r="M310" i="2"/>
  <c r="S310" i="2" s="1"/>
  <c r="M311" i="2"/>
  <c r="S311" i="2" s="1"/>
  <c r="M312" i="2"/>
  <c r="S312" i="2" s="1"/>
  <c r="M313" i="2"/>
  <c r="M314" i="2"/>
  <c r="S314" i="2" s="1"/>
  <c r="M315" i="2"/>
  <c r="S315" i="2" s="1"/>
  <c r="M316" i="2"/>
  <c r="S316" i="2" s="1"/>
  <c r="M317" i="2"/>
  <c r="M318" i="2"/>
  <c r="S318" i="2" s="1"/>
  <c r="M319" i="2"/>
  <c r="S319" i="2" s="1"/>
  <c r="M320" i="2"/>
  <c r="S320" i="2" s="1"/>
  <c r="M321" i="2"/>
  <c r="M322" i="2"/>
  <c r="S322" i="2" s="1"/>
  <c r="M323" i="2"/>
  <c r="S323" i="2" s="1"/>
  <c r="M324" i="2"/>
  <c r="S324" i="2" s="1"/>
  <c r="M325" i="2"/>
  <c r="M326" i="2"/>
  <c r="S326" i="2" s="1"/>
  <c r="M327" i="2"/>
  <c r="S327" i="2" s="1"/>
  <c r="M328" i="2"/>
  <c r="S328" i="2" s="1"/>
  <c r="M329" i="2"/>
  <c r="M330" i="2"/>
  <c r="S330" i="2" s="1"/>
  <c r="M331" i="2"/>
  <c r="S331" i="2" s="1"/>
  <c r="M332" i="2"/>
  <c r="S332" i="2" s="1"/>
  <c r="M333" i="2"/>
  <c r="M334" i="2"/>
  <c r="S334" i="2" s="1"/>
  <c r="M335" i="2"/>
  <c r="S335" i="2" s="1"/>
  <c r="M336" i="2"/>
  <c r="S336" i="2" s="1"/>
  <c r="M337" i="2"/>
  <c r="M338" i="2"/>
  <c r="S338" i="2" s="1"/>
  <c r="M339" i="2"/>
  <c r="S339" i="2" s="1"/>
  <c r="M340" i="2"/>
  <c r="S340" i="2" s="1"/>
  <c r="M341" i="2"/>
  <c r="M342" i="2"/>
  <c r="S342" i="2" s="1"/>
  <c r="M343" i="2"/>
  <c r="S343" i="2" s="1"/>
  <c r="M344" i="2"/>
  <c r="S344" i="2" s="1"/>
  <c r="M345" i="2"/>
  <c r="M346" i="2"/>
  <c r="S346" i="2" s="1"/>
  <c r="M347" i="2"/>
  <c r="S347" i="2" s="1"/>
  <c r="M348" i="2"/>
  <c r="S348" i="2" s="1"/>
  <c r="M349" i="2"/>
  <c r="M350" i="2"/>
  <c r="S350" i="2" s="1"/>
  <c r="M351" i="2"/>
  <c r="S351" i="2" s="1"/>
  <c r="M352" i="2"/>
  <c r="S352" i="2" s="1"/>
  <c r="M353" i="2"/>
  <c r="M354" i="2"/>
  <c r="S354" i="2" s="1"/>
  <c r="M355" i="2"/>
  <c r="S355" i="2" s="1"/>
  <c r="M356" i="2"/>
  <c r="S356" i="2" s="1"/>
  <c r="M357" i="2"/>
  <c r="M358" i="2"/>
  <c r="S358" i="2" s="1"/>
  <c r="M359" i="2"/>
  <c r="S359" i="2" s="1"/>
  <c r="M360" i="2"/>
  <c r="S360" i="2" s="1"/>
  <c r="M361" i="2"/>
  <c r="M362" i="2"/>
  <c r="S362" i="2" s="1"/>
  <c r="M363" i="2"/>
  <c r="S363" i="2" s="1"/>
  <c r="M364" i="2"/>
  <c r="S364" i="2" s="1"/>
  <c r="M365" i="2"/>
  <c r="M366" i="2"/>
  <c r="S366" i="2" s="1"/>
  <c r="M367" i="2"/>
  <c r="S367" i="2" s="1"/>
  <c r="M368" i="2"/>
  <c r="S368" i="2" s="1"/>
  <c r="M369" i="2"/>
  <c r="M370" i="2"/>
  <c r="S370" i="2" s="1"/>
  <c r="M371" i="2"/>
  <c r="S371" i="2" s="1"/>
  <c r="M372" i="2"/>
  <c r="S372" i="2" s="1"/>
  <c r="M373" i="2"/>
  <c r="M374" i="2"/>
  <c r="S374" i="2" s="1"/>
  <c r="M375" i="2"/>
  <c r="S375" i="2" s="1"/>
  <c r="M376" i="2"/>
  <c r="S376" i="2" s="1"/>
  <c r="M377" i="2"/>
  <c r="M378" i="2"/>
  <c r="S378" i="2" s="1"/>
  <c r="M379" i="2"/>
  <c r="S379" i="2" s="1"/>
  <c r="M380" i="2"/>
  <c r="S380" i="2" s="1"/>
  <c r="M381" i="2"/>
  <c r="M382" i="2"/>
  <c r="S382" i="2" s="1"/>
  <c r="M383" i="2"/>
  <c r="S383" i="2" s="1"/>
  <c r="M384" i="2"/>
  <c r="S384" i="2" s="1"/>
  <c r="M385" i="2"/>
  <c r="M386" i="2"/>
  <c r="S386" i="2" s="1"/>
  <c r="M387" i="2"/>
  <c r="S387" i="2" s="1"/>
  <c r="M388" i="2"/>
  <c r="S388" i="2" s="1"/>
  <c r="M389" i="2"/>
  <c r="M390" i="2"/>
  <c r="S390" i="2" s="1"/>
  <c r="M391" i="2"/>
  <c r="S391" i="2" s="1"/>
  <c r="M392" i="2"/>
  <c r="S392" i="2" s="1"/>
  <c r="M393" i="2"/>
  <c r="M394" i="2"/>
  <c r="S394" i="2" s="1"/>
  <c r="M395" i="2"/>
  <c r="S395" i="2" s="1"/>
  <c r="M396" i="2"/>
  <c r="S396" i="2" s="1"/>
  <c r="M397" i="2"/>
  <c r="M398" i="2"/>
  <c r="S398" i="2" s="1"/>
  <c r="M399" i="2"/>
  <c r="S399" i="2" s="1"/>
  <c r="M400" i="2"/>
  <c r="S400" i="2" s="1"/>
  <c r="M401" i="2"/>
  <c r="M402" i="2"/>
  <c r="S402" i="2" s="1"/>
  <c r="M403" i="2"/>
  <c r="S403" i="2" s="1"/>
  <c r="M404" i="2"/>
  <c r="S404" i="2" s="1"/>
  <c r="M405" i="2"/>
  <c r="M406" i="2"/>
  <c r="S406" i="2" s="1"/>
  <c r="M407" i="2"/>
  <c r="S407" i="2" s="1"/>
  <c r="M408" i="2"/>
  <c r="S408" i="2" s="1"/>
  <c r="M409" i="2"/>
  <c r="M410" i="2"/>
  <c r="S410" i="2" s="1"/>
  <c r="M411" i="2"/>
  <c r="S411" i="2" s="1"/>
  <c r="M412" i="2"/>
  <c r="S412" i="2" s="1"/>
  <c r="M413" i="2"/>
  <c r="M414" i="2"/>
  <c r="S414" i="2" s="1"/>
  <c r="M415" i="2"/>
  <c r="S415" i="2" s="1"/>
  <c r="M416" i="2"/>
  <c r="S416" i="2" s="1"/>
  <c r="M417" i="2"/>
  <c r="M418" i="2"/>
  <c r="S418" i="2" s="1"/>
  <c r="M419" i="2"/>
  <c r="S419" i="2" s="1"/>
  <c r="M420" i="2"/>
  <c r="S420" i="2" s="1"/>
  <c r="M421" i="2"/>
  <c r="M422" i="2"/>
  <c r="S422" i="2" s="1"/>
  <c r="M423" i="2"/>
  <c r="S423" i="2" s="1"/>
  <c r="M424" i="2"/>
  <c r="S424" i="2" s="1"/>
  <c r="M425" i="2"/>
  <c r="M426" i="2"/>
  <c r="S426" i="2" s="1"/>
  <c r="M427" i="2"/>
  <c r="S427" i="2" s="1"/>
  <c r="M428" i="2"/>
  <c r="S428" i="2" s="1"/>
  <c r="M429" i="2"/>
  <c r="M430" i="2"/>
  <c r="S430" i="2" s="1"/>
  <c r="M431" i="2"/>
  <c r="S431" i="2" s="1"/>
  <c r="M432" i="2"/>
  <c r="S432" i="2" s="1"/>
  <c r="M433" i="2"/>
  <c r="M434" i="2"/>
  <c r="S434" i="2" s="1"/>
  <c r="M435" i="2"/>
  <c r="S435" i="2" s="1"/>
  <c r="M436" i="2"/>
  <c r="S436" i="2" s="1"/>
  <c r="M437" i="2"/>
  <c r="M438" i="2"/>
  <c r="S438" i="2" s="1"/>
  <c r="M439" i="2"/>
  <c r="S439" i="2" s="1"/>
  <c r="M440" i="2"/>
  <c r="S440" i="2" s="1"/>
  <c r="M441" i="2"/>
  <c r="M442" i="2"/>
  <c r="S442" i="2" s="1"/>
  <c r="M443" i="2"/>
  <c r="S443" i="2" s="1"/>
  <c r="M444" i="2"/>
  <c r="S444" i="2" s="1"/>
  <c r="M445" i="2"/>
  <c r="M446" i="2"/>
  <c r="S446" i="2" s="1"/>
  <c r="M447" i="2"/>
  <c r="S447" i="2" s="1"/>
  <c r="M448" i="2"/>
  <c r="S448" i="2" s="1"/>
  <c r="M449" i="2"/>
  <c r="M450" i="2"/>
  <c r="S450" i="2" s="1"/>
  <c r="M451" i="2"/>
  <c r="S451" i="2" s="1"/>
  <c r="M452" i="2"/>
  <c r="S452" i="2" s="1"/>
  <c r="M453" i="2"/>
  <c r="M454" i="2"/>
  <c r="S454" i="2" s="1"/>
  <c r="M455" i="2"/>
  <c r="S455" i="2" s="1"/>
  <c r="M456" i="2"/>
  <c r="S456" i="2" s="1"/>
  <c r="M457" i="2"/>
  <c r="M458" i="2"/>
  <c r="S458" i="2" s="1"/>
  <c r="M459" i="2"/>
  <c r="S459" i="2" s="1"/>
  <c r="M460" i="2"/>
  <c r="S460" i="2" s="1"/>
  <c r="M461" i="2"/>
  <c r="M462" i="2"/>
  <c r="S462" i="2" s="1"/>
  <c r="M463" i="2"/>
  <c r="S463" i="2" s="1"/>
  <c r="M464" i="2"/>
  <c r="S464" i="2" s="1"/>
  <c r="M465" i="2"/>
  <c r="M466" i="2"/>
  <c r="S466" i="2" s="1"/>
  <c r="M467" i="2"/>
  <c r="S467" i="2" s="1"/>
  <c r="M468" i="2"/>
  <c r="S468" i="2" s="1"/>
  <c r="M469" i="2"/>
  <c r="M470" i="2"/>
  <c r="S470" i="2" s="1"/>
  <c r="M471" i="2"/>
  <c r="S471" i="2" s="1"/>
  <c r="M472" i="2"/>
  <c r="S472" i="2" s="1"/>
  <c r="M473" i="2"/>
  <c r="M474" i="2"/>
  <c r="S474" i="2" s="1"/>
  <c r="M475" i="2"/>
  <c r="S475" i="2" s="1"/>
  <c r="M476" i="2"/>
  <c r="S476" i="2" s="1"/>
  <c r="M477" i="2"/>
  <c r="M478" i="2"/>
  <c r="S478" i="2" s="1"/>
  <c r="M479" i="2"/>
  <c r="S479" i="2" s="1"/>
  <c r="M480" i="2"/>
  <c r="S480" i="2" s="1"/>
  <c r="M481" i="2"/>
  <c r="M482" i="2"/>
  <c r="S482" i="2" s="1"/>
  <c r="M483" i="2"/>
  <c r="S483" i="2" s="1"/>
  <c r="M484" i="2"/>
  <c r="S484" i="2" s="1"/>
  <c r="M485" i="2"/>
  <c r="M486" i="2"/>
  <c r="S486" i="2" s="1"/>
  <c r="M487" i="2"/>
  <c r="S487" i="2" s="1"/>
  <c r="M488" i="2"/>
  <c r="S488" i="2" s="1"/>
  <c r="M489" i="2"/>
  <c r="M490" i="2"/>
  <c r="S490" i="2" s="1"/>
  <c r="M491" i="2"/>
  <c r="S491" i="2" s="1"/>
  <c r="M492" i="2"/>
  <c r="S492" i="2" s="1"/>
  <c r="M493" i="2"/>
  <c r="M494" i="2"/>
  <c r="S494" i="2" s="1"/>
  <c r="M495" i="2"/>
  <c r="S495" i="2" s="1"/>
  <c r="M496" i="2"/>
  <c r="S496" i="2" s="1"/>
  <c r="M497" i="2"/>
  <c r="M498" i="2"/>
  <c r="S498" i="2" s="1"/>
  <c r="M499" i="2"/>
  <c r="S499" i="2" s="1"/>
  <c r="M500" i="2"/>
  <c r="S500" i="2" s="1"/>
  <c r="M501" i="2"/>
  <c r="M502" i="2"/>
  <c r="S502" i="2" s="1"/>
  <c r="M503" i="2"/>
  <c r="S503" i="2" s="1"/>
  <c r="M504" i="2"/>
  <c r="S504" i="2" s="1"/>
  <c r="M505" i="2"/>
  <c r="M506" i="2"/>
  <c r="S506" i="2" s="1"/>
  <c r="M507" i="2"/>
  <c r="S507" i="2" s="1"/>
  <c r="M508" i="2"/>
  <c r="S508" i="2" s="1"/>
  <c r="M509" i="2"/>
  <c r="M510" i="2"/>
  <c r="S510" i="2" s="1"/>
  <c r="M511" i="2"/>
  <c r="S511" i="2" s="1"/>
  <c r="M512" i="2"/>
  <c r="S512" i="2" s="1"/>
  <c r="M513" i="2"/>
  <c r="M514" i="2"/>
  <c r="S514" i="2" s="1"/>
  <c r="M515" i="2"/>
  <c r="S515" i="2" s="1"/>
  <c r="M516" i="2"/>
  <c r="S516" i="2" s="1"/>
  <c r="M517" i="2"/>
  <c r="M518" i="2"/>
  <c r="S518" i="2" s="1"/>
  <c r="M519" i="2"/>
  <c r="S519" i="2" s="1"/>
  <c r="M520" i="2"/>
  <c r="S520" i="2" s="1"/>
  <c r="M521" i="2"/>
  <c r="M522" i="2"/>
  <c r="S522" i="2" s="1"/>
  <c r="M523" i="2"/>
  <c r="S523" i="2" s="1"/>
  <c r="M524" i="2"/>
  <c r="S524" i="2" s="1"/>
  <c r="M525" i="2"/>
  <c r="M526" i="2"/>
  <c r="S526" i="2" s="1"/>
  <c r="M527" i="2"/>
  <c r="S527" i="2" s="1"/>
  <c r="M528" i="2"/>
  <c r="S528" i="2" s="1"/>
  <c r="M529" i="2"/>
  <c r="M530" i="2"/>
  <c r="S530" i="2" s="1"/>
  <c r="M531" i="2"/>
  <c r="S531" i="2" s="1"/>
  <c r="M532" i="2"/>
  <c r="S532" i="2" s="1"/>
  <c r="M533" i="2"/>
  <c r="M534" i="2"/>
  <c r="S534" i="2" s="1"/>
  <c r="M535" i="2"/>
  <c r="S535" i="2" s="1"/>
  <c r="M536" i="2"/>
  <c r="S536" i="2" s="1"/>
  <c r="M537" i="2"/>
  <c r="M538" i="2"/>
  <c r="S538" i="2" s="1"/>
  <c r="M539" i="2"/>
  <c r="S539" i="2" s="1"/>
  <c r="M540" i="2"/>
  <c r="S540" i="2" s="1"/>
  <c r="M541" i="2"/>
  <c r="M542" i="2"/>
  <c r="S542" i="2" s="1"/>
  <c r="M543" i="2"/>
  <c r="S543" i="2" s="1"/>
  <c r="M544" i="2"/>
  <c r="S544" i="2" s="1"/>
  <c r="M545" i="2"/>
  <c r="M546" i="2"/>
  <c r="S546" i="2" s="1"/>
  <c r="M547" i="2"/>
  <c r="S547" i="2" s="1"/>
  <c r="M548" i="2"/>
  <c r="S548" i="2" s="1"/>
  <c r="M549" i="2"/>
  <c r="M550" i="2"/>
  <c r="S550" i="2" s="1"/>
  <c r="M551" i="2"/>
  <c r="S551" i="2" s="1"/>
  <c r="M552" i="2"/>
  <c r="S552" i="2" s="1"/>
  <c r="M553" i="2"/>
  <c r="M554" i="2"/>
  <c r="S554" i="2" s="1"/>
  <c r="M555" i="2"/>
  <c r="S555" i="2" s="1"/>
  <c r="M556" i="2"/>
  <c r="M557" i="2"/>
  <c r="M558" i="2"/>
  <c r="S558" i="2" s="1"/>
  <c r="M559" i="2"/>
  <c r="S559" i="2" s="1"/>
  <c r="M560" i="2"/>
  <c r="M561" i="2"/>
  <c r="M562" i="2"/>
  <c r="S562" i="2" s="1"/>
  <c r="M563" i="2"/>
  <c r="S563" i="2" s="1"/>
  <c r="M564" i="2"/>
  <c r="M565" i="2"/>
  <c r="M566" i="2"/>
  <c r="S566" i="2" s="1"/>
  <c r="M567" i="2"/>
  <c r="S567" i="2" s="1"/>
  <c r="M568" i="2"/>
  <c r="M569" i="2"/>
  <c r="M570" i="2"/>
  <c r="S570" i="2" s="1"/>
  <c r="M571" i="2"/>
  <c r="S571" i="2" s="1"/>
  <c r="M572" i="2"/>
  <c r="M573" i="2"/>
  <c r="M574" i="2"/>
  <c r="S574" i="2" s="1"/>
  <c r="M575" i="2"/>
  <c r="S575" i="2" s="1"/>
  <c r="M576" i="2"/>
  <c r="M577" i="2"/>
  <c r="M578" i="2"/>
  <c r="S578" i="2" s="1"/>
  <c r="M579" i="2"/>
  <c r="S579" i="2" s="1"/>
  <c r="M580" i="2"/>
  <c r="M581" i="2"/>
  <c r="M582" i="2"/>
  <c r="S582" i="2" s="1"/>
  <c r="M583" i="2"/>
  <c r="S583" i="2" s="1"/>
  <c r="M584" i="2"/>
  <c r="M585" i="2"/>
  <c r="M586" i="2"/>
  <c r="S586" i="2" s="1"/>
  <c r="M587" i="2"/>
  <c r="S587" i="2" s="1"/>
  <c r="M588" i="2"/>
  <c r="M589" i="2"/>
  <c r="M590" i="2"/>
  <c r="S590" i="2" s="1"/>
  <c r="M591" i="2"/>
  <c r="S591" i="2" s="1"/>
  <c r="M592" i="2"/>
  <c r="M593" i="2"/>
  <c r="M594" i="2"/>
  <c r="S594" i="2" s="1"/>
  <c r="M595" i="2"/>
  <c r="S595" i="2" s="1"/>
  <c r="M596" i="2"/>
  <c r="M597" i="2"/>
  <c r="M598" i="2"/>
  <c r="S598" i="2" s="1"/>
  <c r="M599" i="2"/>
  <c r="S599" i="2" s="1"/>
  <c r="M600" i="2"/>
  <c r="M601" i="2"/>
  <c r="M602" i="2"/>
  <c r="S602" i="2" s="1"/>
  <c r="M603" i="2"/>
  <c r="S603" i="2" s="1"/>
  <c r="M604" i="2"/>
  <c r="M605" i="2"/>
  <c r="M606" i="2"/>
  <c r="S606" i="2" s="1"/>
  <c r="M607" i="2"/>
  <c r="S607" i="2" s="1"/>
  <c r="M608" i="2"/>
  <c r="R8" i="2"/>
  <c r="R14" i="2"/>
  <c r="R22" i="2"/>
  <c r="R42" i="2"/>
  <c r="R50" i="2"/>
  <c r="R110" i="2"/>
  <c r="R118" i="2"/>
  <c r="R126" i="2"/>
  <c r="R162" i="2"/>
  <c r="R178" i="2"/>
  <c r="R186" i="2"/>
  <c r="R214" i="2"/>
  <c r="R224" i="2"/>
  <c r="R230" i="2"/>
  <c r="R250" i="2"/>
  <c r="R255" i="2"/>
  <c r="R256" i="2"/>
  <c r="R266" i="2"/>
  <c r="R274" i="2"/>
  <c r="R282" i="2"/>
  <c r="R310" i="2"/>
  <c r="R318" i="2"/>
  <c r="R414" i="2"/>
  <c r="R426" i="2"/>
  <c r="R474" i="2"/>
  <c r="R482" i="2"/>
  <c r="R484" i="2"/>
  <c r="R514" i="2"/>
  <c r="R526" i="2"/>
  <c r="R558" i="2"/>
  <c r="R566" i="2"/>
  <c r="R598" i="2"/>
  <c r="Q104" i="2" l="1"/>
  <c r="Q100" i="2"/>
  <c r="Q96" i="2"/>
  <c r="Q92" i="2"/>
  <c r="Q88" i="2"/>
  <c r="Q84" i="2"/>
  <c r="Q80" i="2"/>
  <c r="Q76" i="2"/>
  <c r="Q72" i="2"/>
  <c r="Q68" i="2"/>
  <c r="Q64" i="2"/>
  <c r="Q60" i="2"/>
  <c r="Q56" i="2"/>
  <c r="Q52" i="2"/>
  <c r="Q48" i="2"/>
  <c r="Q44" i="2"/>
  <c r="Q40" i="2"/>
  <c r="Q36" i="2"/>
  <c r="Q32" i="2"/>
  <c r="Q28" i="2"/>
  <c r="Q24" i="2"/>
  <c r="Q20" i="2"/>
  <c r="Q16" i="2"/>
  <c r="Q12" i="2"/>
  <c r="Q8" i="2"/>
  <c r="Q4" i="2"/>
  <c r="R546" i="2"/>
  <c r="R63" i="2"/>
  <c r="Q599" i="2"/>
  <c r="Q587" i="2"/>
  <c r="Q579" i="2"/>
  <c r="Q571" i="2"/>
  <c r="Q559" i="2"/>
  <c r="Q551" i="2"/>
  <c r="Q543" i="2"/>
  <c r="Q535" i="2"/>
  <c r="Q531" i="2"/>
  <c r="Q519" i="2"/>
  <c r="Q511" i="2"/>
  <c r="Q503" i="2"/>
  <c r="Q495" i="2"/>
  <c r="Q491" i="2"/>
  <c r="Q479" i="2"/>
  <c r="Q475" i="2"/>
  <c r="Q467" i="2"/>
  <c r="Q459" i="2"/>
  <c r="Q447" i="2"/>
  <c r="Q439" i="2"/>
  <c r="Q431" i="2"/>
  <c r="Q427" i="2"/>
  <c r="Q419" i="2"/>
  <c r="Q411" i="2"/>
  <c r="Q399" i="2"/>
  <c r="Q391" i="2"/>
  <c r="Q383" i="2"/>
  <c r="Q375" i="2"/>
  <c r="Q367" i="2"/>
  <c r="Q363" i="2"/>
  <c r="Q355" i="2"/>
  <c r="Q343" i="2"/>
  <c r="Q335" i="2"/>
  <c r="Q327" i="2"/>
  <c r="Q319" i="2"/>
  <c r="Q315" i="2"/>
  <c r="Q307" i="2"/>
  <c r="Q299" i="2"/>
  <c r="Q291" i="2"/>
  <c r="Q279" i="2"/>
  <c r="Q271" i="2"/>
  <c r="Q263" i="2"/>
  <c r="Q251" i="2"/>
  <c r="Q247" i="2"/>
  <c r="Q235" i="2"/>
  <c r="Q227" i="2"/>
  <c r="Q219" i="2"/>
  <c r="Q211" i="2"/>
  <c r="Q207" i="2"/>
  <c r="Q191" i="2"/>
  <c r="Q183" i="2"/>
  <c r="Q175" i="2"/>
  <c r="Q167" i="2"/>
  <c r="Q159" i="2"/>
  <c r="Q155" i="2"/>
  <c r="Q143" i="2"/>
  <c r="Q135" i="2"/>
  <c r="Q127" i="2"/>
  <c r="Q123" i="2"/>
  <c r="Q111" i="2"/>
  <c r="Q103" i="2"/>
  <c r="Q99" i="2"/>
  <c r="Q87" i="2"/>
  <c r="Q79" i="2"/>
  <c r="Q71" i="2"/>
  <c r="Q63" i="2"/>
  <c r="Q59" i="2"/>
  <c r="Q43" i="2"/>
  <c r="Q39" i="2"/>
  <c r="Q31" i="2"/>
  <c r="Q19" i="2"/>
  <c r="Q15" i="2"/>
  <c r="Q3" i="2"/>
  <c r="R131" i="2"/>
  <c r="Q607" i="2"/>
  <c r="Q595" i="2"/>
  <c r="Q583" i="2"/>
  <c r="Q575" i="2"/>
  <c r="Q567" i="2"/>
  <c r="Q563" i="2"/>
  <c r="Q555" i="2"/>
  <c r="Q547" i="2"/>
  <c r="Q539" i="2"/>
  <c r="Q527" i="2"/>
  <c r="Q523" i="2"/>
  <c r="Q515" i="2"/>
  <c r="Q507" i="2"/>
  <c r="Q499" i="2"/>
  <c r="Q487" i="2"/>
  <c r="Q483" i="2"/>
  <c r="Q471" i="2"/>
  <c r="Q463" i="2"/>
  <c r="Q455" i="2"/>
  <c r="Q451" i="2"/>
  <c r="Q443" i="2"/>
  <c r="Q435" i="2"/>
  <c r="Q423" i="2"/>
  <c r="Q415" i="2"/>
  <c r="Q407" i="2"/>
  <c r="Q403" i="2"/>
  <c r="Q395" i="2"/>
  <c r="Q387" i="2"/>
  <c r="Q379" i="2"/>
  <c r="Q371" i="2"/>
  <c r="Q359" i="2"/>
  <c r="Q351" i="2"/>
  <c r="Q347" i="2"/>
  <c r="Q339" i="2"/>
  <c r="Q331" i="2"/>
  <c r="Q323" i="2"/>
  <c r="Q311" i="2"/>
  <c r="Q303" i="2"/>
  <c r="Q295" i="2"/>
  <c r="Q287" i="2"/>
  <c r="Q283" i="2"/>
  <c r="Q275" i="2"/>
  <c r="Q267" i="2"/>
  <c r="Q259" i="2"/>
  <c r="Q255" i="2"/>
  <c r="Q243" i="2"/>
  <c r="Q239" i="2"/>
  <c r="Q231" i="2"/>
  <c r="Q223" i="2"/>
  <c r="Q215" i="2"/>
  <c r="Q203" i="2"/>
  <c r="Q199" i="2"/>
  <c r="Q195" i="2"/>
  <c r="Q187" i="2"/>
  <c r="Q179" i="2"/>
  <c r="Q171" i="2"/>
  <c r="Q163" i="2"/>
  <c r="Q151" i="2"/>
  <c r="Q147" i="2"/>
  <c r="Q139" i="2"/>
  <c r="Q131" i="2"/>
  <c r="Q119" i="2"/>
  <c r="Q115" i="2"/>
  <c r="Q107" i="2"/>
  <c r="Q95" i="2"/>
  <c r="Q91" i="2"/>
  <c r="Q83" i="2"/>
  <c r="Q75" i="2"/>
  <c r="Q67" i="2"/>
  <c r="Q55" i="2"/>
  <c r="Q51" i="2"/>
  <c r="Q47" i="2"/>
  <c r="Q35" i="2"/>
  <c r="Q27" i="2"/>
  <c r="Q23" i="2"/>
  <c r="Q11" i="2"/>
  <c r="Q7" i="2"/>
  <c r="R579" i="2"/>
  <c r="R495" i="2"/>
  <c r="R387" i="2"/>
  <c r="R258" i="2"/>
  <c r="R242" i="2"/>
  <c r="R194" i="2"/>
  <c r="R170" i="2"/>
  <c r="R102" i="2"/>
  <c r="R58" i="2"/>
  <c r="R607" i="2"/>
  <c r="R599" i="2"/>
  <c r="R595" i="2"/>
  <c r="R587" i="2"/>
  <c r="R571" i="2"/>
  <c r="R563" i="2"/>
  <c r="R559" i="2"/>
  <c r="R555" i="2"/>
  <c r="R551" i="2"/>
  <c r="R547" i="2"/>
  <c r="R543" i="2"/>
  <c r="R539" i="2"/>
  <c r="R535" i="2"/>
  <c r="R531" i="2"/>
  <c r="R527" i="2"/>
  <c r="R523" i="2"/>
  <c r="R515" i="2"/>
  <c r="R511" i="2"/>
  <c r="R507" i="2"/>
  <c r="R503" i="2"/>
  <c r="R499" i="2"/>
  <c r="R491" i="2"/>
  <c r="R487" i="2"/>
  <c r="R483" i="2"/>
  <c r="R479" i="2"/>
  <c r="R475" i="2"/>
  <c r="R471" i="2"/>
  <c r="R467" i="2"/>
  <c r="R463" i="2"/>
  <c r="R455" i="2"/>
  <c r="R451" i="2"/>
  <c r="R447" i="2"/>
  <c r="R443" i="2"/>
  <c r="R439" i="2"/>
  <c r="R435" i="2"/>
  <c r="R431" i="2"/>
  <c r="R427" i="2"/>
  <c r="R423" i="2"/>
  <c r="R419" i="2"/>
  <c r="R415" i="2"/>
  <c r="R411" i="2"/>
  <c r="R407" i="2"/>
  <c r="R403" i="2"/>
  <c r="R399" i="2"/>
  <c r="R395" i="2"/>
  <c r="R391" i="2"/>
  <c r="R383" i="2"/>
  <c r="R379" i="2"/>
  <c r="R375" i="2"/>
  <c r="R371" i="2"/>
  <c r="R367" i="2"/>
  <c r="R363" i="2"/>
  <c r="R359" i="2"/>
  <c r="R355" i="2"/>
  <c r="R351" i="2"/>
  <c r="R347" i="2"/>
  <c r="R343" i="2"/>
  <c r="R339" i="2"/>
  <c r="R335" i="2"/>
  <c r="R331" i="2"/>
  <c r="R327" i="2"/>
  <c r="R323" i="2"/>
  <c r="R319" i="2"/>
  <c r="R315" i="2"/>
  <c r="R311" i="2"/>
  <c r="R307" i="2"/>
  <c r="R303" i="2"/>
  <c r="R299" i="2"/>
  <c r="R295" i="2"/>
  <c r="R291" i="2"/>
  <c r="R287" i="2"/>
  <c r="R283" i="2"/>
  <c r="R279" i="2"/>
  <c r="R275" i="2"/>
  <c r="R271" i="2"/>
  <c r="R267" i="2"/>
  <c r="R263" i="2"/>
  <c r="R259" i="2"/>
  <c r="R251" i="2"/>
  <c r="R247" i="2"/>
  <c r="R243" i="2"/>
  <c r="R239" i="2"/>
  <c r="R235" i="2"/>
  <c r="R231" i="2"/>
  <c r="R227" i="2"/>
  <c r="R223" i="2"/>
  <c r="R219" i="2"/>
  <c r="R215" i="2"/>
  <c r="R211" i="2"/>
  <c r="R207" i="2"/>
  <c r="R203" i="2"/>
  <c r="R199" i="2"/>
  <c r="R195" i="2"/>
  <c r="R191" i="2"/>
  <c r="R187" i="2"/>
  <c r="R183" i="2"/>
  <c r="R179" i="2"/>
  <c r="R175" i="2"/>
  <c r="R171" i="2"/>
  <c r="R167" i="2"/>
  <c r="R163" i="2"/>
  <c r="R159" i="2"/>
  <c r="R155" i="2"/>
  <c r="R151" i="2"/>
  <c r="R147" i="2"/>
  <c r="R143" i="2"/>
  <c r="R139" i="2"/>
  <c r="R135" i="2"/>
  <c r="R127" i="2"/>
  <c r="R123" i="2"/>
  <c r="R119" i="2"/>
  <c r="R115" i="2"/>
  <c r="R111" i="2"/>
  <c r="R107" i="2"/>
  <c r="R103" i="2"/>
  <c r="R99" i="2"/>
  <c r="R95" i="2"/>
  <c r="R91" i="2"/>
  <c r="R87" i="2"/>
  <c r="R83" i="2"/>
  <c r="R79" i="2"/>
  <c r="R75" i="2"/>
  <c r="R71" i="2"/>
  <c r="R67" i="2"/>
  <c r="R59" i="2"/>
  <c r="R55" i="2"/>
  <c r="R51" i="2"/>
  <c r="R47" i="2"/>
  <c r="R43" i="2"/>
  <c r="R39" i="2"/>
  <c r="R35" i="2"/>
  <c r="R31" i="2"/>
  <c r="R27" i="2"/>
  <c r="R23" i="2"/>
  <c r="R19" i="2"/>
  <c r="R15" i="2"/>
  <c r="R11" i="2"/>
  <c r="R7" i="2"/>
  <c r="R3" i="2"/>
  <c r="S279" i="2"/>
  <c r="S275" i="2"/>
  <c r="S271" i="2"/>
  <c r="S267" i="2"/>
  <c r="S263" i="2"/>
  <c r="S259" i="2"/>
  <c r="S255" i="2"/>
  <c r="S251" i="2"/>
  <c r="S247" i="2"/>
  <c r="S243" i="2"/>
  <c r="S239" i="2"/>
  <c r="S235" i="2"/>
  <c r="S231" i="2"/>
  <c r="S227" i="2"/>
  <c r="S223" i="2"/>
  <c r="S219" i="2"/>
  <c r="S215" i="2"/>
  <c r="S211" i="2"/>
  <c r="S207" i="2"/>
  <c r="S203" i="2"/>
  <c r="S199" i="2"/>
  <c r="S195" i="2"/>
  <c r="S191" i="2"/>
  <c r="S187" i="2"/>
  <c r="S183" i="2"/>
  <c r="S179" i="2"/>
  <c r="S175" i="2"/>
  <c r="S171" i="2"/>
  <c r="S167" i="2"/>
  <c r="S163" i="2"/>
  <c r="S159" i="2"/>
  <c r="S155" i="2"/>
  <c r="S151" i="2"/>
  <c r="S147" i="2"/>
  <c r="S143" i="2"/>
  <c r="S139" i="2"/>
  <c r="S135" i="2"/>
  <c r="S131" i="2"/>
  <c r="S127" i="2"/>
  <c r="S123" i="2"/>
  <c r="S119" i="2"/>
  <c r="S115" i="2"/>
  <c r="S111" i="2"/>
  <c r="S107" i="2"/>
  <c r="S103" i="2"/>
  <c r="S99" i="2"/>
  <c r="S95" i="2"/>
  <c r="S91" i="2"/>
  <c r="S87" i="2"/>
  <c r="S83" i="2"/>
  <c r="S79" i="2"/>
  <c r="S75" i="2"/>
  <c r="S71" i="2"/>
  <c r="S67" i="2"/>
  <c r="S63" i="2"/>
  <c r="S59" i="2"/>
  <c r="S55" i="2"/>
  <c r="S51" i="2"/>
  <c r="S47" i="2"/>
  <c r="S43" i="2"/>
  <c r="S39" i="2"/>
  <c r="S35" i="2"/>
  <c r="S31" i="2"/>
  <c r="S27" i="2"/>
  <c r="S23" i="2"/>
  <c r="S19" i="2"/>
  <c r="S15" i="2"/>
  <c r="S11" i="2"/>
  <c r="S7" i="2"/>
  <c r="S3" i="2"/>
  <c r="R594" i="2"/>
  <c r="R590" i="2"/>
  <c r="R582" i="2"/>
  <c r="R578" i="2"/>
  <c r="R562" i="2"/>
  <c r="R554" i="2"/>
  <c r="R534" i="2"/>
  <c r="R522" i="2"/>
  <c r="R518" i="2"/>
  <c r="R510" i="2"/>
  <c r="R502" i="2"/>
  <c r="R494" i="2"/>
  <c r="R486" i="2"/>
  <c r="R466" i="2"/>
  <c r="R458" i="2"/>
  <c r="R450" i="2"/>
  <c r="R442" i="2"/>
  <c r="R434" i="2"/>
  <c r="R422" i="2"/>
  <c r="R410" i="2"/>
  <c r="R402" i="2"/>
  <c r="R394" i="2"/>
  <c r="R386" i="2"/>
  <c r="R378" i="2"/>
  <c r="R370" i="2"/>
  <c r="R362" i="2"/>
  <c r="R354" i="2"/>
  <c r="R346" i="2"/>
  <c r="R338" i="2"/>
  <c r="R326" i="2"/>
  <c r="R322" i="2"/>
  <c r="R314" i="2"/>
  <c r="R306" i="2"/>
  <c r="R302" i="2"/>
  <c r="R298" i="2"/>
  <c r="R294" i="2"/>
  <c r="R290" i="2"/>
  <c r="R286" i="2"/>
  <c r="R278" i="2"/>
  <c r="R270" i="2"/>
  <c r="R262" i="2"/>
  <c r="R254" i="2"/>
  <c r="R246" i="2"/>
  <c r="R238" i="2"/>
  <c r="R234" i="2"/>
  <c r="R226" i="2"/>
  <c r="R222" i="2"/>
  <c r="R218" i="2"/>
  <c r="R210" i="2"/>
  <c r="R206" i="2"/>
  <c r="R202" i="2"/>
  <c r="R198" i="2"/>
  <c r="R190" i="2"/>
  <c r="R182" i="2"/>
  <c r="R174" i="2"/>
  <c r="R166" i="2"/>
  <c r="R158" i="2"/>
  <c r="R154" i="2"/>
  <c r="R150" i="2"/>
  <c r="R146" i="2"/>
  <c r="R142" i="2"/>
  <c r="R138" i="2"/>
  <c r="R134" i="2"/>
  <c r="R130" i="2"/>
  <c r="R122" i="2"/>
  <c r="R114" i="2"/>
  <c r="R106" i="2"/>
  <c r="R98" i="2"/>
  <c r="R94" i="2"/>
  <c r="R90" i="2"/>
  <c r="R86" i="2"/>
  <c r="R82" i="2"/>
  <c r="R78" i="2"/>
  <c r="R74" i="2"/>
  <c r="R70" i="2"/>
  <c r="R66" i="2"/>
  <c r="R62" i="2"/>
  <c r="R54" i="2"/>
  <c r="R46" i="2"/>
  <c r="R38" i="2"/>
  <c r="R34" i="2"/>
  <c r="R30" i="2"/>
  <c r="R26" i="2"/>
  <c r="R18" i="2"/>
  <c r="R10" i="2"/>
  <c r="R6" i="2"/>
  <c r="S597" i="2"/>
  <c r="S565" i="2"/>
  <c r="R606" i="2"/>
  <c r="R602" i="2"/>
  <c r="R586" i="2"/>
  <c r="R574" i="2"/>
  <c r="R570" i="2"/>
  <c r="R550" i="2"/>
  <c r="R542" i="2"/>
  <c r="R538" i="2"/>
  <c r="R530" i="2"/>
  <c r="R506" i="2"/>
  <c r="R498" i="2"/>
  <c r="R490" i="2"/>
  <c r="R478" i="2"/>
  <c r="R470" i="2"/>
  <c r="R462" i="2"/>
  <c r="R454" i="2"/>
  <c r="R446" i="2"/>
  <c r="R438" i="2"/>
  <c r="R430" i="2"/>
  <c r="R418" i="2"/>
  <c r="R406" i="2"/>
  <c r="R398" i="2"/>
  <c r="R390" i="2"/>
  <c r="R382" i="2"/>
  <c r="R374" i="2"/>
  <c r="R366" i="2"/>
  <c r="R358" i="2"/>
  <c r="R350" i="2"/>
  <c r="R342" i="2"/>
  <c r="R334" i="2"/>
  <c r="R330" i="2"/>
  <c r="Q606" i="2"/>
  <c r="Q602" i="2"/>
  <c r="Q598" i="2"/>
  <c r="Q594" i="2"/>
  <c r="Q590" i="2"/>
  <c r="Q586" i="2"/>
  <c r="Q582" i="2"/>
  <c r="Q578" i="2"/>
  <c r="Q574" i="2"/>
  <c r="Q570" i="2"/>
  <c r="Q566" i="2"/>
  <c r="Q562" i="2"/>
  <c r="Q558" i="2"/>
  <c r="Q554" i="2"/>
  <c r="Q550" i="2"/>
  <c r="Q546" i="2"/>
  <c r="Q542" i="2"/>
  <c r="Q538" i="2"/>
  <c r="Q534" i="2"/>
  <c r="Q530" i="2"/>
  <c r="Q526" i="2"/>
  <c r="Q522" i="2"/>
  <c r="Q518" i="2"/>
  <c r="Q514" i="2"/>
  <c r="Q510" i="2"/>
  <c r="Q506" i="2"/>
  <c r="Q502" i="2"/>
  <c r="Q498" i="2"/>
  <c r="Q494" i="2"/>
  <c r="Q490" i="2"/>
  <c r="Q486" i="2"/>
  <c r="Q482" i="2"/>
  <c r="Q478" i="2"/>
  <c r="Q474" i="2"/>
  <c r="Q470" i="2"/>
  <c r="Q466" i="2"/>
  <c r="Q462" i="2"/>
  <c r="Q458" i="2"/>
  <c r="Q454" i="2"/>
  <c r="Q450" i="2"/>
  <c r="Q446" i="2"/>
  <c r="Q442" i="2"/>
  <c r="Q438" i="2"/>
  <c r="Q434" i="2"/>
  <c r="Q430" i="2"/>
  <c r="Q426" i="2"/>
  <c r="Q422" i="2"/>
  <c r="Q418" i="2"/>
  <c r="Q414" i="2"/>
  <c r="Q410" i="2"/>
  <c r="Q406" i="2"/>
  <c r="Q402" i="2"/>
  <c r="Q398" i="2"/>
  <c r="Q394" i="2"/>
  <c r="Q390" i="2"/>
  <c r="Q386" i="2"/>
  <c r="Q382" i="2"/>
  <c r="Q378" i="2"/>
  <c r="Q374" i="2"/>
  <c r="Q370" i="2"/>
  <c r="Q366" i="2"/>
  <c r="Q362" i="2"/>
  <c r="Q358" i="2"/>
  <c r="Q354" i="2"/>
  <c r="Q350" i="2"/>
  <c r="Q346" i="2"/>
  <c r="Q342" i="2"/>
  <c r="Q338" i="2"/>
  <c r="Q334" i="2"/>
  <c r="Q330" i="2"/>
  <c r="Q326" i="2"/>
  <c r="Q322" i="2"/>
  <c r="Q318" i="2"/>
  <c r="Q314" i="2"/>
  <c r="Q310" i="2"/>
  <c r="Q306" i="2"/>
  <c r="Q302" i="2"/>
  <c r="Q298" i="2"/>
  <c r="Q294" i="2"/>
  <c r="Q290" i="2"/>
  <c r="Q286" i="2"/>
  <c r="Q282" i="2"/>
  <c r="Q278" i="2"/>
  <c r="Q274" i="2"/>
  <c r="Q270" i="2"/>
  <c r="Q266" i="2"/>
  <c r="Q262" i="2"/>
  <c r="Q258" i="2"/>
  <c r="Q254" i="2"/>
  <c r="Q250" i="2"/>
  <c r="Q246" i="2"/>
  <c r="Q242" i="2"/>
  <c r="Q238" i="2"/>
  <c r="Q234" i="2"/>
  <c r="Q230" i="2"/>
  <c r="Q226" i="2"/>
  <c r="Q222" i="2"/>
  <c r="Q218" i="2"/>
  <c r="Q214" i="2"/>
  <c r="Q210" i="2"/>
  <c r="Q206" i="2"/>
  <c r="Q202" i="2"/>
  <c r="Q198" i="2"/>
  <c r="Q194" i="2"/>
  <c r="Q190" i="2"/>
  <c r="Q186" i="2"/>
  <c r="Q182" i="2"/>
  <c r="Q178" i="2"/>
  <c r="Q174" i="2"/>
  <c r="Q170" i="2"/>
  <c r="Q166" i="2"/>
  <c r="Q162" i="2"/>
  <c r="Q158" i="2"/>
  <c r="Q154" i="2"/>
  <c r="Q150" i="2"/>
  <c r="Q146" i="2"/>
  <c r="Q142" i="2"/>
  <c r="Q138" i="2"/>
  <c r="Q134" i="2"/>
  <c r="Q130" i="2"/>
  <c r="Q126" i="2"/>
  <c r="Q122" i="2"/>
  <c r="Q118" i="2"/>
  <c r="Q114" i="2"/>
  <c r="Q110" i="2"/>
  <c r="Q106" i="2"/>
  <c r="Q102" i="2"/>
  <c r="Q98" i="2"/>
  <c r="Q94" i="2"/>
  <c r="Q90" i="2"/>
  <c r="Q86" i="2"/>
  <c r="Q82" i="2"/>
  <c r="Q78" i="2"/>
  <c r="Q74" i="2"/>
  <c r="Q70" i="2"/>
  <c r="Q66" i="2"/>
  <c r="Q62" i="2"/>
  <c r="Q58" i="2"/>
  <c r="Q54" i="2"/>
  <c r="Q50" i="2"/>
  <c r="Q46" i="2"/>
  <c r="Q42" i="2"/>
  <c r="Q38" i="2"/>
  <c r="Q34" i="2"/>
  <c r="Q30" i="2"/>
  <c r="Q26" i="2"/>
  <c r="Q22" i="2"/>
  <c r="Q18" i="2"/>
  <c r="Q14" i="2"/>
  <c r="Q10" i="2"/>
  <c r="Q6" i="2"/>
  <c r="Q2" i="2"/>
  <c r="S605" i="2"/>
  <c r="S601" i="2"/>
  <c r="S593" i="2"/>
  <c r="S589" i="2"/>
  <c r="S585" i="2"/>
  <c r="S581" i="2"/>
  <c r="S577" i="2"/>
  <c r="S573" i="2"/>
  <c r="S569" i="2"/>
  <c r="S561" i="2"/>
  <c r="S557" i="2"/>
  <c r="S553" i="2"/>
  <c r="S549" i="2"/>
  <c r="S545" i="2"/>
  <c r="S541" i="2"/>
  <c r="S537" i="2"/>
  <c r="S533" i="2"/>
  <c r="S529" i="2"/>
  <c r="S525" i="2"/>
  <c r="S521" i="2"/>
  <c r="S517" i="2"/>
  <c r="S513" i="2"/>
  <c r="S509" i="2"/>
  <c r="S505" i="2"/>
  <c r="S501" i="2"/>
  <c r="S497" i="2"/>
  <c r="S493" i="2"/>
  <c r="S489" i="2"/>
  <c r="S485" i="2"/>
  <c r="S481" i="2"/>
  <c r="S477" i="2"/>
  <c r="S473" i="2"/>
  <c r="S469" i="2"/>
  <c r="S465" i="2"/>
  <c r="S461" i="2"/>
  <c r="S457" i="2"/>
  <c r="S453" i="2"/>
  <c r="S449" i="2"/>
  <c r="S445" i="2"/>
  <c r="S441" i="2"/>
  <c r="S437" i="2"/>
  <c r="S433" i="2"/>
  <c r="S429" i="2"/>
  <c r="S425" i="2"/>
  <c r="S421" i="2"/>
  <c r="S417" i="2"/>
  <c r="S413" i="2"/>
  <c r="S409" i="2"/>
  <c r="S405" i="2"/>
  <c r="S401" i="2"/>
  <c r="S397" i="2"/>
  <c r="S393" i="2"/>
  <c r="S389" i="2"/>
  <c r="S385" i="2"/>
  <c r="S381" i="2"/>
  <c r="S377" i="2"/>
  <c r="S373" i="2"/>
  <c r="S369" i="2"/>
  <c r="S365" i="2"/>
  <c r="S361" i="2"/>
  <c r="S357" i="2"/>
  <c r="S349" i="2"/>
  <c r="S345" i="2"/>
  <c r="S341" i="2"/>
  <c r="S337" i="2"/>
  <c r="S333" i="2"/>
  <c r="S329" i="2"/>
  <c r="S325" i="2"/>
  <c r="S321" i="2"/>
  <c r="S317" i="2"/>
  <c r="S313" i="2"/>
  <c r="S309" i="2"/>
  <c r="S305" i="2"/>
  <c r="S301" i="2"/>
  <c r="S297" i="2"/>
  <c r="S293" i="2"/>
  <c r="S289" i="2"/>
  <c r="S285" i="2"/>
  <c r="S281" i="2"/>
  <c r="S277" i="2"/>
  <c r="S273" i="2"/>
  <c r="S269" i="2"/>
  <c r="S265" i="2"/>
  <c r="S261" i="2"/>
  <c r="S257" i="2"/>
  <c r="S253" i="2"/>
  <c r="S249" i="2"/>
  <c r="S245" i="2"/>
  <c r="S241" i="2"/>
  <c r="S237" i="2"/>
  <c r="S233" i="2"/>
  <c r="S229" i="2"/>
  <c r="S225" i="2"/>
  <c r="S221" i="2"/>
  <c r="S217" i="2"/>
  <c r="S209" i="2"/>
  <c r="S205" i="2"/>
  <c r="S201" i="2"/>
  <c r="S197" i="2"/>
  <c r="S193" i="2"/>
  <c r="S189" i="2"/>
  <c r="S185" i="2"/>
  <c r="S181" i="2"/>
  <c r="S177" i="2"/>
  <c r="S173" i="2"/>
  <c r="S169" i="2"/>
  <c r="S165" i="2"/>
  <c r="S161" i="2"/>
  <c r="S157" i="2"/>
  <c r="S153" i="2"/>
  <c r="S149" i="2"/>
  <c r="S145" i="2"/>
  <c r="S141" i="2"/>
  <c r="S137" i="2"/>
  <c r="S133" i="2"/>
  <c r="S129" i="2"/>
  <c r="S125" i="2"/>
  <c r="S121" i="2"/>
  <c r="S117" i="2"/>
  <c r="S109" i="2"/>
  <c r="S105" i="2"/>
  <c r="S101" i="2"/>
  <c r="S97" i="2"/>
  <c r="S93" i="2"/>
  <c r="S89" i="2"/>
  <c r="S85" i="2"/>
  <c r="S81" i="2"/>
  <c r="S77" i="2"/>
  <c r="S73" i="2"/>
  <c r="S69" i="2"/>
  <c r="S65" i="2"/>
  <c r="S61" i="2"/>
  <c r="S57" i="2"/>
  <c r="S49" i="2"/>
  <c r="S41" i="2"/>
  <c r="S37" i="2"/>
  <c r="S33" i="2"/>
  <c r="S29" i="2"/>
  <c r="S25" i="2"/>
  <c r="S21" i="2"/>
  <c r="S17" i="2"/>
  <c r="S13" i="2"/>
  <c r="S5" i="2"/>
  <c r="S608" i="2"/>
  <c r="S604" i="2"/>
  <c r="S600" i="2"/>
  <c r="S596" i="2"/>
  <c r="S592" i="2"/>
  <c r="S588" i="2"/>
  <c r="S584" i="2"/>
  <c r="S580" i="2"/>
  <c r="S576" i="2"/>
  <c r="S572" i="2"/>
  <c r="S568" i="2"/>
  <c r="S564" i="2"/>
  <c r="S560" i="2"/>
  <c r="S556" i="2"/>
  <c r="R603" i="2"/>
  <c r="Q591" i="2"/>
  <c r="R583" i="2"/>
  <c r="R575" i="2"/>
  <c r="R567" i="2"/>
  <c r="R353" i="2"/>
  <c r="S353" i="2"/>
  <c r="Q213" i="2"/>
  <c r="S213" i="2"/>
  <c r="S113" i="2"/>
  <c r="Q113" i="2"/>
  <c r="Q53" i="2"/>
  <c r="S53" i="2"/>
  <c r="S45" i="2"/>
  <c r="Q45" i="2"/>
  <c r="S9" i="2"/>
  <c r="Q9" i="2"/>
  <c r="Q405" i="2"/>
  <c r="Q373" i="2"/>
  <c r="Q341" i="2"/>
  <c r="Q309" i="2"/>
  <c r="Q277" i="2"/>
  <c r="Q245" i="2"/>
  <c r="Q181" i="2"/>
  <c r="Q165" i="2"/>
  <c r="Q161" i="2"/>
  <c r="Q149" i="2"/>
  <c r="Q145" i="2"/>
  <c r="Q133" i="2"/>
  <c r="Q129" i="2"/>
  <c r="Q125" i="2"/>
  <c r="Q117" i="2"/>
  <c r="Q89" i="2"/>
  <c r="Q85" i="2"/>
  <c r="Q81" i="2"/>
  <c r="Q77" i="2"/>
  <c r="Q73" i="2"/>
  <c r="Q69" i="2"/>
  <c r="Q65" i="2"/>
  <c r="Q61" i="2"/>
  <c r="Q57" i="2"/>
  <c r="Q41" i="2"/>
  <c r="Q37" i="2"/>
  <c r="Q33" i="2"/>
  <c r="Q29" i="2"/>
  <c r="Q25" i="2"/>
  <c r="Q21" i="2"/>
  <c r="Q17" i="2"/>
  <c r="Q13" i="2"/>
  <c r="Q5" i="2"/>
  <c r="Q177" i="2"/>
  <c r="Q109" i="2"/>
  <c r="R591" i="2"/>
  <c r="R401" i="2"/>
  <c r="R385" i="2"/>
  <c r="R369" i="2"/>
  <c r="R337" i="2"/>
  <c r="R89" i="2"/>
  <c r="R45" i="2"/>
  <c r="R41" i="2"/>
  <c r="R37" i="2"/>
  <c r="R33" i="2"/>
  <c r="R29" i="2"/>
  <c r="R25" i="2"/>
  <c r="R21" i="2"/>
  <c r="R17" i="2"/>
  <c r="R13" i="2"/>
  <c r="R9" i="2"/>
  <c r="R5" i="2"/>
  <c r="Q600" i="2"/>
  <c r="Q596" i="2"/>
  <c r="R580" i="2"/>
  <c r="Q560" i="2"/>
  <c r="Q552" i="2"/>
  <c r="Q544" i="2"/>
  <c r="Q532" i="2"/>
  <c r="R504" i="2"/>
  <c r="Q496" i="2"/>
  <c r="R488" i="2"/>
  <c r="Q480" i="2"/>
  <c r="Q464" i="2"/>
  <c r="Q436" i="2"/>
  <c r="R420" i="2"/>
  <c r="R404" i="2"/>
  <c r="R392" i="2"/>
  <c r="R376" i="2"/>
  <c r="R360" i="2"/>
  <c r="R344" i="2"/>
  <c r="R328" i="2"/>
  <c r="Q320" i="2"/>
  <c r="R308" i="2"/>
  <c r="Q300" i="2"/>
  <c r="R284" i="2"/>
  <c r="R268" i="2"/>
  <c r="R252" i="2"/>
  <c r="Q224" i="2"/>
  <c r="Q208" i="2"/>
  <c r="R544" i="2"/>
  <c r="R532" i="2"/>
  <c r="R496" i="2"/>
  <c r="R436" i="2"/>
  <c r="Q608" i="2"/>
  <c r="Q592" i="2"/>
  <c r="Q584" i="2"/>
  <c r="Q576" i="2"/>
  <c r="R568" i="2"/>
  <c r="Q564" i="2"/>
  <c r="Q528" i="2"/>
  <c r="Q520" i="2"/>
  <c r="R516" i="2"/>
  <c r="Q512" i="2"/>
  <c r="Q500" i="2"/>
  <c r="Q468" i="2"/>
  <c r="Q456" i="2"/>
  <c r="R452" i="2"/>
  <c r="Q448" i="2"/>
  <c r="R440" i="2"/>
  <c r="Q432" i="2"/>
  <c r="R424" i="2"/>
  <c r="Q416" i="2"/>
  <c r="R408" i="2"/>
  <c r="R388" i="2"/>
  <c r="R372" i="2"/>
  <c r="R356" i="2"/>
  <c r="R340" i="2"/>
  <c r="Q332" i="2"/>
  <c r="R324" i="2"/>
  <c r="Q316" i="2"/>
  <c r="R312" i="2"/>
  <c r="Q304" i="2"/>
  <c r="R296" i="2"/>
  <c r="Q288" i="2"/>
  <c r="Q272" i="2"/>
  <c r="Q256" i="2"/>
  <c r="Q240" i="2"/>
  <c r="R584" i="2"/>
  <c r="R456" i="2"/>
  <c r="R288" i="2"/>
  <c r="Q603" i="2"/>
  <c r="R2" i="2"/>
  <c r="Q409" i="2"/>
  <c r="R405" i="2"/>
  <c r="Q401" i="2"/>
  <c r="Q397" i="2"/>
  <c r="Q393" i="2"/>
  <c r="R389" i="2"/>
  <c r="Q385" i="2"/>
  <c r="Q381" i="2"/>
  <c r="Q377" i="2"/>
  <c r="R373" i="2"/>
  <c r="Q369" i="2"/>
  <c r="Q365" i="2"/>
  <c r="Q361" i="2"/>
  <c r="R357" i="2"/>
  <c r="Q353" i="2"/>
  <c r="Q349" i="2"/>
  <c r="Q345" i="2"/>
  <c r="R341" i="2"/>
  <c r="Q337" i="2"/>
  <c r="Q333" i="2"/>
  <c r="Q329" i="2"/>
  <c r="Q325" i="2"/>
  <c r="Q321" i="2"/>
  <c r="Q317" i="2"/>
  <c r="Q313" i="2"/>
  <c r="Q305" i="2"/>
  <c r="Q301" i="2"/>
  <c r="Q297" i="2"/>
  <c r="Q293" i="2"/>
  <c r="Q289" i="2"/>
  <c r="Q285" i="2"/>
  <c r="Q281" i="2"/>
  <c r="Q273" i="2"/>
  <c r="Q269" i="2"/>
  <c r="Q265" i="2"/>
  <c r="Q261" i="2"/>
  <c r="Q257" i="2"/>
  <c r="Q253" i="2"/>
  <c r="Q249" i="2"/>
  <c r="Q241" i="2"/>
  <c r="Q237" i="2"/>
  <c r="Q233" i="2"/>
  <c r="Q229" i="2"/>
  <c r="Q225" i="2"/>
  <c r="Q221" i="2"/>
  <c r="Q217" i="2"/>
  <c r="Q209" i="2"/>
  <c r="Q205" i="2"/>
  <c r="Q201" i="2"/>
  <c r="Q197" i="2"/>
  <c r="Q193" i="2"/>
  <c r="Q189" i="2"/>
  <c r="Q185" i="2"/>
  <c r="Q173" i="2"/>
  <c r="Q169" i="2"/>
  <c r="Q157" i="2"/>
  <c r="Q153" i="2"/>
  <c r="Q141" i="2"/>
  <c r="Q137" i="2"/>
  <c r="Q121" i="2"/>
  <c r="Q105" i="2"/>
  <c r="R572" i="2"/>
  <c r="Q572" i="2"/>
  <c r="R556" i="2"/>
  <c r="Q556" i="2"/>
  <c r="R540" i="2"/>
  <c r="Q540" i="2"/>
  <c r="R524" i="2"/>
  <c r="Q524" i="2"/>
  <c r="R508" i="2"/>
  <c r="Q508" i="2"/>
  <c r="R492" i="2"/>
  <c r="Q492" i="2"/>
  <c r="R412" i="2"/>
  <c r="Q412" i="2"/>
  <c r="Q384" i="2"/>
  <c r="R384" i="2"/>
  <c r="Q380" i="2"/>
  <c r="R380" i="2"/>
  <c r="Q364" i="2"/>
  <c r="R364" i="2"/>
  <c r="Q348" i="2"/>
  <c r="R348" i="2"/>
  <c r="R576" i="2"/>
  <c r="R564" i="2"/>
  <c r="R552" i="2"/>
  <c r="R448" i="2"/>
  <c r="Q488" i="2"/>
  <c r="Q424" i="2"/>
  <c r="Q392" i="2"/>
  <c r="Q360" i="2"/>
  <c r="Q328" i="2"/>
  <c r="Q296" i="2"/>
  <c r="Q389" i="2"/>
  <c r="Q357" i="2"/>
  <c r="R604" i="2"/>
  <c r="Q604" i="2"/>
  <c r="R588" i="2"/>
  <c r="Q588" i="2"/>
  <c r="R476" i="2"/>
  <c r="Q476" i="2"/>
  <c r="R460" i="2"/>
  <c r="Q460" i="2"/>
  <c r="R444" i="2"/>
  <c r="Q444" i="2"/>
  <c r="R428" i="2"/>
  <c r="Q428" i="2"/>
  <c r="Q400" i="2"/>
  <c r="R400" i="2"/>
  <c r="Q396" i="2"/>
  <c r="R396" i="2"/>
  <c r="Q368" i="2"/>
  <c r="R368" i="2"/>
  <c r="Q352" i="2"/>
  <c r="R352" i="2"/>
  <c r="Q336" i="2"/>
  <c r="R336" i="2"/>
  <c r="R512" i="2"/>
  <c r="R500" i="2"/>
  <c r="R416" i="2"/>
  <c r="R409" i="2"/>
  <c r="R393" i="2"/>
  <c r="R377" i="2"/>
  <c r="R361" i="2"/>
  <c r="R345" i="2"/>
  <c r="R332" i="2"/>
  <c r="R300" i="2"/>
  <c r="R592" i="2"/>
  <c r="R528" i="2"/>
  <c r="R464" i="2"/>
  <c r="R397" i="2"/>
  <c r="R381" i="2"/>
  <c r="R365" i="2"/>
  <c r="R349" i="2"/>
  <c r="R304" i="2"/>
  <c r="Q404" i="2"/>
  <c r="Q372" i="2"/>
  <c r="Q340" i="2"/>
  <c r="Q308" i="2"/>
  <c r="Q284" i="2"/>
  <c r="Q268" i="2"/>
  <c r="R605" i="2"/>
  <c r="Q605" i="2"/>
  <c r="R601" i="2"/>
  <c r="Q601" i="2"/>
  <c r="R589" i="2"/>
  <c r="Q589" i="2"/>
  <c r="R581" i="2"/>
  <c r="Q581" i="2"/>
  <c r="R573" i="2"/>
  <c r="Q573" i="2"/>
  <c r="R565" i="2"/>
  <c r="Q565" i="2"/>
  <c r="R557" i="2"/>
  <c r="Q557" i="2"/>
  <c r="R549" i="2"/>
  <c r="Q549" i="2"/>
  <c r="R541" i="2"/>
  <c r="Q541" i="2"/>
  <c r="R537" i="2"/>
  <c r="Q537" i="2"/>
  <c r="R529" i="2"/>
  <c r="Q529" i="2"/>
  <c r="R521" i="2"/>
  <c r="Q521" i="2"/>
  <c r="R509" i="2"/>
  <c r="Q509" i="2"/>
  <c r="R501" i="2"/>
  <c r="Q501" i="2"/>
  <c r="R497" i="2"/>
  <c r="Q497" i="2"/>
  <c r="R485" i="2"/>
  <c r="Q485" i="2"/>
  <c r="R477" i="2"/>
  <c r="Q477" i="2"/>
  <c r="R469" i="2"/>
  <c r="Q469" i="2"/>
  <c r="R461" i="2"/>
  <c r="Q461" i="2"/>
  <c r="R453" i="2"/>
  <c r="Q453" i="2"/>
  <c r="R445" i="2"/>
  <c r="Q445" i="2"/>
  <c r="R437" i="2"/>
  <c r="Q437" i="2"/>
  <c r="R429" i="2"/>
  <c r="Q429" i="2"/>
  <c r="R421" i="2"/>
  <c r="Q421" i="2"/>
  <c r="R413" i="2"/>
  <c r="Q413" i="2"/>
  <c r="Q101" i="2"/>
  <c r="R101" i="2"/>
  <c r="Q93" i="2"/>
  <c r="R93" i="2"/>
  <c r="Q49" i="2"/>
  <c r="R49" i="2"/>
  <c r="R81" i="2"/>
  <c r="R73" i="2"/>
  <c r="R65" i="2"/>
  <c r="R53" i="2"/>
  <c r="R293" i="2"/>
  <c r="R289" i="2"/>
  <c r="R285" i="2"/>
  <c r="R281" i="2"/>
  <c r="R277" i="2"/>
  <c r="R273" i="2"/>
  <c r="R269" i="2"/>
  <c r="R265" i="2"/>
  <c r="R261" i="2"/>
  <c r="R257" i="2"/>
  <c r="R253" i="2"/>
  <c r="R249" i="2"/>
  <c r="R245" i="2"/>
  <c r="R241" i="2"/>
  <c r="R237" i="2"/>
  <c r="R233" i="2"/>
  <c r="R229" i="2"/>
  <c r="R225" i="2"/>
  <c r="R221" i="2"/>
  <c r="R217" i="2"/>
  <c r="R213" i="2"/>
  <c r="R209" i="2"/>
  <c r="R205" i="2"/>
  <c r="R201" i="2"/>
  <c r="R197" i="2"/>
  <c r="R193" i="2"/>
  <c r="R189" i="2"/>
  <c r="R185" i="2"/>
  <c r="R181" i="2"/>
  <c r="R177" i="2"/>
  <c r="R173" i="2"/>
  <c r="R169" i="2"/>
  <c r="R165" i="2"/>
  <c r="R161" i="2"/>
  <c r="R157" i="2"/>
  <c r="R153" i="2"/>
  <c r="R149" i="2"/>
  <c r="R145" i="2"/>
  <c r="R141" i="2"/>
  <c r="R137" i="2"/>
  <c r="R133" i="2"/>
  <c r="R129" i="2"/>
  <c r="R125" i="2"/>
  <c r="R121" i="2"/>
  <c r="R117" i="2"/>
  <c r="R113" i="2"/>
  <c r="R109" i="2"/>
  <c r="R597" i="2"/>
  <c r="Q597" i="2"/>
  <c r="R593" i="2"/>
  <c r="Q593" i="2"/>
  <c r="R585" i="2"/>
  <c r="Q585" i="2"/>
  <c r="R577" i="2"/>
  <c r="Q577" i="2"/>
  <c r="R569" i="2"/>
  <c r="Q569" i="2"/>
  <c r="R561" i="2"/>
  <c r="Q561" i="2"/>
  <c r="R553" i="2"/>
  <c r="Q553" i="2"/>
  <c r="R545" i="2"/>
  <c r="Q545" i="2"/>
  <c r="R533" i="2"/>
  <c r="Q533" i="2"/>
  <c r="R525" i="2"/>
  <c r="Q525" i="2"/>
  <c r="R517" i="2"/>
  <c r="Q517" i="2"/>
  <c r="R513" i="2"/>
  <c r="Q513" i="2"/>
  <c r="R505" i="2"/>
  <c r="Q505" i="2"/>
  <c r="R493" i="2"/>
  <c r="Q493" i="2"/>
  <c r="R489" i="2"/>
  <c r="Q489" i="2"/>
  <c r="R481" i="2"/>
  <c r="Q481" i="2"/>
  <c r="R473" i="2"/>
  <c r="Q473" i="2"/>
  <c r="R465" i="2"/>
  <c r="Q465" i="2"/>
  <c r="R457" i="2"/>
  <c r="Q457" i="2"/>
  <c r="R449" i="2"/>
  <c r="Q449" i="2"/>
  <c r="R441" i="2"/>
  <c r="Q441" i="2"/>
  <c r="R433" i="2"/>
  <c r="Q433" i="2"/>
  <c r="R425" i="2"/>
  <c r="Q425" i="2"/>
  <c r="R417" i="2"/>
  <c r="Q417" i="2"/>
  <c r="Q97" i="2"/>
  <c r="R97" i="2"/>
  <c r="R85" i="2"/>
  <c r="R77" i="2"/>
  <c r="R69" i="2"/>
  <c r="R61" i="2"/>
  <c r="R57" i="2"/>
  <c r="R333" i="2"/>
  <c r="R329" i="2"/>
  <c r="R325" i="2"/>
  <c r="R321" i="2"/>
  <c r="R317" i="2"/>
  <c r="R313" i="2"/>
  <c r="R309" i="2"/>
  <c r="R305" i="2"/>
  <c r="R301" i="2"/>
  <c r="R297" i="2"/>
  <c r="R10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80650D-4663-4C3B-B455-3576D942B53B}" keepAlive="1" name="Query - ds_salaries" description="Connection to the 'ds_salaries' query in the workbook." type="5" refreshedVersion="8" background="1" saveData="1">
    <dbPr connection="Provider=Microsoft.Mashup.OleDb.1;Data Source=$Workbook$;Location=ds_salaries;Extended Properties=&quot;&quot;" command="SELECT * FROM [ds_salaries]"/>
  </connection>
</connections>
</file>

<file path=xl/sharedStrings.xml><?xml version="1.0" encoding="utf-8"?>
<sst xmlns="http://schemas.openxmlformats.org/spreadsheetml/2006/main" count="4588" uniqueCount="171">
  <si>
    <t>Column1</t>
  </si>
  <si>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</si>
  <si>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</si>
  <si>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</si>
  <si>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</si>
  <si>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</si>
  <si>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</si>
  <si>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</si>
  <si>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</si>
  <si>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</si>
  <si>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</si>
  <si>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</si>
  <si>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</si>
  <si>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</si>
  <si>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</si>
  <si>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</si>
  <si>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</si>
  <si>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</si>
  <si>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</si>
  <si>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</si>
  <si>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</si>
  <si>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</si>
  <si>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</si>
  <si>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</si>
  <si>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</si>
  <si>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</si>
  <si>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</si>
  <si>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</si>
  <si>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</si>
  <si>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</si>
  <si>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</si>
  <si>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</si>
  <si>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</si>
  <si>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</si>
  <si>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</si>
  <si>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</si>
  <si>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</si>
  <si>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</si>
  <si>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</si>
  <si>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</si>
  <si>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</si>
  <si>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</si>
  <si>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</si>
  <si>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</si>
  <si>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</si>
  <si>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</si>
  <si>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</si>
  <si>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</si>
  <si>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</si>
  <si>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</si>
  <si>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</si>
  <si>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</si>
  <si>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</si>
  <si>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</si>
  <si>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</si>
  <si>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</si>
  <si>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</si>
  <si>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</si>
  <si>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</si>
  <si>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</si>
  <si>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</si>
  <si>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</si>
  <si>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</si>
  <si>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</si>
  <si>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</si>
  <si>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</si>
  <si>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</si>
  <si>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</si>
  <si>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</si>
  <si>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</si>
  <si>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</si>
  <si>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</si>
  <si>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</si>
  <si>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</si>
  <si>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</si>
  <si>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</si>
  <si>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</si>
  <si>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</si>
  <si>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</si>
  <si>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</si>
  <si>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</si>
  <si>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</si>
  <si>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</si>
  <si>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</si>
  <si>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</si>
  <si>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</si>
  <si>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</si>
  <si>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</si>
  <si>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</si>
  <si>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</si>
  <si>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</si>
  <si>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</si>
  <si>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</si>
  <si>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</si>
  <si>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</si>
  <si>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</si>
  <si>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</si>
  <si>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</si>
  <si>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</si>
  <si>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</si>
  <si>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</si>
  <si>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</si>
  <si>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</si>
  <si>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</si>
  <si>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</si>
  <si>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</si>
  <si>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</si>
  <si>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</si>
  <si>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</si>
  <si>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</si>
  <si>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</si>
  <si>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</si>
  <si>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</si>
  <si>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</si>
  <si>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</si>
  <si>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</si>
  <si>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</si>
  <si>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</si>
  <si>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</si>
  <si>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</si>
  <si>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</si>
  <si>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</si>
  <si>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</si>
  <si>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</si>
  <si>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</si>
  <si>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</si>
  <si>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</si>
  <si>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</si>
  <si>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</si>
  <si>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</si>
  <si>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</si>
  <si>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</si>
  <si>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</si>
  <si>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</si>
  <si>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</si>
  <si>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</si>
  <si>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</si>
  <si>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</si>
  <si>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</si>
  <si>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</si>
  <si>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</si>
  <si>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</si>
  <si>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</si>
  <si>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</si>
  <si>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</si>
  <si>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</si>
  <si>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</si>
  <si>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</si>
  <si>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S.No</t>
  </si>
  <si>
    <t>TOTAL IN</t>
  </si>
  <si>
    <t>TOTAL MI</t>
  </si>
  <si>
    <t>TOTAL SE</t>
  </si>
  <si>
    <t>Avg_Us Sal</t>
  </si>
  <si>
    <t>IN AVG SAL</t>
  </si>
  <si>
    <t>ML AVG SAL</t>
  </si>
  <si>
    <t>SE AVG SAL</t>
  </si>
  <si>
    <t>Salary_type</t>
  </si>
  <si>
    <t>Grand Total</t>
  </si>
  <si>
    <t>Sum of Avg_Us Sal</t>
  </si>
  <si>
    <t>Employee_residence</t>
  </si>
  <si>
    <t>years</t>
  </si>
  <si>
    <t>avg_salary</t>
  </si>
  <si>
    <t>Avg_UsSalary</t>
  </si>
  <si>
    <t>Job_Title</t>
  </si>
  <si>
    <t>Average of remote_ratio</t>
  </si>
  <si>
    <t>Sum of salary</t>
  </si>
  <si>
    <t>Count of employment_type</t>
  </si>
  <si>
    <t>Job_title</t>
  </si>
  <si>
    <t>Company_loc</t>
  </si>
  <si>
    <t>countemployee_residence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</si>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</sst>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7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[Book1.xlsx]pivot1!PivotTable2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5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5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6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6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6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6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6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6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6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6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
        <c:idx val="68"/>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pivotFmt>
      <c:pivotFmt>
        <c:idx val="69"/>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pivotFmt>
      <c:pivotFmt>
        <c:idx val="7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pivotFmt>
      <c:pivotFmt>
        <c:idx val="71"/>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pivotFmt>
      <c:pivotFmt>
        <c:idx val="72"/>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pivotFmt>
      <c:pivotFmt>
        <c:idx val="73"/>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pivotFmt>
      <c:pivotFmt>
        <c:idx val="74"/>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pivotFmt>
      <c:pivotFmt>
        <c:idx val="75"/>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pivotFmt>
      <c:pivotFmt>
        <c:idx val="7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pivotFmt>
      <c:pivotFmt>
        <c:idx val="77"/>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pivotFmt>
      <c:pivotFmt>
        <c:idx val="78"/>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pivotFmt>
      <c:pivotFmt>
        <c:idx val="79"/>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pivotFmt>
      <c:pivotFmt>
        <c:idx val="8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pivotFmt>
      <c:pivotFmt>
        <c:idx val="81"/>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pivotFmt>
      <c:pivotFmt>
        <c:idx val="82"/>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pivotFmt>
      <c:pivotFmt>
        <c:idx val="83"/>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pivotFmt>
      <c:pivotFmt>
        <c:idx val="84"/>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pivotFmt>
      <c:pivotFmt>
        <c:idx val="85"/>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pivotFmt>
      <c:pivotFmt>
        <c:idx val="8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pivotFmt>
      <c:pivotFmt>
        <c:idx val="87"/>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pivotFmt>
      <c:pivotFmt>
        <c:idx val="88"/>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pivotFmt>
      <c:pivotFmt>
        <c:idx val="89"/>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pivotFmt>
      <c:pivotFmt>
        <c:idx val="9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pivotFmt>
      <c:pivotFmt>
        <c:idx val="91"/>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pivotFmt>
      <c:pivotFmt>
        <c:idx val="92"/>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pivotFmt>
      <c:pivotFmt>
        <c:idx val="93"/>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pivotFmt>
      <c:pivotFmt>
        <c:idx val="94"/>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pivotFmt>
      <c:pivotFmt>
        <c:idx val="95"/>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pivotFmt>
      <c:pivotFmt>
        <c:idx val="9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pivotFmt>
      <c:pivotFmt>
        <c:idx val="97"/>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pivotFmt>
      <c:pivotFmt>
        <c:idx val="98"/>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pivotFmt>
      <c:pivotFmt>
        <c:idx val="99"/>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pivotFmt>
      <c:pivotFmt>
        <c:idx val="10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pivotFmt>
      <c:pivotFmt>
        <c:idx val="101"/>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pivotFmt>
      <c:pivotFmt>
        <c:idx val="102"/>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pivotFmt>
    </c:pivotFmts>
    <c:plotArea>
      <c:layout/>
      <c:pieChart>
        <c:varyColors val="1"/>
        <c:ser>
          <c:idx val="0"/>
          <c:order val="0"/>
          <c:tx>
            <c:strRef>
              <c:f>pivot1!$B$1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2E6-4CB9-94E3-709C998EA3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2E6-4CB9-94E3-709C998EA3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2E6-4CB9-94E3-709C998EA34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2E6-4CB9-94E3-709C998EA34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2E6-4CB9-94E3-709C998EA34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2E6-4CB9-94E3-709C998EA34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2E6-4CB9-94E3-709C998EA34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2E6-4CB9-94E3-709C998EA34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2E6-4CB9-94E3-709C998EA34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2E6-4CB9-94E3-709C998EA34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C2E6-4CB9-94E3-709C998EA34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C2E6-4CB9-94E3-709C998EA34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C2E6-4CB9-94E3-709C998EA34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C2E6-4CB9-94E3-709C998EA34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C2E6-4CB9-94E3-709C998EA345}"/>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C2E6-4CB9-94E3-709C998EA345}"/>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C2E6-4CB9-94E3-709C998EA345}"/>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C2E6-4CB9-94E3-709C998EA345}"/>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C2E6-4CB9-94E3-709C998EA345}"/>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C2E6-4CB9-94E3-709C998EA345}"/>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C2E6-4CB9-94E3-709C998EA345}"/>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C2E6-4CB9-94E3-709C998EA345}"/>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C2E6-4CB9-94E3-709C998EA345}"/>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C2E6-4CB9-94E3-709C998EA345}"/>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C2E6-4CB9-94E3-709C998EA345}"/>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C2E6-4CB9-94E3-709C998EA345}"/>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C2E6-4CB9-94E3-709C998EA345}"/>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C2E6-4CB9-94E3-709C998EA345}"/>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C2E6-4CB9-94E3-709C998EA345}"/>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C2E6-4CB9-94E3-709C998EA345}"/>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C2E6-4CB9-94E3-709C998EA345}"/>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C2E6-4CB9-94E3-709C998EA345}"/>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C2E6-4CB9-94E3-709C998EA345}"/>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C2E6-4CB9-94E3-709C998EA345}"/>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C2E6-4CB9-94E3-709C998EA345}"/>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C2E6-4CB9-94E3-709C998EA345}"/>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C2E6-4CB9-94E3-709C998EA345}"/>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C2E6-4CB9-94E3-709C998EA345}"/>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C2E6-4CB9-94E3-709C998EA345}"/>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C2E6-4CB9-94E3-709C998EA345}"/>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C2E6-4CB9-94E3-709C998EA345}"/>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C2E6-4CB9-94E3-709C998EA345}"/>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C2E6-4CB9-94E3-709C998EA345}"/>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C2E6-4CB9-94E3-709C998EA345}"/>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C2E6-4CB9-94E3-709C998EA345}"/>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C2E6-4CB9-94E3-709C998EA345}"/>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D-C2E6-4CB9-94E3-709C998EA345}"/>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F-C2E6-4CB9-94E3-709C998EA345}"/>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1-C2E6-4CB9-94E3-709C998EA345}"/>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c:spPr>
            <c:extLst>
              <c:ext xmlns:c16="http://schemas.microsoft.com/office/drawing/2014/chart" uri="{C3380CC4-5D6E-409C-BE32-E72D297353CC}">
                <c16:uniqueId val="{00000063-C2E6-4CB9-94E3-709C998EA345}"/>
              </c:ext>
            </c:extLst>
          </c:dPt>
          <c:cat>
            <c:strRef>
              <c:f>pivot1!$A$2:$A$52</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pivot1!$B$2:$B$52</c:f>
              <c:numCache>
                <c:formatCode>General</c:formatCode>
                <c:ptCount val="50"/>
                <c:pt idx="0">
                  <c:v>112297.86985172982</c:v>
                </c:pt>
                <c:pt idx="1">
                  <c:v>786085.08896210871</c:v>
                </c:pt>
                <c:pt idx="2">
                  <c:v>449191.47940691927</c:v>
                </c:pt>
                <c:pt idx="3">
                  <c:v>561489.34925864905</c:v>
                </c:pt>
                <c:pt idx="4">
                  <c:v>449191.47940691927</c:v>
                </c:pt>
                <c:pt idx="5">
                  <c:v>673787.21911037888</c:v>
                </c:pt>
                <c:pt idx="6">
                  <c:v>112297.86985172982</c:v>
                </c:pt>
                <c:pt idx="7">
                  <c:v>898382.95881383854</c:v>
                </c:pt>
                <c:pt idx="8">
                  <c:v>561489.34925864905</c:v>
                </c:pt>
                <c:pt idx="9">
                  <c:v>224595.73970345964</c:v>
                </c:pt>
                <c:pt idx="10">
                  <c:v>673787.21911037888</c:v>
                </c:pt>
                <c:pt idx="11">
                  <c:v>336893.60955518944</c:v>
                </c:pt>
                <c:pt idx="12">
                  <c:v>10892893.375617772</c:v>
                </c:pt>
                <c:pt idx="13">
                  <c:v>449191.47940691927</c:v>
                </c:pt>
                <c:pt idx="14">
                  <c:v>112297.86985172982</c:v>
                </c:pt>
                <c:pt idx="15">
                  <c:v>786085.08896210871</c:v>
                </c:pt>
                <c:pt idx="16">
                  <c:v>1235276.5683690279</c:v>
                </c:pt>
                <c:pt idx="17">
                  <c:v>14823318.820428284</c:v>
                </c:pt>
                <c:pt idx="18">
                  <c:v>561489.34925864905</c:v>
                </c:pt>
                <c:pt idx="19">
                  <c:v>786085.08896210871</c:v>
                </c:pt>
                <c:pt idx="20">
                  <c:v>336893.60955518944</c:v>
                </c:pt>
                <c:pt idx="21">
                  <c:v>1347574.4382207578</c:v>
                </c:pt>
                <c:pt idx="22">
                  <c:v>16058595.388797302</c:v>
                </c:pt>
                <c:pt idx="23">
                  <c:v>112297.86985172982</c:v>
                </c:pt>
                <c:pt idx="24">
                  <c:v>224595.73970345964</c:v>
                </c:pt>
                <c:pt idx="25">
                  <c:v>786085.08896210871</c:v>
                </c:pt>
                <c:pt idx="26">
                  <c:v>224595.73970345964</c:v>
                </c:pt>
                <c:pt idx="27">
                  <c:v>112297.86985172982</c:v>
                </c:pt>
                <c:pt idx="28">
                  <c:v>224595.73970345964</c:v>
                </c:pt>
                <c:pt idx="29">
                  <c:v>561489.34925864905</c:v>
                </c:pt>
                <c:pt idx="30">
                  <c:v>449191.47940691927</c:v>
                </c:pt>
                <c:pt idx="31">
                  <c:v>112297.86985172982</c:v>
                </c:pt>
                <c:pt idx="32">
                  <c:v>336893.60955518944</c:v>
                </c:pt>
                <c:pt idx="33">
                  <c:v>673787.21911037888</c:v>
                </c:pt>
                <c:pt idx="34">
                  <c:v>336893.60955518944</c:v>
                </c:pt>
                <c:pt idx="35">
                  <c:v>112297.86985172982</c:v>
                </c:pt>
                <c:pt idx="36">
                  <c:v>336893.60955518944</c:v>
                </c:pt>
                <c:pt idx="37">
                  <c:v>4604212.6639209222</c:v>
                </c:pt>
                <c:pt idx="38">
                  <c:v>336893.60955518944</c:v>
                </c:pt>
                <c:pt idx="39">
                  <c:v>112297.86985172982</c:v>
                </c:pt>
                <c:pt idx="40">
                  <c:v>898382.95881383854</c:v>
                </c:pt>
                <c:pt idx="41">
                  <c:v>112297.86985172982</c:v>
                </c:pt>
                <c:pt idx="42">
                  <c:v>673787.21911037888</c:v>
                </c:pt>
                <c:pt idx="43">
                  <c:v>112297.86985172982</c:v>
                </c:pt>
                <c:pt idx="44">
                  <c:v>224595.73970345964</c:v>
                </c:pt>
                <c:pt idx="45">
                  <c:v>336893.60955518944</c:v>
                </c:pt>
                <c:pt idx="46">
                  <c:v>786085.08896210871</c:v>
                </c:pt>
                <c:pt idx="47">
                  <c:v>224595.73970345964</c:v>
                </c:pt>
                <c:pt idx="48">
                  <c:v>1796765.9176276771</c:v>
                </c:pt>
                <c:pt idx="49">
                  <c:v>112297.86985172982</c:v>
                </c:pt>
              </c:numCache>
            </c:numRef>
          </c:val>
          <c:extLst>
            <c:ext xmlns:c16="http://schemas.microsoft.com/office/drawing/2014/chart" uri="{C3380CC4-5D6E-409C-BE32-E72D297353CC}">
              <c16:uniqueId val="{00000064-C2E6-4CB9-94E3-709C998EA345}"/>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5"/>
          <c:y val="1.5692257217847769E-2"/>
          <c:w val="0.35091145563000498"/>
          <c:h val="0.984307742782152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[Book1.xlsx]pivot1!PivotTable3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s>
    <c:plotArea>
      <c:layout>
        <c:manualLayout>
          <c:layoutTarget val="inner"/>
          <c:xMode val="edge"/>
          <c:yMode val="edge"/>
          <c:x val="0.18432946836273043"/>
          <c:y val="0.26328484981044037"/>
          <c:w val="0.66095752915383532"/>
          <c:h val="0.47755869058034423"/>
        </c:manualLayout>
      </c:layout>
      <c:barChart>
        <c:barDir val="col"/>
        <c:grouping val="clustered"/>
        <c:varyColors val="0"/>
        <c:ser>
          <c:idx val="0"/>
          <c:order val="0"/>
          <c:tx>
            <c:strRef>
              <c:f>pivot1!$E$1</c:f>
              <c:strCache>
                <c:ptCount val="1"/>
                <c:pt idx="0">
                  <c:v>Total</c:v>
                </c:pt>
              </c:strCache>
            </c:strRef>
          </c:tx>
          <c:spPr>
            <a:solidFill>
              <a:schemeClr val="accent5"/>
            </a:solidFill>
            <a:ln>
              <a:noFill/>
            </a:ln>
            <a:effectLst/>
          </c:spPr>
          <c:invertIfNegative val="0"/>
          <c:cat>
            <c:strRef>
              <c:f>pivot1!$D$2:$D$59</c:f>
              <c:strCache>
                <c:ptCount val="57"/>
                <c:pt idx="0">
                  <c:v>AE</c:v>
                </c:pt>
                <c:pt idx="1">
                  <c:v>AR</c:v>
                </c:pt>
                <c:pt idx="2">
                  <c:v>AT</c:v>
                </c:pt>
                <c:pt idx="3">
                  <c:v>AU</c:v>
                </c:pt>
                <c:pt idx="4">
                  <c:v>BE</c:v>
                </c:pt>
                <c:pt idx="5">
                  <c:v>BG</c:v>
                </c:pt>
                <c:pt idx="6">
                  <c:v>BO</c:v>
                </c:pt>
                <c:pt idx="7">
                  <c:v>BR</c:v>
                </c:pt>
                <c:pt idx="8">
                  <c:v>CA</c:v>
                </c:pt>
                <c:pt idx="9">
                  <c:v>CH</c:v>
                </c:pt>
                <c:pt idx="10">
                  <c:v>CL</c:v>
                </c:pt>
                <c:pt idx="11">
                  <c:v>CN</c:v>
                </c:pt>
                <c:pt idx="12">
                  <c:v>CO</c:v>
                </c:pt>
                <c:pt idx="13">
                  <c:v>CZ</c:v>
                </c:pt>
                <c:pt idx="14">
                  <c:v>DE</c:v>
                </c:pt>
                <c:pt idx="15">
                  <c:v>DK</c:v>
                </c:pt>
                <c:pt idx="16">
                  <c:v>DZ</c:v>
                </c:pt>
                <c:pt idx="17">
                  <c:v>EE</c:v>
                </c:pt>
                <c:pt idx="18">
                  <c:v>ES</c:v>
                </c:pt>
                <c:pt idx="19">
                  <c:v>FR</c:v>
                </c:pt>
                <c:pt idx="20">
                  <c:v>GB</c:v>
                </c:pt>
                <c:pt idx="21">
                  <c:v>GR</c:v>
                </c:pt>
                <c:pt idx="22">
                  <c:v>HK</c:v>
                </c:pt>
                <c:pt idx="23">
                  <c:v>HN</c:v>
                </c:pt>
                <c:pt idx="24">
                  <c:v>HR</c:v>
                </c:pt>
                <c:pt idx="25">
                  <c:v>HU</c:v>
                </c:pt>
                <c:pt idx="26">
                  <c:v>IE</c:v>
                </c:pt>
                <c:pt idx="27">
                  <c:v>IN</c:v>
                </c:pt>
                <c:pt idx="28">
                  <c:v>IQ</c:v>
                </c:pt>
                <c:pt idx="29">
                  <c:v>IR</c:v>
                </c:pt>
                <c:pt idx="30">
                  <c:v>IT</c:v>
                </c:pt>
                <c:pt idx="31">
                  <c:v>JE</c:v>
                </c:pt>
                <c:pt idx="32">
                  <c:v>JP</c:v>
                </c:pt>
                <c:pt idx="33">
                  <c:v>KE</c:v>
                </c:pt>
                <c:pt idx="34">
                  <c:v>LU</c:v>
                </c:pt>
                <c:pt idx="35">
                  <c:v>MD</c:v>
                </c:pt>
                <c:pt idx="36">
                  <c:v>MT</c:v>
                </c:pt>
                <c:pt idx="37">
                  <c:v>MX</c:v>
                </c:pt>
                <c:pt idx="38">
                  <c:v>MY</c:v>
                </c:pt>
                <c:pt idx="39">
                  <c:v>NG</c:v>
                </c:pt>
                <c:pt idx="40">
                  <c:v>NL</c:v>
                </c:pt>
                <c:pt idx="41">
                  <c:v>NZ</c:v>
                </c:pt>
                <c:pt idx="42">
                  <c:v>PH</c:v>
                </c:pt>
                <c:pt idx="43">
                  <c:v>PK</c:v>
                </c:pt>
                <c:pt idx="44">
                  <c:v>PL</c:v>
                </c:pt>
                <c:pt idx="45">
                  <c:v>PR</c:v>
                </c:pt>
                <c:pt idx="46">
                  <c:v>PT</c:v>
                </c:pt>
                <c:pt idx="47">
                  <c:v>RO</c:v>
                </c:pt>
                <c:pt idx="48">
                  <c:v>RS</c:v>
                </c:pt>
                <c:pt idx="49">
                  <c:v>RU</c:v>
                </c:pt>
                <c:pt idx="50">
                  <c:v>SG</c:v>
                </c:pt>
                <c:pt idx="51">
                  <c:v>SI</c:v>
                </c:pt>
                <c:pt idx="52">
                  <c:v>TN</c:v>
                </c:pt>
                <c:pt idx="53">
                  <c:v>TR</c:v>
                </c:pt>
                <c:pt idx="54">
                  <c:v>UA</c:v>
                </c:pt>
                <c:pt idx="55">
                  <c:v>US</c:v>
                </c:pt>
                <c:pt idx="56">
                  <c:v>VN</c:v>
                </c:pt>
              </c:strCache>
            </c:strRef>
          </c:cat>
          <c:val>
            <c:numRef>
              <c:f>pivot1!$E$2:$E$59</c:f>
              <c:numCache>
                <c:formatCode>General</c:formatCode>
                <c:ptCount val="57"/>
                <c:pt idx="0">
                  <c:v>336893.60955518944</c:v>
                </c:pt>
                <c:pt idx="1">
                  <c:v>112297.86985172982</c:v>
                </c:pt>
                <c:pt idx="2">
                  <c:v>336893.60955518944</c:v>
                </c:pt>
                <c:pt idx="3">
                  <c:v>336893.60955518944</c:v>
                </c:pt>
                <c:pt idx="4">
                  <c:v>224595.73970345964</c:v>
                </c:pt>
                <c:pt idx="5">
                  <c:v>112297.86985172982</c:v>
                </c:pt>
                <c:pt idx="6">
                  <c:v>112297.86985172982</c:v>
                </c:pt>
                <c:pt idx="7">
                  <c:v>673787.21911037888</c:v>
                </c:pt>
                <c:pt idx="8">
                  <c:v>3256638.2257001647</c:v>
                </c:pt>
                <c:pt idx="9">
                  <c:v>112297.86985172982</c:v>
                </c:pt>
                <c:pt idx="10">
                  <c:v>112297.86985172982</c:v>
                </c:pt>
                <c:pt idx="11">
                  <c:v>112297.86985172982</c:v>
                </c:pt>
                <c:pt idx="12">
                  <c:v>112297.86985172982</c:v>
                </c:pt>
                <c:pt idx="13">
                  <c:v>112297.86985172982</c:v>
                </c:pt>
                <c:pt idx="14">
                  <c:v>2807446.7462932453</c:v>
                </c:pt>
                <c:pt idx="15">
                  <c:v>224595.73970345964</c:v>
                </c:pt>
                <c:pt idx="16">
                  <c:v>112297.86985172982</c:v>
                </c:pt>
                <c:pt idx="17">
                  <c:v>112297.86985172982</c:v>
                </c:pt>
                <c:pt idx="18">
                  <c:v>1684468.0477759473</c:v>
                </c:pt>
                <c:pt idx="19">
                  <c:v>2021361.6573311368</c:v>
                </c:pt>
                <c:pt idx="20">
                  <c:v>4941106.2734761117</c:v>
                </c:pt>
                <c:pt idx="21">
                  <c:v>1459872.3080724876</c:v>
                </c:pt>
                <c:pt idx="22">
                  <c:v>112297.86985172982</c:v>
                </c:pt>
                <c:pt idx="23">
                  <c:v>112297.86985172982</c:v>
                </c:pt>
                <c:pt idx="24">
                  <c:v>112297.86985172982</c:v>
                </c:pt>
                <c:pt idx="25">
                  <c:v>224595.73970345964</c:v>
                </c:pt>
                <c:pt idx="26">
                  <c:v>112297.86985172982</c:v>
                </c:pt>
                <c:pt idx="27">
                  <c:v>3368936.0955518945</c:v>
                </c:pt>
                <c:pt idx="28">
                  <c:v>112297.86985172982</c:v>
                </c:pt>
                <c:pt idx="29">
                  <c:v>112297.86985172982</c:v>
                </c:pt>
                <c:pt idx="30">
                  <c:v>449191.47940691927</c:v>
                </c:pt>
                <c:pt idx="31">
                  <c:v>112297.86985172982</c:v>
                </c:pt>
                <c:pt idx="32">
                  <c:v>786085.08896210871</c:v>
                </c:pt>
                <c:pt idx="33">
                  <c:v>112297.86985172982</c:v>
                </c:pt>
                <c:pt idx="34">
                  <c:v>112297.86985172982</c:v>
                </c:pt>
                <c:pt idx="35">
                  <c:v>112297.86985172982</c:v>
                </c:pt>
                <c:pt idx="36">
                  <c:v>112297.86985172982</c:v>
                </c:pt>
                <c:pt idx="37">
                  <c:v>224595.73970345964</c:v>
                </c:pt>
                <c:pt idx="38">
                  <c:v>112297.86985172982</c:v>
                </c:pt>
                <c:pt idx="39">
                  <c:v>224595.73970345964</c:v>
                </c:pt>
                <c:pt idx="40">
                  <c:v>561489.34925864905</c:v>
                </c:pt>
                <c:pt idx="41">
                  <c:v>112297.86985172982</c:v>
                </c:pt>
                <c:pt idx="42">
                  <c:v>112297.86985172982</c:v>
                </c:pt>
                <c:pt idx="43">
                  <c:v>673787.21911037888</c:v>
                </c:pt>
                <c:pt idx="44">
                  <c:v>449191.47940691927</c:v>
                </c:pt>
                <c:pt idx="45">
                  <c:v>112297.86985172982</c:v>
                </c:pt>
                <c:pt idx="46">
                  <c:v>673787.21911037888</c:v>
                </c:pt>
                <c:pt idx="47">
                  <c:v>224595.73970345964</c:v>
                </c:pt>
                <c:pt idx="48">
                  <c:v>112297.86985172982</c:v>
                </c:pt>
                <c:pt idx="49">
                  <c:v>449191.47940691927</c:v>
                </c:pt>
                <c:pt idx="50">
                  <c:v>224595.73970345964</c:v>
                </c:pt>
                <c:pt idx="51">
                  <c:v>224595.73970345964</c:v>
                </c:pt>
                <c:pt idx="52">
                  <c:v>112297.86985172982</c:v>
                </c:pt>
                <c:pt idx="53">
                  <c:v>336893.60955518944</c:v>
                </c:pt>
                <c:pt idx="54">
                  <c:v>112297.86985172982</c:v>
                </c:pt>
                <c:pt idx="55">
                  <c:v>37282892.790774405</c:v>
                </c:pt>
                <c:pt idx="56">
                  <c:v>336893.60955518944</c:v>
                </c:pt>
              </c:numCache>
            </c:numRef>
          </c:val>
          <c:extLst>
            <c:ext xmlns:c16="http://schemas.microsoft.com/office/drawing/2014/chart" uri="{C3380CC4-5D6E-409C-BE32-E72D297353CC}">
              <c16:uniqueId val="{00000000-DD61-4EC1-B23C-159603F23149}"/>
            </c:ext>
          </c:extLst>
        </c:ser>
        <c:dLbls>
          <c:showLegendKey val="0"/>
          <c:showVal val="0"/>
          <c:showCatName val="0"/>
          <c:showSerName val="0"/>
          <c:showPercent val="0"/>
          <c:showBubbleSize val="0"/>
        </c:dLbls>
        <c:gapWidth val="219"/>
        <c:overlap val="-27"/>
        <c:axId val="531278752"/>
        <c:axId val="531271192"/>
      </c:barChart>
      <c:catAx>
        <c:axId val="531278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IN" sz="1100" b="1">
                    <a:solidFill>
                      <a:schemeClr val="bg1"/>
                    </a:solidFill>
                  </a:rPr>
                  <a:t>company location</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71192"/>
        <c:crosses val="autoZero"/>
        <c:auto val="1"/>
        <c:lblAlgn val="ctr"/>
        <c:lblOffset val="100"/>
        <c:noMultiLvlLbl val="0"/>
      </c:catAx>
      <c:valAx>
        <c:axId val="531271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sz="1000" b="1">
                    <a:solidFill>
                      <a:schemeClr val="bg1"/>
                    </a:solidFill>
                  </a:rPr>
                  <a:t>Average Us Salary</a:t>
                </a:r>
              </a:p>
            </c:rich>
          </c:tx>
          <c:layout>
            <c:manualLayout>
              <c:xMode val="edge"/>
              <c:yMode val="edge"/>
              <c:x val="0"/>
              <c:y val="0.26964342589500001"/>
            </c:manualLayout>
          </c:layout>
          <c:overlay val="0"/>
          <c:spPr>
            <a:solidFill>
              <a:schemeClr val="accent6">
                <a:lumMod val="60000"/>
                <a:lumOff val="40000"/>
              </a:schemeClr>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[Book1.xlsx]pivot1!PivotTable9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24272952900610056"/>
          <c:y val="0.1615197817313648"/>
          <c:w val="0.55604408790153925"/>
          <c:h val="0.34688595068920253"/>
        </c:manualLayout>
      </c:layout>
      <c:areaChart>
        <c:grouping val="stacked"/>
        <c:varyColors val="0"/>
        <c:ser>
          <c:idx val="0"/>
          <c:order val="0"/>
          <c:tx>
            <c:strRef>
              <c:f>pivot1!$H$3:$H$4</c:f>
              <c:strCache>
                <c:ptCount val="1"/>
                <c:pt idx="0">
                  <c:v>EN</c:v>
                </c:pt>
              </c:strCache>
            </c:strRef>
          </c:tx>
          <c:spPr>
            <a:solidFill>
              <a:schemeClr val="accent1"/>
            </a:solidFill>
            <a:ln>
              <a:noFill/>
            </a:ln>
            <a:effectLst/>
          </c:spPr>
          <c:cat>
            <c:strRef>
              <c:f>pivot1!$G$5:$G$55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pivot1!$H$5:$H$55</c:f>
              <c:numCache>
                <c:formatCode>General</c:formatCode>
                <c:ptCount val="50"/>
                <c:pt idx="1">
                  <c:v>1659000</c:v>
                </c:pt>
                <c:pt idx="3">
                  <c:v>80000</c:v>
                </c:pt>
                <c:pt idx="4">
                  <c:v>29000</c:v>
                </c:pt>
                <c:pt idx="5">
                  <c:v>64272</c:v>
                </c:pt>
                <c:pt idx="7">
                  <c:v>1705000</c:v>
                </c:pt>
                <c:pt idx="8">
                  <c:v>150000</c:v>
                </c:pt>
                <c:pt idx="10">
                  <c:v>315000</c:v>
                </c:pt>
                <c:pt idx="11">
                  <c:v>220000</c:v>
                </c:pt>
                <c:pt idx="12">
                  <c:v>1080760</c:v>
                </c:pt>
                <c:pt idx="13">
                  <c:v>20000</c:v>
                </c:pt>
                <c:pt idx="17">
                  <c:v>8868300</c:v>
                </c:pt>
                <c:pt idx="19">
                  <c:v>697000</c:v>
                </c:pt>
                <c:pt idx="22">
                  <c:v>6847100</c:v>
                </c:pt>
                <c:pt idx="28">
                  <c:v>100000</c:v>
                </c:pt>
                <c:pt idx="36">
                  <c:v>100000</c:v>
                </c:pt>
                <c:pt idx="37">
                  <c:v>770344</c:v>
                </c:pt>
                <c:pt idx="40">
                  <c:v>225000</c:v>
                </c:pt>
                <c:pt idx="42">
                  <c:v>34000</c:v>
                </c:pt>
                <c:pt idx="48">
                  <c:v>322000</c:v>
                </c:pt>
              </c:numCache>
            </c:numRef>
          </c:val>
          <c:extLst>
            <c:ext xmlns:c16="http://schemas.microsoft.com/office/drawing/2014/chart" uri="{C3380CC4-5D6E-409C-BE32-E72D297353CC}">
              <c16:uniqueId val="{00000000-CC1C-4563-88FB-F0AD3C955D52}"/>
            </c:ext>
          </c:extLst>
        </c:ser>
        <c:ser>
          <c:idx val="1"/>
          <c:order val="1"/>
          <c:tx>
            <c:strRef>
              <c:f>pivot1!$I$3:$I$4</c:f>
              <c:strCache>
                <c:ptCount val="1"/>
                <c:pt idx="0">
                  <c:v>EX</c:v>
                </c:pt>
              </c:strCache>
            </c:strRef>
          </c:tx>
          <c:spPr>
            <a:solidFill>
              <a:schemeClr val="accent2"/>
            </a:solidFill>
            <a:ln>
              <a:noFill/>
            </a:ln>
            <a:effectLst/>
          </c:spPr>
          <c:cat>
            <c:strRef>
              <c:f>pivot1!$G$5:$G$55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pivot1!$I$5:$I$55</c:f>
              <c:numCache>
                <c:formatCode>General</c:formatCode>
                <c:ptCount val="50"/>
                <c:pt idx="2">
                  <c:v>310000</c:v>
                </c:pt>
                <c:pt idx="5">
                  <c:v>150000</c:v>
                </c:pt>
                <c:pt idx="12">
                  <c:v>240000</c:v>
                </c:pt>
                <c:pt idx="17">
                  <c:v>982000</c:v>
                </c:pt>
                <c:pt idx="18">
                  <c:v>70000</c:v>
                </c:pt>
                <c:pt idx="19">
                  <c:v>59000</c:v>
                </c:pt>
                <c:pt idx="25">
                  <c:v>1185000</c:v>
                </c:pt>
                <c:pt idx="29">
                  <c:v>465000</c:v>
                </c:pt>
                <c:pt idx="30">
                  <c:v>476875</c:v>
                </c:pt>
                <c:pt idx="31">
                  <c:v>6000000</c:v>
                </c:pt>
                <c:pt idx="33">
                  <c:v>150000</c:v>
                </c:pt>
                <c:pt idx="45">
                  <c:v>600000</c:v>
                </c:pt>
                <c:pt idx="46">
                  <c:v>416000</c:v>
                </c:pt>
              </c:numCache>
            </c:numRef>
          </c:val>
          <c:extLst>
            <c:ext xmlns:c16="http://schemas.microsoft.com/office/drawing/2014/chart" uri="{C3380CC4-5D6E-409C-BE32-E72D297353CC}">
              <c16:uniqueId val="{00000001-CC1C-4563-88FB-F0AD3C955D52}"/>
            </c:ext>
          </c:extLst>
        </c:ser>
        <c:ser>
          <c:idx val="2"/>
          <c:order val="2"/>
          <c:tx>
            <c:strRef>
              <c:f>pivot1!$J$3:$J$4</c:f>
              <c:strCache>
                <c:ptCount val="1"/>
                <c:pt idx="0">
                  <c:v>MI</c:v>
                </c:pt>
              </c:strCache>
            </c:strRef>
          </c:tx>
          <c:spPr>
            <a:solidFill>
              <a:schemeClr val="accent3"/>
            </a:solidFill>
            <a:ln>
              <a:noFill/>
            </a:ln>
            <a:effectLst/>
          </c:spPr>
          <c:cat>
            <c:strRef>
              <c:f>pivot1!$G$5:$G$55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pivot1!$J$5:$J$55</c:f>
              <c:numCache>
                <c:formatCode>General</c:formatCode>
                <c:ptCount val="50"/>
                <c:pt idx="0">
                  <c:v>400000</c:v>
                </c:pt>
                <c:pt idx="1">
                  <c:v>320000</c:v>
                </c:pt>
                <c:pt idx="3">
                  <c:v>225000</c:v>
                </c:pt>
                <c:pt idx="4">
                  <c:v>536400</c:v>
                </c:pt>
                <c:pt idx="5">
                  <c:v>11198000</c:v>
                </c:pt>
                <c:pt idx="7">
                  <c:v>1750000</c:v>
                </c:pt>
                <c:pt idx="8">
                  <c:v>1625000</c:v>
                </c:pt>
                <c:pt idx="9">
                  <c:v>120000</c:v>
                </c:pt>
                <c:pt idx="11">
                  <c:v>81000</c:v>
                </c:pt>
                <c:pt idx="12">
                  <c:v>1997716</c:v>
                </c:pt>
                <c:pt idx="13">
                  <c:v>110000</c:v>
                </c:pt>
                <c:pt idx="16">
                  <c:v>500000</c:v>
                </c:pt>
                <c:pt idx="17">
                  <c:v>4563724</c:v>
                </c:pt>
                <c:pt idx="18">
                  <c:v>51999</c:v>
                </c:pt>
                <c:pt idx="19">
                  <c:v>103000</c:v>
                </c:pt>
                <c:pt idx="20">
                  <c:v>34000</c:v>
                </c:pt>
                <c:pt idx="21">
                  <c:v>400000</c:v>
                </c:pt>
                <c:pt idx="22">
                  <c:v>56399230</c:v>
                </c:pt>
                <c:pt idx="26">
                  <c:v>100000</c:v>
                </c:pt>
                <c:pt idx="28">
                  <c:v>450000</c:v>
                </c:pt>
                <c:pt idx="29">
                  <c:v>30000</c:v>
                </c:pt>
                <c:pt idx="30">
                  <c:v>110000</c:v>
                </c:pt>
                <c:pt idx="32">
                  <c:v>1537000</c:v>
                </c:pt>
                <c:pt idx="33">
                  <c:v>56000</c:v>
                </c:pt>
                <c:pt idx="34">
                  <c:v>115000</c:v>
                </c:pt>
                <c:pt idx="36">
                  <c:v>100000</c:v>
                </c:pt>
                <c:pt idx="37">
                  <c:v>1223200</c:v>
                </c:pt>
                <c:pt idx="38">
                  <c:v>97000</c:v>
                </c:pt>
                <c:pt idx="40">
                  <c:v>437300</c:v>
                </c:pt>
                <c:pt idx="42">
                  <c:v>15770000</c:v>
                </c:pt>
                <c:pt idx="43">
                  <c:v>240000</c:v>
                </c:pt>
                <c:pt idx="44">
                  <c:v>75000</c:v>
                </c:pt>
                <c:pt idx="46">
                  <c:v>151000</c:v>
                </c:pt>
                <c:pt idx="47">
                  <c:v>470000</c:v>
                </c:pt>
                <c:pt idx="48">
                  <c:v>994999</c:v>
                </c:pt>
              </c:numCache>
            </c:numRef>
          </c:val>
          <c:extLst>
            <c:ext xmlns:c16="http://schemas.microsoft.com/office/drawing/2014/chart" uri="{C3380CC4-5D6E-409C-BE32-E72D297353CC}">
              <c16:uniqueId val="{00000002-CC1C-4563-88FB-F0AD3C955D52}"/>
            </c:ext>
          </c:extLst>
        </c:ser>
        <c:ser>
          <c:idx val="3"/>
          <c:order val="3"/>
          <c:tx>
            <c:strRef>
              <c:f>pivot1!$K$3:$K$4</c:f>
              <c:strCache>
                <c:ptCount val="1"/>
                <c:pt idx="0">
                  <c:v>SE</c:v>
                </c:pt>
              </c:strCache>
            </c:strRef>
          </c:tx>
          <c:spPr>
            <a:solidFill>
              <a:schemeClr val="accent4"/>
            </a:solidFill>
            <a:ln>
              <a:noFill/>
            </a:ln>
            <a:effectLst/>
          </c:spPr>
          <c:cat>
            <c:strRef>
              <c:f>pivot1!$G$5:$G$55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pivot1!$K$5:$K$55</c:f>
              <c:numCache>
                <c:formatCode>General</c:formatCode>
                <c:ptCount val="50"/>
                <c:pt idx="1">
                  <c:v>55000</c:v>
                </c:pt>
                <c:pt idx="2">
                  <c:v>390000</c:v>
                </c:pt>
                <c:pt idx="3">
                  <c:v>557000</c:v>
                </c:pt>
                <c:pt idx="6">
                  <c:v>125000</c:v>
                </c:pt>
                <c:pt idx="7">
                  <c:v>185000</c:v>
                </c:pt>
                <c:pt idx="9">
                  <c:v>160000</c:v>
                </c:pt>
                <c:pt idx="10">
                  <c:v>186000</c:v>
                </c:pt>
                <c:pt idx="12">
                  <c:v>6052205</c:v>
                </c:pt>
                <c:pt idx="13">
                  <c:v>117000</c:v>
                </c:pt>
                <c:pt idx="14">
                  <c:v>405000</c:v>
                </c:pt>
                <c:pt idx="15">
                  <c:v>889940</c:v>
                </c:pt>
                <c:pt idx="16">
                  <c:v>1456613</c:v>
                </c:pt>
                <c:pt idx="17">
                  <c:v>9241769</c:v>
                </c:pt>
                <c:pt idx="18">
                  <c:v>477000</c:v>
                </c:pt>
                <c:pt idx="20">
                  <c:v>219500</c:v>
                </c:pt>
                <c:pt idx="21">
                  <c:v>12351183</c:v>
                </c:pt>
                <c:pt idx="22">
                  <c:v>9447320</c:v>
                </c:pt>
                <c:pt idx="23">
                  <c:v>165000</c:v>
                </c:pt>
                <c:pt idx="24">
                  <c:v>282500</c:v>
                </c:pt>
                <c:pt idx="25">
                  <c:v>168000</c:v>
                </c:pt>
                <c:pt idx="27">
                  <c:v>45000</c:v>
                </c:pt>
                <c:pt idx="29">
                  <c:v>287000</c:v>
                </c:pt>
                <c:pt idx="32">
                  <c:v>170000</c:v>
                </c:pt>
                <c:pt idx="33">
                  <c:v>636000</c:v>
                </c:pt>
                <c:pt idx="34">
                  <c:v>3190000</c:v>
                </c:pt>
                <c:pt idx="35">
                  <c:v>80000</c:v>
                </c:pt>
                <c:pt idx="36">
                  <c:v>100000</c:v>
                </c:pt>
                <c:pt idx="37">
                  <c:v>9187889</c:v>
                </c:pt>
                <c:pt idx="38">
                  <c:v>195000</c:v>
                </c:pt>
                <c:pt idx="39">
                  <c:v>157000</c:v>
                </c:pt>
                <c:pt idx="40">
                  <c:v>605000</c:v>
                </c:pt>
                <c:pt idx="41">
                  <c:v>75000</c:v>
                </c:pt>
                <c:pt idx="42">
                  <c:v>256000</c:v>
                </c:pt>
                <c:pt idx="44">
                  <c:v>170000</c:v>
                </c:pt>
                <c:pt idx="45">
                  <c:v>385000</c:v>
                </c:pt>
                <c:pt idx="46">
                  <c:v>880000</c:v>
                </c:pt>
                <c:pt idx="48">
                  <c:v>450900</c:v>
                </c:pt>
                <c:pt idx="49">
                  <c:v>105000</c:v>
                </c:pt>
              </c:numCache>
            </c:numRef>
          </c:val>
          <c:extLst>
            <c:ext xmlns:c16="http://schemas.microsoft.com/office/drawing/2014/chart" uri="{C3380CC4-5D6E-409C-BE32-E72D297353CC}">
              <c16:uniqueId val="{00000003-CC1C-4563-88FB-F0AD3C955D52}"/>
            </c:ext>
          </c:extLst>
        </c:ser>
        <c:dLbls>
          <c:showLegendKey val="0"/>
          <c:showVal val="0"/>
          <c:showCatName val="0"/>
          <c:showSerName val="0"/>
          <c:showPercent val="0"/>
          <c:showBubbleSize val="0"/>
        </c:dLbls>
        <c:axId val="542905504"/>
        <c:axId val="542905864"/>
      </c:areaChart>
      <c:catAx>
        <c:axId val="54290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bg1"/>
                    </a:solidFill>
                  </a:rPr>
                  <a:t>Job</a:t>
                </a:r>
                <a:r>
                  <a:rPr lang="en-IN" b="1" baseline="0">
                    <a:solidFill>
                      <a:schemeClr val="bg1"/>
                    </a:solidFill>
                  </a:rPr>
                  <a:t> title</a:t>
                </a:r>
              </a:p>
            </c:rich>
          </c:tx>
          <c:layout>
            <c:manualLayout>
              <c:xMode val="edge"/>
              <c:yMode val="edge"/>
              <c:x val="0.47618188062873973"/>
              <c:y val="0.918899100138847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905864"/>
        <c:crosses val="autoZero"/>
        <c:auto val="1"/>
        <c:lblAlgn val="ctr"/>
        <c:lblOffset val="100"/>
        <c:noMultiLvlLbl val="0"/>
      </c:catAx>
      <c:valAx>
        <c:axId val="542905864"/>
        <c:scaling>
          <c:orientation val="minMax"/>
        </c:scaling>
        <c:delete val="0"/>
        <c:axPos val="l"/>
        <c:majorGridlines>
          <c:spPr>
            <a:ln w="6350" cap="flat" cmpd="sng" algn="ctr">
              <a:solidFill>
                <a:schemeClr val="accent1"/>
              </a:solidFill>
              <a:prstDash val="solid"/>
              <a:miter lim="800000"/>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bg1"/>
                    </a:solidFill>
                  </a:rPr>
                  <a:t>Salary</a:t>
                </a:r>
              </a:p>
              <a:p>
                <a:pPr>
                  <a:defRPr/>
                </a:pP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905504"/>
        <c:crosses val="autoZero"/>
        <c:crossBetween val="midCat"/>
      </c:valAx>
      <c:spPr>
        <a:noFill/>
        <a:ln>
          <a:noFill/>
        </a:ln>
        <a:effectLst/>
      </c:spPr>
    </c:plotArea>
    <c:legend>
      <c:legendPos val="r"/>
      <c:layout>
        <c:manualLayout>
          <c:xMode val="edge"/>
          <c:yMode val="edge"/>
          <c:x val="0.84558836796815662"/>
          <c:y val="5.6956609772415463E-2"/>
          <c:w val="0.13237128999604844"/>
          <c:h val="0.471893128616097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[Book1.xlsx]pivot2!PivotTable5</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pivot2!$B$1</c:f>
              <c:strCache>
                <c:ptCount val="1"/>
                <c:pt idx="0">
                  <c:v>Total</c:v>
                </c:pt>
              </c:strCache>
            </c:strRef>
          </c:tx>
          <c:spPr>
            <a:solidFill>
              <a:schemeClr val="accent1"/>
            </a:solidFill>
            <a:ln>
              <a:noFill/>
            </a:ln>
            <a:effectLst/>
            <a:sp3d/>
          </c:spPr>
          <c:invertIfNegative val="0"/>
          <c:cat>
            <c:strRef>
              <c:f>pivot2!$A$2:$A$5</c:f>
              <c:strCache>
                <c:ptCount val="3"/>
                <c:pt idx="0">
                  <c:v>2020</c:v>
                </c:pt>
                <c:pt idx="1">
                  <c:v>2021</c:v>
                </c:pt>
                <c:pt idx="2">
                  <c:v>2022</c:v>
                </c:pt>
              </c:strCache>
            </c:strRef>
          </c:cat>
          <c:val>
            <c:numRef>
              <c:f>pivot2!$B$2:$B$5</c:f>
              <c:numCache>
                <c:formatCode>General</c:formatCode>
                <c:ptCount val="3"/>
                <c:pt idx="0">
                  <c:v>8085446.629324547</c:v>
                </c:pt>
                <c:pt idx="1">
                  <c:v>24368637.757825367</c:v>
                </c:pt>
                <c:pt idx="2">
                  <c:v>35710722.612850174</c:v>
                </c:pt>
              </c:numCache>
            </c:numRef>
          </c:val>
          <c:extLst>
            <c:ext xmlns:c16="http://schemas.microsoft.com/office/drawing/2014/chart" uri="{C3380CC4-5D6E-409C-BE32-E72D297353CC}">
              <c16:uniqueId val="{00000000-9A2F-4FAC-BDD9-A196CC803D31}"/>
            </c:ext>
          </c:extLst>
        </c:ser>
        <c:dLbls>
          <c:showLegendKey val="0"/>
          <c:showVal val="0"/>
          <c:showCatName val="0"/>
          <c:showSerName val="0"/>
          <c:showPercent val="0"/>
          <c:showBubbleSize val="0"/>
        </c:dLbls>
        <c:gapWidth val="150"/>
        <c:shape val="box"/>
        <c:axId val="618716392"/>
        <c:axId val="618724672"/>
        <c:axId val="0"/>
      </c:bar3DChart>
      <c:catAx>
        <c:axId val="618716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18724672"/>
        <c:crosses val="autoZero"/>
        <c:auto val="1"/>
        <c:lblAlgn val="ctr"/>
        <c:lblOffset val="100"/>
        <c:noMultiLvlLbl val="0"/>
      </c:catAx>
      <c:valAx>
        <c:axId val="61872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18716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368300</xdr:colOff>
      <xdr:row>0</xdr:row>
      <xdr:rowOff>0</xdr:rowOff>
    </xdr:from>
    <xdr:to>
      <xdr:col>17</xdr:col>
      <xdr:colOff>215900</xdr:colOff>
      <xdr:row>5</xdr:row>
      <xdr:rowOff>38100</xdr:rowOff>
    </xdr:to>
    <xdr:sp macro="" textlink="">
      <xdr:nvSpPr>
        <xdr:cNvPr id="3" name="TextBox 2">
          <a:extLst>
            <a:ext uri="{FF2B5EF4-FFF2-40B4-BE49-F238E27FC236}">
              <a16:creationId xmlns:a16="http://schemas.microsoft.com/office/drawing/2014/main" id="{F1CB5E43-41A3-C31F-6AC5-ACFEBCF9D5A3}"/>
            </a:ext>
          </a:extLst>
        </xdr:cNvPr>
        <xdr:cNvSpPr txBox="1"/>
      </xdr:nvSpPr>
      <xdr:spPr>
        <a:xfrm>
          <a:off x="3416300" y="0"/>
          <a:ext cx="7162800" cy="95885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i="0">
              <a:solidFill>
                <a:schemeClr val="bg1"/>
              </a:solidFill>
              <a:effectLst>
                <a:glow rad="63500">
                  <a:schemeClr val="accent1">
                    <a:satMod val="175000"/>
                    <a:alpha val="40000"/>
                  </a:schemeClr>
                </a:glow>
                <a:outerShdw blurRad="50800" dist="38100" dir="2700000" algn="tl" rotWithShape="0">
                  <a:prstClr val="black">
                    <a:alpha val="40000"/>
                  </a:prstClr>
                </a:outerShdw>
              </a:effectLst>
              <a:latin typeface="Baskerville Old Face" panose="02020602080505020303" pitchFamily="18" charset="0"/>
              <a:ea typeface="+mn-ea"/>
              <a:cs typeface="+mn-cs"/>
            </a:rPr>
            <a:t>Employee</a:t>
          </a:r>
          <a:r>
            <a:rPr lang="en-US" sz="3200" b="1" i="0" baseline="0">
              <a:solidFill>
                <a:schemeClr val="bg1"/>
              </a:solidFill>
              <a:effectLst>
                <a:glow rad="63500">
                  <a:schemeClr val="accent1">
                    <a:satMod val="175000"/>
                    <a:alpha val="40000"/>
                  </a:schemeClr>
                </a:glow>
                <a:outerShdw blurRad="50800" dist="38100" dir="2700000" algn="tl" rotWithShape="0">
                  <a:prstClr val="black">
                    <a:alpha val="40000"/>
                  </a:prstClr>
                </a:outerShdw>
              </a:effectLst>
              <a:latin typeface="Baskerville Old Face" panose="02020602080505020303" pitchFamily="18" charset="0"/>
              <a:ea typeface="+mn-ea"/>
              <a:cs typeface="+mn-cs"/>
            </a:rPr>
            <a:t> Data For Different Job Role</a:t>
          </a:r>
          <a:endParaRPr lang="en-US" sz="3200" b="1" i="0">
            <a:solidFill>
              <a:schemeClr val="bg1"/>
            </a:solidFill>
            <a:effectLst>
              <a:glow rad="63500">
                <a:schemeClr val="accent1">
                  <a:satMod val="175000"/>
                  <a:alpha val="40000"/>
                </a:schemeClr>
              </a:glow>
              <a:outerShdw blurRad="50800" dist="38100" dir="2700000" algn="tl" rotWithShape="0">
                <a:prstClr val="black">
                  <a:alpha val="40000"/>
                </a:prstClr>
              </a:outerShdw>
            </a:effectLst>
            <a:latin typeface="Baskerville Old Face" panose="02020602080505020303" pitchFamily="18" charset="0"/>
            <a:ea typeface="+mn-ea"/>
            <a:cs typeface="+mn-cs"/>
          </a:endParaRPr>
        </a:p>
      </xdr:txBody>
    </xdr:sp>
    <xdr:clientData/>
  </xdr:twoCellAnchor>
  <xdr:twoCellAnchor>
    <xdr:from>
      <xdr:col>0</xdr:col>
      <xdr:colOff>0</xdr:colOff>
      <xdr:row>5</xdr:row>
      <xdr:rowOff>67734</xdr:rowOff>
    </xdr:from>
    <xdr:to>
      <xdr:col>6</xdr:col>
      <xdr:colOff>76200</xdr:colOff>
      <xdr:row>21</xdr:row>
      <xdr:rowOff>110066</xdr:rowOff>
    </xdr:to>
    <xdr:graphicFrame macro="">
      <xdr:nvGraphicFramePr>
        <xdr:cNvPr id="4" name="Chart 3">
          <a:extLst>
            <a:ext uri="{FF2B5EF4-FFF2-40B4-BE49-F238E27FC236}">
              <a16:creationId xmlns:a16="http://schemas.microsoft.com/office/drawing/2014/main" id="{A052E8BC-F502-4CDE-9AE5-004A2FA4A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211666</xdr:colOff>
      <xdr:row>5</xdr:row>
      <xdr:rowOff>155531</xdr:rowOff>
    </xdr:from>
    <xdr:to>
      <xdr:col>14</xdr:col>
      <xdr:colOff>516466</xdr:colOff>
      <xdr:row>19</xdr:row>
      <xdr:rowOff>121664</xdr:rowOff>
    </xdr:to>
    <xdr:graphicFrame macro="">
      <xdr:nvGraphicFramePr>
        <xdr:cNvPr id="5" name="Chart 4">
          <a:extLst>
            <a:ext uri="{FF2B5EF4-FFF2-40B4-BE49-F238E27FC236}">
              <a16:creationId xmlns:a16="http://schemas.microsoft.com/office/drawing/2014/main" id="{AABA9533-9183-44AD-B526-753741A6D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182090</xdr:colOff>
      <xdr:row>4</xdr:row>
      <xdr:rowOff>49535</xdr:rowOff>
    </xdr:from>
    <xdr:to>
      <xdr:col>21</xdr:col>
      <xdr:colOff>357936</xdr:colOff>
      <xdr:row>17</xdr:row>
      <xdr:rowOff>36619</xdr:rowOff>
    </xdr:to>
    <xdr:graphicFrame macro="">
      <xdr:nvGraphicFramePr>
        <xdr:cNvPr id="6" name="Chart 5">
          <a:extLst>
            <a:ext uri="{FF2B5EF4-FFF2-40B4-BE49-F238E27FC236}">
              <a16:creationId xmlns:a16="http://schemas.microsoft.com/office/drawing/2014/main" id="{EBDECEE2-6892-41BB-9E6D-6552A05E5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176967</xdr:rowOff>
    </xdr:from>
    <xdr:to>
      <xdr:col>7</xdr:col>
      <xdr:colOff>272738</xdr:colOff>
      <xdr:row>38</xdr:row>
      <xdr:rowOff>109511</xdr:rowOff>
    </xdr:to>
    <xdr:graphicFrame macro="">
      <xdr:nvGraphicFramePr>
        <xdr:cNvPr id="7" name="Chart 6">
          <a:extLst>
            <a:ext uri="{FF2B5EF4-FFF2-40B4-BE49-F238E27FC236}">
              <a16:creationId xmlns:a16="http://schemas.microsoft.com/office/drawing/2014/main" id="{E7A8DEA2-679E-468B-BDC3-704B1804B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365933</xdr:colOff>
      <xdr:row>25</xdr:row>
      <xdr:rowOff>118391</xdr:rowOff>
    </xdr:from>
    <xdr:to>
      <xdr:col>8</xdr:col>
      <xdr:colOff>96865</xdr:colOff>
      <xdr:row>32</xdr:row>
      <xdr:rowOff>32289</xdr:rowOff>
    </xdr:to>
    <mc:AlternateContent xmlns:mc="http://schemas.openxmlformats.org/markup-compatibility/2006">
      <mc:Choice xmlns:a14="http://schemas.microsoft.com/office/drawing/2010/main" Requires="a14">
        <xdr:graphicFrame macro="">
          <xdr:nvGraphicFramePr>
            <xdr:cNvPr id="8" name="work_year 1">
              <a:extLst>
                <a:ext uri="{FF2B5EF4-FFF2-40B4-BE49-F238E27FC236}">
                  <a16:creationId xmlns:a16="http://schemas.microsoft.com/office/drawing/2014/main" id="{690A818C-0B9C-4ADE-B7F7-3469FA5DD0E8}"/>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dr:sp macro="" textlink="">
          <xdr:nvSpPr>
            <xdr:cNvPr id="0" name=""/>
            <xdr:cNvSpPr>
              <a:spLocks noTextEdit="1"/>
            </xdr:cNvSpPr>
          </xdr:nvSpPr>
          <xdr:spPr>
            <a:xfrm>
              <a:off x="4007349" y="4754453"/>
              <a:ext cx="944737" cy="1211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 refreshedDate="45521.625808912038" createdVersion="8" refreshedVersion="8" minRefreshableVersion="3" recordCount="607" xr:uid="{82B69729-5CEE-4C78-89F7-921DE091B2B2}">
  <cacheSource type="worksheet">
    <worksheetSource name="ds_salaries"/>
  </cacheSource>
  <cacheFields count="21">
    <cacheField name="S.No"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ount="272">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n v="146000"/>
        <n v="123000"/>
        <n v="99000"/>
        <n v="116000"/>
        <n v="106260"/>
        <n v="126500"/>
        <n v="242000"/>
        <n v="30000"/>
        <n v="165220"/>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132000"/>
        <n v="208775"/>
        <n v="147800"/>
        <n v="136994"/>
        <n v="101570"/>
        <n v="6000000"/>
        <n v="28500"/>
        <n v="164000"/>
        <n v="145000"/>
        <n v="105400"/>
        <n v="215300"/>
        <n v="158200"/>
        <n v="209100"/>
        <n v="154600"/>
        <n v="115934"/>
        <n v="81666"/>
        <n v="183600"/>
        <n v="63900"/>
        <n v="112300"/>
        <n v="241000"/>
        <n v="159000"/>
        <n v="82900"/>
        <n v="100800"/>
        <n v="140400"/>
        <n v="1400000"/>
        <n v="2400000"/>
        <n v="148000"/>
        <n v="104890"/>
        <n v="185100"/>
        <n v="324000"/>
        <n v="216000"/>
        <n v="210000"/>
        <n v="29000"/>
        <n v="52800"/>
        <n v="66500"/>
        <n v="57000"/>
        <n v="121000"/>
        <n v="152500"/>
        <n v="380000"/>
        <n v="405000"/>
        <n v="177000"/>
        <n v="78000"/>
        <n v="214000"/>
        <n v="192600"/>
        <n v="266400"/>
        <n v="213120"/>
        <n v="141300"/>
        <n v="206699"/>
        <n v="99100"/>
        <n v="110500"/>
        <n v="99050"/>
        <n v="205300"/>
        <n v="176000"/>
        <n v="200100"/>
        <n v="70500"/>
        <n v="184700"/>
        <n v="175100"/>
        <n v="140250"/>
        <n v="116150"/>
        <n v="69000"/>
        <n v="150075"/>
        <n v="25000"/>
        <n v="110925"/>
        <n v="192564"/>
        <n v="144854"/>
        <n v="150260"/>
        <n v="154000"/>
        <n v="126000"/>
        <n v="129000"/>
      </sharedItems>
    </cacheField>
    <cacheField name="salary_currency" numFmtId="0">
      <sharedItems count="17">
        <s v="EUR"/>
        <s v="USD"/>
        <s v="GBP"/>
        <s v="HUF"/>
        <s v="INR"/>
        <s v="JPY"/>
        <s v="CNY"/>
        <s v="MXN"/>
        <s v="CAD"/>
        <s v="DKK"/>
        <s v="PLN"/>
        <s v="SGD"/>
        <s v="CLP"/>
        <s v="BRL"/>
        <s v="TRY"/>
        <s v="AUD"/>
        <s v="CHF"/>
      </sharedItems>
    </cacheField>
    <cacheField name="salary_in_usd" numFmtId="0">
      <sharedItems containsSemiMixedTypes="0" containsString="0" containsNumber="1" containsInteger="1" minValue="2859" maxValue="600000" count="369">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sharedItems>
    </cacheField>
    <cacheField name="employee_residence" numFmtId="0">
      <sharedItems count="57">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 v="AR"/>
        <s v="DZ"/>
        <s v="TN"/>
        <s v="MY"/>
        <s v="EE"/>
        <s v="AU"/>
        <s v="BO"/>
        <s v="IE"/>
        <s v="CH"/>
      </sharedItems>
    </cacheField>
    <cacheField name="remote_ratio" numFmtId="0">
      <sharedItems containsSemiMixedTypes="0" containsString="0" containsNumber="1" containsInteger="1" minValue="0" maxValue="100" count="3">
        <n v="0"/>
        <n v="50"/>
        <n v="100"/>
      </sharedItems>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acheField>
    <cacheField name="TOTAL SE" numFmtId="0">
      <sharedItems containsSemiMixedTypes="0" containsString="0" containsNumber="1" containsInteger="1" minValue="280" maxValue="280"/>
    </cacheField>
    <cacheField name="Avg_Us Sal" numFmtId="0">
      <sharedItems containsSemiMixedTypes="0" containsString="0" containsNumber="1" minValue="112297.86985172982" maxValue="112297.86985172982" count="1">
        <n v="112297.86985172982"/>
      </sharedItems>
    </cacheField>
    <cacheField name="TOTAL MI" numFmtId="0">
      <sharedItems containsSemiMixedTypes="0" containsString="0" containsNumber="1" containsInteger="1" minValue="213" maxValue="213" count="1">
        <n v="213"/>
      </sharedItems>
    </cacheField>
    <cacheField name="TOTAL IN" numFmtId="0">
      <sharedItems containsSemiMixedTypes="0" containsString="0" containsNumber="1" containsInteger="1" minValue="88" maxValue="88"/>
    </cacheField>
    <cacheField name="IN AVG SAL" numFmtId="0">
      <sharedItems containsSemiMixedTypes="0" containsString="0" containsNumber="1" minValue="56192.934925864909" maxValue="56192.934925864909"/>
    </cacheField>
    <cacheField name="ML AVG SAL" numFmtId="0">
      <sharedItems containsSemiMixedTypes="0" containsString="0" containsNumber="1" minValue="56255.434925864909" maxValue="56255.434925864909"/>
    </cacheField>
    <cacheField name="SE AVG SAL" numFmtId="0">
      <sharedItems containsSemiMixedTypes="0" containsString="0" containsNumber="1" minValue="56288.934925864909" maxValue="56288.934925864909"/>
    </cacheField>
    <cacheField name="Salary_type" numFmtId="0">
      <sharedItems count="2">
        <s v="low paying"/>
        <s v="high paying"/>
      </sharedItems>
    </cacheField>
    <cacheField name="Column1" numFmtId="0">
      <sharedItems containsSemiMixedTypes="0" containsString="0" containsNumber="1" containsInteger="1" minValue="26" maxValue="26"/>
    </cacheField>
  </cacheFields>
  <extLst>
    <ext xmlns:x14="http://schemas.microsoft.com/office/spreadsheetml/2009/9/main" uri="{725AE2AE-9491-48be-B2B4-4EB974FC3084}">
      <x14:pivotCacheDefinition pivotCacheId="1138638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x v="0"/>
    <x v="0"/>
    <x v="0"/>
    <x v="0"/>
    <x v="0"/>
    <x v="0"/>
    <x v="0"/>
    <x v="0"/>
    <x v="0"/>
    <x v="0"/>
    <s v="L"/>
    <n v="280"/>
    <x v="0"/>
    <x v="0"/>
    <n v="88"/>
    <n v="56192.934925864909"/>
    <n v="56255.434925864909"/>
    <n v="56288.934925864909"/>
    <x v="0"/>
    <n v="26"/>
  </r>
  <r>
    <n v="1"/>
    <x v="0"/>
    <x v="1"/>
    <x v="0"/>
    <x v="1"/>
    <x v="1"/>
    <x v="1"/>
    <x v="1"/>
    <x v="1"/>
    <x v="0"/>
    <x v="1"/>
    <s v="S"/>
    <n v="280"/>
    <x v="0"/>
    <x v="0"/>
    <n v="88"/>
    <n v="56192.934925864909"/>
    <n v="56255.434925864909"/>
    <n v="56288.934925864909"/>
    <x v="1"/>
    <n v="26"/>
  </r>
  <r>
    <n v="2"/>
    <x v="0"/>
    <x v="1"/>
    <x v="0"/>
    <x v="2"/>
    <x v="2"/>
    <x v="2"/>
    <x v="2"/>
    <x v="2"/>
    <x v="1"/>
    <x v="2"/>
    <s v="M"/>
    <n v="280"/>
    <x v="0"/>
    <x v="0"/>
    <n v="88"/>
    <n v="56192.934925864909"/>
    <n v="56255.434925864909"/>
    <n v="56288.934925864909"/>
    <x v="0"/>
    <n v="26"/>
  </r>
  <r>
    <n v="3"/>
    <x v="0"/>
    <x v="0"/>
    <x v="0"/>
    <x v="3"/>
    <x v="3"/>
    <x v="1"/>
    <x v="3"/>
    <x v="3"/>
    <x v="0"/>
    <x v="3"/>
    <s v="S"/>
    <n v="280"/>
    <x v="0"/>
    <x v="0"/>
    <n v="88"/>
    <n v="56192.934925864909"/>
    <n v="56255.434925864909"/>
    <n v="56288.934925864909"/>
    <x v="0"/>
    <n v="26"/>
  </r>
  <r>
    <n v="4"/>
    <x v="0"/>
    <x v="1"/>
    <x v="0"/>
    <x v="4"/>
    <x v="4"/>
    <x v="1"/>
    <x v="4"/>
    <x v="4"/>
    <x v="1"/>
    <x v="4"/>
    <s v="L"/>
    <n v="280"/>
    <x v="0"/>
    <x v="0"/>
    <n v="88"/>
    <n v="56192.934925864909"/>
    <n v="56255.434925864909"/>
    <n v="56288.934925864909"/>
    <x v="1"/>
    <n v="26"/>
  </r>
  <r>
    <n v="5"/>
    <x v="0"/>
    <x v="2"/>
    <x v="0"/>
    <x v="5"/>
    <x v="5"/>
    <x v="1"/>
    <x v="5"/>
    <x v="4"/>
    <x v="2"/>
    <x v="4"/>
    <s v="L"/>
    <n v="280"/>
    <x v="0"/>
    <x v="0"/>
    <n v="88"/>
    <n v="56192.934925864909"/>
    <n v="56255.434925864909"/>
    <n v="56288.934925864909"/>
    <x v="0"/>
    <n v="26"/>
  </r>
  <r>
    <n v="6"/>
    <x v="0"/>
    <x v="1"/>
    <x v="0"/>
    <x v="6"/>
    <x v="6"/>
    <x v="1"/>
    <x v="6"/>
    <x v="4"/>
    <x v="2"/>
    <x v="4"/>
    <s v="S"/>
    <n v="280"/>
    <x v="0"/>
    <x v="0"/>
    <n v="88"/>
    <n v="56192.934925864909"/>
    <n v="56255.434925864909"/>
    <n v="56288.934925864909"/>
    <x v="1"/>
    <n v="26"/>
  </r>
  <r>
    <n v="7"/>
    <x v="0"/>
    <x v="0"/>
    <x v="0"/>
    <x v="0"/>
    <x v="7"/>
    <x v="3"/>
    <x v="7"/>
    <x v="5"/>
    <x v="1"/>
    <x v="5"/>
    <s v="L"/>
    <n v="280"/>
    <x v="0"/>
    <x v="0"/>
    <n v="88"/>
    <n v="56192.934925864909"/>
    <n v="56255.434925864909"/>
    <n v="56288.934925864909"/>
    <x v="0"/>
    <n v="26"/>
  </r>
  <r>
    <n v="8"/>
    <x v="0"/>
    <x v="0"/>
    <x v="0"/>
    <x v="7"/>
    <x v="8"/>
    <x v="1"/>
    <x v="8"/>
    <x v="4"/>
    <x v="2"/>
    <x v="4"/>
    <s v="L"/>
    <n v="280"/>
    <x v="0"/>
    <x v="0"/>
    <n v="88"/>
    <n v="56192.934925864909"/>
    <n v="56255.434925864909"/>
    <n v="56288.934925864909"/>
    <x v="1"/>
    <n v="26"/>
  </r>
  <r>
    <n v="9"/>
    <x v="0"/>
    <x v="1"/>
    <x v="0"/>
    <x v="8"/>
    <x v="9"/>
    <x v="1"/>
    <x v="9"/>
    <x v="6"/>
    <x v="1"/>
    <x v="6"/>
    <s v="S"/>
    <n v="280"/>
    <x v="0"/>
    <x v="0"/>
    <n v="88"/>
    <n v="56192.934925864909"/>
    <n v="56255.434925864909"/>
    <n v="56288.934925864909"/>
    <x v="1"/>
    <n v="26"/>
  </r>
  <r>
    <n v="10"/>
    <x v="0"/>
    <x v="2"/>
    <x v="0"/>
    <x v="0"/>
    <x v="10"/>
    <x v="0"/>
    <x v="10"/>
    <x v="7"/>
    <x v="0"/>
    <x v="7"/>
    <s v="S"/>
    <n v="280"/>
    <x v="0"/>
    <x v="0"/>
    <n v="88"/>
    <n v="56192.934925864909"/>
    <n v="56255.434925864909"/>
    <n v="56288.934925864909"/>
    <x v="0"/>
    <n v="26"/>
  </r>
  <r>
    <n v="11"/>
    <x v="0"/>
    <x v="0"/>
    <x v="0"/>
    <x v="0"/>
    <x v="11"/>
    <x v="4"/>
    <x v="11"/>
    <x v="8"/>
    <x v="0"/>
    <x v="8"/>
    <s v="L"/>
    <n v="280"/>
    <x v="0"/>
    <x v="0"/>
    <n v="88"/>
    <n v="56192.934925864909"/>
    <n v="56255.434925864909"/>
    <n v="56288.934925864909"/>
    <x v="0"/>
    <n v="26"/>
  </r>
  <r>
    <n v="12"/>
    <x v="0"/>
    <x v="2"/>
    <x v="0"/>
    <x v="0"/>
    <x v="12"/>
    <x v="0"/>
    <x v="12"/>
    <x v="7"/>
    <x v="0"/>
    <x v="7"/>
    <s v="M"/>
    <n v="280"/>
    <x v="0"/>
    <x v="0"/>
    <n v="88"/>
    <n v="56192.934925864909"/>
    <n v="56255.434925864909"/>
    <n v="56288.934925864909"/>
    <x v="0"/>
    <n v="26"/>
  </r>
  <r>
    <n v="13"/>
    <x v="0"/>
    <x v="0"/>
    <x v="0"/>
    <x v="9"/>
    <x v="13"/>
    <x v="1"/>
    <x v="13"/>
    <x v="4"/>
    <x v="2"/>
    <x v="4"/>
    <s v="L"/>
    <n v="280"/>
    <x v="0"/>
    <x v="0"/>
    <n v="88"/>
    <n v="56192.934925864909"/>
    <n v="56255.434925864909"/>
    <n v="56288.934925864909"/>
    <x v="0"/>
    <n v="26"/>
  </r>
  <r>
    <n v="14"/>
    <x v="0"/>
    <x v="0"/>
    <x v="0"/>
    <x v="5"/>
    <x v="2"/>
    <x v="1"/>
    <x v="14"/>
    <x v="4"/>
    <x v="2"/>
    <x v="4"/>
    <s v="L"/>
    <n v="280"/>
    <x v="0"/>
    <x v="0"/>
    <n v="88"/>
    <n v="56192.934925864909"/>
    <n v="56255.434925864909"/>
    <n v="56288.934925864909"/>
    <x v="0"/>
    <n v="26"/>
  </r>
  <r>
    <n v="15"/>
    <x v="0"/>
    <x v="0"/>
    <x v="0"/>
    <x v="5"/>
    <x v="14"/>
    <x v="1"/>
    <x v="15"/>
    <x v="9"/>
    <x v="1"/>
    <x v="9"/>
    <s v="L"/>
    <n v="280"/>
    <x v="0"/>
    <x v="0"/>
    <n v="88"/>
    <n v="56192.934925864909"/>
    <n v="56255.434925864909"/>
    <n v="56288.934925864909"/>
    <x v="0"/>
    <n v="26"/>
  </r>
  <r>
    <n v="16"/>
    <x v="0"/>
    <x v="2"/>
    <x v="0"/>
    <x v="10"/>
    <x v="15"/>
    <x v="5"/>
    <x v="16"/>
    <x v="1"/>
    <x v="2"/>
    <x v="1"/>
    <s v="S"/>
    <n v="280"/>
    <x v="0"/>
    <x v="0"/>
    <n v="88"/>
    <n v="56192.934925864909"/>
    <n v="56255.434925864909"/>
    <n v="56288.934925864909"/>
    <x v="0"/>
    <n v="26"/>
  </r>
  <r>
    <n v="17"/>
    <x v="0"/>
    <x v="1"/>
    <x v="0"/>
    <x v="2"/>
    <x v="16"/>
    <x v="0"/>
    <x v="17"/>
    <x v="10"/>
    <x v="2"/>
    <x v="2"/>
    <s v="S"/>
    <n v="280"/>
    <x v="0"/>
    <x v="0"/>
    <n v="88"/>
    <n v="56192.934925864909"/>
    <n v="56255.434925864909"/>
    <n v="56288.934925864909"/>
    <x v="1"/>
    <n v="26"/>
  </r>
  <r>
    <n v="18"/>
    <x v="0"/>
    <x v="2"/>
    <x v="0"/>
    <x v="11"/>
    <x v="17"/>
    <x v="4"/>
    <x v="18"/>
    <x v="8"/>
    <x v="1"/>
    <x v="8"/>
    <s v="M"/>
    <n v="280"/>
    <x v="0"/>
    <x v="0"/>
    <n v="88"/>
    <n v="56192.934925864909"/>
    <n v="56255.434925864909"/>
    <n v="56288.934925864909"/>
    <x v="0"/>
    <n v="26"/>
  </r>
  <r>
    <n v="19"/>
    <x v="0"/>
    <x v="0"/>
    <x v="0"/>
    <x v="8"/>
    <x v="18"/>
    <x v="1"/>
    <x v="19"/>
    <x v="11"/>
    <x v="2"/>
    <x v="4"/>
    <s v="M"/>
    <n v="280"/>
    <x v="0"/>
    <x v="0"/>
    <n v="88"/>
    <n v="56192.934925864909"/>
    <n v="56255.434925864909"/>
    <n v="56288.934925864909"/>
    <x v="0"/>
    <n v="26"/>
  </r>
  <r>
    <n v="20"/>
    <x v="0"/>
    <x v="0"/>
    <x v="0"/>
    <x v="4"/>
    <x v="19"/>
    <x v="6"/>
    <x v="20"/>
    <x v="12"/>
    <x v="0"/>
    <x v="10"/>
    <s v="M"/>
    <n v="280"/>
    <x v="0"/>
    <x v="0"/>
    <n v="88"/>
    <n v="56192.934925864909"/>
    <n v="56255.434925864909"/>
    <n v="56288.934925864909"/>
    <x v="0"/>
    <n v="26"/>
  </r>
  <r>
    <n v="21"/>
    <x v="0"/>
    <x v="0"/>
    <x v="0"/>
    <x v="3"/>
    <x v="20"/>
    <x v="4"/>
    <x v="21"/>
    <x v="8"/>
    <x v="2"/>
    <x v="8"/>
    <s v="L"/>
    <n v="280"/>
    <x v="0"/>
    <x v="0"/>
    <n v="88"/>
    <n v="56192.934925864909"/>
    <n v="56255.434925864909"/>
    <n v="56288.934925864909"/>
    <x v="0"/>
    <n v="26"/>
  </r>
  <r>
    <n v="22"/>
    <x v="0"/>
    <x v="1"/>
    <x v="0"/>
    <x v="10"/>
    <x v="21"/>
    <x v="0"/>
    <x v="22"/>
    <x v="13"/>
    <x v="1"/>
    <x v="11"/>
    <s v="L"/>
    <n v="280"/>
    <x v="0"/>
    <x v="0"/>
    <n v="88"/>
    <n v="56192.934925864909"/>
    <n v="56255.434925864909"/>
    <n v="56288.934925864909"/>
    <x v="0"/>
    <n v="26"/>
  </r>
  <r>
    <n v="23"/>
    <x v="0"/>
    <x v="0"/>
    <x v="0"/>
    <x v="12"/>
    <x v="22"/>
    <x v="1"/>
    <x v="23"/>
    <x v="4"/>
    <x v="0"/>
    <x v="4"/>
    <s v="M"/>
    <n v="280"/>
    <x v="0"/>
    <x v="0"/>
    <n v="88"/>
    <n v="56192.934925864909"/>
    <n v="56255.434925864909"/>
    <n v="56288.934925864909"/>
    <x v="0"/>
    <n v="26"/>
  </r>
  <r>
    <n v="24"/>
    <x v="0"/>
    <x v="0"/>
    <x v="0"/>
    <x v="6"/>
    <x v="23"/>
    <x v="1"/>
    <x v="24"/>
    <x v="14"/>
    <x v="0"/>
    <x v="12"/>
    <s v="L"/>
    <n v="280"/>
    <x v="0"/>
    <x v="0"/>
    <n v="88"/>
    <n v="56192.934925864909"/>
    <n v="56255.434925864909"/>
    <n v="56288.934925864909"/>
    <x v="1"/>
    <n v="26"/>
  </r>
  <r>
    <n v="25"/>
    <x v="0"/>
    <x v="3"/>
    <x v="0"/>
    <x v="13"/>
    <x v="24"/>
    <x v="1"/>
    <x v="25"/>
    <x v="4"/>
    <x v="2"/>
    <x v="4"/>
    <s v="L"/>
    <n v="280"/>
    <x v="0"/>
    <x v="0"/>
    <n v="88"/>
    <n v="56192.934925864909"/>
    <n v="56255.434925864909"/>
    <n v="56288.934925864909"/>
    <x v="1"/>
    <n v="26"/>
  </r>
  <r>
    <n v="26"/>
    <x v="0"/>
    <x v="2"/>
    <x v="0"/>
    <x v="14"/>
    <x v="21"/>
    <x v="1"/>
    <x v="26"/>
    <x v="15"/>
    <x v="1"/>
    <x v="13"/>
    <s v="L"/>
    <n v="280"/>
    <x v="0"/>
    <x v="0"/>
    <n v="88"/>
    <n v="56192.934925864909"/>
    <n v="56255.434925864909"/>
    <n v="56288.934925864909"/>
    <x v="0"/>
    <n v="26"/>
  </r>
  <r>
    <n v="27"/>
    <x v="0"/>
    <x v="1"/>
    <x v="0"/>
    <x v="10"/>
    <x v="25"/>
    <x v="7"/>
    <x v="27"/>
    <x v="16"/>
    <x v="0"/>
    <x v="14"/>
    <s v="S"/>
    <n v="280"/>
    <x v="0"/>
    <x v="0"/>
    <n v="88"/>
    <n v="56192.934925864909"/>
    <n v="56255.434925864909"/>
    <n v="56288.934925864909"/>
    <x v="0"/>
    <n v="26"/>
  </r>
  <r>
    <n v="28"/>
    <x v="0"/>
    <x v="2"/>
    <x v="1"/>
    <x v="7"/>
    <x v="16"/>
    <x v="1"/>
    <x v="28"/>
    <x v="4"/>
    <x v="2"/>
    <x v="4"/>
    <s v="L"/>
    <n v="280"/>
    <x v="0"/>
    <x v="0"/>
    <n v="88"/>
    <n v="56192.934925864909"/>
    <n v="56255.434925864909"/>
    <n v="56288.934925864909"/>
    <x v="0"/>
    <n v="26"/>
  </r>
  <r>
    <n v="29"/>
    <x v="0"/>
    <x v="1"/>
    <x v="0"/>
    <x v="15"/>
    <x v="26"/>
    <x v="8"/>
    <x v="29"/>
    <x v="17"/>
    <x v="1"/>
    <x v="15"/>
    <s v="L"/>
    <n v="280"/>
    <x v="0"/>
    <x v="0"/>
    <n v="88"/>
    <n v="56192.934925864909"/>
    <n v="56255.434925864909"/>
    <n v="56288.934925864909"/>
    <x v="1"/>
    <n v="26"/>
  </r>
  <r>
    <n v="30"/>
    <x v="0"/>
    <x v="0"/>
    <x v="0"/>
    <x v="16"/>
    <x v="27"/>
    <x v="0"/>
    <x v="30"/>
    <x v="0"/>
    <x v="2"/>
    <x v="0"/>
    <s v="S"/>
    <n v="280"/>
    <x v="0"/>
    <x v="0"/>
    <n v="88"/>
    <n v="56192.934925864909"/>
    <n v="56255.434925864909"/>
    <n v="56288.934925864909"/>
    <x v="0"/>
    <n v="26"/>
  </r>
  <r>
    <n v="31"/>
    <x v="0"/>
    <x v="2"/>
    <x v="0"/>
    <x v="2"/>
    <x v="0"/>
    <x v="1"/>
    <x v="31"/>
    <x v="4"/>
    <x v="2"/>
    <x v="4"/>
    <s v="L"/>
    <n v="280"/>
    <x v="0"/>
    <x v="0"/>
    <n v="88"/>
    <n v="56192.934925864909"/>
    <n v="56255.434925864909"/>
    <n v="56288.934925864909"/>
    <x v="0"/>
    <n v="26"/>
  </r>
  <r>
    <n v="32"/>
    <x v="0"/>
    <x v="1"/>
    <x v="0"/>
    <x v="0"/>
    <x v="28"/>
    <x v="0"/>
    <x v="32"/>
    <x v="13"/>
    <x v="2"/>
    <x v="4"/>
    <s v="L"/>
    <n v="280"/>
    <x v="0"/>
    <x v="0"/>
    <n v="88"/>
    <n v="56192.934925864909"/>
    <n v="56255.434925864909"/>
    <n v="56288.934925864909"/>
    <x v="0"/>
    <n v="26"/>
  </r>
  <r>
    <n v="33"/>
    <x v="0"/>
    <x v="0"/>
    <x v="0"/>
    <x v="14"/>
    <x v="20"/>
    <x v="1"/>
    <x v="33"/>
    <x v="4"/>
    <x v="0"/>
    <x v="4"/>
    <s v="M"/>
    <n v="280"/>
    <x v="0"/>
    <x v="0"/>
    <n v="88"/>
    <n v="56192.934925864909"/>
    <n v="56255.434925864909"/>
    <n v="56288.934925864909"/>
    <x v="1"/>
    <n v="26"/>
  </r>
  <r>
    <n v="34"/>
    <x v="0"/>
    <x v="0"/>
    <x v="0"/>
    <x v="5"/>
    <x v="29"/>
    <x v="0"/>
    <x v="34"/>
    <x v="7"/>
    <x v="1"/>
    <x v="7"/>
    <s v="L"/>
    <n v="280"/>
    <x v="0"/>
    <x v="0"/>
    <n v="88"/>
    <n v="56192.934925864909"/>
    <n v="56255.434925864909"/>
    <n v="56288.934925864909"/>
    <x v="0"/>
    <n v="26"/>
  </r>
  <r>
    <n v="35"/>
    <x v="0"/>
    <x v="0"/>
    <x v="0"/>
    <x v="10"/>
    <x v="30"/>
    <x v="0"/>
    <x v="35"/>
    <x v="18"/>
    <x v="1"/>
    <x v="16"/>
    <s v="L"/>
    <n v="280"/>
    <x v="0"/>
    <x v="0"/>
    <n v="88"/>
    <n v="56192.934925864909"/>
    <n v="56255.434925864909"/>
    <n v="56288.934925864909"/>
    <x v="0"/>
    <n v="26"/>
  </r>
  <r>
    <n v="36"/>
    <x v="0"/>
    <x v="0"/>
    <x v="0"/>
    <x v="11"/>
    <x v="31"/>
    <x v="1"/>
    <x v="36"/>
    <x v="4"/>
    <x v="2"/>
    <x v="4"/>
    <s v="L"/>
    <n v="280"/>
    <x v="0"/>
    <x v="0"/>
    <n v="88"/>
    <n v="56192.934925864909"/>
    <n v="56255.434925864909"/>
    <n v="56288.934925864909"/>
    <x v="0"/>
    <n v="26"/>
  </r>
  <r>
    <n v="37"/>
    <x v="0"/>
    <x v="2"/>
    <x v="0"/>
    <x v="4"/>
    <x v="32"/>
    <x v="1"/>
    <x v="37"/>
    <x v="4"/>
    <x v="1"/>
    <x v="4"/>
    <s v="L"/>
    <n v="280"/>
    <x v="0"/>
    <x v="0"/>
    <n v="88"/>
    <n v="56192.934925864909"/>
    <n v="56255.434925864909"/>
    <n v="56288.934925864909"/>
    <x v="1"/>
    <n v="26"/>
  </r>
  <r>
    <n v="38"/>
    <x v="0"/>
    <x v="2"/>
    <x v="0"/>
    <x v="5"/>
    <x v="33"/>
    <x v="1"/>
    <x v="38"/>
    <x v="19"/>
    <x v="2"/>
    <x v="17"/>
    <s v="S"/>
    <n v="280"/>
    <x v="0"/>
    <x v="0"/>
    <n v="88"/>
    <n v="56192.934925864909"/>
    <n v="56255.434925864909"/>
    <n v="56288.934925864909"/>
    <x v="0"/>
    <n v="26"/>
  </r>
  <r>
    <n v="39"/>
    <x v="0"/>
    <x v="2"/>
    <x v="0"/>
    <x v="4"/>
    <x v="34"/>
    <x v="1"/>
    <x v="39"/>
    <x v="4"/>
    <x v="2"/>
    <x v="4"/>
    <s v="S"/>
    <n v="280"/>
    <x v="0"/>
    <x v="0"/>
    <n v="88"/>
    <n v="56192.934925864909"/>
    <n v="56255.434925864909"/>
    <n v="56288.934925864909"/>
    <x v="1"/>
    <n v="26"/>
  </r>
  <r>
    <n v="40"/>
    <x v="0"/>
    <x v="0"/>
    <x v="0"/>
    <x v="0"/>
    <x v="35"/>
    <x v="1"/>
    <x v="40"/>
    <x v="20"/>
    <x v="2"/>
    <x v="4"/>
    <s v="S"/>
    <n v="280"/>
    <x v="0"/>
    <x v="0"/>
    <n v="88"/>
    <n v="56192.934925864909"/>
    <n v="56255.434925864909"/>
    <n v="56288.934925864909"/>
    <x v="0"/>
    <n v="26"/>
  </r>
  <r>
    <n v="41"/>
    <x v="0"/>
    <x v="3"/>
    <x v="0"/>
    <x v="16"/>
    <x v="0"/>
    <x v="0"/>
    <x v="0"/>
    <x v="21"/>
    <x v="1"/>
    <x v="18"/>
    <s v="L"/>
    <n v="280"/>
    <x v="0"/>
    <x v="0"/>
    <n v="88"/>
    <n v="56192.934925864909"/>
    <n v="56255.434925864909"/>
    <n v="56288.934925864909"/>
    <x v="0"/>
    <n v="26"/>
  </r>
  <r>
    <n v="42"/>
    <x v="0"/>
    <x v="0"/>
    <x v="0"/>
    <x v="17"/>
    <x v="36"/>
    <x v="0"/>
    <x v="41"/>
    <x v="11"/>
    <x v="0"/>
    <x v="19"/>
    <s v="M"/>
    <n v="280"/>
    <x v="0"/>
    <x v="0"/>
    <n v="88"/>
    <n v="56192.934925864909"/>
    <n v="56255.434925864909"/>
    <n v="56288.934925864909"/>
    <x v="0"/>
    <n v="26"/>
  </r>
  <r>
    <n v="43"/>
    <x v="0"/>
    <x v="0"/>
    <x v="0"/>
    <x v="10"/>
    <x v="37"/>
    <x v="1"/>
    <x v="42"/>
    <x v="4"/>
    <x v="2"/>
    <x v="4"/>
    <s v="L"/>
    <n v="280"/>
    <x v="0"/>
    <x v="0"/>
    <n v="88"/>
    <n v="56192.934925864909"/>
    <n v="56255.434925864909"/>
    <n v="56288.934925864909"/>
    <x v="0"/>
    <n v="26"/>
  </r>
  <r>
    <n v="44"/>
    <x v="0"/>
    <x v="0"/>
    <x v="0"/>
    <x v="10"/>
    <x v="38"/>
    <x v="2"/>
    <x v="43"/>
    <x v="2"/>
    <x v="1"/>
    <x v="2"/>
    <s v="L"/>
    <n v="280"/>
    <x v="0"/>
    <x v="0"/>
    <n v="88"/>
    <n v="56192.934925864909"/>
    <n v="56255.434925864909"/>
    <n v="56288.934925864909"/>
    <x v="1"/>
    <n v="26"/>
  </r>
  <r>
    <n v="45"/>
    <x v="0"/>
    <x v="2"/>
    <x v="2"/>
    <x v="18"/>
    <x v="39"/>
    <x v="0"/>
    <x v="44"/>
    <x v="0"/>
    <x v="2"/>
    <x v="0"/>
    <s v="S"/>
    <n v="280"/>
    <x v="0"/>
    <x v="0"/>
    <n v="88"/>
    <n v="56192.934925864909"/>
    <n v="56255.434925864909"/>
    <n v="56288.934925864909"/>
    <x v="0"/>
    <n v="26"/>
  </r>
  <r>
    <n v="46"/>
    <x v="0"/>
    <x v="0"/>
    <x v="0"/>
    <x v="0"/>
    <x v="28"/>
    <x v="2"/>
    <x v="45"/>
    <x v="2"/>
    <x v="2"/>
    <x v="2"/>
    <s v="S"/>
    <n v="280"/>
    <x v="0"/>
    <x v="0"/>
    <n v="88"/>
    <n v="56192.934925864909"/>
    <n v="56255.434925864909"/>
    <n v="56288.934925864909"/>
    <x v="0"/>
    <n v="26"/>
  </r>
  <r>
    <n v="47"/>
    <x v="0"/>
    <x v="1"/>
    <x v="0"/>
    <x v="10"/>
    <x v="40"/>
    <x v="1"/>
    <x v="46"/>
    <x v="4"/>
    <x v="2"/>
    <x v="4"/>
    <s v="L"/>
    <n v="280"/>
    <x v="0"/>
    <x v="0"/>
    <n v="88"/>
    <n v="56192.934925864909"/>
    <n v="56255.434925864909"/>
    <n v="56288.934925864909"/>
    <x v="1"/>
    <n v="26"/>
  </r>
  <r>
    <n v="48"/>
    <x v="0"/>
    <x v="0"/>
    <x v="0"/>
    <x v="0"/>
    <x v="41"/>
    <x v="1"/>
    <x v="47"/>
    <x v="4"/>
    <x v="2"/>
    <x v="4"/>
    <s v="L"/>
    <n v="280"/>
    <x v="0"/>
    <x v="0"/>
    <n v="88"/>
    <n v="56192.934925864909"/>
    <n v="56255.434925864909"/>
    <n v="56288.934925864909"/>
    <x v="0"/>
    <n v="26"/>
  </r>
  <r>
    <n v="49"/>
    <x v="0"/>
    <x v="0"/>
    <x v="0"/>
    <x v="10"/>
    <x v="42"/>
    <x v="0"/>
    <x v="48"/>
    <x v="7"/>
    <x v="1"/>
    <x v="7"/>
    <s v="L"/>
    <n v="280"/>
    <x v="0"/>
    <x v="0"/>
    <n v="88"/>
    <n v="56192.934925864909"/>
    <n v="56255.434925864909"/>
    <n v="56288.934925864909"/>
    <x v="0"/>
    <n v="26"/>
  </r>
  <r>
    <n v="50"/>
    <x v="0"/>
    <x v="2"/>
    <x v="0"/>
    <x v="5"/>
    <x v="20"/>
    <x v="4"/>
    <x v="21"/>
    <x v="8"/>
    <x v="0"/>
    <x v="8"/>
    <s v="S"/>
    <n v="280"/>
    <x v="0"/>
    <x v="0"/>
    <n v="88"/>
    <n v="56192.934925864909"/>
    <n v="56255.434925864909"/>
    <n v="56288.934925864909"/>
    <x v="0"/>
    <n v="26"/>
  </r>
  <r>
    <n v="51"/>
    <x v="0"/>
    <x v="2"/>
    <x v="0"/>
    <x v="5"/>
    <x v="43"/>
    <x v="1"/>
    <x v="49"/>
    <x v="4"/>
    <x v="2"/>
    <x v="4"/>
    <s v="L"/>
    <n v="280"/>
    <x v="0"/>
    <x v="0"/>
    <n v="88"/>
    <n v="56192.934925864909"/>
    <n v="56255.434925864909"/>
    <n v="56288.934925864909"/>
    <x v="0"/>
    <n v="26"/>
  </r>
  <r>
    <n v="52"/>
    <x v="0"/>
    <x v="2"/>
    <x v="0"/>
    <x v="19"/>
    <x v="44"/>
    <x v="9"/>
    <x v="50"/>
    <x v="22"/>
    <x v="1"/>
    <x v="20"/>
    <s v="S"/>
    <n v="280"/>
    <x v="0"/>
    <x v="0"/>
    <n v="88"/>
    <n v="56192.934925864909"/>
    <n v="56255.434925864909"/>
    <n v="56288.934925864909"/>
    <x v="0"/>
    <n v="26"/>
  </r>
  <r>
    <n v="53"/>
    <x v="0"/>
    <x v="2"/>
    <x v="0"/>
    <x v="10"/>
    <x v="45"/>
    <x v="0"/>
    <x v="51"/>
    <x v="9"/>
    <x v="2"/>
    <x v="0"/>
    <s v="L"/>
    <n v="280"/>
    <x v="0"/>
    <x v="0"/>
    <n v="88"/>
    <n v="56192.934925864909"/>
    <n v="56255.434925864909"/>
    <n v="56288.934925864909"/>
    <x v="0"/>
    <n v="26"/>
  </r>
  <r>
    <n v="54"/>
    <x v="0"/>
    <x v="1"/>
    <x v="3"/>
    <x v="20"/>
    <x v="28"/>
    <x v="1"/>
    <x v="52"/>
    <x v="23"/>
    <x v="2"/>
    <x v="4"/>
    <s v="S"/>
    <n v="280"/>
    <x v="0"/>
    <x v="0"/>
    <n v="88"/>
    <n v="56192.934925864909"/>
    <n v="56255.434925864909"/>
    <n v="56288.934925864909"/>
    <x v="0"/>
    <n v="26"/>
  </r>
  <r>
    <n v="55"/>
    <x v="0"/>
    <x v="1"/>
    <x v="0"/>
    <x v="21"/>
    <x v="46"/>
    <x v="0"/>
    <x v="53"/>
    <x v="0"/>
    <x v="2"/>
    <x v="0"/>
    <s v="M"/>
    <n v="280"/>
    <x v="0"/>
    <x v="0"/>
    <n v="88"/>
    <n v="56192.934925864909"/>
    <n v="56255.434925864909"/>
    <n v="56288.934925864909"/>
    <x v="1"/>
    <n v="26"/>
  </r>
  <r>
    <n v="56"/>
    <x v="0"/>
    <x v="0"/>
    <x v="0"/>
    <x v="0"/>
    <x v="47"/>
    <x v="0"/>
    <x v="54"/>
    <x v="21"/>
    <x v="2"/>
    <x v="18"/>
    <s v="M"/>
    <n v="280"/>
    <x v="0"/>
    <x v="0"/>
    <n v="88"/>
    <n v="56192.934925864909"/>
    <n v="56255.434925864909"/>
    <n v="56288.934925864909"/>
    <x v="0"/>
    <n v="26"/>
  </r>
  <r>
    <n v="57"/>
    <x v="0"/>
    <x v="0"/>
    <x v="0"/>
    <x v="0"/>
    <x v="48"/>
    <x v="1"/>
    <x v="55"/>
    <x v="4"/>
    <x v="2"/>
    <x v="4"/>
    <s v="M"/>
    <n v="280"/>
    <x v="0"/>
    <x v="0"/>
    <n v="88"/>
    <n v="56192.934925864909"/>
    <n v="56255.434925864909"/>
    <n v="56288.934925864909"/>
    <x v="1"/>
    <n v="26"/>
  </r>
  <r>
    <n v="58"/>
    <x v="0"/>
    <x v="1"/>
    <x v="0"/>
    <x v="0"/>
    <x v="49"/>
    <x v="1"/>
    <x v="56"/>
    <x v="4"/>
    <x v="1"/>
    <x v="4"/>
    <s v="L"/>
    <n v="280"/>
    <x v="0"/>
    <x v="0"/>
    <n v="88"/>
    <n v="56192.934925864909"/>
    <n v="56255.434925864909"/>
    <n v="56288.934925864909"/>
    <x v="1"/>
    <n v="26"/>
  </r>
  <r>
    <n v="59"/>
    <x v="0"/>
    <x v="0"/>
    <x v="0"/>
    <x v="0"/>
    <x v="50"/>
    <x v="1"/>
    <x v="57"/>
    <x v="4"/>
    <x v="2"/>
    <x v="4"/>
    <s v="M"/>
    <n v="280"/>
    <x v="0"/>
    <x v="0"/>
    <n v="88"/>
    <n v="56192.934925864909"/>
    <n v="56255.434925864909"/>
    <n v="56288.934925864909"/>
    <x v="1"/>
    <n v="26"/>
  </r>
  <r>
    <n v="60"/>
    <x v="0"/>
    <x v="0"/>
    <x v="0"/>
    <x v="10"/>
    <x v="51"/>
    <x v="1"/>
    <x v="58"/>
    <x v="4"/>
    <x v="2"/>
    <x v="4"/>
    <s v="L"/>
    <n v="280"/>
    <x v="0"/>
    <x v="0"/>
    <n v="88"/>
    <n v="56192.934925864909"/>
    <n v="56255.434925864909"/>
    <n v="56288.934925864909"/>
    <x v="0"/>
    <n v="26"/>
  </r>
  <r>
    <n v="61"/>
    <x v="0"/>
    <x v="0"/>
    <x v="0"/>
    <x v="10"/>
    <x v="52"/>
    <x v="1"/>
    <x v="59"/>
    <x v="21"/>
    <x v="2"/>
    <x v="4"/>
    <s v="M"/>
    <n v="280"/>
    <x v="0"/>
    <x v="0"/>
    <n v="88"/>
    <n v="56192.934925864909"/>
    <n v="56255.434925864909"/>
    <n v="56288.934925864909"/>
    <x v="1"/>
    <n v="26"/>
  </r>
  <r>
    <n v="62"/>
    <x v="0"/>
    <x v="2"/>
    <x v="2"/>
    <x v="0"/>
    <x v="53"/>
    <x v="0"/>
    <x v="60"/>
    <x v="24"/>
    <x v="1"/>
    <x v="21"/>
    <s v="S"/>
    <n v="280"/>
    <x v="0"/>
    <x v="0"/>
    <n v="88"/>
    <n v="56192.934925864909"/>
    <n v="56255.434925864909"/>
    <n v="56288.934925864909"/>
    <x v="0"/>
    <n v="26"/>
  </r>
  <r>
    <n v="63"/>
    <x v="0"/>
    <x v="1"/>
    <x v="0"/>
    <x v="0"/>
    <x v="54"/>
    <x v="1"/>
    <x v="61"/>
    <x v="4"/>
    <x v="2"/>
    <x v="4"/>
    <s v="L"/>
    <n v="280"/>
    <x v="0"/>
    <x v="0"/>
    <n v="88"/>
    <n v="56192.934925864909"/>
    <n v="56255.434925864909"/>
    <n v="56288.934925864909"/>
    <x v="1"/>
    <n v="26"/>
  </r>
  <r>
    <n v="64"/>
    <x v="0"/>
    <x v="1"/>
    <x v="0"/>
    <x v="4"/>
    <x v="55"/>
    <x v="0"/>
    <x v="62"/>
    <x v="25"/>
    <x v="2"/>
    <x v="22"/>
    <s v="S"/>
    <n v="280"/>
    <x v="0"/>
    <x v="0"/>
    <n v="88"/>
    <n v="56192.934925864909"/>
    <n v="56255.434925864909"/>
    <n v="56288.934925864909"/>
    <x v="0"/>
    <n v="26"/>
  </r>
  <r>
    <n v="65"/>
    <x v="0"/>
    <x v="2"/>
    <x v="0"/>
    <x v="0"/>
    <x v="56"/>
    <x v="0"/>
    <x v="63"/>
    <x v="0"/>
    <x v="1"/>
    <x v="0"/>
    <s v="S"/>
    <n v="280"/>
    <x v="0"/>
    <x v="0"/>
    <n v="88"/>
    <n v="56192.934925864909"/>
    <n v="56255.434925864909"/>
    <n v="56288.934925864909"/>
    <x v="0"/>
    <n v="26"/>
  </r>
  <r>
    <n v="66"/>
    <x v="0"/>
    <x v="2"/>
    <x v="0"/>
    <x v="0"/>
    <x v="57"/>
    <x v="0"/>
    <x v="64"/>
    <x v="0"/>
    <x v="0"/>
    <x v="0"/>
    <s v="S"/>
    <n v="280"/>
    <x v="0"/>
    <x v="0"/>
    <n v="88"/>
    <n v="56192.934925864909"/>
    <n v="56255.434925864909"/>
    <n v="56288.934925864909"/>
    <x v="0"/>
    <n v="26"/>
  </r>
  <r>
    <n v="67"/>
    <x v="0"/>
    <x v="1"/>
    <x v="0"/>
    <x v="22"/>
    <x v="58"/>
    <x v="1"/>
    <x v="65"/>
    <x v="4"/>
    <x v="2"/>
    <x v="4"/>
    <s v="M"/>
    <n v="280"/>
    <x v="0"/>
    <x v="0"/>
    <n v="88"/>
    <n v="56192.934925864909"/>
    <n v="56255.434925864909"/>
    <n v="56288.934925864909"/>
    <x v="1"/>
    <n v="26"/>
  </r>
  <r>
    <n v="68"/>
    <x v="0"/>
    <x v="2"/>
    <x v="0"/>
    <x v="0"/>
    <x v="41"/>
    <x v="1"/>
    <x v="47"/>
    <x v="4"/>
    <x v="2"/>
    <x v="4"/>
    <s v="S"/>
    <n v="280"/>
    <x v="0"/>
    <x v="0"/>
    <n v="88"/>
    <n v="56192.934925864909"/>
    <n v="56255.434925864909"/>
    <n v="56288.934925864909"/>
    <x v="0"/>
    <n v="26"/>
  </r>
  <r>
    <n v="69"/>
    <x v="0"/>
    <x v="1"/>
    <x v="0"/>
    <x v="0"/>
    <x v="59"/>
    <x v="0"/>
    <x v="66"/>
    <x v="18"/>
    <x v="0"/>
    <x v="16"/>
    <s v="S"/>
    <n v="280"/>
    <x v="0"/>
    <x v="0"/>
    <n v="88"/>
    <n v="56192.934925864909"/>
    <n v="56255.434925864909"/>
    <n v="56288.934925864909"/>
    <x v="0"/>
    <n v="26"/>
  </r>
  <r>
    <n v="70"/>
    <x v="0"/>
    <x v="0"/>
    <x v="0"/>
    <x v="0"/>
    <x v="56"/>
    <x v="0"/>
    <x v="63"/>
    <x v="7"/>
    <x v="1"/>
    <x v="23"/>
    <s v="S"/>
    <n v="280"/>
    <x v="0"/>
    <x v="0"/>
    <n v="88"/>
    <n v="56192.934925864909"/>
    <n v="56255.434925864909"/>
    <n v="56288.934925864909"/>
    <x v="0"/>
    <n v="26"/>
  </r>
  <r>
    <n v="71"/>
    <x v="0"/>
    <x v="0"/>
    <x v="0"/>
    <x v="0"/>
    <x v="60"/>
    <x v="0"/>
    <x v="67"/>
    <x v="7"/>
    <x v="1"/>
    <x v="7"/>
    <s v="S"/>
    <n v="280"/>
    <x v="0"/>
    <x v="0"/>
    <n v="88"/>
    <n v="56192.934925864909"/>
    <n v="56255.434925864909"/>
    <n v="56288.934925864909"/>
    <x v="0"/>
    <n v="26"/>
  </r>
  <r>
    <n v="72"/>
    <x v="1"/>
    <x v="2"/>
    <x v="0"/>
    <x v="14"/>
    <x v="28"/>
    <x v="2"/>
    <x v="68"/>
    <x v="2"/>
    <x v="1"/>
    <x v="2"/>
    <s v="L"/>
    <n v="280"/>
    <x v="0"/>
    <x v="0"/>
    <n v="88"/>
    <n v="56192.934925864909"/>
    <n v="56255.434925864909"/>
    <n v="56288.934925864909"/>
    <x v="0"/>
    <n v="26"/>
  </r>
  <r>
    <n v="73"/>
    <x v="1"/>
    <x v="3"/>
    <x v="0"/>
    <x v="12"/>
    <x v="4"/>
    <x v="1"/>
    <x v="4"/>
    <x v="8"/>
    <x v="2"/>
    <x v="4"/>
    <s v="L"/>
    <n v="280"/>
    <x v="0"/>
    <x v="0"/>
    <n v="88"/>
    <n v="56192.934925864909"/>
    <n v="56255.434925864909"/>
    <n v="56288.934925864909"/>
    <x v="1"/>
    <n v="26"/>
  </r>
  <r>
    <n v="74"/>
    <x v="1"/>
    <x v="3"/>
    <x v="0"/>
    <x v="23"/>
    <x v="61"/>
    <x v="1"/>
    <x v="69"/>
    <x v="4"/>
    <x v="2"/>
    <x v="4"/>
    <s v="L"/>
    <n v="280"/>
    <x v="0"/>
    <x v="0"/>
    <n v="88"/>
    <n v="56192.934925864909"/>
    <n v="56255.434925864909"/>
    <n v="56288.934925864909"/>
    <x v="1"/>
    <n v="26"/>
  </r>
  <r>
    <n v="75"/>
    <x v="1"/>
    <x v="1"/>
    <x v="0"/>
    <x v="0"/>
    <x v="10"/>
    <x v="0"/>
    <x v="70"/>
    <x v="7"/>
    <x v="1"/>
    <x v="7"/>
    <s v="L"/>
    <n v="280"/>
    <x v="0"/>
    <x v="0"/>
    <n v="88"/>
    <n v="56192.934925864909"/>
    <n v="56255.434925864909"/>
    <n v="56288.934925864909"/>
    <x v="0"/>
    <n v="26"/>
  </r>
  <r>
    <n v="76"/>
    <x v="1"/>
    <x v="0"/>
    <x v="0"/>
    <x v="12"/>
    <x v="16"/>
    <x v="1"/>
    <x v="28"/>
    <x v="4"/>
    <x v="2"/>
    <x v="4"/>
    <s v="M"/>
    <n v="280"/>
    <x v="0"/>
    <x v="0"/>
    <n v="88"/>
    <n v="56192.934925864909"/>
    <n v="56255.434925864909"/>
    <n v="56288.934925864909"/>
    <x v="0"/>
    <n v="26"/>
  </r>
  <r>
    <n v="77"/>
    <x v="1"/>
    <x v="0"/>
    <x v="2"/>
    <x v="24"/>
    <x v="62"/>
    <x v="4"/>
    <x v="71"/>
    <x v="8"/>
    <x v="1"/>
    <x v="8"/>
    <s v="M"/>
    <n v="280"/>
    <x v="0"/>
    <x v="0"/>
    <n v="88"/>
    <n v="56192.934925864909"/>
    <n v="56255.434925864909"/>
    <n v="56288.934925864909"/>
    <x v="0"/>
    <n v="26"/>
  </r>
  <r>
    <n v="78"/>
    <x v="1"/>
    <x v="0"/>
    <x v="1"/>
    <x v="18"/>
    <x v="63"/>
    <x v="1"/>
    <x v="72"/>
    <x v="4"/>
    <x v="2"/>
    <x v="4"/>
    <s v="L"/>
    <n v="280"/>
    <x v="0"/>
    <x v="0"/>
    <n v="88"/>
    <n v="56192.934925864909"/>
    <n v="56255.434925864909"/>
    <n v="56288.934925864909"/>
    <x v="1"/>
    <n v="26"/>
  </r>
  <r>
    <n v="79"/>
    <x v="1"/>
    <x v="2"/>
    <x v="0"/>
    <x v="5"/>
    <x v="59"/>
    <x v="1"/>
    <x v="73"/>
    <x v="4"/>
    <x v="2"/>
    <x v="4"/>
    <s v="M"/>
    <n v="280"/>
    <x v="0"/>
    <x v="0"/>
    <n v="88"/>
    <n v="56192.934925864909"/>
    <n v="56255.434925864909"/>
    <n v="56288.934925864909"/>
    <x v="0"/>
    <n v="26"/>
  </r>
  <r>
    <n v="80"/>
    <x v="1"/>
    <x v="1"/>
    <x v="0"/>
    <x v="25"/>
    <x v="64"/>
    <x v="0"/>
    <x v="74"/>
    <x v="0"/>
    <x v="2"/>
    <x v="0"/>
    <s v="L"/>
    <n v="280"/>
    <x v="0"/>
    <x v="0"/>
    <n v="88"/>
    <n v="56192.934925864909"/>
    <n v="56255.434925864909"/>
    <n v="56288.934925864909"/>
    <x v="0"/>
    <n v="26"/>
  </r>
  <r>
    <n v="81"/>
    <x v="1"/>
    <x v="0"/>
    <x v="0"/>
    <x v="10"/>
    <x v="65"/>
    <x v="1"/>
    <x v="75"/>
    <x v="4"/>
    <x v="2"/>
    <x v="4"/>
    <s v="L"/>
    <n v="280"/>
    <x v="0"/>
    <x v="0"/>
    <n v="88"/>
    <n v="56192.934925864909"/>
    <n v="56255.434925864909"/>
    <n v="56288.934925864909"/>
    <x v="1"/>
    <n v="26"/>
  </r>
  <r>
    <n v="82"/>
    <x v="1"/>
    <x v="0"/>
    <x v="0"/>
    <x v="26"/>
    <x v="66"/>
    <x v="8"/>
    <x v="76"/>
    <x v="2"/>
    <x v="1"/>
    <x v="15"/>
    <s v="L"/>
    <n v="280"/>
    <x v="0"/>
    <x v="0"/>
    <n v="88"/>
    <n v="56192.934925864909"/>
    <n v="56255.434925864909"/>
    <n v="56288.934925864909"/>
    <x v="0"/>
    <n v="26"/>
  </r>
  <r>
    <n v="83"/>
    <x v="1"/>
    <x v="0"/>
    <x v="0"/>
    <x v="4"/>
    <x v="55"/>
    <x v="0"/>
    <x v="77"/>
    <x v="21"/>
    <x v="2"/>
    <x v="18"/>
    <s v="S"/>
    <n v="280"/>
    <x v="0"/>
    <x v="0"/>
    <n v="88"/>
    <n v="56192.934925864909"/>
    <n v="56255.434925864909"/>
    <n v="56288.934925864909"/>
    <x v="0"/>
    <n v="26"/>
  </r>
  <r>
    <n v="84"/>
    <x v="1"/>
    <x v="3"/>
    <x v="0"/>
    <x v="13"/>
    <x v="46"/>
    <x v="0"/>
    <x v="78"/>
    <x v="24"/>
    <x v="2"/>
    <x v="24"/>
    <s v="L"/>
    <n v="280"/>
    <x v="0"/>
    <x v="0"/>
    <n v="88"/>
    <n v="56192.934925864909"/>
    <n v="56255.434925864909"/>
    <n v="56288.934925864909"/>
    <x v="1"/>
    <n v="26"/>
  </r>
  <r>
    <n v="85"/>
    <x v="1"/>
    <x v="0"/>
    <x v="0"/>
    <x v="10"/>
    <x v="51"/>
    <x v="10"/>
    <x v="79"/>
    <x v="10"/>
    <x v="2"/>
    <x v="24"/>
    <s v="L"/>
    <n v="280"/>
    <x v="0"/>
    <x v="0"/>
    <n v="88"/>
    <n v="56192.934925864909"/>
    <n v="56255.434925864909"/>
    <n v="56288.934925864909"/>
    <x v="0"/>
    <n v="26"/>
  </r>
  <r>
    <n v="86"/>
    <x v="1"/>
    <x v="2"/>
    <x v="0"/>
    <x v="5"/>
    <x v="67"/>
    <x v="0"/>
    <x v="80"/>
    <x v="7"/>
    <x v="1"/>
    <x v="7"/>
    <s v="M"/>
    <n v="280"/>
    <x v="0"/>
    <x v="0"/>
    <n v="88"/>
    <n v="56192.934925864909"/>
    <n v="56255.434925864909"/>
    <n v="56288.934925864909"/>
    <x v="0"/>
    <n v="26"/>
  </r>
  <r>
    <n v="87"/>
    <x v="1"/>
    <x v="0"/>
    <x v="0"/>
    <x v="25"/>
    <x v="51"/>
    <x v="1"/>
    <x v="58"/>
    <x v="4"/>
    <x v="2"/>
    <x v="4"/>
    <s v="L"/>
    <n v="280"/>
    <x v="0"/>
    <x v="0"/>
    <n v="88"/>
    <n v="56192.934925864909"/>
    <n v="56255.434925864909"/>
    <n v="56288.934925864909"/>
    <x v="0"/>
    <n v="26"/>
  </r>
  <r>
    <n v="88"/>
    <x v="1"/>
    <x v="1"/>
    <x v="0"/>
    <x v="9"/>
    <x v="68"/>
    <x v="1"/>
    <x v="81"/>
    <x v="4"/>
    <x v="2"/>
    <x v="4"/>
    <s v="L"/>
    <n v="280"/>
    <x v="0"/>
    <x v="0"/>
    <n v="88"/>
    <n v="56192.934925864909"/>
    <n v="56255.434925864909"/>
    <n v="56288.934925864909"/>
    <x v="1"/>
    <n v="26"/>
  </r>
  <r>
    <n v="89"/>
    <x v="1"/>
    <x v="1"/>
    <x v="0"/>
    <x v="5"/>
    <x v="59"/>
    <x v="1"/>
    <x v="73"/>
    <x v="26"/>
    <x v="2"/>
    <x v="4"/>
    <s v="S"/>
    <n v="280"/>
    <x v="0"/>
    <x v="0"/>
    <n v="88"/>
    <n v="56192.934925864909"/>
    <n v="56255.434925864909"/>
    <n v="56288.934925864909"/>
    <x v="0"/>
    <n v="26"/>
  </r>
  <r>
    <n v="90"/>
    <x v="1"/>
    <x v="1"/>
    <x v="0"/>
    <x v="27"/>
    <x v="69"/>
    <x v="0"/>
    <x v="82"/>
    <x v="13"/>
    <x v="2"/>
    <x v="20"/>
    <s v="L"/>
    <n v="280"/>
    <x v="0"/>
    <x v="0"/>
    <n v="88"/>
    <n v="56192.934925864909"/>
    <n v="56255.434925864909"/>
    <n v="56288.934925864909"/>
    <x v="0"/>
    <n v="26"/>
  </r>
  <r>
    <n v="91"/>
    <x v="1"/>
    <x v="2"/>
    <x v="0"/>
    <x v="11"/>
    <x v="30"/>
    <x v="0"/>
    <x v="83"/>
    <x v="0"/>
    <x v="2"/>
    <x v="0"/>
    <s v="S"/>
    <n v="280"/>
    <x v="0"/>
    <x v="0"/>
    <n v="88"/>
    <n v="56192.934925864909"/>
    <n v="56255.434925864909"/>
    <n v="56288.934925864909"/>
    <x v="0"/>
    <n v="26"/>
  </r>
  <r>
    <n v="92"/>
    <x v="1"/>
    <x v="0"/>
    <x v="0"/>
    <x v="9"/>
    <x v="70"/>
    <x v="4"/>
    <x v="84"/>
    <x v="8"/>
    <x v="2"/>
    <x v="8"/>
    <s v="L"/>
    <n v="280"/>
    <x v="0"/>
    <x v="0"/>
    <n v="88"/>
    <n v="56192.934925864909"/>
    <n v="56255.434925864909"/>
    <n v="56288.934925864909"/>
    <x v="0"/>
    <n v="26"/>
  </r>
  <r>
    <n v="93"/>
    <x v="1"/>
    <x v="1"/>
    <x v="0"/>
    <x v="8"/>
    <x v="71"/>
    <x v="1"/>
    <x v="85"/>
    <x v="4"/>
    <x v="0"/>
    <x v="4"/>
    <s v="L"/>
    <n v="280"/>
    <x v="0"/>
    <x v="0"/>
    <n v="88"/>
    <n v="56192.934925864909"/>
    <n v="56255.434925864909"/>
    <n v="56288.934925864909"/>
    <x v="1"/>
    <n v="26"/>
  </r>
  <r>
    <n v="94"/>
    <x v="1"/>
    <x v="2"/>
    <x v="0"/>
    <x v="0"/>
    <x v="72"/>
    <x v="4"/>
    <x v="86"/>
    <x v="8"/>
    <x v="1"/>
    <x v="8"/>
    <s v="L"/>
    <n v="280"/>
    <x v="0"/>
    <x v="0"/>
    <n v="88"/>
    <n v="56192.934925864909"/>
    <n v="56255.434925864909"/>
    <n v="56288.934925864909"/>
    <x v="0"/>
    <n v="26"/>
  </r>
  <r>
    <n v="95"/>
    <x v="1"/>
    <x v="0"/>
    <x v="0"/>
    <x v="28"/>
    <x v="49"/>
    <x v="11"/>
    <x v="87"/>
    <x v="27"/>
    <x v="1"/>
    <x v="25"/>
    <s v="L"/>
    <n v="280"/>
    <x v="0"/>
    <x v="0"/>
    <n v="88"/>
    <n v="56192.934925864909"/>
    <n v="56255.434925864909"/>
    <n v="56288.934925864909"/>
    <x v="0"/>
    <n v="26"/>
  </r>
  <r>
    <n v="96"/>
    <x v="1"/>
    <x v="2"/>
    <x v="2"/>
    <x v="19"/>
    <x v="73"/>
    <x v="1"/>
    <x v="88"/>
    <x v="28"/>
    <x v="2"/>
    <x v="4"/>
    <s v="S"/>
    <n v="280"/>
    <x v="0"/>
    <x v="0"/>
    <n v="88"/>
    <n v="56192.934925864909"/>
    <n v="56255.434925864909"/>
    <n v="56288.934925864909"/>
    <x v="0"/>
    <n v="26"/>
  </r>
  <r>
    <n v="97"/>
    <x v="1"/>
    <x v="0"/>
    <x v="0"/>
    <x v="29"/>
    <x v="20"/>
    <x v="1"/>
    <x v="33"/>
    <x v="4"/>
    <x v="2"/>
    <x v="4"/>
    <s v="L"/>
    <n v="280"/>
    <x v="0"/>
    <x v="0"/>
    <n v="88"/>
    <n v="56192.934925864909"/>
    <n v="56255.434925864909"/>
    <n v="56288.934925864909"/>
    <x v="1"/>
    <n v="26"/>
  </r>
  <r>
    <n v="98"/>
    <x v="1"/>
    <x v="2"/>
    <x v="0"/>
    <x v="30"/>
    <x v="0"/>
    <x v="1"/>
    <x v="31"/>
    <x v="4"/>
    <x v="2"/>
    <x v="4"/>
    <s v="M"/>
    <n v="280"/>
    <x v="0"/>
    <x v="0"/>
    <n v="88"/>
    <n v="56192.934925864909"/>
    <n v="56255.434925864909"/>
    <n v="56288.934925864909"/>
    <x v="0"/>
    <n v="26"/>
  </r>
  <r>
    <n v="99"/>
    <x v="1"/>
    <x v="0"/>
    <x v="0"/>
    <x v="30"/>
    <x v="74"/>
    <x v="0"/>
    <x v="89"/>
    <x v="0"/>
    <x v="2"/>
    <x v="4"/>
    <s v="S"/>
    <n v="280"/>
    <x v="0"/>
    <x v="0"/>
    <n v="88"/>
    <n v="56192.934925864909"/>
    <n v="56255.434925864909"/>
    <n v="56288.934925864909"/>
    <x v="0"/>
    <n v="26"/>
  </r>
  <r>
    <n v="100"/>
    <x v="1"/>
    <x v="0"/>
    <x v="0"/>
    <x v="5"/>
    <x v="69"/>
    <x v="1"/>
    <x v="90"/>
    <x v="4"/>
    <x v="0"/>
    <x v="4"/>
    <s v="L"/>
    <n v="280"/>
    <x v="0"/>
    <x v="0"/>
    <n v="88"/>
    <n v="56192.934925864909"/>
    <n v="56255.434925864909"/>
    <n v="56288.934925864909"/>
    <x v="0"/>
    <n v="26"/>
  </r>
  <r>
    <n v="101"/>
    <x v="1"/>
    <x v="1"/>
    <x v="0"/>
    <x v="10"/>
    <x v="4"/>
    <x v="1"/>
    <x v="4"/>
    <x v="4"/>
    <x v="2"/>
    <x v="4"/>
    <s v="L"/>
    <n v="280"/>
    <x v="0"/>
    <x v="0"/>
    <n v="88"/>
    <n v="56192.934925864909"/>
    <n v="56255.434925864909"/>
    <n v="56288.934925864909"/>
    <x v="1"/>
    <n v="26"/>
  </r>
  <r>
    <n v="102"/>
    <x v="1"/>
    <x v="0"/>
    <x v="0"/>
    <x v="12"/>
    <x v="7"/>
    <x v="3"/>
    <x v="91"/>
    <x v="5"/>
    <x v="1"/>
    <x v="4"/>
    <s v="L"/>
    <n v="280"/>
    <x v="0"/>
    <x v="0"/>
    <n v="88"/>
    <n v="56192.934925864909"/>
    <n v="56255.434925864909"/>
    <n v="56288.934925864909"/>
    <x v="0"/>
    <n v="26"/>
  </r>
  <r>
    <n v="103"/>
    <x v="1"/>
    <x v="0"/>
    <x v="0"/>
    <x v="5"/>
    <x v="75"/>
    <x v="1"/>
    <x v="92"/>
    <x v="4"/>
    <x v="0"/>
    <x v="4"/>
    <s v="L"/>
    <n v="280"/>
    <x v="0"/>
    <x v="0"/>
    <n v="88"/>
    <n v="56192.934925864909"/>
    <n v="56255.434925864909"/>
    <n v="56288.934925864909"/>
    <x v="0"/>
    <n v="26"/>
  </r>
  <r>
    <n v="104"/>
    <x v="1"/>
    <x v="0"/>
    <x v="0"/>
    <x v="0"/>
    <x v="76"/>
    <x v="1"/>
    <x v="93"/>
    <x v="4"/>
    <x v="0"/>
    <x v="4"/>
    <s v="L"/>
    <n v="280"/>
    <x v="0"/>
    <x v="0"/>
    <n v="88"/>
    <n v="56192.934925864909"/>
    <n v="56255.434925864909"/>
    <n v="56288.934925864909"/>
    <x v="0"/>
    <n v="26"/>
  </r>
  <r>
    <n v="105"/>
    <x v="1"/>
    <x v="0"/>
    <x v="0"/>
    <x v="5"/>
    <x v="77"/>
    <x v="2"/>
    <x v="94"/>
    <x v="2"/>
    <x v="1"/>
    <x v="2"/>
    <s v="L"/>
    <n v="280"/>
    <x v="0"/>
    <x v="0"/>
    <n v="88"/>
    <n v="56192.934925864909"/>
    <n v="56255.434925864909"/>
    <n v="56288.934925864909"/>
    <x v="0"/>
    <n v="26"/>
  </r>
  <r>
    <n v="106"/>
    <x v="1"/>
    <x v="0"/>
    <x v="0"/>
    <x v="14"/>
    <x v="61"/>
    <x v="8"/>
    <x v="95"/>
    <x v="17"/>
    <x v="2"/>
    <x v="15"/>
    <s v="L"/>
    <n v="280"/>
    <x v="0"/>
    <x v="0"/>
    <n v="88"/>
    <n v="56192.934925864909"/>
    <n v="56255.434925864909"/>
    <n v="56288.934925864909"/>
    <x v="1"/>
    <n v="26"/>
  </r>
  <r>
    <n v="107"/>
    <x v="1"/>
    <x v="1"/>
    <x v="0"/>
    <x v="10"/>
    <x v="23"/>
    <x v="1"/>
    <x v="24"/>
    <x v="4"/>
    <x v="2"/>
    <x v="4"/>
    <s v="S"/>
    <n v="280"/>
    <x v="0"/>
    <x v="0"/>
    <n v="88"/>
    <n v="56192.934925864909"/>
    <n v="56255.434925864909"/>
    <n v="56288.934925864909"/>
    <x v="1"/>
    <n v="26"/>
  </r>
  <r>
    <n v="108"/>
    <x v="1"/>
    <x v="1"/>
    <x v="0"/>
    <x v="10"/>
    <x v="4"/>
    <x v="1"/>
    <x v="4"/>
    <x v="4"/>
    <x v="2"/>
    <x v="4"/>
    <s v="M"/>
    <n v="280"/>
    <x v="0"/>
    <x v="0"/>
    <n v="88"/>
    <n v="56192.934925864909"/>
    <n v="56255.434925864909"/>
    <n v="56288.934925864909"/>
    <x v="1"/>
    <n v="26"/>
  </r>
  <r>
    <n v="109"/>
    <x v="1"/>
    <x v="2"/>
    <x v="0"/>
    <x v="10"/>
    <x v="78"/>
    <x v="4"/>
    <x v="96"/>
    <x v="8"/>
    <x v="2"/>
    <x v="8"/>
    <s v="L"/>
    <n v="280"/>
    <x v="0"/>
    <x v="0"/>
    <n v="88"/>
    <n v="56192.934925864909"/>
    <n v="56255.434925864909"/>
    <n v="56288.934925864909"/>
    <x v="0"/>
    <n v="26"/>
  </r>
  <r>
    <n v="110"/>
    <x v="1"/>
    <x v="1"/>
    <x v="0"/>
    <x v="4"/>
    <x v="59"/>
    <x v="0"/>
    <x v="97"/>
    <x v="0"/>
    <x v="1"/>
    <x v="0"/>
    <s v="L"/>
    <n v="280"/>
    <x v="0"/>
    <x v="0"/>
    <n v="88"/>
    <n v="56192.934925864909"/>
    <n v="56255.434925864909"/>
    <n v="56288.934925864909"/>
    <x v="0"/>
    <n v="26"/>
  </r>
  <r>
    <n v="111"/>
    <x v="1"/>
    <x v="1"/>
    <x v="0"/>
    <x v="31"/>
    <x v="79"/>
    <x v="2"/>
    <x v="98"/>
    <x v="2"/>
    <x v="2"/>
    <x v="2"/>
    <s v="M"/>
    <n v="280"/>
    <x v="0"/>
    <x v="0"/>
    <n v="88"/>
    <n v="56192.934925864909"/>
    <n v="56255.434925864909"/>
    <n v="56288.934925864909"/>
    <x v="1"/>
    <n v="26"/>
  </r>
  <r>
    <n v="112"/>
    <x v="1"/>
    <x v="1"/>
    <x v="0"/>
    <x v="8"/>
    <x v="69"/>
    <x v="2"/>
    <x v="99"/>
    <x v="2"/>
    <x v="2"/>
    <x v="2"/>
    <s v="S"/>
    <n v="280"/>
    <x v="0"/>
    <x v="0"/>
    <n v="88"/>
    <n v="56192.934925864909"/>
    <n v="56255.434925864909"/>
    <n v="56288.934925864909"/>
    <x v="0"/>
    <n v="26"/>
  </r>
  <r>
    <n v="113"/>
    <x v="1"/>
    <x v="2"/>
    <x v="2"/>
    <x v="19"/>
    <x v="73"/>
    <x v="1"/>
    <x v="88"/>
    <x v="9"/>
    <x v="2"/>
    <x v="4"/>
    <s v="M"/>
    <n v="280"/>
    <x v="0"/>
    <x v="0"/>
    <n v="88"/>
    <n v="56192.934925864909"/>
    <n v="56255.434925864909"/>
    <n v="56288.934925864909"/>
    <x v="0"/>
    <n v="26"/>
  </r>
  <r>
    <n v="114"/>
    <x v="1"/>
    <x v="0"/>
    <x v="0"/>
    <x v="10"/>
    <x v="80"/>
    <x v="0"/>
    <x v="100"/>
    <x v="15"/>
    <x v="2"/>
    <x v="13"/>
    <s v="L"/>
    <n v="280"/>
    <x v="0"/>
    <x v="0"/>
    <n v="88"/>
    <n v="56192.934925864909"/>
    <n v="56255.434925864909"/>
    <n v="56288.934925864909"/>
    <x v="0"/>
    <n v="26"/>
  </r>
  <r>
    <n v="115"/>
    <x v="1"/>
    <x v="2"/>
    <x v="0"/>
    <x v="1"/>
    <x v="81"/>
    <x v="1"/>
    <x v="101"/>
    <x v="4"/>
    <x v="2"/>
    <x v="4"/>
    <s v="L"/>
    <n v="280"/>
    <x v="0"/>
    <x v="0"/>
    <n v="88"/>
    <n v="56192.934925864909"/>
    <n v="56255.434925864909"/>
    <n v="56288.934925864909"/>
    <x v="1"/>
    <n v="26"/>
  </r>
  <r>
    <n v="116"/>
    <x v="1"/>
    <x v="0"/>
    <x v="0"/>
    <x v="0"/>
    <x v="67"/>
    <x v="1"/>
    <x v="102"/>
    <x v="19"/>
    <x v="2"/>
    <x v="17"/>
    <s v="L"/>
    <n v="280"/>
    <x v="0"/>
    <x v="0"/>
    <n v="88"/>
    <n v="56192.934925864909"/>
    <n v="56255.434925864909"/>
    <n v="56288.934925864909"/>
    <x v="0"/>
    <n v="26"/>
  </r>
  <r>
    <n v="117"/>
    <x v="1"/>
    <x v="0"/>
    <x v="0"/>
    <x v="32"/>
    <x v="47"/>
    <x v="0"/>
    <x v="103"/>
    <x v="13"/>
    <x v="2"/>
    <x v="11"/>
    <s v="M"/>
    <n v="280"/>
    <x v="0"/>
    <x v="0"/>
    <n v="88"/>
    <n v="56192.934925864909"/>
    <n v="56255.434925864909"/>
    <n v="56288.934925864909"/>
    <x v="0"/>
    <n v="26"/>
  </r>
  <r>
    <n v="118"/>
    <x v="1"/>
    <x v="2"/>
    <x v="0"/>
    <x v="5"/>
    <x v="82"/>
    <x v="1"/>
    <x v="104"/>
    <x v="4"/>
    <x v="2"/>
    <x v="4"/>
    <s v="S"/>
    <n v="280"/>
    <x v="0"/>
    <x v="0"/>
    <n v="88"/>
    <n v="56192.934925864909"/>
    <n v="56255.434925864909"/>
    <n v="56288.934925864909"/>
    <x v="0"/>
    <n v="26"/>
  </r>
  <r>
    <n v="119"/>
    <x v="1"/>
    <x v="0"/>
    <x v="0"/>
    <x v="10"/>
    <x v="83"/>
    <x v="1"/>
    <x v="105"/>
    <x v="4"/>
    <x v="2"/>
    <x v="4"/>
    <s v="L"/>
    <n v="280"/>
    <x v="0"/>
    <x v="0"/>
    <n v="88"/>
    <n v="56192.934925864909"/>
    <n v="56255.434925864909"/>
    <n v="56288.934925864909"/>
    <x v="1"/>
    <n v="26"/>
  </r>
  <r>
    <n v="120"/>
    <x v="1"/>
    <x v="0"/>
    <x v="0"/>
    <x v="2"/>
    <x v="28"/>
    <x v="1"/>
    <x v="52"/>
    <x v="21"/>
    <x v="1"/>
    <x v="26"/>
    <s v="M"/>
    <n v="280"/>
    <x v="0"/>
    <x v="0"/>
    <n v="88"/>
    <n v="56192.934925864909"/>
    <n v="56255.434925864909"/>
    <n v="56288.934925864909"/>
    <x v="0"/>
    <n v="26"/>
  </r>
  <r>
    <n v="121"/>
    <x v="1"/>
    <x v="1"/>
    <x v="0"/>
    <x v="33"/>
    <x v="83"/>
    <x v="1"/>
    <x v="105"/>
    <x v="4"/>
    <x v="2"/>
    <x v="4"/>
    <s v="M"/>
    <n v="280"/>
    <x v="0"/>
    <x v="0"/>
    <n v="88"/>
    <n v="56192.934925864909"/>
    <n v="56255.434925864909"/>
    <n v="56288.934925864909"/>
    <x v="1"/>
    <n v="26"/>
  </r>
  <r>
    <n v="122"/>
    <x v="1"/>
    <x v="2"/>
    <x v="0"/>
    <x v="5"/>
    <x v="67"/>
    <x v="1"/>
    <x v="102"/>
    <x v="4"/>
    <x v="2"/>
    <x v="4"/>
    <s v="M"/>
    <n v="280"/>
    <x v="0"/>
    <x v="0"/>
    <n v="88"/>
    <n v="56192.934925864909"/>
    <n v="56255.434925864909"/>
    <n v="56288.934925864909"/>
    <x v="0"/>
    <n v="26"/>
  </r>
  <r>
    <n v="123"/>
    <x v="1"/>
    <x v="2"/>
    <x v="0"/>
    <x v="26"/>
    <x v="59"/>
    <x v="2"/>
    <x v="106"/>
    <x v="2"/>
    <x v="0"/>
    <x v="2"/>
    <s v="L"/>
    <n v="280"/>
    <x v="0"/>
    <x v="0"/>
    <n v="88"/>
    <n v="56192.934925864909"/>
    <n v="56255.434925864909"/>
    <n v="56288.934925864909"/>
    <x v="0"/>
    <n v="26"/>
  </r>
  <r>
    <n v="124"/>
    <x v="1"/>
    <x v="2"/>
    <x v="2"/>
    <x v="5"/>
    <x v="84"/>
    <x v="0"/>
    <x v="107"/>
    <x v="21"/>
    <x v="1"/>
    <x v="18"/>
    <s v="M"/>
    <n v="280"/>
    <x v="0"/>
    <x v="0"/>
    <n v="88"/>
    <n v="56192.934925864909"/>
    <n v="56255.434925864909"/>
    <n v="56288.934925864909"/>
    <x v="0"/>
    <n v="26"/>
  </r>
  <r>
    <n v="125"/>
    <x v="1"/>
    <x v="0"/>
    <x v="0"/>
    <x v="21"/>
    <x v="85"/>
    <x v="1"/>
    <x v="108"/>
    <x v="4"/>
    <x v="2"/>
    <x v="4"/>
    <s v="L"/>
    <n v="280"/>
    <x v="0"/>
    <x v="0"/>
    <n v="88"/>
    <n v="56192.934925864909"/>
    <n v="56255.434925864909"/>
    <n v="56288.934925864909"/>
    <x v="1"/>
    <n v="26"/>
  </r>
  <r>
    <n v="126"/>
    <x v="1"/>
    <x v="1"/>
    <x v="0"/>
    <x v="1"/>
    <x v="49"/>
    <x v="1"/>
    <x v="56"/>
    <x v="4"/>
    <x v="1"/>
    <x v="4"/>
    <s v="S"/>
    <n v="280"/>
    <x v="0"/>
    <x v="0"/>
    <n v="88"/>
    <n v="56192.934925864909"/>
    <n v="56255.434925864909"/>
    <n v="56288.934925864909"/>
    <x v="1"/>
    <n v="26"/>
  </r>
  <r>
    <n v="127"/>
    <x v="1"/>
    <x v="0"/>
    <x v="0"/>
    <x v="0"/>
    <x v="86"/>
    <x v="4"/>
    <x v="109"/>
    <x v="8"/>
    <x v="0"/>
    <x v="8"/>
    <s v="S"/>
    <n v="280"/>
    <x v="0"/>
    <x v="0"/>
    <n v="88"/>
    <n v="56192.934925864909"/>
    <n v="56255.434925864909"/>
    <n v="56288.934925864909"/>
    <x v="0"/>
    <n v="26"/>
  </r>
  <r>
    <n v="128"/>
    <x v="1"/>
    <x v="2"/>
    <x v="0"/>
    <x v="4"/>
    <x v="3"/>
    <x v="1"/>
    <x v="3"/>
    <x v="8"/>
    <x v="2"/>
    <x v="8"/>
    <s v="S"/>
    <n v="280"/>
    <x v="0"/>
    <x v="0"/>
    <n v="88"/>
    <n v="56192.934925864909"/>
    <n v="56255.434925864909"/>
    <n v="56288.934925864909"/>
    <x v="0"/>
    <n v="26"/>
  </r>
  <r>
    <n v="129"/>
    <x v="1"/>
    <x v="1"/>
    <x v="0"/>
    <x v="6"/>
    <x v="11"/>
    <x v="4"/>
    <x v="110"/>
    <x v="8"/>
    <x v="1"/>
    <x v="8"/>
    <s v="L"/>
    <n v="280"/>
    <x v="0"/>
    <x v="0"/>
    <n v="88"/>
    <n v="56192.934925864909"/>
    <n v="56255.434925864909"/>
    <n v="56288.934925864909"/>
    <x v="0"/>
    <n v="26"/>
  </r>
  <r>
    <n v="130"/>
    <x v="1"/>
    <x v="2"/>
    <x v="0"/>
    <x v="34"/>
    <x v="16"/>
    <x v="1"/>
    <x v="28"/>
    <x v="29"/>
    <x v="1"/>
    <x v="27"/>
    <s v="S"/>
    <n v="280"/>
    <x v="0"/>
    <x v="0"/>
    <n v="88"/>
    <n v="56192.934925864909"/>
    <n v="56255.434925864909"/>
    <n v="56288.934925864909"/>
    <x v="0"/>
    <n v="26"/>
  </r>
  <r>
    <n v="131"/>
    <x v="1"/>
    <x v="2"/>
    <x v="0"/>
    <x v="0"/>
    <x v="21"/>
    <x v="0"/>
    <x v="111"/>
    <x v="7"/>
    <x v="1"/>
    <x v="7"/>
    <s v="M"/>
    <n v="280"/>
    <x v="0"/>
    <x v="0"/>
    <n v="88"/>
    <n v="56192.934925864909"/>
    <n v="56255.434925864909"/>
    <n v="56288.934925864909"/>
    <x v="0"/>
    <n v="26"/>
  </r>
  <r>
    <n v="132"/>
    <x v="1"/>
    <x v="0"/>
    <x v="0"/>
    <x v="35"/>
    <x v="80"/>
    <x v="1"/>
    <x v="112"/>
    <x v="30"/>
    <x v="2"/>
    <x v="4"/>
    <s v="M"/>
    <n v="280"/>
    <x v="0"/>
    <x v="0"/>
    <n v="88"/>
    <n v="56192.934925864909"/>
    <n v="56255.434925864909"/>
    <n v="56288.934925864909"/>
    <x v="0"/>
    <n v="26"/>
  </r>
  <r>
    <n v="133"/>
    <x v="1"/>
    <x v="1"/>
    <x v="0"/>
    <x v="20"/>
    <x v="87"/>
    <x v="1"/>
    <x v="113"/>
    <x v="28"/>
    <x v="2"/>
    <x v="28"/>
    <s v="M"/>
    <n v="280"/>
    <x v="0"/>
    <x v="0"/>
    <n v="88"/>
    <n v="56192.934925864909"/>
    <n v="56255.434925864909"/>
    <n v="56288.934925864909"/>
    <x v="0"/>
    <n v="26"/>
  </r>
  <r>
    <n v="134"/>
    <x v="1"/>
    <x v="2"/>
    <x v="0"/>
    <x v="0"/>
    <x v="16"/>
    <x v="1"/>
    <x v="28"/>
    <x v="4"/>
    <x v="0"/>
    <x v="4"/>
    <s v="S"/>
    <n v="280"/>
    <x v="0"/>
    <x v="0"/>
    <n v="88"/>
    <n v="56192.934925864909"/>
    <n v="56255.434925864909"/>
    <n v="56288.934925864909"/>
    <x v="0"/>
    <n v="26"/>
  </r>
  <r>
    <n v="135"/>
    <x v="1"/>
    <x v="0"/>
    <x v="0"/>
    <x v="5"/>
    <x v="82"/>
    <x v="1"/>
    <x v="104"/>
    <x v="4"/>
    <x v="2"/>
    <x v="4"/>
    <s v="M"/>
    <n v="280"/>
    <x v="0"/>
    <x v="0"/>
    <n v="88"/>
    <n v="56192.934925864909"/>
    <n v="56255.434925864909"/>
    <n v="56288.934925864909"/>
    <x v="0"/>
    <n v="26"/>
  </r>
  <r>
    <n v="136"/>
    <x v="1"/>
    <x v="0"/>
    <x v="0"/>
    <x v="18"/>
    <x v="88"/>
    <x v="5"/>
    <x v="114"/>
    <x v="1"/>
    <x v="1"/>
    <x v="1"/>
    <s v="S"/>
    <n v="280"/>
    <x v="0"/>
    <x v="0"/>
    <n v="88"/>
    <n v="56192.934925864909"/>
    <n v="56255.434925864909"/>
    <n v="56288.934925864909"/>
    <x v="0"/>
    <n v="26"/>
  </r>
  <r>
    <n v="137"/>
    <x v="1"/>
    <x v="0"/>
    <x v="0"/>
    <x v="18"/>
    <x v="89"/>
    <x v="5"/>
    <x v="115"/>
    <x v="1"/>
    <x v="1"/>
    <x v="1"/>
    <s v="S"/>
    <n v="280"/>
    <x v="0"/>
    <x v="0"/>
    <n v="88"/>
    <n v="56192.934925864909"/>
    <n v="56255.434925864909"/>
    <n v="56288.934925864909"/>
    <x v="0"/>
    <n v="26"/>
  </r>
  <r>
    <n v="138"/>
    <x v="1"/>
    <x v="1"/>
    <x v="0"/>
    <x v="21"/>
    <x v="90"/>
    <x v="1"/>
    <x v="116"/>
    <x v="4"/>
    <x v="0"/>
    <x v="4"/>
    <s v="L"/>
    <n v="280"/>
    <x v="0"/>
    <x v="0"/>
    <n v="88"/>
    <n v="56192.934925864909"/>
    <n v="56255.434925864909"/>
    <n v="56288.934925864909"/>
    <x v="1"/>
    <n v="26"/>
  </r>
  <r>
    <n v="139"/>
    <x v="1"/>
    <x v="2"/>
    <x v="0"/>
    <x v="0"/>
    <x v="59"/>
    <x v="1"/>
    <x v="73"/>
    <x v="4"/>
    <x v="2"/>
    <x v="4"/>
    <s v="M"/>
    <n v="280"/>
    <x v="0"/>
    <x v="0"/>
    <n v="88"/>
    <n v="56192.934925864909"/>
    <n v="56255.434925864909"/>
    <n v="56288.934925864909"/>
    <x v="0"/>
    <n v="26"/>
  </r>
  <r>
    <n v="140"/>
    <x v="1"/>
    <x v="0"/>
    <x v="0"/>
    <x v="5"/>
    <x v="8"/>
    <x v="1"/>
    <x v="8"/>
    <x v="4"/>
    <x v="2"/>
    <x v="4"/>
    <s v="L"/>
    <n v="280"/>
    <x v="0"/>
    <x v="0"/>
    <n v="88"/>
    <n v="56192.934925864909"/>
    <n v="56255.434925864909"/>
    <n v="56288.934925864909"/>
    <x v="1"/>
    <n v="26"/>
  </r>
  <r>
    <n v="141"/>
    <x v="1"/>
    <x v="1"/>
    <x v="0"/>
    <x v="22"/>
    <x v="91"/>
    <x v="1"/>
    <x v="117"/>
    <x v="4"/>
    <x v="0"/>
    <x v="4"/>
    <s v="L"/>
    <n v="280"/>
    <x v="0"/>
    <x v="0"/>
    <n v="88"/>
    <n v="56192.934925864909"/>
    <n v="56255.434925864909"/>
    <n v="56288.934925864909"/>
    <x v="1"/>
    <n v="26"/>
  </r>
  <r>
    <n v="142"/>
    <x v="1"/>
    <x v="1"/>
    <x v="0"/>
    <x v="16"/>
    <x v="4"/>
    <x v="1"/>
    <x v="4"/>
    <x v="4"/>
    <x v="0"/>
    <x v="4"/>
    <s v="L"/>
    <n v="280"/>
    <x v="0"/>
    <x v="0"/>
    <n v="88"/>
    <n v="56192.934925864909"/>
    <n v="56255.434925864909"/>
    <n v="56288.934925864909"/>
    <x v="1"/>
    <n v="26"/>
  </r>
  <r>
    <n v="143"/>
    <x v="1"/>
    <x v="0"/>
    <x v="0"/>
    <x v="0"/>
    <x v="79"/>
    <x v="1"/>
    <x v="118"/>
    <x v="4"/>
    <x v="2"/>
    <x v="4"/>
    <s v="S"/>
    <n v="280"/>
    <x v="0"/>
    <x v="0"/>
    <n v="88"/>
    <n v="56192.934925864909"/>
    <n v="56255.434925864909"/>
    <n v="56288.934925864909"/>
    <x v="0"/>
    <n v="26"/>
  </r>
  <r>
    <n v="144"/>
    <x v="1"/>
    <x v="0"/>
    <x v="0"/>
    <x v="10"/>
    <x v="16"/>
    <x v="1"/>
    <x v="28"/>
    <x v="4"/>
    <x v="2"/>
    <x v="4"/>
    <s v="L"/>
    <n v="280"/>
    <x v="0"/>
    <x v="0"/>
    <n v="88"/>
    <n v="56192.934925864909"/>
    <n v="56255.434925864909"/>
    <n v="56288.934925864909"/>
    <x v="0"/>
    <n v="26"/>
  </r>
  <r>
    <n v="145"/>
    <x v="1"/>
    <x v="1"/>
    <x v="0"/>
    <x v="4"/>
    <x v="0"/>
    <x v="0"/>
    <x v="119"/>
    <x v="31"/>
    <x v="1"/>
    <x v="29"/>
    <s v="M"/>
    <n v="280"/>
    <x v="0"/>
    <x v="0"/>
    <n v="88"/>
    <n v="56192.934925864909"/>
    <n v="56255.434925864909"/>
    <n v="56288.934925864909"/>
    <x v="0"/>
    <n v="26"/>
  </r>
  <r>
    <n v="146"/>
    <x v="1"/>
    <x v="0"/>
    <x v="0"/>
    <x v="14"/>
    <x v="92"/>
    <x v="0"/>
    <x v="120"/>
    <x v="7"/>
    <x v="1"/>
    <x v="7"/>
    <s v="M"/>
    <n v="280"/>
    <x v="0"/>
    <x v="0"/>
    <n v="88"/>
    <n v="56192.934925864909"/>
    <n v="56255.434925864909"/>
    <n v="56288.934925864909"/>
    <x v="0"/>
    <n v="26"/>
  </r>
  <r>
    <n v="147"/>
    <x v="1"/>
    <x v="0"/>
    <x v="0"/>
    <x v="10"/>
    <x v="82"/>
    <x v="1"/>
    <x v="104"/>
    <x v="4"/>
    <x v="2"/>
    <x v="4"/>
    <s v="L"/>
    <n v="280"/>
    <x v="0"/>
    <x v="0"/>
    <n v="88"/>
    <n v="56192.934925864909"/>
    <n v="56255.434925864909"/>
    <n v="56288.934925864909"/>
    <x v="0"/>
    <n v="26"/>
  </r>
  <r>
    <n v="148"/>
    <x v="1"/>
    <x v="1"/>
    <x v="0"/>
    <x v="16"/>
    <x v="93"/>
    <x v="1"/>
    <x v="121"/>
    <x v="4"/>
    <x v="2"/>
    <x v="4"/>
    <s v="L"/>
    <n v="280"/>
    <x v="0"/>
    <x v="0"/>
    <n v="88"/>
    <n v="56192.934925864909"/>
    <n v="56255.434925864909"/>
    <n v="56288.934925864909"/>
    <x v="1"/>
    <n v="26"/>
  </r>
  <r>
    <n v="149"/>
    <x v="1"/>
    <x v="1"/>
    <x v="0"/>
    <x v="28"/>
    <x v="94"/>
    <x v="1"/>
    <x v="122"/>
    <x v="28"/>
    <x v="2"/>
    <x v="4"/>
    <s v="S"/>
    <n v="280"/>
    <x v="0"/>
    <x v="0"/>
    <n v="88"/>
    <n v="56192.934925864909"/>
    <n v="56255.434925864909"/>
    <n v="56288.934925864909"/>
    <x v="1"/>
    <n v="26"/>
  </r>
  <r>
    <n v="150"/>
    <x v="1"/>
    <x v="1"/>
    <x v="0"/>
    <x v="13"/>
    <x v="95"/>
    <x v="1"/>
    <x v="123"/>
    <x v="1"/>
    <x v="0"/>
    <x v="1"/>
    <s v="S"/>
    <n v="280"/>
    <x v="0"/>
    <x v="0"/>
    <n v="88"/>
    <n v="56192.934925864909"/>
    <n v="56255.434925864909"/>
    <n v="56288.934925864909"/>
    <x v="1"/>
    <n v="26"/>
  </r>
  <r>
    <n v="151"/>
    <x v="1"/>
    <x v="0"/>
    <x v="0"/>
    <x v="0"/>
    <x v="4"/>
    <x v="1"/>
    <x v="4"/>
    <x v="4"/>
    <x v="2"/>
    <x v="4"/>
    <s v="M"/>
    <n v="280"/>
    <x v="0"/>
    <x v="0"/>
    <n v="88"/>
    <n v="56192.934925864909"/>
    <n v="56255.434925864909"/>
    <n v="56288.934925864909"/>
    <x v="1"/>
    <n v="26"/>
  </r>
  <r>
    <n v="152"/>
    <x v="1"/>
    <x v="0"/>
    <x v="0"/>
    <x v="0"/>
    <x v="96"/>
    <x v="8"/>
    <x v="124"/>
    <x v="17"/>
    <x v="2"/>
    <x v="15"/>
    <s v="L"/>
    <n v="280"/>
    <x v="0"/>
    <x v="0"/>
    <n v="88"/>
    <n v="56192.934925864909"/>
    <n v="56255.434925864909"/>
    <n v="56288.934925864909"/>
    <x v="0"/>
    <n v="26"/>
  </r>
  <r>
    <n v="153"/>
    <x v="1"/>
    <x v="2"/>
    <x v="0"/>
    <x v="0"/>
    <x v="97"/>
    <x v="1"/>
    <x v="125"/>
    <x v="32"/>
    <x v="2"/>
    <x v="30"/>
    <s v="L"/>
    <n v="280"/>
    <x v="0"/>
    <x v="0"/>
    <n v="88"/>
    <n v="56192.934925864909"/>
    <n v="56255.434925864909"/>
    <n v="56288.934925864909"/>
    <x v="0"/>
    <n v="26"/>
  </r>
  <r>
    <n v="154"/>
    <x v="1"/>
    <x v="1"/>
    <x v="0"/>
    <x v="22"/>
    <x v="98"/>
    <x v="1"/>
    <x v="126"/>
    <x v="4"/>
    <x v="2"/>
    <x v="4"/>
    <s v="L"/>
    <n v="280"/>
    <x v="0"/>
    <x v="0"/>
    <n v="88"/>
    <n v="56192.934925864909"/>
    <n v="56255.434925864909"/>
    <n v="56288.934925864909"/>
    <x v="1"/>
    <n v="26"/>
  </r>
  <r>
    <n v="155"/>
    <x v="1"/>
    <x v="1"/>
    <x v="0"/>
    <x v="32"/>
    <x v="99"/>
    <x v="8"/>
    <x v="127"/>
    <x v="17"/>
    <x v="1"/>
    <x v="15"/>
    <s v="L"/>
    <n v="280"/>
    <x v="0"/>
    <x v="0"/>
    <n v="88"/>
    <n v="56192.934925864909"/>
    <n v="56255.434925864909"/>
    <n v="56288.934925864909"/>
    <x v="1"/>
    <n v="26"/>
  </r>
  <r>
    <n v="156"/>
    <x v="1"/>
    <x v="0"/>
    <x v="0"/>
    <x v="0"/>
    <x v="94"/>
    <x v="11"/>
    <x v="128"/>
    <x v="27"/>
    <x v="2"/>
    <x v="31"/>
    <s v="M"/>
    <n v="280"/>
    <x v="0"/>
    <x v="0"/>
    <n v="88"/>
    <n v="56192.934925864909"/>
    <n v="56255.434925864909"/>
    <n v="56288.934925864909"/>
    <x v="1"/>
    <n v="26"/>
  </r>
  <r>
    <n v="157"/>
    <x v="1"/>
    <x v="0"/>
    <x v="0"/>
    <x v="35"/>
    <x v="17"/>
    <x v="1"/>
    <x v="129"/>
    <x v="4"/>
    <x v="1"/>
    <x v="4"/>
    <s v="L"/>
    <n v="280"/>
    <x v="0"/>
    <x v="0"/>
    <n v="88"/>
    <n v="56192.934925864909"/>
    <n v="56255.434925864909"/>
    <n v="56288.934925864909"/>
    <x v="1"/>
    <n v="26"/>
  </r>
  <r>
    <n v="158"/>
    <x v="1"/>
    <x v="1"/>
    <x v="0"/>
    <x v="36"/>
    <x v="49"/>
    <x v="1"/>
    <x v="56"/>
    <x v="4"/>
    <x v="2"/>
    <x v="4"/>
    <s v="M"/>
    <n v="280"/>
    <x v="0"/>
    <x v="0"/>
    <n v="88"/>
    <n v="56192.934925864909"/>
    <n v="56255.434925864909"/>
    <n v="56288.934925864909"/>
    <x v="1"/>
    <n v="26"/>
  </r>
  <r>
    <n v="159"/>
    <x v="1"/>
    <x v="2"/>
    <x v="0"/>
    <x v="4"/>
    <x v="9"/>
    <x v="1"/>
    <x v="9"/>
    <x v="4"/>
    <x v="2"/>
    <x v="4"/>
    <s v="S"/>
    <n v="280"/>
    <x v="0"/>
    <x v="0"/>
    <n v="88"/>
    <n v="56192.934925864909"/>
    <n v="56255.434925864909"/>
    <n v="56288.934925864909"/>
    <x v="1"/>
    <n v="26"/>
  </r>
  <r>
    <n v="160"/>
    <x v="1"/>
    <x v="3"/>
    <x v="0"/>
    <x v="23"/>
    <x v="100"/>
    <x v="1"/>
    <x v="130"/>
    <x v="23"/>
    <x v="1"/>
    <x v="32"/>
    <s v="L"/>
    <n v="280"/>
    <x v="0"/>
    <x v="0"/>
    <n v="88"/>
    <n v="56192.934925864909"/>
    <n v="56255.434925864909"/>
    <n v="56288.934925864909"/>
    <x v="1"/>
    <n v="26"/>
  </r>
  <r>
    <n v="161"/>
    <x v="1"/>
    <x v="3"/>
    <x v="0"/>
    <x v="37"/>
    <x v="2"/>
    <x v="1"/>
    <x v="14"/>
    <x v="23"/>
    <x v="0"/>
    <x v="32"/>
    <s v="M"/>
    <n v="280"/>
    <x v="0"/>
    <x v="0"/>
    <n v="88"/>
    <n v="56192.934925864909"/>
    <n v="56255.434925864909"/>
    <n v="56288.934925864909"/>
    <x v="0"/>
    <n v="26"/>
  </r>
  <r>
    <n v="162"/>
    <x v="1"/>
    <x v="0"/>
    <x v="0"/>
    <x v="10"/>
    <x v="87"/>
    <x v="0"/>
    <x v="131"/>
    <x v="33"/>
    <x v="1"/>
    <x v="33"/>
    <s v="L"/>
    <n v="280"/>
    <x v="0"/>
    <x v="0"/>
    <n v="88"/>
    <n v="56192.934925864909"/>
    <n v="56255.434925864909"/>
    <n v="56288.934925864909"/>
    <x v="0"/>
    <n v="26"/>
  </r>
  <r>
    <n v="163"/>
    <x v="1"/>
    <x v="2"/>
    <x v="0"/>
    <x v="11"/>
    <x v="101"/>
    <x v="0"/>
    <x v="132"/>
    <x v="0"/>
    <x v="1"/>
    <x v="0"/>
    <s v="L"/>
    <n v="280"/>
    <x v="0"/>
    <x v="0"/>
    <n v="88"/>
    <n v="56192.934925864909"/>
    <n v="56255.434925864909"/>
    <n v="56288.934925864909"/>
    <x v="0"/>
    <n v="26"/>
  </r>
  <r>
    <n v="164"/>
    <x v="1"/>
    <x v="3"/>
    <x v="0"/>
    <x v="13"/>
    <x v="51"/>
    <x v="0"/>
    <x v="133"/>
    <x v="0"/>
    <x v="1"/>
    <x v="0"/>
    <s v="M"/>
    <n v="280"/>
    <x v="0"/>
    <x v="0"/>
    <n v="88"/>
    <n v="56192.934925864909"/>
    <n v="56255.434925864909"/>
    <n v="56288.934925864909"/>
    <x v="1"/>
    <n v="26"/>
  </r>
  <r>
    <n v="165"/>
    <x v="1"/>
    <x v="1"/>
    <x v="0"/>
    <x v="38"/>
    <x v="102"/>
    <x v="1"/>
    <x v="134"/>
    <x v="4"/>
    <x v="2"/>
    <x v="4"/>
    <s v="L"/>
    <n v="280"/>
    <x v="0"/>
    <x v="0"/>
    <n v="88"/>
    <n v="56192.934925864909"/>
    <n v="56255.434925864909"/>
    <n v="56288.934925864909"/>
    <x v="1"/>
    <n v="26"/>
  </r>
  <r>
    <n v="166"/>
    <x v="1"/>
    <x v="2"/>
    <x v="0"/>
    <x v="10"/>
    <x v="59"/>
    <x v="1"/>
    <x v="73"/>
    <x v="4"/>
    <x v="2"/>
    <x v="4"/>
    <s v="L"/>
    <n v="280"/>
    <x v="0"/>
    <x v="0"/>
    <n v="88"/>
    <n v="56192.934925864909"/>
    <n v="56255.434925864909"/>
    <n v="56288.934925864909"/>
    <x v="0"/>
    <n v="26"/>
  </r>
  <r>
    <n v="167"/>
    <x v="1"/>
    <x v="3"/>
    <x v="0"/>
    <x v="13"/>
    <x v="32"/>
    <x v="1"/>
    <x v="37"/>
    <x v="4"/>
    <x v="0"/>
    <x v="4"/>
    <s v="L"/>
    <n v="280"/>
    <x v="0"/>
    <x v="0"/>
    <n v="88"/>
    <n v="56192.934925864909"/>
    <n v="56255.434925864909"/>
    <n v="56288.934925864909"/>
    <x v="1"/>
    <n v="26"/>
  </r>
  <r>
    <n v="168"/>
    <x v="1"/>
    <x v="2"/>
    <x v="0"/>
    <x v="12"/>
    <x v="56"/>
    <x v="1"/>
    <x v="135"/>
    <x v="4"/>
    <x v="1"/>
    <x v="4"/>
    <s v="S"/>
    <n v="280"/>
    <x v="0"/>
    <x v="0"/>
    <n v="88"/>
    <n v="56192.934925864909"/>
    <n v="56255.434925864909"/>
    <n v="56288.934925864909"/>
    <x v="0"/>
    <n v="26"/>
  </r>
  <r>
    <n v="169"/>
    <x v="1"/>
    <x v="0"/>
    <x v="0"/>
    <x v="39"/>
    <x v="4"/>
    <x v="1"/>
    <x v="4"/>
    <x v="4"/>
    <x v="2"/>
    <x v="4"/>
    <s v="L"/>
    <n v="280"/>
    <x v="0"/>
    <x v="0"/>
    <n v="88"/>
    <n v="56192.934925864909"/>
    <n v="56255.434925864909"/>
    <n v="56288.934925864909"/>
    <x v="1"/>
    <n v="26"/>
  </r>
  <r>
    <n v="170"/>
    <x v="1"/>
    <x v="0"/>
    <x v="0"/>
    <x v="39"/>
    <x v="68"/>
    <x v="1"/>
    <x v="81"/>
    <x v="4"/>
    <x v="2"/>
    <x v="4"/>
    <s v="L"/>
    <n v="280"/>
    <x v="0"/>
    <x v="0"/>
    <n v="88"/>
    <n v="56192.934925864909"/>
    <n v="56255.434925864909"/>
    <n v="56288.934925864909"/>
    <x v="1"/>
    <n v="26"/>
  </r>
  <r>
    <n v="171"/>
    <x v="1"/>
    <x v="0"/>
    <x v="0"/>
    <x v="10"/>
    <x v="28"/>
    <x v="2"/>
    <x v="68"/>
    <x v="2"/>
    <x v="2"/>
    <x v="2"/>
    <s v="L"/>
    <n v="280"/>
    <x v="0"/>
    <x v="0"/>
    <n v="88"/>
    <n v="56192.934925864909"/>
    <n v="56255.434925864909"/>
    <n v="56288.934925864909"/>
    <x v="0"/>
    <n v="26"/>
  </r>
  <r>
    <n v="172"/>
    <x v="1"/>
    <x v="2"/>
    <x v="0"/>
    <x v="5"/>
    <x v="28"/>
    <x v="1"/>
    <x v="52"/>
    <x v="4"/>
    <x v="2"/>
    <x v="4"/>
    <s v="S"/>
    <n v="280"/>
    <x v="0"/>
    <x v="0"/>
    <n v="88"/>
    <n v="56192.934925864909"/>
    <n v="56255.434925864909"/>
    <n v="56288.934925864909"/>
    <x v="0"/>
    <n v="26"/>
  </r>
  <r>
    <n v="173"/>
    <x v="1"/>
    <x v="1"/>
    <x v="0"/>
    <x v="21"/>
    <x v="61"/>
    <x v="1"/>
    <x v="69"/>
    <x v="4"/>
    <x v="2"/>
    <x v="4"/>
    <s v="L"/>
    <n v="280"/>
    <x v="0"/>
    <x v="0"/>
    <n v="88"/>
    <n v="56192.934925864909"/>
    <n v="56255.434925864909"/>
    <n v="56288.934925864909"/>
    <x v="1"/>
    <n v="26"/>
  </r>
  <r>
    <n v="174"/>
    <x v="1"/>
    <x v="1"/>
    <x v="0"/>
    <x v="14"/>
    <x v="103"/>
    <x v="0"/>
    <x v="136"/>
    <x v="11"/>
    <x v="1"/>
    <x v="19"/>
    <s v="L"/>
    <n v="280"/>
    <x v="0"/>
    <x v="0"/>
    <n v="88"/>
    <n v="56192.934925864909"/>
    <n v="56255.434925864909"/>
    <n v="56288.934925864909"/>
    <x v="0"/>
    <n v="26"/>
  </r>
  <r>
    <n v="175"/>
    <x v="1"/>
    <x v="1"/>
    <x v="0"/>
    <x v="16"/>
    <x v="104"/>
    <x v="1"/>
    <x v="137"/>
    <x v="4"/>
    <x v="2"/>
    <x v="4"/>
    <s v="L"/>
    <n v="280"/>
    <x v="0"/>
    <x v="0"/>
    <n v="88"/>
    <n v="56192.934925864909"/>
    <n v="56255.434925864909"/>
    <n v="56288.934925864909"/>
    <x v="1"/>
    <n v="26"/>
  </r>
  <r>
    <n v="176"/>
    <x v="1"/>
    <x v="0"/>
    <x v="0"/>
    <x v="0"/>
    <x v="105"/>
    <x v="7"/>
    <x v="138"/>
    <x v="16"/>
    <x v="0"/>
    <x v="14"/>
    <s v="S"/>
    <n v="280"/>
    <x v="0"/>
    <x v="0"/>
    <n v="88"/>
    <n v="56192.934925864909"/>
    <n v="56255.434925864909"/>
    <n v="56288.934925864909"/>
    <x v="0"/>
    <n v="26"/>
  </r>
  <r>
    <n v="177"/>
    <x v="1"/>
    <x v="0"/>
    <x v="0"/>
    <x v="0"/>
    <x v="106"/>
    <x v="12"/>
    <x v="139"/>
    <x v="34"/>
    <x v="2"/>
    <x v="34"/>
    <s v="L"/>
    <n v="280"/>
    <x v="0"/>
    <x v="0"/>
    <n v="88"/>
    <n v="56192.934925864909"/>
    <n v="56255.434925864909"/>
    <n v="56288.934925864909"/>
    <x v="0"/>
    <n v="26"/>
  </r>
  <r>
    <n v="178"/>
    <x v="1"/>
    <x v="2"/>
    <x v="0"/>
    <x v="4"/>
    <x v="74"/>
    <x v="1"/>
    <x v="140"/>
    <x v="4"/>
    <x v="1"/>
    <x v="4"/>
    <s v="S"/>
    <n v="280"/>
    <x v="0"/>
    <x v="0"/>
    <n v="88"/>
    <n v="56192.934925864909"/>
    <n v="56255.434925864909"/>
    <n v="56288.934925864909"/>
    <x v="0"/>
    <n v="26"/>
  </r>
  <r>
    <n v="179"/>
    <x v="1"/>
    <x v="0"/>
    <x v="0"/>
    <x v="0"/>
    <x v="107"/>
    <x v="4"/>
    <x v="141"/>
    <x v="8"/>
    <x v="2"/>
    <x v="4"/>
    <s v="S"/>
    <n v="280"/>
    <x v="0"/>
    <x v="0"/>
    <n v="88"/>
    <n v="56192.934925864909"/>
    <n v="56255.434925864909"/>
    <n v="56288.934925864909"/>
    <x v="0"/>
    <n v="26"/>
  </r>
  <r>
    <n v="180"/>
    <x v="1"/>
    <x v="0"/>
    <x v="0"/>
    <x v="2"/>
    <x v="108"/>
    <x v="4"/>
    <x v="142"/>
    <x v="8"/>
    <x v="0"/>
    <x v="8"/>
    <s v="L"/>
    <n v="280"/>
    <x v="0"/>
    <x v="0"/>
    <n v="88"/>
    <n v="56192.934925864909"/>
    <n v="56255.434925864909"/>
    <n v="56288.934925864909"/>
    <x v="0"/>
    <n v="26"/>
  </r>
  <r>
    <n v="181"/>
    <x v="1"/>
    <x v="0"/>
    <x v="0"/>
    <x v="0"/>
    <x v="109"/>
    <x v="0"/>
    <x v="143"/>
    <x v="0"/>
    <x v="1"/>
    <x v="0"/>
    <s v="L"/>
    <n v="280"/>
    <x v="0"/>
    <x v="0"/>
    <n v="88"/>
    <n v="56192.934925864909"/>
    <n v="56255.434925864909"/>
    <n v="56288.934925864909"/>
    <x v="0"/>
    <n v="26"/>
  </r>
  <r>
    <n v="182"/>
    <x v="1"/>
    <x v="0"/>
    <x v="0"/>
    <x v="10"/>
    <x v="110"/>
    <x v="0"/>
    <x v="144"/>
    <x v="35"/>
    <x v="0"/>
    <x v="4"/>
    <s v="L"/>
    <n v="280"/>
    <x v="0"/>
    <x v="0"/>
    <n v="88"/>
    <n v="56192.934925864909"/>
    <n v="56255.434925864909"/>
    <n v="56288.934925864909"/>
    <x v="0"/>
    <n v="26"/>
  </r>
  <r>
    <n v="183"/>
    <x v="1"/>
    <x v="1"/>
    <x v="0"/>
    <x v="40"/>
    <x v="10"/>
    <x v="2"/>
    <x v="145"/>
    <x v="2"/>
    <x v="1"/>
    <x v="2"/>
    <s v="L"/>
    <n v="280"/>
    <x v="0"/>
    <x v="0"/>
    <n v="88"/>
    <n v="56192.934925864909"/>
    <n v="56255.434925864909"/>
    <n v="56288.934925864909"/>
    <x v="0"/>
    <n v="26"/>
  </r>
  <r>
    <n v="184"/>
    <x v="1"/>
    <x v="0"/>
    <x v="3"/>
    <x v="1"/>
    <x v="73"/>
    <x v="1"/>
    <x v="88"/>
    <x v="9"/>
    <x v="1"/>
    <x v="9"/>
    <s v="M"/>
    <n v="280"/>
    <x v="0"/>
    <x v="0"/>
    <n v="88"/>
    <n v="56192.934925864909"/>
    <n v="56255.434925864909"/>
    <n v="56288.934925864909"/>
    <x v="0"/>
    <n v="26"/>
  </r>
  <r>
    <n v="185"/>
    <x v="1"/>
    <x v="0"/>
    <x v="0"/>
    <x v="10"/>
    <x v="111"/>
    <x v="1"/>
    <x v="146"/>
    <x v="36"/>
    <x v="2"/>
    <x v="35"/>
    <s v="M"/>
    <n v="280"/>
    <x v="0"/>
    <x v="0"/>
    <n v="88"/>
    <n v="56192.934925864909"/>
    <n v="56255.434925864909"/>
    <n v="56288.934925864909"/>
    <x v="0"/>
    <n v="26"/>
  </r>
  <r>
    <n v="186"/>
    <x v="1"/>
    <x v="1"/>
    <x v="0"/>
    <x v="25"/>
    <x v="67"/>
    <x v="1"/>
    <x v="102"/>
    <x v="30"/>
    <x v="2"/>
    <x v="2"/>
    <s v="M"/>
    <n v="280"/>
    <x v="0"/>
    <x v="0"/>
    <n v="88"/>
    <n v="56192.934925864909"/>
    <n v="56255.434925864909"/>
    <n v="56288.934925864909"/>
    <x v="0"/>
    <n v="26"/>
  </r>
  <r>
    <n v="187"/>
    <x v="1"/>
    <x v="3"/>
    <x v="0"/>
    <x v="11"/>
    <x v="112"/>
    <x v="0"/>
    <x v="147"/>
    <x v="7"/>
    <x v="2"/>
    <x v="18"/>
    <s v="S"/>
    <n v="280"/>
    <x v="0"/>
    <x v="0"/>
    <n v="88"/>
    <n v="56192.934925864909"/>
    <n v="56255.434925864909"/>
    <n v="56288.934925864909"/>
    <x v="0"/>
    <n v="26"/>
  </r>
  <r>
    <n v="188"/>
    <x v="1"/>
    <x v="1"/>
    <x v="0"/>
    <x v="10"/>
    <x v="30"/>
    <x v="0"/>
    <x v="83"/>
    <x v="35"/>
    <x v="1"/>
    <x v="2"/>
    <s v="S"/>
    <n v="280"/>
    <x v="0"/>
    <x v="0"/>
    <n v="88"/>
    <n v="56192.934925864909"/>
    <n v="56255.434925864909"/>
    <n v="56288.934925864909"/>
    <x v="0"/>
    <n v="26"/>
  </r>
  <r>
    <n v="189"/>
    <x v="1"/>
    <x v="0"/>
    <x v="0"/>
    <x v="4"/>
    <x v="113"/>
    <x v="1"/>
    <x v="148"/>
    <x v="1"/>
    <x v="1"/>
    <x v="1"/>
    <s v="S"/>
    <n v="280"/>
    <x v="0"/>
    <x v="0"/>
    <n v="88"/>
    <n v="56192.934925864909"/>
    <n v="56255.434925864909"/>
    <n v="56288.934925864909"/>
    <x v="0"/>
    <n v="26"/>
  </r>
  <r>
    <n v="190"/>
    <x v="1"/>
    <x v="1"/>
    <x v="0"/>
    <x v="22"/>
    <x v="114"/>
    <x v="1"/>
    <x v="149"/>
    <x v="4"/>
    <x v="2"/>
    <x v="7"/>
    <s v="L"/>
    <n v="280"/>
    <x v="0"/>
    <x v="0"/>
    <n v="88"/>
    <n v="56192.934925864909"/>
    <n v="56255.434925864909"/>
    <n v="56288.934925864909"/>
    <x v="1"/>
    <n v="26"/>
  </r>
  <r>
    <n v="191"/>
    <x v="1"/>
    <x v="2"/>
    <x v="0"/>
    <x v="4"/>
    <x v="115"/>
    <x v="1"/>
    <x v="150"/>
    <x v="37"/>
    <x v="1"/>
    <x v="36"/>
    <s v="M"/>
    <n v="280"/>
    <x v="0"/>
    <x v="0"/>
    <n v="88"/>
    <n v="56192.934925864909"/>
    <n v="56255.434925864909"/>
    <n v="56288.934925864909"/>
    <x v="0"/>
    <n v="26"/>
  </r>
  <r>
    <n v="192"/>
    <x v="1"/>
    <x v="0"/>
    <x v="0"/>
    <x v="2"/>
    <x v="116"/>
    <x v="1"/>
    <x v="151"/>
    <x v="38"/>
    <x v="0"/>
    <x v="37"/>
    <s v="S"/>
    <n v="280"/>
    <x v="0"/>
    <x v="0"/>
    <n v="88"/>
    <n v="56192.934925864909"/>
    <n v="56255.434925864909"/>
    <n v="56288.934925864909"/>
    <x v="0"/>
    <n v="26"/>
  </r>
  <r>
    <n v="193"/>
    <x v="1"/>
    <x v="1"/>
    <x v="0"/>
    <x v="22"/>
    <x v="104"/>
    <x v="1"/>
    <x v="137"/>
    <x v="4"/>
    <x v="2"/>
    <x v="4"/>
    <s v="L"/>
    <n v="280"/>
    <x v="0"/>
    <x v="0"/>
    <n v="88"/>
    <n v="56192.934925864909"/>
    <n v="56255.434925864909"/>
    <n v="56288.934925864909"/>
    <x v="1"/>
    <n v="26"/>
  </r>
  <r>
    <n v="194"/>
    <x v="1"/>
    <x v="1"/>
    <x v="0"/>
    <x v="14"/>
    <x v="117"/>
    <x v="8"/>
    <x v="152"/>
    <x v="17"/>
    <x v="1"/>
    <x v="15"/>
    <s v="L"/>
    <n v="280"/>
    <x v="0"/>
    <x v="0"/>
    <n v="88"/>
    <n v="56192.934925864909"/>
    <n v="56255.434925864909"/>
    <n v="56288.934925864909"/>
    <x v="0"/>
    <n v="26"/>
  </r>
  <r>
    <n v="195"/>
    <x v="1"/>
    <x v="0"/>
    <x v="0"/>
    <x v="0"/>
    <x v="118"/>
    <x v="1"/>
    <x v="153"/>
    <x v="4"/>
    <x v="1"/>
    <x v="4"/>
    <s v="L"/>
    <n v="280"/>
    <x v="0"/>
    <x v="0"/>
    <n v="88"/>
    <n v="56192.934925864909"/>
    <n v="56255.434925864909"/>
    <n v="56288.934925864909"/>
    <x v="1"/>
    <n v="26"/>
  </r>
  <r>
    <n v="196"/>
    <x v="1"/>
    <x v="2"/>
    <x v="0"/>
    <x v="12"/>
    <x v="119"/>
    <x v="1"/>
    <x v="154"/>
    <x v="39"/>
    <x v="2"/>
    <x v="38"/>
    <s v="S"/>
    <n v="280"/>
    <x v="0"/>
    <x v="0"/>
    <n v="88"/>
    <n v="56192.934925864909"/>
    <n v="56255.434925864909"/>
    <n v="56288.934925864909"/>
    <x v="0"/>
    <n v="26"/>
  </r>
  <r>
    <n v="197"/>
    <x v="1"/>
    <x v="1"/>
    <x v="0"/>
    <x v="4"/>
    <x v="120"/>
    <x v="4"/>
    <x v="155"/>
    <x v="8"/>
    <x v="2"/>
    <x v="8"/>
    <s v="L"/>
    <n v="280"/>
    <x v="0"/>
    <x v="0"/>
    <n v="88"/>
    <n v="56192.934925864909"/>
    <n v="56255.434925864909"/>
    <n v="56288.934925864909"/>
    <x v="0"/>
    <n v="26"/>
  </r>
  <r>
    <n v="198"/>
    <x v="1"/>
    <x v="1"/>
    <x v="0"/>
    <x v="22"/>
    <x v="121"/>
    <x v="4"/>
    <x v="156"/>
    <x v="8"/>
    <x v="1"/>
    <x v="4"/>
    <s v="L"/>
    <n v="280"/>
    <x v="0"/>
    <x v="0"/>
    <n v="88"/>
    <n v="56192.934925864909"/>
    <n v="56255.434925864909"/>
    <n v="56288.934925864909"/>
    <x v="0"/>
    <n v="26"/>
  </r>
  <r>
    <n v="199"/>
    <x v="1"/>
    <x v="2"/>
    <x v="0"/>
    <x v="11"/>
    <x v="82"/>
    <x v="1"/>
    <x v="104"/>
    <x v="4"/>
    <x v="2"/>
    <x v="4"/>
    <s v="S"/>
    <n v="280"/>
    <x v="0"/>
    <x v="0"/>
    <n v="88"/>
    <n v="56192.934925864909"/>
    <n v="56255.434925864909"/>
    <n v="56288.934925864909"/>
    <x v="0"/>
    <n v="26"/>
  </r>
  <r>
    <n v="200"/>
    <x v="1"/>
    <x v="0"/>
    <x v="0"/>
    <x v="0"/>
    <x v="122"/>
    <x v="0"/>
    <x v="157"/>
    <x v="0"/>
    <x v="1"/>
    <x v="16"/>
    <s v="M"/>
    <n v="280"/>
    <x v="0"/>
    <x v="0"/>
    <n v="88"/>
    <n v="56192.934925864909"/>
    <n v="56255.434925864909"/>
    <n v="56288.934925864909"/>
    <x v="0"/>
    <n v="26"/>
  </r>
  <r>
    <n v="201"/>
    <x v="1"/>
    <x v="1"/>
    <x v="0"/>
    <x v="17"/>
    <x v="123"/>
    <x v="1"/>
    <x v="158"/>
    <x v="4"/>
    <x v="2"/>
    <x v="4"/>
    <s v="M"/>
    <n v="280"/>
    <x v="0"/>
    <x v="0"/>
    <n v="88"/>
    <n v="56192.934925864909"/>
    <n v="56255.434925864909"/>
    <n v="56288.934925864909"/>
    <x v="1"/>
    <n v="26"/>
  </r>
  <r>
    <n v="202"/>
    <x v="1"/>
    <x v="0"/>
    <x v="0"/>
    <x v="0"/>
    <x v="124"/>
    <x v="0"/>
    <x v="159"/>
    <x v="21"/>
    <x v="2"/>
    <x v="18"/>
    <s v="L"/>
    <n v="280"/>
    <x v="0"/>
    <x v="0"/>
    <n v="88"/>
    <n v="56192.934925864909"/>
    <n v="56255.434925864909"/>
    <n v="56288.934925864909"/>
    <x v="0"/>
    <n v="26"/>
  </r>
  <r>
    <n v="203"/>
    <x v="1"/>
    <x v="1"/>
    <x v="0"/>
    <x v="14"/>
    <x v="67"/>
    <x v="1"/>
    <x v="102"/>
    <x v="7"/>
    <x v="2"/>
    <x v="4"/>
    <s v="S"/>
    <n v="280"/>
    <x v="0"/>
    <x v="0"/>
    <n v="88"/>
    <n v="56192.934925864909"/>
    <n v="56255.434925864909"/>
    <n v="56288.934925864909"/>
    <x v="0"/>
    <n v="26"/>
  </r>
  <r>
    <n v="204"/>
    <x v="1"/>
    <x v="0"/>
    <x v="0"/>
    <x v="0"/>
    <x v="94"/>
    <x v="1"/>
    <x v="122"/>
    <x v="4"/>
    <x v="2"/>
    <x v="4"/>
    <s v="L"/>
    <n v="280"/>
    <x v="0"/>
    <x v="0"/>
    <n v="88"/>
    <n v="56192.934925864909"/>
    <n v="56255.434925864909"/>
    <n v="56288.934925864909"/>
    <x v="1"/>
    <n v="26"/>
  </r>
  <r>
    <n v="205"/>
    <x v="1"/>
    <x v="0"/>
    <x v="0"/>
    <x v="0"/>
    <x v="125"/>
    <x v="13"/>
    <x v="160"/>
    <x v="28"/>
    <x v="0"/>
    <x v="28"/>
    <s v="S"/>
    <n v="280"/>
    <x v="0"/>
    <x v="0"/>
    <n v="88"/>
    <n v="56192.934925864909"/>
    <n v="56255.434925864909"/>
    <n v="56288.934925864909"/>
    <x v="0"/>
    <n v="26"/>
  </r>
  <r>
    <n v="206"/>
    <x v="1"/>
    <x v="1"/>
    <x v="0"/>
    <x v="4"/>
    <x v="83"/>
    <x v="1"/>
    <x v="105"/>
    <x v="4"/>
    <x v="2"/>
    <x v="4"/>
    <s v="L"/>
    <n v="280"/>
    <x v="0"/>
    <x v="0"/>
    <n v="88"/>
    <n v="56192.934925864909"/>
    <n v="56255.434925864909"/>
    <n v="56288.934925864909"/>
    <x v="1"/>
    <n v="26"/>
  </r>
  <r>
    <n v="207"/>
    <x v="1"/>
    <x v="1"/>
    <x v="0"/>
    <x v="10"/>
    <x v="102"/>
    <x v="1"/>
    <x v="134"/>
    <x v="4"/>
    <x v="0"/>
    <x v="4"/>
    <s v="M"/>
    <n v="280"/>
    <x v="0"/>
    <x v="0"/>
    <n v="88"/>
    <n v="56192.934925864909"/>
    <n v="56255.434925864909"/>
    <n v="56288.934925864909"/>
    <x v="1"/>
    <n v="26"/>
  </r>
  <r>
    <n v="208"/>
    <x v="1"/>
    <x v="0"/>
    <x v="3"/>
    <x v="10"/>
    <x v="3"/>
    <x v="1"/>
    <x v="3"/>
    <x v="24"/>
    <x v="0"/>
    <x v="4"/>
    <s v="L"/>
    <n v="280"/>
    <x v="0"/>
    <x v="0"/>
    <n v="88"/>
    <n v="56192.934925864909"/>
    <n v="56255.434925864909"/>
    <n v="56288.934925864909"/>
    <x v="0"/>
    <n v="26"/>
  </r>
  <r>
    <n v="209"/>
    <x v="1"/>
    <x v="1"/>
    <x v="0"/>
    <x v="36"/>
    <x v="49"/>
    <x v="1"/>
    <x v="56"/>
    <x v="4"/>
    <x v="0"/>
    <x v="4"/>
    <s v="L"/>
    <n v="280"/>
    <x v="0"/>
    <x v="0"/>
    <n v="88"/>
    <n v="56192.934925864909"/>
    <n v="56255.434925864909"/>
    <n v="56288.934925864909"/>
    <x v="1"/>
    <n v="26"/>
  </r>
  <r>
    <n v="210"/>
    <x v="1"/>
    <x v="0"/>
    <x v="0"/>
    <x v="4"/>
    <x v="126"/>
    <x v="0"/>
    <x v="161"/>
    <x v="40"/>
    <x v="1"/>
    <x v="39"/>
    <s v="L"/>
    <n v="280"/>
    <x v="0"/>
    <x v="0"/>
    <n v="88"/>
    <n v="56192.934925864909"/>
    <n v="56255.434925864909"/>
    <n v="56288.934925864909"/>
    <x v="0"/>
    <n v="26"/>
  </r>
  <r>
    <n v="211"/>
    <x v="1"/>
    <x v="0"/>
    <x v="0"/>
    <x v="14"/>
    <x v="45"/>
    <x v="0"/>
    <x v="162"/>
    <x v="7"/>
    <x v="1"/>
    <x v="7"/>
    <s v="S"/>
    <n v="280"/>
    <x v="0"/>
    <x v="0"/>
    <n v="88"/>
    <n v="56192.934925864909"/>
    <n v="56255.434925864909"/>
    <n v="56288.934925864909"/>
    <x v="0"/>
    <n v="26"/>
  </r>
  <r>
    <n v="212"/>
    <x v="1"/>
    <x v="0"/>
    <x v="0"/>
    <x v="10"/>
    <x v="45"/>
    <x v="2"/>
    <x v="163"/>
    <x v="41"/>
    <x v="1"/>
    <x v="2"/>
    <s v="S"/>
    <n v="280"/>
    <x v="0"/>
    <x v="0"/>
    <n v="88"/>
    <n v="56192.934925864909"/>
    <n v="56255.434925864909"/>
    <n v="56288.934925864909"/>
    <x v="0"/>
    <n v="26"/>
  </r>
  <r>
    <n v="213"/>
    <x v="1"/>
    <x v="2"/>
    <x v="0"/>
    <x v="2"/>
    <x v="127"/>
    <x v="4"/>
    <x v="164"/>
    <x v="8"/>
    <x v="0"/>
    <x v="40"/>
    <s v="L"/>
    <n v="280"/>
    <x v="0"/>
    <x v="0"/>
    <n v="88"/>
    <n v="56192.934925864909"/>
    <n v="56255.434925864909"/>
    <n v="56288.934925864909"/>
    <x v="0"/>
    <n v="26"/>
  </r>
  <r>
    <n v="214"/>
    <x v="1"/>
    <x v="2"/>
    <x v="0"/>
    <x v="4"/>
    <x v="126"/>
    <x v="0"/>
    <x v="161"/>
    <x v="0"/>
    <x v="1"/>
    <x v="0"/>
    <s v="M"/>
    <n v="280"/>
    <x v="0"/>
    <x v="0"/>
    <n v="88"/>
    <n v="56192.934925864909"/>
    <n v="56255.434925864909"/>
    <n v="56288.934925864909"/>
    <x v="0"/>
    <n v="26"/>
  </r>
  <r>
    <n v="215"/>
    <x v="1"/>
    <x v="1"/>
    <x v="0"/>
    <x v="33"/>
    <x v="128"/>
    <x v="1"/>
    <x v="165"/>
    <x v="4"/>
    <x v="2"/>
    <x v="4"/>
    <s v="L"/>
    <n v="280"/>
    <x v="0"/>
    <x v="0"/>
    <n v="88"/>
    <n v="56192.934925864909"/>
    <n v="56255.434925864909"/>
    <n v="56288.934925864909"/>
    <x v="1"/>
    <n v="26"/>
  </r>
  <r>
    <n v="216"/>
    <x v="1"/>
    <x v="2"/>
    <x v="2"/>
    <x v="20"/>
    <x v="129"/>
    <x v="9"/>
    <x v="166"/>
    <x v="22"/>
    <x v="1"/>
    <x v="20"/>
    <s v="S"/>
    <n v="280"/>
    <x v="0"/>
    <x v="0"/>
    <n v="88"/>
    <n v="56192.934925864909"/>
    <n v="56255.434925864909"/>
    <n v="56288.934925864909"/>
    <x v="0"/>
    <n v="26"/>
  </r>
  <r>
    <n v="217"/>
    <x v="1"/>
    <x v="0"/>
    <x v="0"/>
    <x v="0"/>
    <x v="109"/>
    <x v="0"/>
    <x v="143"/>
    <x v="0"/>
    <x v="1"/>
    <x v="0"/>
    <s v="L"/>
    <n v="280"/>
    <x v="0"/>
    <x v="0"/>
    <n v="88"/>
    <n v="56192.934925864909"/>
    <n v="56255.434925864909"/>
    <n v="56288.934925864909"/>
    <x v="0"/>
    <n v="26"/>
  </r>
  <r>
    <n v="218"/>
    <x v="1"/>
    <x v="0"/>
    <x v="0"/>
    <x v="4"/>
    <x v="69"/>
    <x v="0"/>
    <x v="82"/>
    <x v="31"/>
    <x v="2"/>
    <x v="29"/>
    <s v="M"/>
    <n v="280"/>
    <x v="0"/>
    <x v="0"/>
    <n v="88"/>
    <n v="56192.934925864909"/>
    <n v="56255.434925864909"/>
    <n v="56288.934925864909"/>
    <x v="0"/>
    <n v="26"/>
  </r>
  <r>
    <n v="219"/>
    <x v="1"/>
    <x v="1"/>
    <x v="0"/>
    <x v="36"/>
    <x v="65"/>
    <x v="1"/>
    <x v="75"/>
    <x v="4"/>
    <x v="2"/>
    <x v="4"/>
    <s v="L"/>
    <n v="280"/>
    <x v="0"/>
    <x v="0"/>
    <n v="88"/>
    <n v="56192.934925864909"/>
    <n v="56255.434925864909"/>
    <n v="56288.934925864909"/>
    <x v="1"/>
    <n v="26"/>
  </r>
  <r>
    <n v="220"/>
    <x v="1"/>
    <x v="0"/>
    <x v="0"/>
    <x v="4"/>
    <x v="129"/>
    <x v="10"/>
    <x v="167"/>
    <x v="10"/>
    <x v="2"/>
    <x v="24"/>
    <s v="L"/>
    <n v="280"/>
    <x v="0"/>
    <x v="0"/>
    <n v="88"/>
    <n v="56192.934925864909"/>
    <n v="56255.434925864909"/>
    <n v="56288.934925864909"/>
    <x v="0"/>
    <n v="26"/>
  </r>
  <r>
    <n v="221"/>
    <x v="1"/>
    <x v="0"/>
    <x v="0"/>
    <x v="0"/>
    <x v="2"/>
    <x v="2"/>
    <x v="168"/>
    <x v="2"/>
    <x v="1"/>
    <x v="2"/>
    <s v="L"/>
    <n v="280"/>
    <x v="0"/>
    <x v="0"/>
    <n v="88"/>
    <n v="56192.934925864909"/>
    <n v="56255.434925864909"/>
    <n v="56288.934925864909"/>
    <x v="1"/>
    <n v="26"/>
  </r>
  <r>
    <n v="222"/>
    <x v="1"/>
    <x v="0"/>
    <x v="0"/>
    <x v="0"/>
    <x v="130"/>
    <x v="4"/>
    <x v="169"/>
    <x v="8"/>
    <x v="0"/>
    <x v="8"/>
    <s v="M"/>
    <n v="280"/>
    <x v="0"/>
    <x v="0"/>
    <n v="88"/>
    <n v="56192.934925864909"/>
    <n v="56255.434925864909"/>
    <n v="56288.934925864909"/>
    <x v="0"/>
    <n v="26"/>
  </r>
  <r>
    <n v="223"/>
    <x v="1"/>
    <x v="0"/>
    <x v="0"/>
    <x v="0"/>
    <x v="131"/>
    <x v="2"/>
    <x v="170"/>
    <x v="2"/>
    <x v="1"/>
    <x v="2"/>
    <s v="L"/>
    <n v="280"/>
    <x v="0"/>
    <x v="0"/>
    <n v="88"/>
    <n v="56192.934925864909"/>
    <n v="56255.434925864909"/>
    <n v="56288.934925864909"/>
    <x v="0"/>
    <n v="26"/>
  </r>
  <r>
    <n v="224"/>
    <x v="1"/>
    <x v="1"/>
    <x v="0"/>
    <x v="1"/>
    <x v="81"/>
    <x v="1"/>
    <x v="101"/>
    <x v="4"/>
    <x v="2"/>
    <x v="15"/>
    <s v="L"/>
    <n v="280"/>
    <x v="0"/>
    <x v="0"/>
    <n v="88"/>
    <n v="56192.934925864909"/>
    <n v="56255.434925864909"/>
    <n v="56288.934925864909"/>
    <x v="1"/>
    <n v="26"/>
  </r>
  <r>
    <n v="225"/>
    <x v="1"/>
    <x v="3"/>
    <x v="1"/>
    <x v="21"/>
    <x v="132"/>
    <x v="1"/>
    <x v="171"/>
    <x v="4"/>
    <x v="2"/>
    <x v="4"/>
    <s v="S"/>
    <n v="280"/>
    <x v="0"/>
    <x v="0"/>
    <n v="88"/>
    <n v="56192.934925864909"/>
    <n v="56255.434925864909"/>
    <n v="56288.934925864909"/>
    <x v="1"/>
    <n v="26"/>
  </r>
  <r>
    <n v="226"/>
    <x v="1"/>
    <x v="1"/>
    <x v="0"/>
    <x v="0"/>
    <x v="51"/>
    <x v="8"/>
    <x v="172"/>
    <x v="17"/>
    <x v="2"/>
    <x v="15"/>
    <s v="S"/>
    <n v="280"/>
    <x v="0"/>
    <x v="0"/>
    <n v="88"/>
    <n v="56192.934925864909"/>
    <n v="56255.434925864909"/>
    <n v="56288.934925864909"/>
    <x v="0"/>
    <n v="26"/>
  </r>
  <r>
    <n v="227"/>
    <x v="1"/>
    <x v="0"/>
    <x v="0"/>
    <x v="0"/>
    <x v="69"/>
    <x v="0"/>
    <x v="82"/>
    <x v="0"/>
    <x v="1"/>
    <x v="0"/>
    <s v="L"/>
    <n v="280"/>
    <x v="0"/>
    <x v="0"/>
    <n v="88"/>
    <n v="56192.934925864909"/>
    <n v="56255.434925864909"/>
    <n v="56288.934925864909"/>
    <x v="0"/>
    <n v="26"/>
  </r>
  <r>
    <n v="228"/>
    <x v="1"/>
    <x v="1"/>
    <x v="0"/>
    <x v="0"/>
    <x v="8"/>
    <x v="1"/>
    <x v="8"/>
    <x v="4"/>
    <x v="0"/>
    <x v="4"/>
    <s v="L"/>
    <n v="280"/>
    <x v="0"/>
    <x v="0"/>
    <n v="88"/>
    <n v="56192.934925864909"/>
    <n v="56255.434925864909"/>
    <n v="56288.934925864909"/>
    <x v="1"/>
    <n v="26"/>
  </r>
  <r>
    <n v="229"/>
    <x v="1"/>
    <x v="1"/>
    <x v="0"/>
    <x v="5"/>
    <x v="82"/>
    <x v="8"/>
    <x v="173"/>
    <x v="17"/>
    <x v="2"/>
    <x v="15"/>
    <s v="M"/>
    <n v="280"/>
    <x v="0"/>
    <x v="0"/>
    <n v="88"/>
    <n v="56192.934925864909"/>
    <n v="56255.434925864909"/>
    <n v="56288.934925864909"/>
    <x v="0"/>
    <n v="26"/>
  </r>
  <r>
    <n v="230"/>
    <x v="1"/>
    <x v="2"/>
    <x v="0"/>
    <x v="2"/>
    <x v="133"/>
    <x v="4"/>
    <x v="174"/>
    <x v="8"/>
    <x v="2"/>
    <x v="8"/>
    <s v="L"/>
    <n v="280"/>
    <x v="0"/>
    <x v="0"/>
    <n v="88"/>
    <n v="56192.934925864909"/>
    <n v="56255.434925864909"/>
    <n v="56288.934925864909"/>
    <x v="0"/>
    <n v="26"/>
  </r>
  <r>
    <n v="231"/>
    <x v="1"/>
    <x v="1"/>
    <x v="0"/>
    <x v="18"/>
    <x v="134"/>
    <x v="1"/>
    <x v="175"/>
    <x v="4"/>
    <x v="2"/>
    <x v="4"/>
    <s v="S"/>
    <n v="280"/>
    <x v="0"/>
    <x v="0"/>
    <n v="88"/>
    <n v="56192.934925864909"/>
    <n v="56255.434925864909"/>
    <n v="56288.934925864909"/>
    <x v="1"/>
    <n v="26"/>
  </r>
  <r>
    <n v="232"/>
    <x v="1"/>
    <x v="1"/>
    <x v="0"/>
    <x v="31"/>
    <x v="83"/>
    <x v="1"/>
    <x v="105"/>
    <x v="4"/>
    <x v="2"/>
    <x v="4"/>
    <s v="L"/>
    <n v="280"/>
    <x v="0"/>
    <x v="0"/>
    <n v="88"/>
    <n v="56192.934925864909"/>
    <n v="56255.434925864909"/>
    <n v="56288.934925864909"/>
    <x v="1"/>
    <n v="26"/>
  </r>
  <r>
    <n v="233"/>
    <x v="1"/>
    <x v="1"/>
    <x v="0"/>
    <x v="5"/>
    <x v="83"/>
    <x v="1"/>
    <x v="105"/>
    <x v="4"/>
    <x v="2"/>
    <x v="4"/>
    <s v="L"/>
    <n v="280"/>
    <x v="0"/>
    <x v="0"/>
    <n v="88"/>
    <n v="56192.934925864909"/>
    <n v="56255.434925864909"/>
    <n v="56288.934925864909"/>
    <x v="1"/>
    <n v="26"/>
  </r>
  <r>
    <n v="234"/>
    <x v="1"/>
    <x v="0"/>
    <x v="0"/>
    <x v="39"/>
    <x v="129"/>
    <x v="1"/>
    <x v="176"/>
    <x v="4"/>
    <x v="2"/>
    <x v="4"/>
    <s v="L"/>
    <n v="280"/>
    <x v="0"/>
    <x v="0"/>
    <n v="88"/>
    <n v="56192.934925864909"/>
    <n v="56255.434925864909"/>
    <n v="56288.934925864909"/>
    <x v="1"/>
    <n v="26"/>
  </r>
  <r>
    <n v="235"/>
    <x v="1"/>
    <x v="0"/>
    <x v="0"/>
    <x v="37"/>
    <x v="51"/>
    <x v="1"/>
    <x v="58"/>
    <x v="4"/>
    <x v="0"/>
    <x v="4"/>
    <s v="S"/>
    <n v="280"/>
    <x v="0"/>
    <x v="0"/>
    <n v="88"/>
    <n v="56192.934925864909"/>
    <n v="56255.434925864909"/>
    <n v="56288.934925864909"/>
    <x v="0"/>
    <n v="26"/>
  </r>
  <r>
    <n v="236"/>
    <x v="1"/>
    <x v="0"/>
    <x v="0"/>
    <x v="14"/>
    <x v="59"/>
    <x v="8"/>
    <x v="177"/>
    <x v="17"/>
    <x v="2"/>
    <x v="15"/>
    <s v="M"/>
    <n v="280"/>
    <x v="0"/>
    <x v="0"/>
    <n v="88"/>
    <n v="56192.934925864909"/>
    <n v="56255.434925864909"/>
    <n v="56288.934925864909"/>
    <x v="0"/>
    <n v="26"/>
  </r>
  <r>
    <n v="237"/>
    <x v="1"/>
    <x v="0"/>
    <x v="0"/>
    <x v="0"/>
    <x v="135"/>
    <x v="0"/>
    <x v="178"/>
    <x v="21"/>
    <x v="2"/>
    <x v="18"/>
    <s v="M"/>
    <n v="280"/>
    <x v="0"/>
    <x v="0"/>
    <n v="88"/>
    <n v="56192.934925864909"/>
    <n v="56255.434925864909"/>
    <n v="56288.934925864909"/>
    <x v="0"/>
    <n v="26"/>
  </r>
  <r>
    <n v="238"/>
    <x v="1"/>
    <x v="2"/>
    <x v="0"/>
    <x v="0"/>
    <x v="111"/>
    <x v="1"/>
    <x v="146"/>
    <x v="30"/>
    <x v="0"/>
    <x v="41"/>
    <s v="M"/>
    <n v="280"/>
    <x v="0"/>
    <x v="0"/>
    <n v="88"/>
    <n v="56192.934925864909"/>
    <n v="56255.434925864909"/>
    <n v="56288.934925864909"/>
    <x v="0"/>
    <n v="26"/>
  </r>
  <r>
    <n v="239"/>
    <x v="1"/>
    <x v="2"/>
    <x v="0"/>
    <x v="10"/>
    <x v="136"/>
    <x v="4"/>
    <x v="179"/>
    <x v="8"/>
    <x v="1"/>
    <x v="8"/>
    <s v="M"/>
    <n v="280"/>
    <x v="0"/>
    <x v="0"/>
    <n v="88"/>
    <n v="56192.934925864909"/>
    <n v="56255.434925864909"/>
    <n v="56288.934925864909"/>
    <x v="0"/>
    <n v="26"/>
  </r>
  <r>
    <n v="240"/>
    <x v="1"/>
    <x v="1"/>
    <x v="0"/>
    <x v="0"/>
    <x v="46"/>
    <x v="8"/>
    <x v="180"/>
    <x v="17"/>
    <x v="2"/>
    <x v="15"/>
    <s v="L"/>
    <n v="280"/>
    <x v="0"/>
    <x v="0"/>
    <n v="88"/>
    <n v="56192.934925864909"/>
    <n v="56255.434925864909"/>
    <n v="56288.934925864909"/>
    <x v="0"/>
    <n v="26"/>
  </r>
  <r>
    <n v="241"/>
    <x v="1"/>
    <x v="0"/>
    <x v="0"/>
    <x v="5"/>
    <x v="59"/>
    <x v="1"/>
    <x v="73"/>
    <x v="4"/>
    <x v="2"/>
    <x v="4"/>
    <s v="L"/>
    <n v="280"/>
    <x v="0"/>
    <x v="0"/>
    <n v="88"/>
    <n v="56192.934925864909"/>
    <n v="56255.434925864909"/>
    <n v="56288.934925864909"/>
    <x v="0"/>
    <n v="26"/>
  </r>
  <r>
    <n v="242"/>
    <x v="1"/>
    <x v="0"/>
    <x v="0"/>
    <x v="10"/>
    <x v="51"/>
    <x v="1"/>
    <x v="58"/>
    <x v="4"/>
    <x v="2"/>
    <x v="4"/>
    <s v="L"/>
    <n v="280"/>
    <x v="0"/>
    <x v="0"/>
    <n v="88"/>
    <n v="56192.934925864909"/>
    <n v="56255.434925864909"/>
    <n v="56288.934925864909"/>
    <x v="0"/>
    <n v="26"/>
  </r>
  <r>
    <n v="243"/>
    <x v="1"/>
    <x v="1"/>
    <x v="0"/>
    <x v="0"/>
    <x v="102"/>
    <x v="1"/>
    <x v="134"/>
    <x v="4"/>
    <x v="2"/>
    <x v="4"/>
    <s v="L"/>
    <n v="280"/>
    <x v="0"/>
    <x v="0"/>
    <n v="88"/>
    <n v="56192.934925864909"/>
    <n v="56255.434925864909"/>
    <n v="56288.934925864909"/>
    <x v="1"/>
    <n v="26"/>
  </r>
  <r>
    <n v="244"/>
    <x v="1"/>
    <x v="2"/>
    <x v="0"/>
    <x v="19"/>
    <x v="137"/>
    <x v="4"/>
    <x v="181"/>
    <x v="8"/>
    <x v="2"/>
    <x v="42"/>
    <s v="S"/>
    <n v="280"/>
    <x v="0"/>
    <x v="0"/>
    <n v="88"/>
    <n v="56192.934925864909"/>
    <n v="56255.434925864909"/>
    <n v="56288.934925864909"/>
    <x v="0"/>
    <n v="26"/>
  </r>
  <r>
    <n v="245"/>
    <x v="1"/>
    <x v="0"/>
    <x v="0"/>
    <x v="10"/>
    <x v="138"/>
    <x v="2"/>
    <x v="182"/>
    <x v="2"/>
    <x v="1"/>
    <x v="2"/>
    <s v="L"/>
    <n v="280"/>
    <x v="0"/>
    <x v="0"/>
    <n v="88"/>
    <n v="56192.934925864909"/>
    <n v="56255.434925864909"/>
    <n v="56288.934925864909"/>
    <x v="0"/>
    <n v="26"/>
  </r>
  <r>
    <n v="246"/>
    <x v="1"/>
    <x v="2"/>
    <x v="0"/>
    <x v="0"/>
    <x v="139"/>
    <x v="0"/>
    <x v="183"/>
    <x v="7"/>
    <x v="1"/>
    <x v="7"/>
    <s v="L"/>
    <n v="280"/>
    <x v="0"/>
    <x v="0"/>
    <n v="88"/>
    <n v="56192.934925864909"/>
    <n v="56255.434925864909"/>
    <n v="56288.934925864909"/>
    <x v="0"/>
    <n v="26"/>
  </r>
  <r>
    <n v="247"/>
    <x v="1"/>
    <x v="0"/>
    <x v="0"/>
    <x v="10"/>
    <x v="140"/>
    <x v="14"/>
    <x v="184"/>
    <x v="42"/>
    <x v="0"/>
    <x v="43"/>
    <s v="M"/>
    <n v="280"/>
    <x v="0"/>
    <x v="0"/>
    <n v="88"/>
    <n v="56192.934925864909"/>
    <n v="56255.434925864909"/>
    <n v="56288.934925864909"/>
    <x v="0"/>
    <n v="26"/>
  </r>
  <r>
    <n v="248"/>
    <x v="1"/>
    <x v="1"/>
    <x v="0"/>
    <x v="10"/>
    <x v="0"/>
    <x v="2"/>
    <x v="185"/>
    <x v="2"/>
    <x v="1"/>
    <x v="2"/>
    <s v="L"/>
    <n v="280"/>
    <x v="0"/>
    <x v="0"/>
    <n v="88"/>
    <n v="56192.934925864909"/>
    <n v="56255.434925864909"/>
    <n v="56288.934925864909"/>
    <x v="0"/>
    <n v="26"/>
  </r>
  <r>
    <n v="249"/>
    <x v="1"/>
    <x v="1"/>
    <x v="0"/>
    <x v="41"/>
    <x v="68"/>
    <x v="1"/>
    <x v="81"/>
    <x v="4"/>
    <x v="2"/>
    <x v="4"/>
    <s v="M"/>
    <n v="280"/>
    <x v="0"/>
    <x v="0"/>
    <n v="88"/>
    <n v="56192.934925864909"/>
    <n v="56255.434925864909"/>
    <n v="56288.934925864909"/>
    <x v="1"/>
    <n v="26"/>
  </r>
  <r>
    <n v="250"/>
    <x v="1"/>
    <x v="0"/>
    <x v="0"/>
    <x v="0"/>
    <x v="23"/>
    <x v="1"/>
    <x v="24"/>
    <x v="4"/>
    <x v="1"/>
    <x v="4"/>
    <s v="L"/>
    <n v="280"/>
    <x v="0"/>
    <x v="0"/>
    <n v="88"/>
    <n v="56192.934925864909"/>
    <n v="56255.434925864909"/>
    <n v="56288.934925864909"/>
    <x v="1"/>
    <n v="26"/>
  </r>
  <r>
    <n v="251"/>
    <x v="1"/>
    <x v="2"/>
    <x v="0"/>
    <x v="0"/>
    <x v="82"/>
    <x v="1"/>
    <x v="104"/>
    <x v="4"/>
    <x v="2"/>
    <x v="4"/>
    <s v="S"/>
    <n v="280"/>
    <x v="0"/>
    <x v="0"/>
    <n v="88"/>
    <n v="56192.934925864909"/>
    <n v="56255.434925864909"/>
    <n v="56288.934925864909"/>
    <x v="0"/>
    <n v="26"/>
  </r>
  <r>
    <n v="252"/>
    <x v="1"/>
    <x v="3"/>
    <x v="0"/>
    <x v="33"/>
    <x v="141"/>
    <x v="1"/>
    <x v="186"/>
    <x v="4"/>
    <x v="2"/>
    <x v="4"/>
    <s v="L"/>
    <n v="280"/>
    <x v="0"/>
    <x v="0"/>
    <n v="88"/>
    <n v="56192.934925864909"/>
    <n v="56255.434925864909"/>
    <n v="56288.934925864909"/>
    <x v="1"/>
    <n v="26"/>
  </r>
  <r>
    <n v="253"/>
    <x v="1"/>
    <x v="2"/>
    <x v="0"/>
    <x v="0"/>
    <x v="142"/>
    <x v="4"/>
    <x v="187"/>
    <x v="8"/>
    <x v="2"/>
    <x v="8"/>
    <s v="M"/>
    <n v="280"/>
    <x v="0"/>
    <x v="0"/>
    <n v="88"/>
    <n v="56192.934925864909"/>
    <n v="56255.434925864909"/>
    <n v="56288.934925864909"/>
    <x v="0"/>
    <n v="26"/>
  </r>
  <r>
    <n v="254"/>
    <x v="1"/>
    <x v="0"/>
    <x v="0"/>
    <x v="5"/>
    <x v="143"/>
    <x v="1"/>
    <x v="188"/>
    <x v="4"/>
    <x v="2"/>
    <x v="4"/>
    <s v="L"/>
    <n v="280"/>
    <x v="0"/>
    <x v="0"/>
    <n v="88"/>
    <n v="56192.934925864909"/>
    <n v="56255.434925864909"/>
    <n v="56288.934925864909"/>
    <x v="0"/>
    <n v="26"/>
  </r>
  <r>
    <n v="255"/>
    <x v="1"/>
    <x v="1"/>
    <x v="0"/>
    <x v="42"/>
    <x v="9"/>
    <x v="8"/>
    <x v="189"/>
    <x v="17"/>
    <x v="1"/>
    <x v="15"/>
    <s v="M"/>
    <n v="280"/>
    <x v="0"/>
    <x v="0"/>
    <n v="88"/>
    <n v="56192.934925864909"/>
    <n v="56255.434925864909"/>
    <n v="56288.934925864909"/>
    <x v="0"/>
    <n v="26"/>
  </r>
  <r>
    <n v="256"/>
    <x v="1"/>
    <x v="0"/>
    <x v="0"/>
    <x v="10"/>
    <x v="83"/>
    <x v="1"/>
    <x v="105"/>
    <x v="4"/>
    <x v="2"/>
    <x v="4"/>
    <s v="L"/>
    <n v="280"/>
    <x v="0"/>
    <x v="0"/>
    <n v="88"/>
    <n v="56192.934925864909"/>
    <n v="56255.434925864909"/>
    <n v="56288.934925864909"/>
    <x v="1"/>
    <n v="26"/>
  </r>
  <r>
    <n v="257"/>
    <x v="1"/>
    <x v="1"/>
    <x v="0"/>
    <x v="21"/>
    <x v="118"/>
    <x v="0"/>
    <x v="190"/>
    <x v="0"/>
    <x v="2"/>
    <x v="0"/>
    <s v="M"/>
    <n v="280"/>
    <x v="0"/>
    <x v="0"/>
    <n v="88"/>
    <n v="56192.934925864909"/>
    <n v="56255.434925864909"/>
    <n v="56288.934925864909"/>
    <x v="1"/>
    <n v="26"/>
  </r>
  <r>
    <n v="258"/>
    <x v="1"/>
    <x v="1"/>
    <x v="0"/>
    <x v="4"/>
    <x v="128"/>
    <x v="1"/>
    <x v="165"/>
    <x v="4"/>
    <x v="1"/>
    <x v="4"/>
    <s v="L"/>
    <n v="280"/>
    <x v="0"/>
    <x v="0"/>
    <n v="88"/>
    <n v="56192.934925864909"/>
    <n v="56255.434925864909"/>
    <n v="56288.934925864909"/>
    <x v="1"/>
    <n v="26"/>
  </r>
  <r>
    <n v="259"/>
    <x v="1"/>
    <x v="3"/>
    <x v="0"/>
    <x v="13"/>
    <x v="49"/>
    <x v="0"/>
    <x v="191"/>
    <x v="0"/>
    <x v="0"/>
    <x v="0"/>
    <s v="L"/>
    <n v="280"/>
    <x v="0"/>
    <x v="0"/>
    <n v="88"/>
    <n v="56192.934925864909"/>
    <n v="56255.434925864909"/>
    <n v="56288.934925864909"/>
    <x v="1"/>
    <n v="26"/>
  </r>
  <r>
    <n v="260"/>
    <x v="1"/>
    <x v="0"/>
    <x v="0"/>
    <x v="0"/>
    <x v="46"/>
    <x v="1"/>
    <x v="192"/>
    <x v="4"/>
    <x v="1"/>
    <x v="4"/>
    <s v="L"/>
    <n v="280"/>
    <x v="0"/>
    <x v="0"/>
    <n v="88"/>
    <n v="56192.934925864909"/>
    <n v="56255.434925864909"/>
    <n v="56288.934925864909"/>
    <x v="1"/>
    <n v="26"/>
  </r>
  <r>
    <n v="261"/>
    <x v="1"/>
    <x v="1"/>
    <x v="0"/>
    <x v="5"/>
    <x v="101"/>
    <x v="0"/>
    <x v="132"/>
    <x v="0"/>
    <x v="1"/>
    <x v="0"/>
    <s v="L"/>
    <n v="280"/>
    <x v="0"/>
    <x v="0"/>
    <n v="88"/>
    <n v="56192.934925864909"/>
    <n v="56255.434925864909"/>
    <n v="56288.934925864909"/>
    <x v="0"/>
    <n v="26"/>
  </r>
  <r>
    <n v="262"/>
    <x v="1"/>
    <x v="0"/>
    <x v="0"/>
    <x v="0"/>
    <x v="144"/>
    <x v="4"/>
    <x v="193"/>
    <x v="8"/>
    <x v="2"/>
    <x v="8"/>
    <s v="S"/>
    <n v="280"/>
    <x v="0"/>
    <x v="0"/>
    <n v="88"/>
    <n v="56192.934925864909"/>
    <n v="56255.434925864909"/>
    <n v="56288.934925864909"/>
    <x v="0"/>
    <n v="26"/>
  </r>
  <r>
    <n v="263"/>
    <x v="1"/>
    <x v="1"/>
    <x v="0"/>
    <x v="4"/>
    <x v="145"/>
    <x v="4"/>
    <x v="194"/>
    <x v="8"/>
    <x v="0"/>
    <x v="8"/>
    <s v="L"/>
    <n v="280"/>
    <x v="0"/>
    <x v="0"/>
    <n v="88"/>
    <n v="56192.934925864909"/>
    <n v="56255.434925864909"/>
    <n v="56288.934925864909"/>
    <x v="0"/>
    <n v="26"/>
  </r>
  <r>
    <n v="264"/>
    <x v="1"/>
    <x v="0"/>
    <x v="0"/>
    <x v="0"/>
    <x v="146"/>
    <x v="0"/>
    <x v="195"/>
    <x v="43"/>
    <x v="2"/>
    <x v="0"/>
    <s v="S"/>
    <n v="280"/>
    <x v="0"/>
    <x v="0"/>
    <n v="88"/>
    <n v="56192.934925864909"/>
    <n v="56255.434925864909"/>
    <n v="56288.934925864909"/>
    <x v="0"/>
    <n v="26"/>
  </r>
  <r>
    <n v="265"/>
    <x v="1"/>
    <x v="1"/>
    <x v="0"/>
    <x v="8"/>
    <x v="94"/>
    <x v="1"/>
    <x v="122"/>
    <x v="44"/>
    <x v="1"/>
    <x v="4"/>
    <s v="S"/>
    <n v="280"/>
    <x v="0"/>
    <x v="0"/>
    <n v="88"/>
    <n v="56192.934925864909"/>
    <n v="56255.434925864909"/>
    <n v="56288.934925864909"/>
    <x v="1"/>
    <n v="26"/>
  </r>
  <r>
    <n v="266"/>
    <x v="1"/>
    <x v="0"/>
    <x v="0"/>
    <x v="10"/>
    <x v="147"/>
    <x v="1"/>
    <x v="196"/>
    <x v="4"/>
    <x v="0"/>
    <x v="4"/>
    <s v="M"/>
    <n v="280"/>
    <x v="0"/>
    <x v="0"/>
    <n v="88"/>
    <n v="56192.934925864909"/>
    <n v="56255.434925864909"/>
    <n v="56288.934925864909"/>
    <x v="0"/>
    <n v="26"/>
  </r>
  <r>
    <n v="267"/>
    <x v="1"/>
    <x v="0"/>
    <x v="0"/>
    <x v="10"/>
    <x v="148"/>
    <x v="1"/>
    <x v="197"/>
    <x v="4"/>
    <x v="0"/>
    <x v="4"/>
    <s v="M"/>
    <n v="280"/>
    <x v="0"/>
    <x v="0"/>
    <n v="88"/>
    <n v="56192.934925864909"/>
    <n v="56255.434925864909"/>
    <n v="56288.934925864909"/>
    <x v="0"/>
    <n v="26"/>
  </r>
  <r>
    <n v="268"/>
    <x v="1"/>
    <x v="0"/>
    <x v="0"/>
    <x v="10"/>
    <x v="32"/>
    <x v="14"/>
    <x v="198"/>
    <x v="42"/>
    <x v="2"/>
    <x v="43"/>
    <s v="M"/>
    <n v="280"/>
    <x v="0"/>
    <x v="0"/>
    <n v="88"/>
    <n v="56192.934925864909"/>
    <n v="56255.434925864909"/>
    <n v="56288.934925864909"/>
    <x v="0"/>
    <n v="26"/>
  </r>
  <r>
    <n v="269"/>
    <x v="1"/>
    <x v="2"/>
    <x v="0"/>
    <x v="10"/>
    <x v="56"/>
    <x v="0"/>
    <x v="199"/>
    <x v="0"/>
    <x v="1"/>
    <x v="0"/>
    <s v="M"/>
    <n v="280"/>
    <x v="0"/>
    <x v="0"/>
    <n v="88"/>
    <n v="56192.934925864909"/>
    <n v="56255.434925864909"/>
    <n v="56288.934925864909"/>
    <x v="0"/>
    <n v="26"/>
  </r>
  <r>
    <n v="270"/>
    <x v="1"/>
    <x v="2"/>
    <x v="0"/>
    <x v="10"/>
    <x v="149"/>
    <x v="1"/>
    <x v="200"/>
    <x v="4"/>
    <x v="2"/>
    <x v="4"/>
    <s v="L"/>
    <n v="280"/>
    <x v="0"/>
    <x v="0"/>
    <n v="88"/>
    <n v="56192.934925864909"/>
    <n v="56255.434925864909"/>
    <n v="56288.934925864909"/>
    <x v="0"/>
    <n v="26"/>
  </r>
  <r>
    <n v="271"/>
    <x v="1"/>
    <x v="1"/>
    <x v="0"/>
    <x v="20"/>
    <x v="150"/>
    <x v="13"/>
    <x v="201"/>
    <x v="28"/>
    <x v="0"/>
    <x v="28"/>
    <s v="M"/>
    <n v="280"/>
    <x v="0"/>
    <x v="0"/>
    <n v="88"/>
    <n v="56192.934925864909"/>
    <n v="56255.434925864909"/>
    <n v="56288.934925864909"/>
    <x v="0"/>
    <n v="26"/>
  </r>
  <r>
    <n v="272"/>
    <x v="1"/>
    <x v="2"/>
    <x v="0"/>
    <x v="11"/>
    <x v="30"/>
    <x v="0"/>
    <x v="83"/>
    <x v="0"/>
    <x v="0"/>
    <x v="0"/>
    <s v="L"/>
    <n v="280"/>
    <x v="0"/>
    <x v="0"/>
    <n v="88"/>
    <n v="56192.934925864909"/>
    <n v="56255.434925864909"/>
    <n v="56288.934925864909"/>
    <x v="0"/>
    <n v="26"/>
  </r>
  <r>
    <n v="273"/>
    <x v="1"/>
    <x v="2"/>
    <x v="0"/>
    <x v="4"/>
    <x v="2"/>
    <x v="1"/>
    <x v="14"/>
    <x v="15"/>
    <x v="2"/>
    <x v="0"/>
    <s v="S"/>
    <n v="280"/>
    <x v="0"/>
    <x v="0"/>
    <n v="88"/>
    <n v="56192.934925864909"/>
    <n v="56255.434925864909"/>
    <n v="56288.934925864909"/>
    <x v="0"/>
    <n v="26"/>
  </r>
  <r>
    <n v="274"/>
    <x v="1"/>
    <x v="1"/>
    <x v="0"/>
    <x v="0"/>
    <x v="151"/>
    <x v="0"/>
    <x v="202"/>
    <x v="7"/>
    <x v="1"/>
    <x v="7"/>
    <s v="M"/>
    <n v="280"/>
    <x v="0"/>
    <x v="0"/>
    <n v="88"/>
    <n v="56192.934925864909"/>
    <n v="56255.434925864909"/>
    <n v="56288.934925864909"/>
    <x v="0"/>
    <n v="26"/>
  </r>
  <r>
    <n v="275"/>
    <x v="1"/>
    <x v="2"/>
    <x v="0"/>
    <x v="0"/>
    <x v="16"/>
    <x v="1"/>
    <x v="28"/>
    <x v="4"/>
    <x v="2"/>
    <x v="4"/>
    <s v="M"/>
    <n v="280"/>
    <x v="0"/>
    <x v="0"/>
    <n v="88"/>
    <n v="56192.934925864909"/>
    <n v="56255.434925864909"/>
    <n v="56288.934925864909"/>
    <x v="0"/>
    <n v="26"/>
  </r>
  <r>
    <n v="276"/>
    <x v="1"/>
    <x v="2"/>
    <x v="0"/>
    <x v="0"/>
    <x v="105"/>
    <x v="1"/>
    <x v="203"/>
    <x v="4"/>
    <x v="1"/>
    <x v="4"/>
    <s v="L"/>
    <n v="280"/>
    <x v="0"/>
    <x v="0"/>
    <n v="88"/>
    <n v="56192.934925864909"/>
    <n v="56255.434925864909"/>
    <n v="56288.934925864909"/>
    <x v="0"/>
    <n v="26"/>
  </r>
  <r>
    <n v="277"/>
    <x v="1"/>
    <x v="1"/>
    <x v="0"/>
    <x v="19"/>
    <x v="56"/>
    <x v="1"/>
    <x v="135"/>
    <x v="21"/>
    <x v="2"/>
    <x v="18"/>
    <s v="L"/>
    <n v="280"/>
    <x v="0"/>
    <x v="0"/>
    <n v="88"/>
    <n v="56192.934925864909"/>
    <n v="56255.434925864909"/>
    <n v="56288.934925864909"/>
    <x v="0"/>
    <n v="26"/>
  </r>
  <r>
    <n v="278"/>
    <x v="1"/>
    <x v="1"/>
    <x v="0"/>
    <x v="0"/>
    <x v="129"/>
    <x v="14"/>
    <x v="204"/>
    <x v="42"/>
    <x v="1"/>
    <x v="43"/>
    <s v="L"/>
    <n v="280"/>
    <x v="0"/>
    <x v="0"/>
    <n v="88"/>
    <n v="56192.934925864909"/>
    <n v="56255.434925864909"/>
    <n v="56288.934925864909"/>
    <x v="0"/>
    <n v="26"/>
  </r>
  <r>
    <n v="279"/>
    <x v="1"/>
    <x v="2"/>
    <x v="0"/>
    <x v="7"/>
    <x v="67"/>
    <x v="0"/>
    <x v="80"/>
    <x v="45"/>
    <x v="2"/>
    <x v="23"/>
    <s v="L"/>
    <n v="280"/>
    <x v="0"/>
    <x v="0"/>
    <n v="88"/>
    <n v="56192.934925864909"/>
    <n v="56255.434925864909"/>
    <n v="56288.934925864909"/>
    <x v="0"/>
    <n v="26"/>
  </r>
  <r>
    <n v="280"/>
    <x v="1"/>
    <x v="0"/>
    <x v="0"/>
    <x v="10"/>
    <x v="152"/>
    <x v="1"/>
    <x v="205"/>
    <x v="4"/>
    <x v="2"/>
    <x v="4"/>
    <s v="L"/>
    <n v="280"/>
    <x v="0"/>
    <x v="0"/>
    <n v="88"/>
    <n v="56192.934925864909"/>
    <n v="56255.434925864909"/>
    <n v="56288.934925864909"/>
    <x v="0"/>
    <n v="26"/>
  </r>
  <r>
    <n v="281"/>
    <x v="1"/>
    <x v="2"/>
    <x v="0"/>
    <x v="14"/>
    <x v="16"/>
    <x v="1"/>
    <x v="28"/>
    <x v="46"/>
    <x v="0"/>
    <x v="10"/>
    <s v="L"/>
    <n v="280"/>
    <x v="0"/>
    <x v="0"/>
    <n v="88"/>
    <n v="56192.934925864909"/>
    <n v="56255.434925864909"/>
    <n v="56288.934925864909"/>
    <x v="0"/>
    <n v="26"/>
  </r>
  <r>
    <n v="282"/>
    <x v="1"/>
    <x v="0"/>
    <x v="2"/>
    <x v="10"/>
    <x v="112"/>
    <x v="0"/>
    <x v="147"/>
    <x v="15"/>
    <x v="2"/>
    <x v="13"/>
    <s v="L"/>
    <n v="280"/>
    <x v="0"/>
    <x v="0"/>
    <n v="88"/>
    <n v="56192.934925864909"/>
    <n v="56255.434925864909"/>
    <n v="56288.934925864909"/>
    <x v="0"/>
    <n v="26"/>
  </r>
  <r>
    <n v="283"/>
    <x v="1"/>
    <x v="1"/>
    <x v="1"/>
    <x v="43"/>
    <x v="41"/>
    <x v="1"/>
    <x v="47"/>
    <x v="4"/>
    <x v="2"/>
    <x v="4"/>
    <s v="M"/>
    <n v="280"/>
    <x v="0"/>
    <x v="0"/>
    <n v="88"/>
    <n v="56192.934925864909"/>
    <n v="56255.434925864909"/>
    <n v="56288.934925864909"/>
    <x v="0"/>
    <n v="26"/>
  </r>
  <r>
    <n v="284"/>
    <x v="1"/>
    <x v="0"/>
    <x v="0"/>
    <x v="14"/>
    <x v="153"/>
    <x v="1"/>
    <x v="206"/>
    <x v="47"/>
    <x v="1"/>
    <x v="44"/>
    <s v="L"/>
    <n v="280"/>
    <x v="0"/>
    <x v="0"/>
    <n v="88"/>
    <n v="56192.934925864909"/>
    <n v="56255.434925864909"/>
    <n v="56288.934925864909"/>
    <x v="0"/>
    <n v="26"/>
  </r>
  <r>
    <n v="285"/>
    <x v="1"/>
    <x v="1"/>
    <x v="0"/>
    <x v="22"/>
    <x v="88"/>
    <x v="4"/>
    <x v="207"/>
    <x v="8"/>
    <x v="1"/>
    <x v="8"/>
    <s v="L"/>
    <n v="280"/>
    <x v="0"/>
    <x v="0"/>
    <n v="88"/>
    <n v="56192.934925864909"/>
    <n v="56255.434925864909"/>
    <n v="56288.934925864909"/>
    <x v="0"/>
    <n v="26"/>
  </r>
  <r>
    <n v="286"/>
    <x v="1"/>
    <x v="1"/>
    <x v="0"/>
    <x v="23"/>
    <x v="13"/>
    <x v="0"/>
    <x v="208"/>
    <x v="40"/>
    <x v="2"/>
    <x v="39"/>
    <s v="L"/>
    <n v="280"/>
    <x v="0"/>
    <x v="0"/>
    <n v="88"/>
    <n v="56192.934925864909"/>
    <n v="56255.434925864909"/>
    <n v="56288.934925864909"/>
    <x v="0"/>
    <n v="26"/>
  </r>
  <r>
    <n v="287"/>
    <x v="1"/>
    <x v="0"/>
    <x v="0"/>
    <x v="0"/>
    <x v="154"/>
    <x v="1"/>
    <x v="209"/>
    <x v="4"/>
    <x v="1"/>
    <x v="4"/>
    <s v="L"/>
    <n v="280"/>
    <x v="0"/>
    <x v="0"/>
    <n v="88"/>
    <n v="56192.934925864909"/>
    <n v="56255.434925864909"/>
    <n v="56288.934925864909"/>
    <x v="0"/>
    <n v="26"/>
  </r>
  <r>
    <n v="288"/>
    <x v="1"/>
    <x v="0"/>
    <x v="0"/>
    <x v="4"/>
    <x v="57"/>
    <x v="0"/>
    <x v="210"/>
    <x v="24"/>
    <x v="1"/>
    <x v="21"/>
    <s v="L"/>
    <n v="280"/>
    <x v="0"/>
    <x v="0"/>
    <n v="88"/>
    <n v="56192.934925864909"/>
    <n v="56255.434925864909"/>
    <n v="56288.934925864909"/>
    <x v="0"/>
    <n v="26"/>
  </r>
  <r>
    <n v="289"/>
    <x v="2"/>
    <x v="1"/>
    <x v="0"/>
    <x v="10"/>
    <x v="8"/>
    <x v="1"/>
    <x v="8"/>
    <x v="4"/>
    <x v="2"/>
    <x v="4"/>
    <s v="M"/>
    <n v="280"/>
    <x v="0"/>
    <x v="0"/>
    <n v="88"/>
    <n v="56192.934925864909"/>
    <n v="56255.434925864909"/>
    <n v="56288.934925864909"/>
    <x v="1"/>
    <n v="26"/>
  </r>
  <r>
    <n v="290"/>
    <x v="2"/>
    <x v="1"/>
    <x v="0"/>
    <x v="5"/>
    <x v="155"/>
    <x v="1"/>
    <x v="211"/>
    <x v="4"/>
    <x v="2"/>
    <x v="4"/>
    <s v="M"/>
    <n v="280"/>
    <x v="0"/>
    <x v="0"/>
    <n v="88"/>
    <n v="56192.934925864909"/>
    <n v="56255.434925864909"/>
    <n v="56288.934925864909"/>
    <x v="1"/>
    <n v="26"/>
  </r>
  <r>
    <n v="291"/>
    <x v="2"/>
    <x v="1"/>
    <x v="0"/>
    <x v="5"/>
    <x v="156"/>
    <x v="1"/>
    <x v="212"/>
    <x v="4"/>
    <x v="2"/>
    <x v="4"/>
    <s v="M"/>
    <n v="280"/>
    <x v="0"/>
    <x v="0"/>
    <n v="88"/>
    <n v="56192.934925864909"/>
    <n v="56255.434925864909"/>
    <n v="56288.934925864909"/>
    <x v="1"/>
    <n v="26"/>
  </r>
  <r>
    <n v="292"/>
    <x v="2"/>
    <x v="0"/>
    <x v="0"/>
    <x v="0"/>
    <x v="46"/>
    <x v="1"/>
    <x v="192"/>
    <x v="4"/>
    <x v="0"/>
    <x v="4"/>
    <s v="M"/>
    <n v="280"/>
    <x v="0"/>
    <x v="0"/>
    <n v="88"/>
    <n v="56192.934925864909"/>
    <n v="56255.434925864909"/>
    <n v="56288.934925864909"/>
    <x v="1"/>
    <n v="26"/>
  </r>
  <r>
    <n v="293"/>
    <x v="2"/>
    <x v="0"/>
    <x v="0"/>
    <x v="0"/>
    <x v="82"/>
    <x v="1"/>
    <x v="104"/>
    <x v="4"/>
    <x v="0"/>
    <x v="4"/>
    <s v="M"/>
    <n v="280"/>
    <x v="0"/>
    <x v="0"/>
    <n v="88"/>
    <n v="56192.934925864909"/>
    <n v="56255.434925864909"/>
    <n v="56288.934925864909"/>
    <x v="0"/>
    <n v="26"/>
  </r>
  <r>
    <n v="294"/>
    <x v="2"/>
    <x v="0"/>
    <x v="0"/>
    <x v="10"/>
    <x v="68"/>
    <x v="1"/>
    <x v="81"/>
    <x v="4"/>
    <x v="2"/>
    <x v="4"/>
    <s v="M"/>
    <n v="280"/>
    <x v="0"/>
    <x v="0"/>
    <n v="88"/>
    <n v="56192.934925864909"/>
    <n v="56255.434925864909"/>
    <n v="56288.934925864909"/>
    <x v="1"/>
    <n v="26"/>
  </r>
  <r>
    <n v="295"/>
    <x v="2"/>
    <x v="0"/>
    <x v="0"/>
    <x v="10"/>
    <x v="4"/>
    <x v="1"/>
    <x v="4"/>
    <x v="4"/>
    <x v="2"/>
    <x v="4"/>
    <s v="M"/>
    <n v="280"/>
    <x v="0"/>
    <x v="0"/>
    <n v="88"/>
    <n v="56192.934925864909"/>
    <n v="56255.434925864909"/>
    <n v="56288.934925864909"/>
    <x v="1"/>
    <n v="26"/>
  </r>
  <r>
    <n v="296"/>
    <x v="2"/>
    <x v="1"/>
    <x v="0"/>
    <x v="5"/>
    <x v="157"/>
    <x v="1"/>
    <x v="213"/>
    <x v="4"/>
    <x v="2"/>
    <x v="4"/>
    <s v="M"/>
    <n v="280"/>
    <x v="0"/>
    <x v="0"/>
    <n v="88"/>
    <n v="56192.934925864909"/>
    <n v="56255.434925864909"/>
    <n v="56288.934925864909"/>
    <x v="0"/>
    <n v="26"/>
  </r>
  <r>
    <n v="297"/>
    <x v="2"/>
    <x v="1"/>
    <x v="0"/>
    <x v="5"/>
    <x v="158"/>
    <x v="1"/>
    <x v="214"/>
    <x v="4"/>
    <x v="2"/>
    <x v="4"/>
    <s v="M"/>
    <n v="280"/>
    <x v="0"/>
    <x v="0"/>
    <n v="88"/>
    <n v="56192.934925864909"/>
    <n v="56255.434925864909"/>
    <n v="56288.934925864909"/>
    <x v="0"/>
    <n v="26"/>
  </r>
  <r>
    <n v="298"/>
    <x v="2"/>
    <x v="1"/>
    <x v="0"/>
    <x v="0"/>
    <x v="159"/>
    <x v="1"/>
    <x v="215"/>
    <x v="4"/>
    <x v="2"/>
    <x v="4"/>
    <s v="M"/>
    <n v="280"/>
    <x v="0"/>
    <x v="0"/>
    <n v="88"/>
    <n v="56192.934925864909"/>
    <n v="56255.434925864909"/>
    <n v="56288.934925864909"/>
    <x v="1"/>
    <n v="26"/>
  </r>
  <r>
    <n v="299"/>
    <x v="2"/>
    <x v="1"/>
    <x v="0"/>
    <x v="0"/>
    <x v="160"/>
    <x v="1"/>
    <x v="216"/>
    <x v="4"/>
    <x v="2"/>
    <x v="4"/>
    <s v="M"/>
    <n v="280"/>
    <x v="0"/>
    <x v="0"/>
    <n v="88"/>
    <n v="56192.934925864909"/>
    <n v="56255.434925864909"/>
    <n v="56288.934925864909"/>
    <x v="0"/>
    <n v="26"/>
  </r>
  <r>
    <n v="300"/>
    <x v="2"/>
    <x v="1"/>
    <x v="0"/>
    <x v="0"/>
    <x v="82"/>
    <x v="2"/>
    <x v="217"/>
    <x v="2"/>
    <x v="0"/>
    <x v="2"/>
    <s v="M"/>
    <n v="280"/>
    <x v="0"/>
    <x v="0"/>
    <n v="88"/>
    <n v="56192.934925864909"/>
    <n v="56255.434925864909"/>
    <n v="56288.934925864909"/>
    <x v="1"/>
    <n v="26"/>
  </r>
  <r>
    <n v="301"/>
    <x v="2"/>
    <x v="1"/>
    <x v="0"/>
    <x v="0"/>
    <x v="59"/>
    <x v="2"/>
    <x v="218"/>
    <x v="2"/>
    <x v="0"/>
    <x v="2"/>
    <s v="M"/>
    <n v="280"/>
    <x v="0"/>
    <x v="0"/>
    <n v="88"/>
    <n v="56192.934925864909"/>
    <n v="56255.434925864909"/>
    <n v="56288.934925864909"/>
    <x v="0"/>
    <n v="26"/>
  </r>
  <r>
    <n v="302"/>
    <x v="2"/>
    <x v="1"/>
    <x v="0"/>
    <x v="0"/>
    <x v="161"/>
    <x v="1"/>
    <x v="219"/>
    <x v="4"/>
    <x v="2"/>
    <x v="4"/>
    <s v="M"/>
    <n v="280"/>
    <x v="0"/>
    <x v="0"/>
    <n v="88"/>
    <n v="56192.934925864909"/>
    <n v="56255.434925864909"/>
    <n v="56288.934925864909"/>
    <x v="1"/>
    <n v="26"/>
  </r>
  <r>
    <n v="303"/>
    <x v="2"/>
    <x v="1"/>
    <x v="0"/>
    <x v="0"/>
    <x v="162"/>
    <x v="1"/>
    <x v="220"/>
    <x v="4"/>
    <x v="2"/>
    <x v="4"/>
    <s v="M"/>
    <n v="280"/>
    <x v="0"/>
    <x v="0"/>
    <n v="88"/>
    <n v="56192.934925864909"/>
    <n v="56255.434925864909"/>
    <n v="56288.934925864909"/>
    <x v="1"/>
    <n v="26"/>
  </r>
  <r>
    <n v="304"/>
    <x v="2"/>
    <x v="2"/>
    <x v="0"/>
    <x v="10"/>
    <x v="55"/>
    <x v="2"/>
    <x v="221"/>
    <x v="2"/>
    <x v="2"/>
    <x v="2"/>
    <s v="M"/>
    <n v="280"/>
    <x v="0"/>
    <x v="0"/>
    <n v="88"/>
    <n v="56192.934925864909"/>
    <n v="56255.434925864909"/>
    <n v="56288.934925864909"/>
    <x v="0"/>
    <n v="26"/>
  </r>
  <r>
    <n v="305"/>
    <x v="2"/>
    <x v="1"/>
    <x v="0"/>
    <x v="5"/>
    <x v="163"/>
    <x v="1"/>
    <x v="222"/>
    <x v="4"/>
    <x v="0"/>
    <x v="4"/>
    <s v="M"/>
    <n v="280"/>
    <x v="0"/>
    <x v="0"/>
    <n v="88"/>
    <n v="56192.934925864909"/>
    <n v="56255.434925864909"/>
    <n v="56288.934925864909"/>
    <x v="0"/>
    <n v="26"/>
  </r>
  <r>
    <n v="306"/>
    <x v="2"/>
    <x v="1"/>
    <x v="0"/>
    <x v="5"/>
    <x v="164"/>
    <x v="1"/>
    <x v="223"/>
    <x v="4"/>
    <x v="0"/>
    <x v="4"/>
    <s v="M"/>
    <n v="280"/>
    <x v="0"/>
    <x v="0"/>
    <n v="88"/>
    <n v="56192.934925864909"/>
    <n v="56255.434925864909"/>
    <n v="56288.934925864909"/>
    <x v="1"/>
    <n v="26"/>
  </r>
  <r>
    <n v="307"/>
    <x v="2"/>
    <x v="0"/>
    <x v="0"/>
    <x v="5"/>
    <x v="165"/>
    <x v="1"/>
    <x v="224"/>
    <x v="4"/>
    <x v="0"/>
    <x v="4"/>
    <s v="M"/>
    <n v="280"/>
    <x v="0"/>
    <x v="0"/>
    <n v="88"/>
    <n v="56192.934925864909"/>
    <n v="56255.434925864909"/>
    <n v="56288.934925864909"/>
    <x v="0"/>
    <n v="26"/>
  </r>
  <r>
    <n v="308"/>
    <x v="2"/>
    <x v="0"/>
    <x v="0"/>
    <x v="5"/>
    <x v="166"/>
    <x v="1"/>
    <x v="225"/>
    <x v="4"/>
    <x v="0"/>
    <x v="4"/>
    <s v="M"/>
    <n v="280"/>
    <x v="0"/>
    <x v="0"/>
    <n v="88"/>
    <n v="56192.934925864909"/>
    <n v="56255.434925864909"/>
    <n v="56288.934925864909"/>
    <x v="1"/>
    <n v="26"/>
  </r>
  <r>
    <n v="309"/>
    <x v="2"/>
    <x v="3"/>
    <x v="0"/>
    <x v="10"/>
    <x v="167"/>
    <x v="1"/>
    <x v="226"/>
    <x v="4"/>
    <x v="2"/>
    <x v="4"/>
    <s v="M"/>
    <n v="280"/>
    <x v="0"/>
    <x v="0"/>
    <n v="88"/>
    <n v="56192.934925864909"/>
    <n v="56255.434925864909"/>
    <n v="56288.934925864909"/>
    <x v="1"/>
    <n v="26"/>
  </r>
  <r>
    <n v="310"/>
    <x v="2"/>
    <x v="3"/>
    <x v="0"/>
    <x v="10"/>
    <x v="83"/>
    <x v="1"/>
    <x v="105"/>
    <x v="4"/>
    <x v="2"/>
    <x v="4"/>
    <s v="M"/>
    <n v="280"/>
    <x v="0"/>
    <x v="0"/>
    <n v="88"/>
    <n v="56192.934925864909"/>
    <n v="56255.434925864909"/>
    <n v="56288.934925864909"/>
    <x v="1"/>
    <n v="26"/>
  </r>
  <r>
    <n v="311"/>
    <x v="2"/>
    <x v="0"/>
    <x v="0"/>
    <x v="0"/>
    <x v="67"/>
    <x v="2"/>
    <x v="227"/>
    <x v="2"/>
    <x v="0"/>
    <x v="2"/>
    <s v="M"/>
    <n v="280"/>
    <x v="0"/>
    <x v="0"/>
    <n v="88"/>
    <n v="56192.934925864909"/>
    <n v="56255.434925864909"/>
    <n v="56288.934925864909"/>
    <x v="0"/>
    <n v="26"/>
  </r>
  <r>
    <n v="312"/>
    <x v="2"/>
    <x v="0"/>
    <x v="0"/>
    <x v="0"/>
    <x v="168"/>
    <x v="2"/>
    <x v="228"/>
    <x v="2"/>
    <x v="0"/>
    <x v="2"/>
    <s v="M"/>
    <n v="280"/>
    <x v="0"/>
    <x v="0"/>
    <n v="88"/>
    <n v="56192.934925864909"/>
    <n v="56255.434925864909"/>
    <n v="56288.934925864909"/>
    <x v="0"/>
    <n v="26"/>
  </r>
  <r>
    <n v="313"/>
    <x v="2"/>
    <x v="0"/>
    <x v="0"/>
    <x v="10"/>
    <x v="28"/>
    <x v="2"/>
    <x v="229"/>
    <x v="2"/>
    <x v="0"/>
    <x v="2"/>
    <s v="M"/>
    <n v="280"/>
    <x v="0"/>
    <x v="0"/>
    <n v="88"/>
    <n v="56192.934925864909"/>
    <n v="56255.434925864909"/>
    <n v="56288.934925864909"/>
    <x v="0"/>
    <n v="26"/>
  </r>
  <r>
    <n v="314"/>
    <x v="2"/>
    <x v="0"/>
    <x v="0"/>
    <x v="10"/>
    <x v="55"/>
    <x v="2"/>
    <x v="221"/>
    <x v="2"/>
    <x v="0"/>
    <x v="2"/>
    <s v="M"/>
    <n v="280"/>
    <x v="0"/>
    <x v="0"/>
    <n v="88"/>
    <n v="56192.934925864909"/>
    <n v="56255.434925864909"/>
    <n v="56288.934925864909"/>
    <x v="0"/>
    <n v="26"/>
  </r>
  <r>
    <n v="315"/>
    <x v="2"/>
    <x v="1"/>
    <x v="0"/>
    <x v="0"/>
    <x v="169"/>
    <x v="1"/>
    <x v="230"/>
    <x v="4"/>
    <x v="2"/>
    <x v="4"/>
    <s v="M"/>
    <n v="280"/>
    <x v="0"/>
    <x v="0"/>
    <n v="88"/>
    <n v="56192.934925864909"/>
    <n v="56255.434925864909"/>
    <n v="56288.934925864909"/>
    <x v="1"/>
    <n v="26"/>
  </r>
  <r>
    <n v="316"/>
    <x v="2"/>
    <x v="2"/>
    <x v="0"/>
    <x v="10"/>
    <x v="12"/>
    <x v="2"/>
    <x v="231"/>
    <x v="2"/>
    <x v="2"/>
    <x v="2"/>
    <s v="M"/>
    <n v="280"/>
    <x v="0"/>
    <x v="0"/>
    <n v="88"/>
    <n v="56192.934925864909"/>
    <n v="56255.434925864909"/>
    <n v="56288.934925864909"/>
    <x v="0"/>
    <n v="26"/>
  </r>
  <r>
    <n v="317"/>
    <x v="2"/>
    <x v="1"/>
    <x v="0"/>
    <x v="0"/>
    <x v="170"/>
    <x v="1"/>
    <x v="232"/>
    <x v="4"/>
    <x v="2"/>
    <x v="4"/>
    <s v="M"/>
    <n v="280"/>
    <x v="0"/>
    <x v="0"/>
    <n v="88"/>
    <n v="56192.934925864909"/>
    <n v="56255.434925864909"/>
    <n v="56288.934925864909"/>
    <x v="1"/>
    <n v="26"/>
  </r>
  <r>
    <n v="318"/>
    <x v="2"/>
    <x v="1"/>
    <x v="0"/>
    <x v="5"/>
    <x v="171"/>
    <x v="1"/>
    <x v="233"/>
    <x v="4"/>
    <x v="2"/>
    <x v="4"/>
    <s v="M"/>
    <n v="280"/>
    <x v="0"/>
    <x v="0"/>
    <n v="88"/>
    <n v="56192.934925864909"/>
    <n v="56255.434925864909"/>
    <n v="56288.934925864909"/>
    <x v="0"/>
    <n v="26"/>
  </r>
  <r>
    <n v="319"/>
    <x v="2"/>
    <x v="1"/>
    <x v="0"/>
    <x v="10"/>
    <x v="172"/>
    <x v="1"/>
    <x v="234"/>
    <x v="4"/>
    <x v="0"/>
    <x v="4"/>
    <s v="M"/>
    <n v="280"/>
    <x v="0"/>
    <x v="0"/>
    <n v="88"/>
    <n v="56192.934925864909"/>
    <n v="56255.434925864909"/>
    <n v="56288.934925864909"/>
    <x v="1"/>
    <n v="26"/>
  </r>
  <r>
    <n v="320"/>
    <x v="2"/>
    <x v="1"/>
    <x v="0"/>
    <x v="10"/>
    <x v="173"/>
    <x v="1"/>
    <x v="235"/>
    <x v="4"/>
    <x v="0"/>
    <x v="4"/>
    <s v="M"/>
    <n v="280"/>
    <x v="0"/>
    <x v="0"/>
    <n v="88"/>
    <n v="56192.934925864909"/>
    <n v="56255.434925864909"/>
    <n v="56288.934925864909"/>
    <x v="1"/>
    <n v="26"/>
  </r>
  <r>
    <n v="321"/>
    <x v="2"/>
    <x v="1"/>
    <x v="0"/>
    <x v="10"/>
    <x v="174"/>
    <x v="1"/>
    <x v="236"/>
    <x v="4"/>
    <x v="0"/>
    <x v="4"/>
    <s v="M"/>
    <n v="280"/>
    <x v="0"/>
    <x v="0"/>
    <n v="88"/>
    <n v="56192.934925864909"/>
    <n v="56255.434925864909"/>
    <n v="56288.934925864909"/>
    <x v="1"/>
    <n v="26"/>
  </r>
  <r>
    <n v="322"/>
    <x v="2"/>
    <x v="1"/>
    <x v="0"/>
    <x v="10"/>
    <x v="175"/>
    <x v="1"/>
    <x v="237"/>
    <x v="4"/>
    <x v="0"/>
    <x v="4"/>
    <s v="M"/>
    <n v="280"/>
    <x v="0"/>
    <x v="0"/>
    <n v="88"/>
    <n v="56192.934925864909"/>
    <n v="56255.434925864909"/>
    <n v="56288.934925864909"/>
    <x v="1"/>
    <n v="26"/>
  </r>
  <r>
    <n v="323"/>
    <x v="2"/>
    <x v="1"/>
    <x v="0"/>
    <x v="0"/>
    <x v="129"/>
    <x v="1"/>
    <x v="176"/>
    <x v="4"/>
    <x v="0"/>
    <x v="4"/>
    <s v="L"/>
    <n v="280"/>
    <x v="0"/>
    <x v="0"/>
    <n v="88"/>
    <n v="56192.934925864909"/>
    <n v="56255.434925864909"/>
    <n v="56288.934925864909"/>
    <x v="1"/>
    <n v="26"/>
  </r>
  <r>
    <n v="324"/>
    <x v="2"/>
    <x v="1"/>
    <x v="0"/>
    <x v="0"/>
    <x v="49"/>
    <x v="1"/>
    <x v="56"/>
    <x v="4"/>
    <x v="0"/>
    <x v="4"/>
    <s v="L"/>
    <n v="280"/>
    <x v="0"/>
    <x v="0"/>
    <n v="88"/>
    <n v="56192.934925864909"/>
    <n v="56255.434925864909"/>
    <n v="56288.934925864909"/>
    <x v="1"/>
    <n v="26"/>
  </r>
  <r>
    <n v="325"/>
    <x v="2"/>
    <x v="1"/>
    <x v="0"/>
    <x v="5"/>
    <x v="176"/>
    <x v="1"/>
    <x v="238"/>
    <x v="4"/>
    <x v="2"/>
    <x v="4"/>
    <s v="M"/>
    <n v="280"/>
    <x v="0"/>
    <x v="0"/>
    <n v="88"/>
    <n v="56192.934925864909"/>
    <n v="56255.434925864909"/>
    <n v="56288.934925864909"/>
    <x v="1"/>
    <n v="26"/>
  </r>
  <r>
    <n v="326"/>
    <x v="2"/>
    <x v="3"/>
    <x v="0"/>
    <x v="5"/>
    <x v="46"/>
    <x v="1"/>
    <x v="192"/>
    <x v="4"/>
    <x v="2"/>
    <x v="4"/>
    <s v="M"/>
    <n v="280"/>
    <x v="0"/>
    <x v="0"/>
    <n v="88"/>
    <n v="56192.934925864909"/>
    <n v="56255.434925864909"/>
    <n v="56288.934925864909"/>
    <x v="1"/>
    <n v="26"/>
  </r>
  <r>
    <n v="327"/>
    <x v="2"/>
    <x v="3"/>
    <x v="0"/>
    <x v="5"/>
    <x v="51"/>
    <x v="1"/>
    <x v="58"/>
    <x v="4"/>
    <x v="2"/>
    <x v="4"/>
    <s v="M"/>
    <n v="280"/>
    <x v="0"/>
    <x v="0"/>
    <n v="88"/>
    <n v="56192.934925864909"/>
    <n v="56255.434925864909"/>
    <n v="56288.934925864909"/>
    <x v="0"/>
    <n v="26"/>
  </r>
  <r>
    <n v="328"/>
    <x v="2"/>
    <x v="1"/>
    <x v="0"/>
    <x v="5"/>
    <x v="68"/>
    <x v="1"/>
    <x v="81"/>
    <x v="4"/>
    <x v="2"/>
    <x v="4"/>
    <s v="M"/>
    <n v="280"/>
    <x v="0"/>
    <x v="0"/>
    <n v="88"/>
    <n v="56192.934925864909"/>
    <n v="56255.434925864909"/>
    <n v="56288.934925864909"/>
    <x v="1"/>
    <n v="26"/>
  </r>
  <r>
    <n v="329"/>
    <x v="2"/>
    <x v="0"/>
    <x v="0"/>
    <x v="5"/>
    <x v="177"/>
    <x v="1"/>
    <x v="239"/>
    <x v="4"/>
    <x v="2"/>
    <x v="4"/>
    <s v="M"/>
    <n v="280"/>
    <x v="0"/>
    <x v="0"/>
    <n v="88"/>
    <n v="56192.934925864909"/>
    <n v="56255.434925864909"/>
    <n v="56288.934925864909"/>
    <x v="1"/>
    <n v="26"/>
  </r>
  <r>
    <n v="330"/>
    <x v="2"/>
    <x v="1"/>
    <x v="0"/>
    <x v="5"/>
    <x v="178"/>
    <x v="1"/>
    <x v="240"/>
    <x v="4"/>
    <x v="2"/>
    <x v="4"/>
    <s v="M"/>
    <n v="280"/>
    <x v="0"/>
    <x v="0"/>
    <n v="88"/>
    <n v="56192.934925864909"/>
    <n v="56255.434925864909"/>
    <n v="56288.934925864909"/>
    <x v="1"/>
    <n v="26"/>
  </r>
  <r>
    <n v="331"/>
    <x v="2"/>
    <x v="1"/>
    <x v="0"/>
    <x v="5"/>
    <x v="171"/>
    <x v="1"/>
    <x v="233"/>
    <x v="4"/>
    <x v="2"/>
    <x v="4"/>
    <s v="M"/>
    <n v="280"/>
    <x v="0"/>
    <x v="0"/>
    <n v="88"/>
    <n v="56192.934925864909"/>
    <n v="56255.434925864909"/>
    <n v="56288.934925864909"/>
    <x v="0"/>
    <n v="26"/>
  </r>
  <r>
    <n v="332"/>
    <x v="2"/>
    <x v="1"/>
    <x v="0"/>
    <x v="5"/>
    <x v="178"/>
    <x v="1"/>
    <x v="240"/>
    <x v="4"/>
    <x v="2"/>
    <x v="4"/>
    <s v="M"/>
    <n v="280"/>
    <x v="0"/>
    <x v="0"/>
    <n v="88"/>
    <n v="56192.934925864909"/>
    <n v="56255.434925864909"/>
    <n v="56288.934925864909"/>
    <x v="1"/>
    <n v="26"/>
  </r>
  <r>
    <n v="333"/>
    <x v="2"/>
    <x v="1"/>
    <x v="0"/>
    <x v="5"/>
    <x v="171"/>
    <x v="1"/>
    <x v="233"/>
    <x v="4"/>
    <x v="2"/>
    <x v="4"/>
    <s v="M"/>
    <n v="280"/>
    <x v="0"/>
    <x v="0"/>
    <n v="88"/>
    <n v="56192.934925864909"/>
    <n v="56255.434925864909"/>
    <n v="56288.934925864909"/>
    <x v="0"/>
    <n v="26"/>
  </r>
  <r>
    <n v="334"/>
    <x v="2"/>
    <x v="1"/>
    <x v="0"/>
    <x v="10"/>
    <x v="179"/>
    <x v="1"/>
    <x v="241"/>
    <x v="4"/>
    <x v="2"/>
    <x v="4"/>
    <s v="M"/>
    <n v="280"/>
    <x v="0"/>
    <x v="0"/>
    <n v="88"/>
    <n v="56192.934925864909"/>
    <n v="56255.434925864909"/>
    <n v="56288.934925864909"/>
    <x v="1"/>
    <n v="26"/>
  </r>
  <r>
    <n v="335"/>
    <x v="2"/>
    <x v="1"/>
    <x v="0"/>
    <x v="10"/>
    <x v="173"/>
    <x v="1"/>
    <x v="235"/>
    <x v="4"/>
    <x v="2"/>
    <x v="4"/>
    <s v="M"/>
    <n v="280"/>
    <x v="0"/>
    <x v="0"/>
    <n v="88"/>
    <n v="56192.934925864909"/>
    <n v="56255.434925864909"/>
    <n v="56288.934925864909"/>
    <x v="1"/>
    <n v="26"/>
  </r>
  <r>
    <n v="336"/>
    <x v="2"/>
    <x v="0"/>
    <x v="0"/>
    <x v="5"/>
    <x v="180"/>
    <x v="1"/>
    <x v="242"/>
    <x v="4"/>
    <x v="2"/>
    <x v="4"/>
    <s v="M"/>
    <n v="280"/>
    <x v="0"/>
    <x v="0"/>
    <n v="88"/>
    <n v="56192.934925864909"/>
    <n v="56255.434925864909"/>
    <n v="56288.934925864909"/>
    <x v="1"/>
    <n v="26"/>
  </r>
  <r>
    <n v="337"/>
    <x v="2"/>
    <x v="1"/>
    <x v="0"/>
    <x v="10"/>
    <x v="181"/>
    <x v="1"/>
    <x v="243"/>
    <x v="4"/>
    <x v="2"/>
    <x v="4"/>
    <s v="M"/>
    <n v="280"/>
    <x v="0"/>
    <x v="0"/>
    <n v="88"/>
    <n v="56192.934925864909"/>
    <n v="56255.434925864909"/>
    <n v="56288.934925864909"/>
    <x v="1"/>
    <n v="26"/>
  </r>
  <r>
    <n v="338"/>
    <x v="2"/>
    <x v="1"/>
    <x v="0"/>
    <x v="5"/>
    <x v="182"/>
    <x v="1"/>
    <x v="244"/>
    <x v="4"/>
    <x v="2"/>
    <x v="4"/>
    <s v="M"/>
    <n v="280"/>
    <x v="0"/>
    <x v="0"/>
    <n v="88"/>
    <n v="56192.934925864909"/>
    <n v="56255.434925864909"/>
    <n v="56288.934925864909"/>
    <x v="1"/>
    <n v="26"/>
  </r>
  <r>
    <n v="339"/>
    <x v="2"/>
    <x v="1"/>
    <x v="0"/>
    <x v="5"/>
    <x v="183"/>
    <x v="1"/>
    <x v="245"/>
    <x v="4"/>
    <x v="2"/>
    <x v="4"/>
    <s v="M"/>
    <n v="280"/>
    <x v="0"/>
    <x v="0"/>
    <n v="88"/>
    <n v="56192.934925864909"/>
    <n v="56255.434925864909"/>
    <n v="56288.934925864909"/>
    <x v="0"/>
    <n v="26"/>
  </r>
  <r>
    <n v="340"/>
    <x v="2"/>
    <x v="1"/>
    <x v="0"/>
    <x v="10"/>
    <x v="184"/>
    <x v="1"/>
    <x v="246"/>
    <x v="4"/>
    <x v="2"/>
    <x v="4"/>
    <s v="M"/>
    <n v="280"/>
    <x v="0"/>
    <x v="0"/>
    <n v="88"/>
    <n v="56192.934925864909"/>
    <n v="56255.434925864909"/>
    <n v="56288.934925864909"/>
    <x v="1"/>
    <n v="26"/>
  </r>
  <r>
    <n v="341"/>
    <x v="2"/>
    <x v="1"/>
    <x v="0"/>
    <x v="10"/>
    <x v="185"/>
    <x v="1"/>
    <x v="247"/>
    <x v="4"/>
    <x v="2"/>
    <x v="4"/>
    <s v="M"/>
    <n v="280"/>
    <x v="0"/>
    <x v="0"/>
    <n v="88"/>
    <n v="56192.934925864909"/>
    <n v="56255.434925864909"/>
    <n v="56288.934925864909"/>
    <x v="0"/>
    <n v="26"/>
  </r>
  <r>
    <n v="342"/>
    <x v="2"/>
    <x v="3"/>
    <x v="0"/>
    <x v="37"/>
    <x v="186"/>
    <x v="1"/>
    <x v="248"/>
    <x v="4"/>
    <x v="2"/>
    <x v="4"/>
    <s v="M"/>
    <n v="280"/>
    <x v="0"/>
    <x v="0"/>
    <n v="88"/>
    <n v="56192.934925864909"/>
    <n v="56255.434925864909"/>
    <n v="56288.934925864909"/>
    <x v="1"/>
    <n v="26"/>
  </r>
  <r>
    <n v="343"/>
    <x v="2"/>
    <x v="3"/>
    <x v="0"/>
    <x v="37"/>
    <x v="187"/>
    <x v="1"/>
    <x v="249"/>
    <x v="4"/>
    <x v="2"/>
    <x v="4"/>
    <s v="M"/>
    <n v="280"/>
    <x v="0"/>
    <x v="0"/>
    <n v="88"/>
    <n v="56192.934925864909"/>
    <n v="56255.434925864909"/>
    <n v="56288.934925864909"/>
    <x v="1"/>
    <n v="26"/>
  </r>
  <r>
    <n v="344"/>
    <x v="2"/>
    <x v="3"/>
    <x v="0"/>
    <x v="44"/>
    <x v="188"/>
    <x v="1"/>
    <x v="250"/>
    <x v="4"/>
    <x v="2"/>
    <x v="4"/>
    <s v="M"/>
    <n v="280"/>
    <x v="0"/>
    <x v="0"/>
    <n v="88"/>
    <n v="56192.934925864909"/>
    <n v="56255.434925864909"/>
    <n v="56288.934925864909"/>
    <x v="1"/>
    <n v="26"/>
  </r>
  <r>
    <n v="345"/>
    <x v="2"/>
    <x v="1"/>
    <x v="0"/>
    <x v="10"/>
    <x v="189"/>
    <x v="1"/>
    <x v="251"/>
    <x v="4"/>
    <x v="2"/>
    <x v="4"/>
    <s v="M"/>
    <n v="280"/>
    <x v="0"/>
    <x v="0"/>
    <n v="88"/>
    <n v="56192.934925864909"/>
    <n v="56255.434925864909"/>
    <n v="56288.934925864909"/>
    <x v="1"/>
    <n v="26"/>
  </r>
  <r>
    <n v="346"/>
    <x v="2"/>
    <x v="1"/>
    <x v="0"/>
    <x v="10"/>
    <x v="190"/>
    <x v="1"/>
    <x v="252"/>
    <x v="4"/>
    <x v="0"/>
    <x v="4"/>
    <s v="M"/>
    <n v="280"/>
    <x v="0"/>
    <x v="0"/>
    <n v="88"/>
    <n v="56192.934925864909"/>
    <n v="56255.434925864909"/>
    <n v="56288.934925864909"/>
    <x v="0"/>
    <n v="26"/>
  </r>
  <r>
    <n v="347"/>
    <x v="2"/>
    <x v="1"/>
    <x v="0"/>
    <x v="0"/>
    <x v="191"/>
    <x v="1"/>
    <x v="253"/>
    <x v="4"/>
    <x v="0"/>
    <x v="4"/>
    <s v="M"/>
    <n v="280"/>
    <x v="0"/>
    <x v="0"/>
    <n v="88"/>
    <n v="56192.934925864909"/>
    <n v="56255.434925864909"/>
    <n v="56288.934925864909"/>
    <x v="0"/>
    <n v="26"/>
  </r>
  <r>
    <n v="348"/>
    <x v="2"/>
    <x v="1"/>
    <x v="0"/>
    <x v="10"/>
    <x v="192"/>
    <x v="1"/>
    <x v="254"/>
    <x v="4"/>
    <x v="0"/>
    <x v="4"/>
    <s v="L"/>
    <n v="280"/>
    <x v="0"/>
    <x v="0"/>
    <n v="88"/>
    <n v="56192.934925864909"/>
    <n v="56255.434925864909"/>
    <n v="56288.934925864909"/>
    <x v="1"/>
    <n v="26"/>
  </r>
  <r>
    <n v="349"/>
    <x v="2"/>
    <x v="1"/>
    <x v="0"/>
    <x v="5"/>
    <x v="8"/>
    <x v="1"/>
    <x v="8"/>
    <x v="4"/>
    <x v="2"/>
    <x v="4"/>
    <s v="M"/>
    <n v="280"/>
    <x v="0"/>
    <x v="0"/>
    <n v="88"/>
    <n v="56192.934925864909"/>
    <n v="56255.434925864909"/>
    <n v="56288.934925864909"/>
    <x v="1"/>
    <n v="26"/>
  </r>
  <r>
    <n v="350"/>
    <x v="2"/>
    <x v="1"/>
    <x v="0"/>
    <x v="22"/>
    <x v="193"/>
    <x v="1"/>
    <x v="255"/>
    <x v="4"/>
    <x v="2"/>
    <x v="4"/>
    <s v="M"/>
    <n v="280"/>
    <x v="0"/>
    <x v="0"/>
    <n v="88"/>
    <n v="56192.934925864909"/>
    <n v="56255.434925864909"/>
    <n v="56288.934925864909"/>
    <x v="1"/>
    <n v="26"/>
  </r>
  <r>
    <n v="351"/>
    <x v="2"/>
    <x v="1"/>
    <x v="0"/>
    <x v="22"/>
    <x v="194"/>
    <x v="1"/>
    <x v="256"/>
    <x v="4"/>
    <x v="2"/>
    <x v="4"/>
    <s v="M"/>
    <n v="280"/>
    <x v="0"/>
    <x v="0"/>
    <n v="88"/>
    <n v="56192.934925864909"/>
    <n v="56255.434925864909"/>
    <n v="56288.934925864909"/>
    <x v="1"/>
    <n v="26"/>
  </r>
  <r>
    <n v="352"/>
    <x v="2"/>
    <x v="1"/>
    <x v="0"/>
    <x v="0"/>
    <x v="180"/>
    <x v="1"/>
    <x v="242"/>
    <x v="4"/>
    <x v="2"/>
    <x v="4"/>
    <s v="M"/>
    <n v="280"/>
    <x v="0"/>
    <x v="0"/>
    <n v="88"/>
    <n v="56192.934925864909"/>
    <n v="56255.434925864909"/>
    <n v="56288.934925864909"/>
    <x v="1"/>
    <n v="26"/>
  </r>
  <r>
    <n v="353"/>
    <x v="2"/>
    <x v="1"/>
    <x v="0"/>
    <x v="0"/>
    <x v="162"/>
    <x v="1"/>
    <x v="220"/>
    <x v="4"/>
    <x v="2"/>
    <x v="4"/>
    <s v="M"/>
    <n v="280"/>
    <x v="0"/>
    <x v="0"/>
    <n v="88"/>
    <n v="56192.934925864909"/>
    <n v="56255.434925864909"/>
    <n v="56288.934925864909"/>
    <x v="1"/>
    <n v="26"/>
  </r>
  <r>
    <n v="354"/>
    <x v="2"/>
    <x v="1"/>
    <x v="0"/>
    <x v="10"/>
    <x v="28"/>
    <x v="2"/>
    <x v="229"/>
    <x v="2"/>
    <x v="0"/>
    <x v="2"/>
    <s v="M"/>
    <n v="280"/>
    <x v="0"/>
    <x v="0"/>
    <n v="88"/>
    <n v="56192.934925864909"/>
    <n v="56255.434925864909"/>
    <n v="56288.934925864909"/>
    <x v="0"/>
    <n v="26"/>
  </r>
  <r>
    <n v="355"/>
    <x v="2"/>
    <x v="1"/>
    <x v="0"/>
    <x v="10"/>
    <x v="67"/>
    <x v="2"/>
    <x v="227"/>
    <x v="2"/>
    <x v="0"/>
    <x v="2"/>
    <s v="M"/>
    <n v="280"/>
    <x v="0"/>
    <x v="0"/>
    <n v="88"/>
    <n v="56192.934925864909"/>
    <n v="56255.434925864909"/>
    <n v="56288.934925864909"/>
    <x v="0"/>
    <n v="26"/>
  </r>
  <r>
    <n v="356"/>
    <x v="2"/>
    <x v="1"/>
    <x v="0"/>
    <x v="0"/>
    <x v="4"/>
    <x v="1"/>
    <x v="4"/>
    <x v="4"/>
    <x v="0"/>
    <x v="4"/>
    <s v="M"/>
    <n v="280"/>
    <x v="0"/>
    <x v="0"/>
    <n v="88"/>
    <n v="56192.934925864909"/>
    <n v="56255.434925864909"/>
    <n v="56288.934925864909"/>
    <x v="1"/>
    <n v="26"/>
  </r>
  <r>
    <n v="357"/>
    <x v="2"/>
    <x v="1"/>
    <x v="0"/>
    <x v="0"/>
    <x v="195"/>
    <x v="1"/>
    <x v="257"/>
    <x v="4"/>
    <x v="2"/>
    <x v="4"/>
    <s v="M"/>
    <n v="280"/>
    <x v="0"/>
    <x v="0"/>
    <n v="88"/>
    <n v="56192.934925864909"/>
    <n v="56255.434925864909"/>
    <n v="56288.934925864909"/>
    <x v="1"/>
    <n v="26"/>
  </r>
  <r>
    <n v="358"/>
    <x v="2"/>
    <x v="1"/>
    <x v="0"/>
    <x v="39"/>
    <x v="196"/>
    <x v="1"/>
    <x v="258"/>
    <x v="17"/>
    <x v="2"/>
    <x v="15"/>
    <s v="M"/>
    <n v="280"/>
    <x v="0"/>
    <x v="0"/>
    <n v="88"/>
    <n v="56192.934925864909"/>
    <n v="56255.434925864909"/>
    <n v="56288.934925864909"/>
    <x v="1"/>
    <n v="26"/>
  </r>
  <r>
    <n v="359"/>
    <x v="2"/>
    <x v="1"/>
    <x v="0"/>
    <x v="39"/>
    <x v="197"/>
    <x v="1"/>
    <x v="259"/>
    <x v="17"/>
    <x v="2"/>
    <x v="15"/>
    <s v="M"/>
    <n v="280"/>
    <x v="0"/>
    <x v="0"/>
    <n v="88"/>
    <n v="56192.934925864909"/>
    <n v="56255.434925864909"/>
    <n v="56288.934925864909"/>
    <x v="0"/>
    <n v="26"/>
  </r>
  <r>
    <n v="360"/>
    <x v="2"/>
    <x v="1"/>
    <x v="0"/>
    <x v="5"/>
    <x v="46"/>
    <x v="1"/>
    <x v="192"/>
    <x v="17"/>
    <x v="2"/>
    <x v="15"/>
    <s v="M"/>
    <n v="280"/>
    <x v="0"/>
    <x v="0"/>
    <n v="88"/>
    <n v="56192.934925864909"/>
    <n v="56255.434925864909"/>
    <n v="56288.934925864909"/>
    <x v="1"/>
    <n v="26"/>
  </r>
  <r>
    <n v="361"/>
    <x v="2"/>
    <x v="1"/>
    <x v="0"/>
    <x v="5"/>
    <x v="198"/>
    <x v="1"/>
    <x v="260"/>
    <x v="17"/>
    <x v="2"/>
    <x v="15"/>
    <s v="M"/>
    <n v="280"/>
    <x v="0"/>
    <x v="0"/>
    <n v="88"/>
    <n v="56192.934925864909"/>
    <n v="56255.434925864909"/>
    <n v="56288.934925864909"/>
    <x v="0"/>
    <n v="26"/>
  </r>
  <r>
    <n v="362"/>
    <x v="2"/>
    <x v="1"/>
    <x v="0"/>
    <x v="5"/>
    <x v="46"/>
    <x v="1"/>
    <x v="192"/>
    <x v="17"/>
    <x v="2"/>
    <x v="15"/>
    <s v="M"/>
    <n v="280"/>
    <x v="0"/>
    <x v="0"/>
    <n v="88"/>
    <n v="56192.934925864909"/>
    <n v="56255.434925864909"/>
    <n v="56288.934925864909"/>
    <x v="1"/>
    <n v="26"/>
  </r>
  <r>
    <n v="363"/>
    <x v="2"/>
    <x v="1"/>
    <x v="0"/>
    <x v="5"/>
    <x v="198"/>
    <x v="1"/>
    <x v="260"/>
    <x v="17"/>
    <x v="2"/>
    <x v="15"/>
    <s v="M"/>
    <n v="280"/>
    <x v="0"/>
    <x v="0"/>
    <n v="88"/>
    <n v="56192.934925864909"/>
    <n v="56255.434925864909"/>
    <n v="56288.934925864909"/>
    <x v="0"/>
    <n v="26"/>
  </r>
  <r>
    <n v="364"/>
    <x v="2"/>
    <x v="1"/>
    <x v="0"/>
    <x v="10"/>
    <x v="94"/>
    <x v="1"/>
    <x v="122"/>
    <x v="4"/>
    <x v="0"/>
    <x v="4"/>
    <s v="L"/>
    <n v="280"/>
    <x v="0"/>
    <x v="0"/>
    <n v="88"/>
    <n v="56192.934925864909"/>
    <n v="56255.434925864909"/>
    <n v="56288.934925864909"/>
    <x v="1"/>
    <n v="26"/>
  </r>
  <r>
    <n v="365"/>
    <x v="2"/>
    <x v="1"/>
    <x v="0"/>
    <x v="0"/>
    <x v="199"/>
    <x v="1"/>
    <x v="261"/>
    <x v="4"/>
    <x v="2"/>
    <x v="4"/>
    <s v="M"/>
    <n v="280"/>
    <x v="0"/>
    <x v="0"/>
    <n v="88"/>
    <n v="56192.934925864909"/>
    <n v="56255.434925864909"/>
    <n v="56288.934925864909"/>
    <x v="1"/>
    <n v="26"/>
  </r>
  <r>
    <n v="366"/>
    <x v="2"/>
    <x v="1"/>
    <x v="0"/>
    <x v="10"/>
    <x v="200"/>
    <x v="1"/>
    <x v="262"/>
    <x v="4"/>
    <x v="0"/>
    <x v="4"/>
    <s v="M"/>
    <n v="280"/>
    <x v="0"/>
    <x v="0"/>
    <n v="88"/>
    <n v="56192.934925864909"/>
    <n v="56255.434925864909"/>
    <n v="56288.934925864909"/>
    <x v="1"/>
    <n v="26"/>
  </r>
  <r>
    <n v="367"/>
    <x v="2"/>
    <x v="0"/>
    <x v="0"/>
    <x v="5"/>
    <x v="105"/>
    <x v="1"/>
    <x v="203"/>
    <x v="4"/>
    <x v="0"/>
    <x v="4"/>
    <s v="S"/>
    <n v="280"/>
    <x v="0"/>
    <x v="0"/>
    <n v="88"/>
    <n v="56192.934925864909"/>
    <n v="56255.434925864909"/>
    <n v="56288.934925864909"/>
    <x v="0"/>
    <n v="26"/>
  </r>
  <r>
    <n v="368"/>
    <x v="2"/>
    <x v="3"/>
    <x v="0"/>
    <x v="44"/>
    <x v="8"/>
    <x v="1"/>
    <x v="8"/>
    <x v="4"/>
    <x v="2"/>
    <x v="4"/>
    <s v="M"/>
    <n v="280"/>
    <x v="0"/>
    <x v="0"/>
    <n v="88"/>
    <n v="56192.934925864909"/>
    <n v="56255.434925864909"/>
    <n v="56288.934925864909"/>
    <x v="1"/>
    <n v="26"/>
  </r>
  <r>
    <n v="369"/>
    <x v="2"/>
    <x v="1"/>
    <x v="0"/>
    <x v="0"/>
    <x v="68"/>
    <x v="1"/>
    <x v="81"/>
    <x v="4"/>
    <x v="2"/>
    <x v="4"/>
    <s v="M"/>
    <n v="280"/>
    <x v="0"/>
    <x v="0"/>
    <n v="88"/>
    <n v="56192.934925864909"/>
    <n v="56255.434925864909"/>
    <n v="56288.934925864909"/>
    <x v="1"/>
    <n v="26"/>
  </r>
  <r>
    <n v="370"/>
    <x v="2"/>
    <x v="1"/>
    <x v="0"/>
    <x v="0"/>
    <x v="162"/>
    <x v="1"/>
    <x v="220"/>
    <x v="4"/>
    <x v="2"/>
    <x v="4"/>
    <s v="M"/>
    <n v="280"/>
    <x v="0"/>
    <x v="0"/>
    <n v="88"/>
    <n v="56192.934925864909"/>
    <n v="56255.434925864909"/>
    <n v="56288.934925864909"/>
    <x v="1"/>
    <n v="26"/>
  </r>
  <r>
    <n v="371"/>
    <x v="2"/>
    <x v="1"/>
    <x v="0"/>
    <x v="4"/>
    <x v="201"/>
    <x v="1"/>
    <x v="263"/>
    <x v="4"/>
    <x v="0"/>
    <x v="4"/>
    <s v="M"/>
    <n v="280"/>
    <x v="0"/>
    <x v="0"/>
    <n v="88"/>
    <n v="56192.934925864909"/>
    <n v="56255.434925864909"/>
    <n v="56288.934925864909"/>
    <x v="1"/>
    <n v="26"/>
  </r>
  <r>
    <n v="372"/>
    <x v="2"/>
    <x v="1"/>
    <x v="0"/>
    <x v="4"/>
    <x v="202"/>
    <x v="1"/>
    <x v="264"/>
    <x v="4"/>
    <x v="0"/>
    <x v="4"/>
    <s v="M"/>
    <n v="280"/>
    <x v="0"/>
    <x v="0"/>
    <n v="88"/>
    <n v="56192.934925864909"/>
    <n v="56255.434925864909"/>
    <n v="56288.934925864909"/>
    <x v="1"/>
    <n v="26"/>
  </r>
  <r>
    <n v="373"/>
    <x v="2"/>
    <x v="0"/>
    <x v="0"/>
    <x v="45"/>
    <x v="67"/>
    <x v="0"/>
    <x v="265"/>
    <x v="13"/>
    <x v="0"/>
    <x v="11"/>
    <s v="M"/>
    <n v="280"/>
    <x v="0"/>
    <x v="0"/>
    <n v="88"/>
    <n v="56192.934925864909"/>
    <n v="56255.434925864909"/>
    <n v="56288.934925864909"/>
    <x v="0"/>
    <n v="26"/>
  </r>
  <r>
    <n v="374"/>
    <x v="2"/>
    <x v="0"/>
    <x v="0"/>
    <x v="45"/>
    <x v="67"/>
    <x v="0"/>
    <x v="265"/>
    <x v="13"/>
    <x v="0"/>
    <x v="11"/>
    <s v="M"/>
    <n v="280"/>
    <x v="0"/>
    <x v="0"/>
    <n v="88"/>
    <n v="56192.934925864909"/>
    <n v="56255.434925864909"/>
    <n v="56288.934925864909"/>
    <x v="0"/>
    <n v="26"/>
  </r>
  <r>
    <n v="375"/>
    <x v="2"/>
    <x v="3"/>
    <x v="0"/>
    <x v="8"/>
    <x v="4"/>
    <x v="8"/>
    <x v="266"/>
    <x v="17"/>
    <x v="2"/>
    <x v="15"/>
    <s v="S"/>
    <n v="280"/>
    <x v="0"/>
    <x v="0"/>
    <n v="88"/>
    <n v="56192.934925864909"/>
    <n v="56255.434925864909"/>
    <n v="56288.934925864909"/>
    <x v="1"/>
    <n v="26"/>
  </r>
  <r>
    <n v="376"/>
    <x v="2"/>
    <x v="1"/>
    <x v="0"/>
    <x v="5"/>
    <x v="203"/>
    <x v="1"/>
    <x v="267"/>
    <x v="4"/>
    <x v="0"/>
    <x v="4"/>
    <s v="M"/>
    <n v="280"/>
    <x v="0"/>
    <x v="0"/>
    <n v="88"/>
    <n v="56192.934925864909"/>
    <n v="56255.434925864909"/>
    <n v="56288.934925864909"/>
    <x v="1"/>
    <n v="26"/>
  </r>
  <r>
    <n v="377"/>
    <x v="2"/>
    <x v="1"/>
    <x v="0"/>
    <x v="10"/>
    <x v="179"/>
    <x v="1"/>
    <x v="241"/>
    <x v="4"/>
    <x v="2"/>
    <x v="4"/>
    <s v="M"/>
    <n v="280"/>
    <x v="0"/>
    <x v="0"/>
    <n v="88"/>
    <n v="56192.934925864909"/>
    <n v="56255.434925864909"/>
    <n v="56288.934925864909"/>
    <x v="1"/>
    <n v="26"/>
  </r>
  <r>
    <n v="378"/>
    <x v="2"/>
    <x v="1"/>
    <x v="0"/>
    <x v="39"/>
    <x v="204"/>
    <x v="1"/>
    <x v="268"/>
    <x v="4"/>
    <x v="2"/>
    <x v="4"/>
    <s v="M"/>
    <n v="280"/>
    <x v="0"/>
    <x v="0"/>
    <n v="88"/>
    <n v="56192.934925864909"/>
    <n v="56255.434925864909"/>
    <n v="56288.934925864909"/>
    <x v="1"/>
    <n v="26"/>
  </r>
  <r>
    <n v="379"/>
    <x v="2"/>
    <x v="1"/>
    <x v="0"/>
    <x v="39"/>
    <x v="205"/>
    <x v="1"/>
    <x v="269"/>
    <x v="4"/>
    <x v="2"/>
    <x v="4"/>
    <s v="M"/>
    <n v="280"/>
    <x v="0"/>
    <x v="0"/>
    <n v="88"/>
    <n v="56192.934925864909"/>
    <n v="56255.434925864909"/>
    <n v="56288.934925864909"/>
    <x v="1"/>
    <n v="26"/>
  </r>
  <r>
    <n v="380"/>
    <x v="2"/>
    <x v="1"/>
    <x v="0"/>
    <x v="10"/>
    <x v="206"/>
    <x v="1"/>
    <x v="270"/>
    <x v="4"/>
    <x v="2"/>
    <x v="4"/>
    <s v="M"/>
    <n v="280"/>
    <x v="0"/>
    <x v="0"/>
    <n v="88"/>
    <n v="56192.934925864909"/>
    <n v="56255.434925864909"/>
    <n v="56288.934925864909"/>
    <x v="1"/>
    <n v="26"/>
  </r>
  <r>
    <n v="381"/>
    <x v="2"/>
    <x v="1"/>
    <x v="0"/>
    <x v="10"/>
    <x v="207"/>
    <x v="1"/>
    <x v="271"/>
    <x v="4"/>
    <x v="2"/>
    <x v="4"/>
    <s v="M"/>
    <n v="280"/>
    <x v="0"/>
    <x v="0"/>
    <n v="88"/>
    <n v="56192.934925864909"/>
    <n v="56255.434925864909"/>
    <n v="56288.934925864909"/>
    <x v="0"/>
    <n v="26"/>
  </r>
  <r>
    <n v="382"/>
    <x v="2"/>
    <x v="1"/>
    <x v="0"/>
    <x v="5"/>
    <x v="184"/>
    <x v="1"/>
    <x v="246"/>
    <x v="4"/>
    <x v="2"/>
    <x v="4"/>
    <s v="M"/>
    <n v="280"/>
    <x v="0"/>
    <x v="0"/>
    <n v="88"/>
    <n v="56192.934925864909"/>
    <n v="56255.434925864909"/>
    <n v="56288.934925864909"/>
    <x v="1"/>
    <n v="26"/>
  </r>
  <r>
    <n v="383"/>
    <x v="2"/>
    <x v="1"/>
    <x v="0"/>
    <x v="5"/>
    <x v="185"/>
    <x v="1"/>
    <x v="247"/>
    <x v="4"/>
    <x v="2"/>
    <x v="4"/>
    <s v="M"/>
    <n v="280"/>
    <x v="0"/>
    <x v="0"/>
    <n v="88"/>
    <n v="56192.934925864909"/>
    <n v="56255.434925864909"/>
    <n v="56288.934925864909"/>
    <x v="0"/>
    <n v="26"/>
  </r>
  <r>
    <n v="384"/>
    <x v="2"/>
    <x v="3"/>
    <x v="0"/>
    <x v="46"/>
    <x v="208"/>
    <x v="4"/>
    <x v="272"/>
    <x v="8"/>
    <x v="1"/>
    <x v="8"/>
    <s v="L"/>
    <n v="280"/>
    <x v="0"/>
    <x v="0"/>
    <n v="88"/>
    <n v="56192.934925864909"/>
    <n v="56255.434925864909"/>
    <n v="56288.934925864909"/>
    <x v="0"/>
    <n v="26"/>
  </r>
  <r>
    <n v="385"/>
    <x v="2"/>
    <x v="1"/>
    <x v="0"/>
    <x v="10"/>
    <x v="173"/>
    <x v="1"/>
    <x v="235"/>
    <x v="4"/>
    <x v="2"/>
    <x v="4"/>
    <s v="M"/>
    <n v="280"/>
    <x v="0"/>
    <x v="0"/>
    <n v="88"/>
    <n v="56192.934925864909"/>
    <n v="56255.434925864909"/>
    <n v="56288.934925864909"/>
    <x v="1"/>
    <n v="26"/>
  </r>
  <r>
    <n v="386"/>
    <x v="2"/>
    <x v="2"/>
    <x v="0"/>
    <x v="4"/>
    <x v="209"/>
    <x v="2"/>
    <x v="273"/>
    <x v="2"/>
    <x v="2"/>
    <x v="2"/>
    <s v="L"/>
    <n v="280"/>
    <x v="0"/>
    <x v="0"/>
    <n v="88"/>
    <n v="56192.934925864909"/>
    <n v="56255.434925864909"/>
    <n v="56288.934925864909"/>
    <x v="0"/>
    <n v="26"/>
  </r>
  <r>
    <n v="387"/>
    <x v="2"/>
    <x v="1"/>
    <x v="0"/>
    <x v="5"/>
    <x v="210"/>
    <x v="1"/>
    <x v="274"/>
    <x v="4"/>
    <x v="0"/>
    <x v="4"/>
    <s v="M"/>
    <n v="280"/>
    <x v="0"/>
    <x v="0"/>
    <n v="88"/>
    <n v="56192.934925864909"/>
    <n v="56255.434925864909"/>
    <n v="56288.934925864909"/>
    <x v="1"/>
    <n v="26"/>
  </r>
  <r>
    <n v="388"/>
    <x v="2"/>
    <x v="1"/>
    <x v="0"/>
    <x v="10"/>
    <x v="155"/>
    <x v="1"/>
    <x v="211"/>
    <x v="4"/>
    <x v="2"/>
    <x v="4"/>
    <s v="M"/>
    <n v="280"/>
    <x v="0"/>
    <x v="0"/>
    <n v="88"/>
    <n v="56192.934925864909"/>
    <n v="56255.434925864909"/>
    <n v="56288.934925864909"/>
    <x v="1"/>
    <n v="26"/>
  </r>
  <r>
    <n v="389"/>
    <x v="2"/>
    <x v="0"/>
    <x v="0"/>
    <x v="4"/>
    <x v="96"/>
    <x v="2"/>
    <x v="275"/>
    <x v="2"/>
    <x v="0"/>
    <x v="2"/>
    <s v="M"/>
    <n v="280"/>
    <x v="0"/>
    <x v="0"/>
    <n v="88"/>
    <n v="56192.934925864909"/>
    <n v="56255.434925864909"/>
    <n v="56288.934925864909"/>
    <x v="1"/>
    <n v="26"/>
  </r>
  <r>
    <n v="390"/>
    <x v="2"/>
    <x v="0"/>
    <x v="0"/>
    <x v="4"/>
    <x v="69"/>
    <x v="2"/>
    <x v="276"/>
    <x v="2"/>
    <x v="0"/>
    <x v="2"/>
    <s v="M"/>
    <n v="280"/>
    <x v="0"/>
    <x v="0"/>
    <n v="88"/>
    <n v="56192.934925864909"/>
    <n v="56255.434925864909"/>
    <n v="56288.934925864909"/>
    <x v="0"/>
    <n v="26"/>
  </r>
  <r>
    <n v="391"/>
    <x v="2"/>
    <x v="0"/>
    <x v="0"/>
    <x v="19"/>
    <x v="49"/>
    <x v="1"/>
    <x v="56"/>
    <x v="4"/>
    <x v="0"/>
    <x v="4"/>
    <s v="M"/>
    <n v="280"/>
    <x v="0"/>
    <x v="0"/>
    <n v="88"/>
    <n v="56192.934925864909"/>
    <n v="56255.434925864909"/>
    <n v="56288.934925864909"/>
    <x v="1"/>
    <n v="26"/>
  </r>
  <r>
    <n v="392"/>
    <x v="2"/>
    <x v="1"/>
    <x v="0"/>
    <x v="5"/>
    <x v="178"/>
    <x v="1"/>
    <x v="240"/>
    <x v="4"/>
    <x v="2"/>
    <x v="4"/>
    <s v="M"/>
    <n v="280"/>
    <x v="0"/>
    <x v="0"/>
    <n v="88"/>
    <n v="56192.934925864909"/>
    <n v="56255.434925864909"/>
    <n v="56288.934925864909"/>
    <x v="1"/>
    <n v="26"/>
  </r>
  <r>
    <n v="393"/>
    <x v="2"/>
    <x v="1"/>
    <x v="0"/>
    <x v="5"/>
    <x v="171"/>
    <x v="1"/>
    <x v="233"/>
    <x v="4"/>
    <x v="2"/>
    <x v="4"/>
    <s v="M"/>
    <n v="280"/>
    <x v="0"/>
    <x v="0"/>
    <n v="88"/>
    <n v="56192.934925864909"/>
    <n v="56255.434925864909"/>
    <n v="56288.934925864909"/>
    <x v="0"/>
    <n v="26"/>
  </r>
  <r>
    <n v="394"/>
    <x v="2"/>
    <x v="1"/>
    <x v="0"/>
    <x v="36"/>
    <x v="211"/>
    <x v="1"/>
    <x v="277"/>
    <x v="4"/>
    <x v="2"/>
    <x v="4"/>
    <s v="M"/>
    <n v="280"/>
    <x v="0"/>
    <x v="0"/>
    <n v="88"/>
    <n v="56192.934925864909"/>
    <n v="56255.434925864909"/>
    <n v="56288.934925864909"/>
    <x v="1"/>
    <n v="26"/>
  </r>
  <r>
    <n v="395"/>
    <x v="2"/>
    <x v="1"/>
    <x v="0"/>
    <x v="36"/>
    <x v="212"/>
    <x v="1"/>
    <x v="278"/>
    <x v="4"/>
    <x v="2"/>
    <x v="4"/>
    <s v="M"/>
    <n v="280"/>
    <x v="0"/>
    <x v="0"/>
    <n v="88"/>
    <n v="56192.934925864909"/>
    <n v="56255.434925864909"/>
    <n v="56288.934925864909"/>
    <x v="0"/>
    <n v="26"/>
  </r>
  <r>
    <n v="396"/>
    <x v="2"/>
    <x v="0"/>
    <x v="0"/>
    <x v="4"/>
    <x v="59"/>
    <x v="0"/>
    <x v="279"/>
    <x v="7"/>
    <x v="2"/>
    <x v="0"/>
    <s v="M"/>
    <n v="280"/>
    <x v="0"/>
    <x v="0"/>
    <n v="88"/>
    <n v="56192.934925864909"/>
    <n v="56255.434925864909"/>
    <n v="56288.934925864909"/>
    <x v="0"/>
    <n v="26"/>
  </r>
  <r>
    <n v="397"/>
    <x v="2"/>
    <x v="0"/>
    <x v="0"/>
    <x v="10"/>
    <x v="82"/>
    <x v="2"/>
    <x v="217"/>
    <x v="2"/>
    <x v="0"/>
    <x v="2"/>
    <s v="M"/>
    <n v="280"/>
    <x v="0"/>
    <x v="0"/>
    <n v="88"/>
    <n v="56192.934925864909"/>
    <n v="56255.434925864909"/>
    <n v="56288.934925864909"/>
    <x v="1"/>
    <n v="26"/>
  </r>
  <r>
    <n v="398"/>
    <x v="2"/>
    <x v="1"/>
    <x v="0"/>
    <x v="0"/>
    <x v="213"/>
    <x v="1"/>
    <x v="280"/>
    <x v="4"/>
    <x v="2"/>
    <x v="4"/>
    <s v="L"/>
    <n v="280"/>
    <x v="0"/>
    <x v="0"/>
    <n v="88"/>
    <n v="56192.934925864909"/>
    <n v="56255.434925864909"/>
    <n v="56288.934925864909"/>
    <x v="1"/>
    <n v="26"/>
  </r>
  <r>
    <n v="399"/>
    <x v="2"/>
    <x v="1"/>
    <x v="0"/>
    <x v="0"/>
    <x v="214"/>
    <x v="1"/>
    <x v="281"/>
    <x v="4"/>
    <x v="2"/>
    <x v="4"/>
    <s v="L"/>
    <n v="280"/>
    <x v="0"/>
    <x v="0"/>
    <n v="88"/>
    <n v="56192.934925864909"/>
    <n v="56255.434925864909"/>
    <n v="56288.934925864909"/>
    <x v="1"/>
    <n v="26"/>
  </r>
  <r>
    <n v="400"/>
    <x v="2"/>
    <x v="1"/>
    <x v="0"/>
    <x v="10"/>
    <x v="215"/>
    <x v="1"/>
    <x v="282"/>
    <x v="4"/>
    <x v="2"/>
    <x v="4"/>
    <s v="L"/>
    <n v="280"/>
    <x v="0"/>
    <x v="0"/>
    <n v="88"/>
    <n v="56192.934925864909"/>
    <n v="56255.434925864909"/>
    <n v="56288.934925864909"/>
    <x v="1"/>
    <n v="26"/>
  </r>
  <r>
    <n v="401"/>
    <x v="2"/>
    <x v="1"/>
    <x v="0"/>
    <x v="10"/>
    <x v="216"/>
    <x v="1"/>
    <x v="283"/>
    <x v="4"/>
    <x v="2"/>
    <x v="4"/>
    <s v="L"/>
    <n v="280"/>
    <x v="0"/>
    <x v="0"/>
    <n v="88"/>
    <n v="56192.934925864909"/>
    <n v="56255.434925864909"/>
    <n v="56288.934925864909"/>
    <x v="1"/>
    <n v="26"/>
  </r>
  <r>
    <n v="402"/>
    <x v="2"/>
    <x v="1"/>
    <x v="0"/>
    <x v="5"/>
    <x v="217"/>
    <x v="1"/>
    <x v="284"/>
    <x v="4"/>
    <x v="0"/>
    <x v="4"/>
    <s v="M"/>
    <n v="280"/>
    <x v="0"/>
    <x v="0"/>
    <n v="88"/>
    <n v="56192.934925864909"/>
    <n v="56255.434925864909"/>
    <n v="56288.934925864909"/>
    <x v="1"/>
    <n v="26"/>
  </r>
  <r>
    <n v="403"/>
    <x v="2"/>
    <x v="1"/>
    <x v="0"/>
    <x v="5"/>
    <x v="218"/>
    <x v="1"/>
    <x v="285"/>
    <x v="4"/>
    <x v="0"/>
    <x v="4"/>
    <s v="M"/>
    <n v="280"/>
    <x v="0"/>
    <x v="0"/>
    <n v="88"/>
    <n v="56192.934925864909"/>
    <n v="56255.434925864909"/>
    <n v="56288.934925864909"/>
    <x v="0"/>
    <n v="26"/>
  </r>
  <r>
    <n v="404"/>
    <x v="2"/>
    <x v="1"/>
    <x v="0"/>
    <x v="10"/>
    <x v="188"/>
    <x v="1"/>
    <x v="250"/>
    <x v="4"/>
    <x v="2"/>
    <x v="4"/>
    <s v="M"/>
    <n v="280"/>
    <x v="0"/>
    <x v="0"/>
    <n v="88"/>
    <n v="56192.934925864909"/>
    <n v="56255.434925864909"/>
    <n v="56288.934925864909"/>
    <x v="1"/>
    <n v="26"/>
  </r>
  <r>
    <n v="405"/>
    <x v="2"/>
    <x v="0"/>
    <x v="0"/>
    <x v="10"/>
    <x v="69"/>
    <x v="2"/>
    <x v="276"/>
    <x v="2"/>
    <x v="0"/>
    <x v="2"/>
    <s v="M"/>
    <n v="280"/>
    <x v="0"/>
    <x v="0"/>
    <n v="88"/>
    <n v="56192.934925864909"/>
    <n v="56255.434925864909"/>
    <n v="56288.934925864909"/>
    <x v="0"/>
    <n v="26"/>
  </r>
  <r>
    <n v="406"/>
    <x v="2"/>
    <x v="0"/>
    <x v="0"/>
    <x v="5"/>
    <x v="105"/>
    <x v="1"/>
    <x v="203"/>
    <x v="4"/>
    <x v="0"/>
    <x v="4"/>
    <s v="S"/>
    <n v="280"/>
    <x v="0"/>
    <x v="0"/>
    <n v="88"/>
    <n v="56192.934925864909"/>
    <n v="56255.434925864909"/>
    <n v="56288.934925864909"/>
    <x v="0"/>
    <n v="26"/>
  </r>
  <r>
    <n v="407"/>
    <x v="2"/>
    <x v="1"/>
    <x v="0"/>
    <x v="10"/>
    <x v="219"/>
    <x v="1"/>
    <x v="286"/>
    <x v="4"/>
    <x v="2"/>
    <x v="4"/>
    <s v="L"/>
    <n v="280"/>
    <x v="0"/>
    <x v="0"/>
    <n v="88"/>
    <n v="56192.934925864909"/>
    <n v="56255.434925864909"/>
    <n v="56288.934925864909"/>
    <x v="1"/>
    <n v="26"/>
  </r>
  <r>
    <n v="408"/>
    <x v="2"/>
    <x v="0"/>
    <x v="0"/>
    <x v="5"/>
    <x v="55"/>
    <x v="2"/>
    <x v="221"/>
    <x v="2"/>
    <x v="2"/>
    <x v="2"/>
    <s v="M"/>
    <n v="280"/>
    <x v="0"/>
    <x v="0"/>
    <n v="88"/>
    <n v="56192.934925864909"/>
    <n v="56255.434925864909"/>
    <n v="56288.934925864909"/>
    <x v="0"/>
    <n v="26"/>
  </r>
  <r>
    <n v="409"/>
    <x v="2"/>
    <x v="1"/>
    <x v="0"/>
    <x v="0"/>
    <x v="129"/>
    <x v="1"/>
    <x v="176"/>
    <x v="4"/>
    <x v="2"/>
    <x v="4"/>
    <s v="M"/>
    <n v="280"/>
    <x v="0"/>
    <x v="0"/>
    <n v="88"/>
    <n v="56192.934925864909"/>
    <n v="56255.434925864909"/>
    <n v="56288.934925864909"/>
    <x v="1"/>
    <n v="26"/>
  </r>
  <r>
    <n v="410"/>
    <x v="2"/>
    <x v="0"/>
    <x v="0"/>
    <x v="0"/>
    <x v="56"/>
    <x v="2"/>
    <x v="287"/>
    <x v="2"/>
    <x v="0"/>
    <x v="2"/>
    <s v="M"/>
    <n v="280"/>
    <x v="0"/>
    <x v="0"/>
    <n v="88"/>
    <n v="56192.934925864909"/>
    <n v="56255.434925864909"/>
    <n v="56288.934925864909"/>
    <x v="0"/>
    <n v="26"/>
  </r>
  <r>
    <n v="411"/>
    <x v="2"/>
    <x v="0"/>
    <x v="0"/>
    <x v="0"/>
    <x v="12"/>
    <x v="2"/>
    <x v="231"/>
    <x v="2"/>
    <x v="0"/>
    <x v="2"/>
    <s v="M"/>
    <n v="280"/>
    <x v="0"/>
    <x v="0"/>
    <n v="88"/>
    <n v="56192.934925864909"/>
    <n v="56255.434925864909"/>
    <n v="56288.934925864909"/>
    <x v="0"/>
    <n v="26"/>
  </r>
  <r>
    <n v="412"/>
    <x v="2"/>
    <x v="0"/>
    <x v="0"/>
    <x v="10"/>
    <x v="28"/>
    <x v="0"/>
    <x v="288"/>
    <x v="13"/>
    <x v="2"/>
    <x v="11"/>
    <s v="M"/>
    <n v="280"/>
    <x v="0"/>
    <x v="0"/>
    <n v="88"/>
    <n v="56192.934925864909"/>
    <n v="56255.434925864909"/>
    <n v="56288.934925864909"/>
    <x v="0"/>
    <n v="26"/>
  </r>
  <r>
    <n v="413"/>
    <x v="2"/>
    <x v="0"/>
    <x v="0"/>
    <x v="10"/>
    <x v="10"/>
    <x v="0"/>
    <x v="289"/>
    <x v="13"/>
    <x v="2"/>
    <x v="11"/>
    <s v="M"/>
    <n v="280"/>
    <x v="0"/>
    <x v="0"/>
    <n v="88"/>
    <n v="56192.934925864909"/>
    <n v="56255.434925864909"/>
    <n v="56288.934925864909"/>
    <x v="0"/>
    <n v="26"/>
  </r>
  <r>
    <n v="414"/>
    <x v="2"/>
    <x v="0"/>
    <x v="0"/>
    <x v="10"/>
    <x v="28"/>
    <x v="2"/>
    <x v="229"/>
    <x v="2"/>
    <x v="2"/>
    <x v="2"/>
    <s v="M"/>
    <n v="280"/>
    <x v="0"/>
    <x v="0"/>
    <n v="88"/>
    <n v="56192.934925864909"/>
    <n v="56255.434925864909"/>
    <n v="56288.934925864909"/>
    <x v="0"/>
    <n v="26"/>
  </r>
  <r>
    <n v="415"/>
    <x v="2"/>
    <x v="0"/>
    <x v="0"/>
    <x v="10"/>
    <x v="10"/>
    <x v="2"/>
    <x v="290"/>
    <x v="2"/>
    <x v="2"/>
    <x v="2"/>
    <s v="M"/>
    <n v="280"/>
    <x v="0"/>
    <x v="0"/>
    <n v="88"/>
    <n v="56192.934925864909"/>
    <n v="56255.434925864909"/>
    <n v="56288.934925864909"/>
    <x v="0"/>
    <n v="26"/>
  </r>
  <r>
    <n v="416"/>
    <x v="2"/>
    <x v="1"/>
    <x v="0"/>
    <x v="0"/>
    <x v="1"/>
    <x v="1"/>
    <x v="1"/>
    <x v="4"/>
    <x v="2"/>
    <x v="4"/>
    <s v="M"/>
    <n v="280"/>
    <x v="0"/>
    <x v="0"/>
    <n v="88"/>
    <n v="56192.934925864909"/>
    <n v="56255.434925864909"/>
    <n v="56288.934925864909"/>
    <x v="1"/>
    <n v="26"/>
  </r>
  <r>
    <n v="417"/>
    <x v="2"/>
    <x v="1"/>
    <x v="0"/>
    <x v="32"/>
    <x v="28"/>
    <x v="1"/>
    <x v="52"/>
    <x v="48"/>
    <x v="2"/>
    <x v="14"/>
    <s v="L"/>
    <n v="280"/>
    <x v="0"/>
    <x v="0"/>
    <n v="88"/>
    <n v="56192.934925864909"/>
    <n v="56255.434925864909"/>
    <n v="56288.934925864909"/>
    <x v="0"/>
    <n v="26"/>
  </r>
  <r>
    <n v="418"/>
    <x v="2"/>
    <x v="0"/>
    <x v="0"/>
    <x v="10"/>
    <x v="220"/>
    <x v="1"/>
    <x v="291"/>
    <x v="4"/>
    <x v="0"/>
    <x v="4"/>
    <s v="M"/>
    <n v="280"/>
    <x v="0"/>
    <x v="0"/>
    <n v="88"/>
    <n v="56192.934925864909"/>
    <n v="56255.434925864909"/>
    <n v="56288.934925864909"/>
    <x v="0"/>
    <n v="26"/>
  </r>
  <r>
    <n v="419"/>
    <x v="2"/>
    <x v="0"/>
    <x v="0"/>
    <x v="1"/>
    <x v="94"/>
    <x v="1"/>
    <x v="122"/>
    <x v="4"/>
    <x v="2"/>
    <x v="4"/>
    <s v="L"/>
    <n v="280"/>
    <x v="0"/>
    <x v="0"/>
    <n v="88"/>
    <n v="56192.934925864909"/>
    <n v="56255.434925864909"/>
    <n v="56288.934925864909"/>
    <x v="1"/>
    <n v="26"/>
  </r>
  <r>
    <n v="420"/>
    <x v="2"/>
    <x v="0"/>
    <x v="0"/>
    <x v="1"/>
    <x v="221"/>
    <x v="1"/>
    <x v="292"/>
    <x v="4"/>
    <x v="2"/>
    <x v="4"/>
    <s v="L"/>
    <n v="280"/>
    <x v="0"/>
    <x v="0"/>
    <n v="88"/>
    <n v="56192.934925864909"/>
    <n v="56255.434925864909"/>
    <n v="56288.934925864909"/>
    <x v="1"/>
    <n v="26"/>
  </r>
  <r>
    <n v="421"/>
    <x v="2"/>
    <x v="0"/>
    <x v="0"/>
    <x v="22"/>
    <x v="222"/>
    <x v="1"/>
    <x v="293"/>
    <x v="4"/>
    <x v="2"/>
    <x v="4"/>
    <s v="M"/>
    <n v="280"/>
    <x v="0"/>
    <x v="0"/>
    <n v="88"/>
    <n v="56192.934925864909"/>
    <n v="56255.434925864909"/>
    <n v="56288.934925864909"/>
    <x v="1"/>
    <n v="26"/>
  </r>
  <r>
    <n v="422"/>
    <x v="2"/>
    <x v="0"/>
    <x v="0"/>
    <x v="22"/>
    <x v="223"/>
    <x v="1"/>
    <x v="294"/>
    <x v="4"/>
    <x v="2"/>
    <x v="4"/>
    <s v="M"/>
    <n v="280"/>
    <x v="0"/>
    <x v="0"/>
    <n v="88"/>
    <n v="56192.934925864909"/>
    <n v="56255.434925864909"/>
    <n v="56288.934925864909"/>
    <x v="1"/>
    <n v="26"/>
  </r>
  <r>
    <n v="423"/>
    <x v="2"/>
    <x v="1"/>
    <x v="0"/>
    <x v="0"/>
    <x v="129"/>
    <x v="1"/>
    <x v="176"/>
    <x v="4"/>
    <x v="0"/>
    <x v="4"/>
    <s v="M"/>
    <n v="280"/>
    <x v="0"/>
    <x v="0"/>
    <n v="88"/>
    <n v="56192.934925864909"/>
    <n v="56255.434925864909"/>
    <n v="56288.934925864909"/>
    <x v="1"/>
    <n v="26"/>
  </r>
  <r>
    <n v="424"/>
    <x v="2"/>
    <x v="1"/>
    <x v="0"/>
    <x v="0"/>
    <x v="59"/>
    <x v="1"/>
    <x v="73"/>
    <x v="4"/>
    <x v="0"/>
    <x v="4"/>
    <s v="M"/>
    <n v="280"/>
    <x v="0"/>
    <x v="0"/>
    <n v="88"/>
    <n v="56192.934925864909"/>
    <n v="56255.434925864909"/>
    <n v="56288.934925864909"/>
    <x v="0"/>
    <n v="26"/>
  </r>
  <r>
    <n v="425"/>
    <x v="2"/>
    <x v="0"/>
    <x v="0"/>
    <x v="10"/>
    <x v="224"/>
    <x v="1"/>
    <x v="295"/>
    <x v="4"/>
    <x v="0"/>
    <x v="4"/>
    <s v="M"/>
    <n v="280"/>
    <x v="0"/>
    <x v="0"/>
    <n v="88"/>
    <n v="56192.934925864909"/>
    <n v="56255.434925864909"/>
    <n v="56288.934925864909"/>
    <x v="0"/>
    <n v="26"/>
  </r>
  <r>
    <n v="426"/>
    <x v="2"/>
    <x v="1"/>
    <x v="0"/>
    <x v="10"/>
    <x v="225"/>
    <x v="1"/>
    <x v="296"/>
    <x v="4"/>
    <x v="2"/>
    <x v="4"/>
    <s v="L"/>
    <n v="280"/>
    <x v="0"/>
    <x v="0"/>
    <n v="88"/>
    <n v="56192.934925864909"/>
    <n v="56255.434925864909"/>
    <n v="56288.934925864909"/>
    <x v="0"/>
    <n v="26"/>
  </r>
  <r>
    <n v="427"/>
    <x v="2"/>
    <x v="0"/>
    <x v="0"/>
    <x v="10"/>
    <x v="10"/>
    <x v="0"/>
    <x v="289"/>
    <x v="21"/>
    <x v="2"/>
    <x v="18"/>
    <s v="M"/>
    <n v="280"/>
    <x v="0"/>
    <x v="0"/>
    <n v="88"/>
    <n v="56192.934925864909"/>
    <n v="56255.434925864909"/>
    <n v="56288.934925864909"/>
    <x v="0"/>
    <n v="26"/>
  </r>
  <r>
    <n v="428"/>
    <x v="2"/>
    <x v="1"/>
    <x v="0"/>
    <x v="0"/>
    <x v="226"/>
    <x v="1"/>
    <x v="297"/>
    <x v="4"/>
    <x v="0"/>
    <x v="4"/>
    <s v="L"/>
    <n v="280"/>
    <x v="0"/>
    <x v="0"/>
    <n v="88"/>
    <n v="56192.934925864909"/>
    <n v="56255.434925864909"/>
    <n v="56288.934925864909"/>
    <x v="1"/>
    <n v="26"/>
  </r>
  <r>
    <n v="429"/>
    <x v="2"/>
    <x v="0"/>
    <x v="0"/>
    <x v="5"/>
    <x v="168"/>
    <x v="2"/>
    <x v="228"/>
    <x v="2"/>
    <x v="2"/>
    <x v="2"/>
    <s v="M"/>
    <n v="280"/>
    <x v="0"/>
    <x v="0"/>
    <n v="88"/>
    <n v="56192.934925864909"/>
    <n v="56255.434925864909"/>
    <n v="56288.934925864909"/>
    <x v="0"/>
    <n v="26"/>
  </r>
  <r>
    <n v="430"/>
    <x v="2"/>
    <x v="0"/>
    <x v="0"/>
    <x v="5"/>
    <x v="55"/>
    <x v="0"/>
    <x v="298"/>
    <x v="21"/>
    <x v="2"/>
    <x v="18"/>
    <s v="M"/>
    <n v="280"/>
    <x v="0"/>
    <x v="0"/>
    <n v="88"/>
    <n v="56192.934925864909"/>
    <n v="56255.434925864909"/>
    <n v="56288.934925864909"/>
    <x v="0"/>
    <n v="26"/>
  </r>
  <r>
    <n v="431"/>
    <x v="2"/>
    <x v="0"/>
    <x v="0"/>
    <x v="5"/>
    <x v="168"/>
    <x v="0"/>
    <x v="299"/>
    <x v="21"/>
    <x v="2"/>
    <x v="18"/>
    <s v="M"/>
    <n v="280"/>
    <x v="0"/>
    <x v="0"/>
    <n v="88"/>
    <n v="56192.934925864909"/>
    <n v="56255.434925864909"/>
    <n v="56288.934925864909"/>
    <x v="0"/>
    <n v="26"/>
  </r>
  <r>
    <n v="432"/>
    <x v="2"/>
    <x v="0"/>
    <x v="0"/>
    <x v="10"/>
    <x v="59"/>
    <x v="0"/>
    <x v="279"/>
    <x v="21"/>
    <x v="2"/>
    <x v="18"/>
    <s v="M"/>
    <n v="280"/>
    <x v="0"/>
    <x v="0"/>
    <n v="88"/>
    <n v="56192.934925864909"/>
    <n v="56255.434925864909"/>
    <n v="56288.934925864909"/>
    <x v="0"/>
    <n v="26"/>
  </r>
  <r>
    <n v="433"/>
    <x v="2"/>
    <x v="0"/>
    <x v="0"/>
    <x v="10"/>
    <x v="0"/>
    <x v="0"/>
    <x v="300"/>
    <x v="21"/>
    <x v="2"/>
    <x v="18"/>
    <s v="M"/>
    <n v="280"/>
    <x v="0"/>
    <x v="0"/>
    <n v="88"/>
    <n v="56192.934925864909"/>
    <n v="56255.434925864909"/>
    <n v="56288.934925864909"/>
    <x v="0"/>
    <n v="26"/>
  </r>
  <r>
    <n v="434"/>
    <x v="2"/>
    <x v="0"/>
    <x v="0"/>
    <x v="10"/>
    <x v="59"/>
    <x v="2"/>
    <x v="218"/>
    <x v="2"/>
    <x v="2"/>
    <x v="2"/>
    <s v="M"/>
    <n v="280"/>
    <x v="0"/>
    <x v="0"/>
    <n v="88"/>
    <n v="56192.934925864909"/>
    <n v="56255.434925864909"/>
    <n v="56288.934925864909"/>
    <x v="0"/>
    <n v="26"/>
  </r>
  <r>
    <n v="435"/>
    <x v="2"/>
    <x v="0"/>
    <x v="0"/>
    <x v="10"/>
    <x v="0"/>
    <x v="2"/>
    <x v="301"/>
    <x v="2"/>
    <x v="2"/>
    <x v="2"/>
    <s v="M"/>
    <n v="280"/>
    <x v="0"/>
    <x v="0"/>
    <n v="88"/>
    <n v="56192.934925864909"/>
    <n v="56255.434925864909"/>
    <n v="56288.934925864909"/>
    <x v="0"/>
    <n v="26"/>
  </r>
  <r>
    <n v="436"/>
    <x v="2"/>
    <x v="0"/>
    <x v="0"/>
    <x v="10"/>
    <x v="28"/>
    <x v="0"/>
    <x v="288"/>
    <x v="21"/>
    <x v="2"/>
    <x v="18"/>
    <s v="M"/>
    <n v="280"/>
    <x v="0"/>
    <x v="0"/>
    <n v="88"/>
    <n v="56192.934925864909"/>
    <n v="56255.434925864909"/>
    <n v="56288.934925864909"/>
    <x v="0"/>
    <n v="26"/>
  </r>
  <r>
    <n v="437"/>
    <x v="2"/>
    <x v="0"/>
    <x v="0"/>
    <x v="10"/>
    <x v="59"/>
    <x v="0"/>
    <x v="279"/>
    <x v="13"/>
    <x v="2"/>
    <x v="11"/>
    <s v="M"/>
    <n v="280"/>
    <x v="0"/>
    <x v="0"/>
    <n v="88"/>
    <n v="56192.934925864909"/>
    <n v="56255.434925864909"/>
    <n v="56288.934925864909"/>
    <x v="0"/>
    <n v="26"/>
  </r>
  <r>
    <n v="438"/>
    <x v="2"/>
    <x v="1"/>
    <x v="0"/>
    <x v="4"/>
    <x v="201"/>
    <x v="1"/>
    <x v="263"/>
    <x v="4"/>
    <x v="0"/>
    <x v="4"/>
    <s v="M"/>
    <n v="280"/>
    <x v="0"/>
    <x v="0"/>
    <n v="88"/>
    <n v="56192.934925864909"/>
    <n v="56255.434925864909"/>
    <n v="56288.934925864909"/>
    <x v="1"/>
    <n v="26"/>
  </r>
  <r>
    <n v="439"/>
    <x v="2"/>
    <x v="1"/>
    <x v="0"/>
    <x v="4"/>
    <x v="202"/>
    <x v="1"/>
    <x v="264"/>
    <x v="4"/>
    <x v="0"/>
    <x v="4"/>
    <s v="M"/>
    <n v="280"/>
    <x v="0"/>
    <x v="0"/>
    <n v="88"/>
    <n v="56192.934925864909"/>
    <n v="56255.434925864909"/>
    <n v="56288.934925864909"/>
    <x v="1"/>
    <n v="26"/>
  </r>
  <r>
    <n v="440"/>
    <x v="2"/>
    <x v="0"/>
    <x v="0"/>
    <x v="5"/>
    <x v="55"/>
    <x v="0"/>
    <x v="298"/>
    <x v="13"/>
    <x v="2"/>
    <x v="11"/>
    <s v="M"/>
    <n v="280"/>
    <x v="0"/>
    <x v="0"/>
    <n v="88"/>
    <n v="56192.934925864909"/>
    <n v="56255.434925864909"/>
    <n v="56288.934925864909"/>
    <x v="0"/>
    <n v="26"/>
  </r>
  <r>
    <n v="441"/>
    <x v="2"/>
    <x v="0"/>
    <x v="0"/>
    <x v="5"/>
    <x v="168"/>
    <x v="0"/>
    <x v="299"/>
    <x v="13"/>
    <x v="2"/>
    <x v="11"/>
    <s v="M"/>
    <n v="280"/>
    <x v="0"/>
    <x v="0"/>
    <n v="88"/>
    <n v="56192.934925864909"/>
    <n v="56255.434925864909"/>
    <n v="56288.934925864909"/>
    <x v="0"/>
    <n v="26"/>
  </r>
  <r>
    <n v="442"/>
    <x v="2"/>
    <x v="0"/>
    <x v="0"/>
    <x v="10"/>
    <x v="69"/>
    <x v="2"/>
    <x v="276"/>
    <x v="2"/>
    <x v="2"/>
    <x v="2"/>
    <s v="M"/>
    <n v="280"/>
    <x v="0"/>
    <x v="0"/>
    <n v="88"/>
    <n v="56192.934925864909"/>
    <n v="56255.434925864909"/>
    <n v="56288.934925864909"/>
    <x v="0"/>
    <n v="26"/>
  </r>
  <r>
    <n v="443"/>
    <x v="2"/>
    <x v="0"/>
    <x v="0"/>
    <x v="10"/>
    <x v="28"/>
    <x v="2"/>
    <x v="229"/>
    <x v="2"/>
    <x v="2"/>
    <x v="2"/>
    <s v="M"/>
    <n v="280"/>
    <x v="0"/>
    <x v="0"/>
    <n v="88"/>
    <n v="56192.934925864909"/>
    <n v="56255.434925864909"/>
    <n v="56288.934925864909"/>
    <x v="0"/>
    <n v="26"/>
  </r>
  <r>
    <n v="444"/>
    <x v="2"/>
    <x v="1"/>
    <x v="0"/>
    <x v="0"/>
    <x v="213"/>
    <x v="1"/>
    <x v="280"/>
    <x v="4"/>
    <x v="0"/>
    <x v="4"/>
    <s v="L"/>
    <n v="280"/>
    <x v="0"/>
    <x v="0"/>
    <n v="88"/>
    <n v="56192.934925864909"/>
    <n v="56255.434925864909"/>
    <n v="56288.934925864909"/>
    <x v="1"/>
    <n v="26"/>
  </r>
  <r>
    <n v="445"/>
    <x v="2"/>
    <x v="0"/>
    <x v="0"/>
    <x v="10"/>
    <x v="0"/>
    <x v="0"/>
    <x v="300"/>
    <x v="13"/>
    <x v="2"/>
    <x v="11"/>
    <s v="M"/>
    <n v="280"/>
    <x v="0"/>
    <x v="0"/>
    <n v="88"/>
    <n v="56192.934925864909"/>
    <n v="56255.434925864909"/>
    <n v="56288.934925864909"/>
    <x v="0"/>
    <n v="26"/>
  </r>
  <r>
    <n v="446"/>
    <x v="2"/>
    <x v="1"/>
    <x v="0"/>
    <x v="10"/>
    <x v="215"/>
    <x v="1"/>
    <x v="282"/>
    <x v="4"/>
    <x v="2"/>
    <x v="4"/>
    <s v="L"/>
    <n v="280"/>
    <x v="0"/>
    <x v="0"/>
    <n v="88"/>
    <n v="56192.934925864909"/>
    <n v="56255.434925864909"/>
    <n v="56288.934925864909"/>
    <x v="1"/>
    <n v="26"/>
  </r>
  <r>
    <n v="447"/>
    <x v="2"/>
    <x v="1"/>
    <x v="0"/>
    <x v="10"/>
    <x v="216"/>
    <x v="1"/>
    <x v="283"/>
    <x v="4"/>
    <x v="2"/>
    <x v="4"/>
    <s v="L"/>
    <n v="280"/>
    <x v="0"/>
    <x v="0"/>
    <n v="88"/>
    <n v="56192.934925864909"/>
    <n v="56255.434925864909"/>
    <n v="56288.934925864909"/>
    <x v="1"/>
    <n v="26"/>
  </r>
  <r>
    <n v="448"/>
    <x v="2"/>
    <x v="1"/>
    <x v="0"/>
    <x v="10"/>
    <x v="129"/>
    <x v="1"/>
    <x v="176"/>
    <x v="4"/>
    <x v="2"/>
    <x v="4"/>
    <s v="M"/>
    <n v="280"/>
    <x v="0"/>
    <x v="0"/>
    <n v="88"/>
    <n v="56192.934925864909"/>
    <n v="56255.434925864909"/>
    <n v="56288.934925864909"/>
    <x v="1"/>
    <n v="26"/>
  </r>
  <r>
    <n v="449"/>
    <x v="2"/>
    <x v="2"/>
    <x v="0"/>
    <x v="18"/>
    <x v="3"/>
    <x v="0"/>
    <x v="302"/>
    <x v="11"/>
    <x v="2"/>
    <x v="19"/>
    <s v="L"/>
    <n v="280"/>
    <x v="0"/>
    <x v="0"/>
    <n v="88"/>
    <n v="56192.934925864909"/>
    <n v="56255.434925864909"/>
    <n v="56288.934925864909"/>
    <x v="0"/>
    <n v="26"/>
  </r>
  <r>
    <n v="450"/>
    <x v="2"/>
    <x v="1"/>
    <x v="0"/>
    <x v="10"/>
    <x v="59"/>
    <x v="1"/>
    <x v="73"/>
    <x v="4"/>
    <x v="2"/>
    <x v="4"/>
    <s v="M"/>
    <n v="280"/>
    <x v="0"/>
    <x v="0"/>
    <n v="88"/>
    <n v="56192.934925864909"/>
    <n v="56255.434925864909"/>
    <n v="56288.934925864909"/>
    <x v="0"/>
    <n v="26"/>
  </r>
  <r>
    <n v="451"/>
    <x v="2"/>
    <x v="0"/>
    <x v="0"/>
    <x v="34"/>
    <x v="16"/>
    <x v="8"/>
    <x v="303"/>
    <x v="17"/>
    <x v="2"/>
    <x v="15"/>
    <s v="M"/>
    <n v="280"/>
    <x v="0"/>
    <x v="0"/>
    <n v="88"/>
    <n v="56192.934925864909"/>
    <n v="56255.434925864909"/>
    <n v="56288.934925864909"/>
    <x v="0"/>
    <n v="26"/>
  </r>
  <r>
    <n v="452"/>
    <x v="2"/>
    <x v="3"/>
    <x v="0"/>
    <x v="13"/>
    <x v="32"/>
    <x v="8"/>
    <x v="304"/>
    <x v="17"/>
    <x v="1"/>
    <x v="15"/>
    <s v="L"/>
    <n v="280"/>
    <x v="0"/>
    <x v="0"/>
    <n v="88"/>
    <n v="56192.934925864909"/>
    <n v="56255.434925864909"/>
    <n v="56288.934925864909"/>
    <x v="1"/>
    <n v="26"/>
  </r>
  <r>
    <n v="453"/>
    <x v="2"/>
    <x v="0"/>
    <x v="0"/>
    <x v="4"/>
    <x v="49"/>
    <x v="1"/>
    <x v="56"/>
    <x v="4"/>
    <x v="2"/>
    <x v="4"/>
    <s v="S"/>
    <n v="280"/>
    <x v="0"/>
    <x v="0"/>
    <n v="88"/>
    <n v="56192.934925864909"/>
    <n v="56255.434925864909"/>
    <n v="56288.934925864909"/>
    <x v="1"/>
    <n v="26"/>
  </r>
  <r>
    <n v="454"/>
    <x v="2"/>
    <x v="2"/>
    <x v="0"/>
    <x v="20"/>
    <x v="9"/>
    <x v="1"/>
    <x v="9"/>
    <x v="4"/>
    <x v="0"/>
    <x v="4"/>
    <s v="M"/>
    <n v="280"/>
    <x v="0"/>
    <x v="0"/>
    <n v="88"/>
    <n v="56192.934925864909"/>
    <n v="56255.434925864909"/>
    <n v="56288.934925864909"/>
    <x v="1"/>
    <n v="26"/>
  </r>
  <r>
    <n v="455"/>
    <x v="2"/>
    <x v="0"/>
    <x v="0"/>
    <x v="47"/>
    <x v="91"/>
    <x v="6"/>
    <x v="305"/>
    <x v="4"/>
    <x v="1"/>
    <x v="4"/>
    <s v="L"/>
    <n v="280"/>
    <x v="0"/>
    <x v="0"/>
    <n v="88"/>
    <n v="56192.934925864909"/>
    <n v="56255.434925864909"/>
    <n v="56288.934925864909"/>
    <x v="0"/>
    <n v="26"/>
  </r>
  <r>
    <n v="456"/>
    <x v="2"/>
    <x v="1"/>
    <x v="0"/>
    <x v="10"/>
    <x v="41"/>
    <x v="1"/>
    <x v="47"/>
    <x v="4"/>
    <x v="2"/>
    <x v="4"/>
    <s v="M"/>
    <n v="280"/>
    <x v="0"/>
    <x v="0"/>
    <n v="88"/>
    <n v="56192.934925864909"/>
    <n v="56255.434925864909"/>
    <n v="56288.934925864909"/>
    <x v="0"/>
    <n v="26"/>
  </r>
  <r>
    <n v="457"/>
    <x v="2"/>
    <x v="1"/>
    <x v="0"/>
    <x v="48"/>
    <x v="59"/>
    <x v="0"/>
    <x v="279"/>
    <x v="0"/>
    <x v="0"/>
    <x v="0"/>
    <s v="M"/>
    <n v="280"/>
    <x v="0"/>
    <x v="0"/>
    <n v="88"/>
    <n v="56192.934925864909"/>
    <n v="56255.434925864909"/>
    <n v="56288.934925864909"/>
    <x v="0"/>
    <n v="26"/>
  </r>
  <r>
    <n v="458"/>
    <x v="2"/>
    <x v="0"/>
    <x v="0"/>
    <x v="7"/>
    <x v="227"/>
    <x v="4"/>
    <x v="306"/>
    <x v="8"/>
    <x v="2"/>
    <x v="8"/>
    <s v="M"/>
    <n v="280"/>
    <x v="0"/>
    <x v="0"/>
    <n v="88"/>
    <n v="56192.934925864909"/>
    <n v="56255.434925864909"/>
    <n v="56288.934925864909"/>
    <x v="0"/>
    <n v="26"/>
  </r>
  <r>
    <n v="459"/>
    <x v="2"/>
    <x v="0"/>
    <x v="0"/>
    <x v="0"/>
    <x v="228"/>
    <x v="4"/>
    <x v="307"/>
    <x v="8"/>
    <x v="2"/>
    <x v="8"/>
    <s v="L"/>
    <n v="280"/>
    <x v="0"/>
    <x v="0"/>
    <n v="88"/>
    <n v="56192.934925864909"/>
    <n v="56255.434925864909"/>
    <n v="56288.934925864909"/>
    <x v="0"/>
    <n v="26"/>
  </r>
  <r>
    <n v="460"/>
    <x v="2"/>
    <x v="0"/>
    <x v="0"/>
    <x v="17"/>
    <x v="92"/>
    <x v="0"/>
    <x v="308"/>
    <x v="11"/>
    <x v="1"/>
    <x v="19"/>
    <s v="L"/>
    <n v="280"/>
    <x v="0"/>
    <x v="0"/>
    <n v="88"/>
    <n v="56192.934925864909"/>
    <n v="56255.434925864909"/>
    <n v="56288.934925864909"/>
    <x v="0"/>
    <n v="26"/>
  </r>
  <r>
    <n v="461"/>
    <x v="2"/>
    <x v="2"/>
    <x v="0"/>
    <x v="29"/>
    <x v="16"/>
    <x v="1"/>
    <x v="28"/>
    <x v="4"/>
    <x v="1"/>
    <x v="4"/>
    <s v="L"/>
    <n v="280"/>
    <x v="0"/>
    <x v="0"/>
    <n v="88"/>
    <n v="56192.934925864909"/>
    <n v="56255.434925864909"/>
    <n v="56288.934925864909"/>
    <x v="0"/>
    <n v="26"/>
  </r>
  <r>
    <n v="462"/>
    <x v="2"/>
    <x v="0"/>
    <x v="2"/>
    <x v="10"/>
    <x v="67"/>
    <x v="0"/>
    <x v="265"/>
    <x v="0"/>
    <x v="1"/>
    <x v="0"/>
    <s v="L"/>
    <n v="280"/>
    <x v="0"/>
    <x v="0"/>
    <n v="88"/>
    <n v="56192.934925864909"/>
    <n v="56255.434925864909"/>
    <n v="56288.934925864909"/>
    <x v="0"/>
    <n v="26"/>
  </r>
  <r>
    <n v="463"/>
    <x v="2"/>
    <x v="2"/>
    <x v="0"/>
    <x v="0"/>
    <x v="227"/>
    <x v="4"/>
    <x v="306"/>
    <x v="8"/>
    <x v="2"/>
    <x v="8"/>
    <s v="M"/>
    <n v="280"/>
    <x v="0"/>
    <x v="0"/>
    <n v="88"/>
    <n v="56192.934925864909"/>
    <n v="56255.434925864909"/>
    <n v="56288.934925864909"/>
    <x v="0"/>
    <n v="26"/>
  </r>
  <r>
    <n v="464"/>
    <x v="2"/>
    <x v="1"/>
    <x v="0"/>
    <x v="21"/>
    <x v="229"/>
    <x v="0"/>
    <x v="309"/>
    <x v="0"/>
    <x v="2"/>
    <x v="0"/>
    <s v="M"/>
    <n v="280"/>
    <x v="0"/>
    <x v="0"/>
    <n v="88"/>
    <n v="56192.934925864909"/>
    <n v="56255.434925864909"/>
    <n v="56288.934925864909"/>
    <x v="1"/>
    <n v="26"/>
  </r>
  <r>
    <n v="465"/>
    <x v="2"/>
    <x v="2"/>
    <x v="0"/>
    <x v="10"/>
    <x v="49"/>
    <x v="1"/>
    <x v="56"/>
    <x v="4"/>
    <x v="2"/>
    <x v="4"/>
    <s v="M"/>
    <n v="280"/>
    <x v="0"/>
    <x v="0"/>
    <n v="88"/>
    <n v="56192.934925864909"/>
    <n v="56255.434925864909"/>
    <n v="56288.934925864909"/>
    <x v="1"/>
    <n v="26"/>
  </r>
  <r>
    <n v="466"/>
    <x v="2"/>
    <x v="1"/>
    <x v="0"/>
    <x v="14"/>
    <x v="98"/>
    <x v="1"/>
    <x v="126"/>
    <x v="4"/>
    <x v="1"/>
    <x v="4"/>
    <s v="L"/>
    <n v="280"/>
    <x v="0"/>
    <x v="0"/>
    <n v="88"/>
    <n v="56192.934925864909"/>
    <n v="56255.434925864909"/>
    <n v="56288.934925864909"/>
    <x v="1"/>
    <n v="26"/>
  </r>
  <r>
    <n v="467"/>
    <x v="2"/>
    <x v="1"/>
    <x v="0"/>
    <x v="0"/>
    <x v="230"/>
    <x v="1"/>
    <x v="310"/>
    <x v="4"/>
    <x v="2"/>
    <x v="4"/>
    <s v="M"/>
    <n v="280"/>
    <x v="0"/>
    <x v="0"/>
    <n v="88"/>
    <n v="56192.934925864909"/>
    <n v="56255.434925864909"/>
    <n v="56288.934925864909"/>
    <x v="0"/>
    <n v="26"/>
  </r>
  <r>
    <n v="468"/>
    <x v="2"/>
    <x v="1"/>
    <x v="0"/>
    <x v="10"/>
    <x v="16"/>
    <x v="1"/>
    <x v="28"/>
    <x v="4"/>
    <x v="2"/>
    <x v="4"/>
    <s v="M"/>
    <n v="280"/>
    <x v="0"/>
    <x v="0"/>
    <n v="88"/>
    <n v="56192.934925864909"/>
    <n v="56255.434925864909"/>
    <n v="56288.934925864909"/>
    <x v="0"/>
    <n v="26"/>
  </r>
  <r>
    <n v="469"/>
    <x v="2"/>
    <x v="1"/>
    <x v="0"/>
    <x v="0"/>
    <x v="65"/>
    <x v="1"/>
    <x v="75"/>
    <x v="4"/>
    <x v="2"/>
    <x v="4"/>
    <s v="M"/>
    <n v="280"/>
    <x v="0"/>
    <x v="0"/>
    <n v="88"/>
    <n v="56192.934925864909"/>
    <n v="56255.434925864909"/>
    <n v="56288.934925864909"/>
    <x v="1"/>
    <n v="26"/>
  </r>
  <r>
    <n v="470"/>
    <x v="2"/>
    <x v="0"/>
    <x v="0"/>
    <x v="5"/>
    <x v="8"/>
    <x v="1"/>
    <x v="8"/>
    <x v="4"/>
    <x v="2"/>
    <x v="4"/>
    <s v="M"/>
    <n v="280"/>
    <x v="0"/>
    <x v="0"/>
    <n v="88"/>
    <n v="56192.934925864909"/>
    <n v="56255.434925864909"/>
    <n v="56288.934925864909"/>
    <x v="1"/>
    <n v="26"/>
  </r>
  <r>
    <n v="471"/>
    <x v="2"/>
    <x v="0"/>
    <x v="0"/>
    <x v="5"/>
    <x v="67"/>
    <x v="1"/>
    <x v="102"/>
    <x v="4"/>
    <x v="2"/>
    <x v="4"/>
    <s v="M"/>
    <n v="280"/>
    <x v="0"/>
    <x v="0"/>
    <n v="88"/>
    <n v="56192.934925864909"/>
    <n v="56255.434925864909"/>
    <n v="56288.934925864909"/>
    <x v="0"/>
    <n v="26"/>
  </r>
  <r>
    <n v="472"/>
    <x v="2"/>
    <x v="1"/>
    <x v="0"/>
    <x v="0"/>
    <x v="90"/>
    <x v="1"/>
    <x v="116"/>
    <x v="4"/>
    <x v="2"/>
    <x v="4"/>
    <s v="M"/>
    <n v="280"/>
    <x v="0"/>
    <x v="0"/>
    <n v="88"/>
    <n v="56192.934925864909"/>
    <n v="56255.434925864909"/>
    <n v="56288.934925864909"/>
    <x v="1"/>
    <n v="26"/>
  </r>
  <r>
    <n v="473"/>
    <x v="2"/>
    <x v="1"/>
    <x v="0"/>
    <x v="0"/>
    <x v="65"/>
    <x v="1"/>
    <x v="75"/>
    <x v="4"/>
    <x v="2"/>
    <x v="4"/>
    <s v="M"/>
    <n v="280"/>
    <x v="0"/>
    <x v="0"/>
    <n v="88"/>
    <n v="56192.934925864909"/>
    <n v="56255.434925864909"/>
    <n v="56288.934925864909"/>
    <x v="1"/>
    <n v="26"/>
  </r>
  <r>
    <n v="474"/>
    <x v="2"/>
    <x v="0"/>
    <x v="0"/>
    <x v="0"/>
    <x v="65"/>
    <x v="2"/>
    <x v="311"/>
    <x v="2"/>
    <x v="0"/>
    <x v="2"/>
    <s v="M"/>
    <n v="280"/>
    <x v="0"/>
    <x v="0"/>
    <n v="88"/>
    <n v="56192.934925864909"/>
    <n v="56255.434925864909"/>
    <n v="56288.934925864909"/>
    <x v="1"/>
    <n v="26"/>
  </r>
  <r>
    <n v="475"/>
    <x v="2"/>
    <x v="0"/>
    <x v="0"/>
    <x v="0"/>
    <x v="0"/>
    <x v="2"/>
    <x v="301"/>
    <x v="2"/>
    <x v="0"/>
    <x v="2"/>
    <s v="M"/>
    <n v="280"/>
    <x v="0"/>
    <x v="0"/>
    <n v="88"/>
    <n v="56192.934925864909"/>
    <n v="56255.434925864909"/>
    <n v="56288.934925864909"/>
    <x v="0"/>
    <n v="26"/>
  </r>
  <r>
    <n v="476"/>
    <x v="2"/>
    <x v="1"/>
    <x v="0"/>
    <x v="0"/>
    <x v="231"/>
    <x v="1"/>
    <x v="312"/>
    <x v="4"/>
    <x v="2"/>
    <x v="4"/>
    <s v="M"/>
    <n v="280"/>
    <x v="0"/>
    <x v="0"/>
    <n v="88"/>
    <n v="56192.934925864909"/>
    <n v="56255.434925864909"/>
    <n v="56288.934925864909"/>
    <x v="1"/>
    <n v="26"/>
  </r>
  <r>
    <n v="477"/>
    <x v="2"/>
    <x v="1"/>
    <x v="0"/>
    <x v="4"/>
    <x v="90"/>
    <x v="1"/>
    <x v="116"/>
    <x v="4"/>
    <x v="2"/>
    <x v="4"/>
    <s v="M"/>
    <n v="280"/>
    <x v="0"/>
    <x v="0"/>
    <n v="88"/>
    <n v="56192.934925864909"/>
    <n v="56255.434925864909"/>
    <n v="56288.934925864909"/>
    <x v="1"/>
    <n v="26"/>
  </r>
  <r>
    <n v="478"/>
    <x v="2"/>
    <x v="0"/>
    <x v="0"/>
    <x v="0"/>
    <x v="83"/>
    <x v="1"/>
    <x v="105"/>
    <x v="4"/>
    <x v="2"/>
    <x v="4"/>
    <s v="M"/>
    <n v="280"/>
    <x v="0"/>
    <x v="0"/>
    <n v="88"/>
    <n v="56192.934925864909"/>
    <n v="56255.434925864909"/>
    <n v="56288.934925864909"/>
    <x v="1"/>
    <n v="26"/>
  </r>
  <r>
    <n v="479"/>
    <x v="2"/>
    <x v="0"/>
    <x v="0"/>
    <x v="0"/>
    <x v="49"/>
    <x v="1"/>
    <x v="56"/>
    <x v="4"/>
    <x v="2"/>
    <x v="4"/>
    <s v="M"/>
    <n v="280"/>
    <x v="0"/>
    <x v="0"/>
    <n v="88"/>
    <n v="56192.934925864909"/>
    <n v="56255.434925864909"/>
    <n v="56288.934925864909"/>
    <x v="1"/>
    <n v="26"/>
  </r>
  <r>
    <n v="480"/>
    <x v="2"/>
    <x v="1"/>
    <x v="0"/>
    <x v="4"/>
    <x v="49"/>
    <x v="1"/>
    <x v="56"/>
    <x v="14"/>
    <x v="2"/>
    <x v="12"/>
    <s v="S"/>
    <n v="280"/>
    <x v="0"/>
    <x v="0"/>
    <n v="88"/>
    <n v="56192.934925864909"/>
    <n v="56255.434925864909"/>
    <n v="56288.934925864909"/>
    <x v="1"/>
    <n v="26"/>
  </r>
  <r>
    <n v="481"/>
    <x v="2"/>
    <x v="1"/>
    <x v="0"/>
    <x v="4"/>
    <x v="30"/>
    <x v="1"/>
    <x v="313"/>
    <x v="14"/>
    <x v="2"/>
    <x v="12"/>
    <s v="S"/>
    <n v="280"/>
    <x v="0"/>
    <x v="0"/>
    <n v="88"/>
    <n v="56192.934925864909"/>
    <n v="56255.434925864909"/>
    <n v="56288.934925864909"/>
    <x v="0"/>
    <n v="26"/>
  </r>
  <r>
    <n v="482"/>
    <x v="2"/>
    <x v="3"/>
    <x v="0"/>
    <x v="10"/>
    <x v="232"/>
    <x v="1"/>
    <x v="314"/>
    <x v="4"/>
    <x v="2"/>
    <x v="4"/>
    <s v="M"/>
    <n v="280"/>
    <x v="0"/>
    <x v="0"/>
    <n v="88"/>
    <n v="56192.934925864909"/>
    <n v="56255.434925864909"/>
    <n v="56288.934925864909"/>
    <x v="1"/>
    <n v="26"/>
  </r>
  <r>
    <n v="483"/>
    <x v="2"/>
    <x v="3"/>
    <x v="0"/>
    <x v="10"/>
    <x v="233"/>
    <x v="1"/>
    <x v="315"/>
    <x v="4"/>
    <x v="2"/>
    <x v="4"/>
    <s v="M"/>
    <n v="280"/>
    <x v="0"/>
    <x v="0"/>
    <n v="88"/>
    <n v="56192.934925864909"/>
    <n v="56255.434925864909"/>
    <n v="56288.934925864909"/>
    <x v="1"/>
    <n v="26"/>
  </r>
  <r>
    <n v="484"/>
    <x v="2"/>
    <x v="1"/>
    <x v="0"/>
    <x v="10"/>
    <x v="234"/>
    <x v="1"/>
    <x v="316"/>
    <x v="4"/>
    <x v="2"/>
    <x v="4"/>
    <s v="M"/>
    <n v="280"/>
    <x v="0"/>
    <x v="0"/>
    <n v="88"/>
    <n v="56192.934925864909"/>
    <n v="56255.434925864909"/>
    <n v="56288.934925864909"/>
    <x v="1"/>
    <n v="26"/>
  </r>
  <r>
    <n v="485"/>
    <x v="2"/>
    <x v="1"/>
    <x v="0"/>
    <x v="4"/>
    <x v="49"/>
    <x v="1"/>
    <x v="56"/>
    <x v="4"/>
    <x v="2"/>
    <x v="4"/>
    <s v="M"/>
    <n v="280"/>
    <x v="0"/>
    <x v="0"/>
    <n v="88"/>
    <n v="56192.934925864909"/>
    <n v="56255.434925864909"/>
    <n v="56288.934925864909"/>
    <x v="1"/>
    <n v="26"/>
  </r>
  <r>
    <n v="486"/>
    <x v="2"/>
    <x v="1"/>
    <x v="0"/>
    <x v="0"/>
    <x v="100"/>
    <x v="1"/>
    <x v="130"/>
    <x v="4"/>
    <x v="2"/>
    <x v="4"/>
    <s v="M"/>
    <n v="280"/>
    <x v="0"/>
    <x v="0"/>
    <n v="88"/>
    <n v="56192.934925864909"/>
    <n v="56255.434925864909"/>
    <n v="56288.934925864909"/>
    <x v="1"/>
    <n v="26"/>
  </r>
  <r>
    <n v="487"/>
    <x v="2"/>
    <x v="2"/>
    <x v="2"/>
    <x v="0"/>
    <x v="16"/>
    <x v="1"/>
    <x v="28"/>
    <x v="49"/>
    <x v="1"/>
    <x v="45"/>
    <s v="M"/>
    <n v="280"/>
    <x v="0"/>
    <x v="0"/>
    <n v="88"/>
    <n v="56192.934925864909"/>
    <n v="56255.434925864909"/>
    <n v="56288.934925864909"/>
    <x v="0"/>
    <n v="26"/>
  </r>
  <r>
    <n v="488"/>
    <x v="2"/>
    <x v="0"/>
    <x v="3"/>
    <x v="0"/>
    <x v="16"/>
    <x v="1"/>
    <x v="28"/>
    <x v="17"/>
    <x v="2"/>
    <x v="4"/>
    <s v="M"/>
    <n v="280"/>
    <x v="0"/>
    <x v="0"/>
    <n v="88"/>
    <n v="56192.934925864909"/>
    <n v="56255.434925864909"/>
    <n v="56288.934925864909"/>
    <x v="0"/>
    <n v="26"/>
  </r>
  <r>
    <n v="489"/>
    <x v="2"/>
    <x v="2"/>
    <x v="1"/>
    <x v="35"/>
    <x v="235"/>
    <x v="0"/>
    <x v="317"/>
    <x v="50"/>
    <x v="2"/>
    <x v="44"/>
    <s v="M"/>
    <n v="280"/>
    <x v="0"/>
    <x v="0"/>
    <n v="88"/>
    <n v="56192.934925864909"/>
    <n v="56255.434925864909"/>
    <n v="56288.934925864909"/>
    <x v="0"/>
    <n v="26"/>
  </r>
  <r>
    <n v="490"/>
    <x v="2"/>
    <x v="1"/>
    <x v="0"/>
    <x v="23"/>
    <x v="83"/>
    <x v="1"/>
    <x v="105"/>
    <x v="51"/>
    <x v="2"/>
    <x v="4"/>
    <s v="M"/>
    <n v="280"/>
    <x v="0"/>
    <x v="0"/>
    <n v="88"/>
    <n v="56192.934925864909"/>
    <n v="56255.434925864909"/>
    <n v="56288.934925864909"/>
    <x v="1"/>
    <n v="26"/>
  </r>
  <r>
    <n v="491"/>
    <x v="2"/>
    <x v="0"/>
    <x v="0"/>
    <x v="41"/>
    <x v="69"/>
    <x v="1"/>
    <x v="90"/>
    <x v="17"/>
    <x v="2"/>
    <x v="15"/>
    <s v="S"/>
    <n v="280"/>
    <x v="0"/>
    <x v="0"/>
    <n v="88"/>
    <n v="56192.934925864909"/>
    <n v="56255.434925864909"/>
    <n v="56288.934925864909"/>
    <x v="0"/>
    <n v="26"/>
  </r>
  <r>
    <n v="492"/>
    <x v="2"/>
    <x v="0"/>
    <x v="0"/>
    <x v="0"/>
    <x v="4"/>
    <x v="10"/>
    <x v="318"/>
    <x v="10"/>
    <x v="2"/>
    <x v="24"/>
    <s v="L"/>
    <n v="280"/>
    <x v="0"/>
    <x v="0"/>
    <n v="88"/>
    <n v="56192.934925864909"/>
    <n v="56255.434925864909"/>
    <n v="56288.934925864909"/>
    <x v="0"/>
    <n v="26"/>
  </r>
  <r>
    <n v="493"/>
    <x v="2"/>
    <x v="1"/>
    <x v="0"/>
    <x v="34"/>
    <x v="16"/>
    <x v="8"/>
    <x v="303"/>
    <x v="17"/>
    <x v="2"/>
    <x v="15"/>
    <s v="M"/>
    <n v="280"/>
    <x v="0"/>
    <x v="0"/>
    <n v="88"/>
    <n v="56192.934925864909"/>
    <n v="56255.434925864909"/>
    <n v="56288.934925864909"/>
    <x v="0"/>
    <n v="26"/>
  </r>
  <r>
    <n v="494"/>
    <x v="2"/>
    <x v="1"/>
    <x v="0"/>
    <x v="0"/>
    <x v="16"/>
    <x v="1"/>
    <x v="28"/>
    <x v="28"/>
    <x v="2"/>
    <x v="4"/>
    <s v="M"/>
    <n v="280"/>
    <x v="0"/>
    <x v="0"/>
    <n v="88"/>
    <n v="56192.934925864909"/>
    <n v="56255.434925864909"/>
    <n v="56288.934925864909"/>
    <x v="0"/>
    <n v="26"/>
  </r>
  <r>
    <n v="495"/>
    <x v="2"/>
    <x v="0"/>
    <x v="0"/>
    <x v="1"/>
    <x v="93"/>
    <x v="1"/>
    <x v="121"/>
    <x v="4"/>
    <x v="1"/>
    <x v="4"/>
    <s v="M"/>
    <n v="280"/>
    <x v="0"/>
    <x v="0"/>
    <n v="88"/>
    <n v="56192.934925864909"/>
    <n v="56255.434925864909"/>
    <n v="56288.934925864909"/>
    <x v="1"/>
    <n v="26"/>
  </r>
  <r>
    <n v="496"/>
    <x v="2"/>
    <x v="2"/>
    <x v="0"/>
    <x v="10"/>
    <x v="236"/>
    <x v="0"/>
    <x v="319"/>
    <x v="9"/>
    <x v="2"/>
    <x v="0"/>
    <s v="M"/>
    <n v="280"/>
    <x v="0"/>
    <x v="0"/>
    <n v="88"/>
    <n v="56192.934925864909"/>
    <n v="56255.434925864909"/>
    <n v="56288.934925864909"/>
    <x v="0"/>
    <n v="26"/>
  </r>
  <r>
    <n v="497"/>
    <x v="2"/>
    <x v="1"/>
    <x v="0"/>
    <x v="0"/>
    <x v="102"/>
    <x v="1"/>
    <x v="134"/>
    <x v="4"/>
    <x v="2"/>
    <x v="4"/>
    <s v="M"/>
    <n v="280"/>
    <x v="0"/>
    <x v="0"/>
    <n v="88"/>
    <n v="56192.934925864909"/>
    <n v="56255.434925864909"/>
    <n v="56288.934925864909"/>
    <x v="1"/>
    <n v="26"/>
  </r>
  <r>
    <n v="498"/>
    <x v="2"/>
    <x v="1"/>
    <x v="0"/>
    <x v="14"/>
    <x v="2"/>
    <x v="0"/>
    <x v="320"/>
    <x v="7"/>
    <x v="1"/>
    <x v="7"/>
    <s v="L"/>
    <n v="280"/>
    <x v="0"/>
    <x v="0"/>
    <n v="88"/>
    <n v="56192.934925864909"/>
    <n v="56255.434925864909"/>
    <n v="56288.934925864909"/>
    <x v="0"/>
    <n v="26"/>
  </r>
  <r>
    <n v="499"/>
    <x v="2"/>
    <x v="2"/>
    <x v="0"/>
    <x v="0"/>
    <x v="237"/>
    <x v="8"/>
    <x v="321"/>
    <x v="17"/>
    <x v="2"/>
    <x v="15"/>
    <s v="L"/>
    <n v="280"/>
    <x v="0"/>
    <x v="0"/>
    <n v="88"/>
    <n v="56192.934925864909"/>
    <n v="56255.434925864909"/>
    <n v="56288.934925864909"/>
    <x v="0"/>
    <n v="26"/>
  </r>
  <r>
    <n v="500"/>
    <x v="2"/>
    <x v="1"/>
    <x v="0"/>
    <x v="4"/>
    <x v="238"/>
    <x v="0"/>
    <x v="322"/>
    <x v="15"/>
    <x v="2"/>
    <x v="13"/>
    <s v="L"/>
    <n v="280"/>
    <x v="0"/>
    <x v="0"/>
    <n v="88"/>
    <n v="56192.934925864909"/>
    <n v="56255.434925864909"/>
    <n v="56288.934925864909"/>
    <x v="0"/>
    <n v="26"/>
  </r>
  <r>
    <n v="501"/>
    <x v="2"/>
    <x v="0"/>
    <x v="0"/>
    <x v="23"/>
    <x v="168"/>
    <x v="0"/>
    <x v="299"/>
    <x v="52"/>
    <x v="2"/>
    <x v="46"/>
    <s v="S"/>
    <n v="280"/>
    <x v="0"/>
    <x v="0"/>
    <n v="88"/>
    <n v="56192.934925864909"/>
    <n v="56255.434925864909"/>
    <n v="56288.934925864909"/>
    <x v="0"/>
    <n v="26"/>
  </r>
  <r>
    <n v="502"/>
    <x v="2"/>
    <x v="2"/>
    <x v="0"/>
    <x v="0"/>
    <x v="55"/>
    <x v="1"/>
    <x v="323"/>
    <x v="1"/>
    <x v="2"/>
    <x v="47"/>
    <s v="L"/>
    <n v="280"/>
    <x v="0"/>
    <x v="0"/>
    <n v="88"/>
    <n v="56192.934925864909"/>
    <n v="56255.434925864909"/>
    <n v="56288.934925864909"/>
    <x v="0"/>
    <n v="26"/>
  </r>
  <r>
    <n v="503"/>
    <x v="2"/>
    <x v="0"/>
    <x v="0"/>
    <x v="4"/>
    <x v="239"/>
    <x v="15"/>
    <x v="324"/>
    <x v="53"/>
    <x v="2"/>
    <x v="48"/>
    <s v="L"/>
    <n v="280"/>
    <x v="0"/>
    <x v="0"/>
    <n v="88"/>
    <n v="56192.934925864909"/>
    <n v="56255.434925864909"/>
    <n v="56288.934925864909"/>
    <x v="0"/>
    <n v="26"/>
  </r>
  <r>
    <n v="504"/>
    <x v="2"/>
    <x v="1"/>
    <x v="0"/>
    <x v="10"/>
    <x v="23"/>
    <x v="1"/>
    <x v="24"/>
    <x v="4"/>
    <x v="2"/>
    <x v="4"/>
    <s v="M"/>
    <n v="280"/>
    <x v="0"/>
    <x v="0"/>
    <n v="88"/>
    <n v="56192.934925864909"/>
    <n v="56255.434925864909"/>
    <n v="56288.934925864909"/>
    <x v="1"/>
    <n v="26"/>
  </r>
  <r>
    <n v="505"/>
    <x v="2"/>
    <x v="2"/>
    <x v="0"/>
    <x v="0"/>
    <x v="49"/>
    <x v="15"/>
    <x v="325"/>
    <x v="53"/>
    <x v="1"/>
    <x v="48"/>
    <s v="M"/>
    <n v="280"/>
    <x v="0"/>
    <x v="0"/>
    <n v="88"/>
    <n v="56192.934925864909"/>
    <n v="56255.434925864909"/>
    <n v="56288.934925864909"/>
    <x v="0"/>
    <n v="26"/>
  </r>
  <r>
    <n v="506"/>
    <x v="2"/>
    <x v="0"/>
    <x v="0"/>
    <x v="35"/>
    <x v="69"/>
    <x v="1"/>
    <x v="90"/>
    <x v="54"/>
    <x v="2"/>
    <x v="4"/>
    <s v="L"/>
    <n v="280"/>
    <x v="0"/>
    <x v="0"/>
    <n v="88"/>
    <n v="56192.934925864909"/>
    <n v="56255.434925864909"/>
    <n v="56288.934925864909"/>
    <x v="0"/>
    <n v="26"/>
  </r>
  <r>
    <n v="507"/>
    <x v="2"/>
    <x v="0"/>
    <x v="0"/>
    <x v="14"/>
    <x v="112"/>
    <x v="0"/>
    <x v="326"/>
    <x v="18"/>
    <x v="0"/>
    <x v="16"/>
    <s v="L"/>
    <n v="280"/>
    <x v="0"/>
    <x v="0"/>
    <n v="88"/>
    <n v="56192.934925864909"/>
    <n v="56255.434925864909"/>
    <n v="56288.934925864909"/>
    <x v="0"/>
    <n v="26"/>
  </r>
  <r>
    <n v="508"/>
    <x v="2"/>
    <x v="2"/>
    <x v="0"/>
    <x v="14"/>
    <x v="49"/>
    <x v="1"/>
    <x v="56"/>
    <x v="4"/>
    <x v="2"/>
    <x v="4"/>
    <s v="L"/>
    <n v="280"/>
    <x v="0"/>
    <x v="0"/>
    <n v="88"/>
    <n v="56192.934925864909"/>
    <n v="56255.434925864909"/>
    <n v="56288.934925864909"/>
    <x v="1"/>
    <n v="26"/>
  </r>
  <r>
    <n v="509"/>
    <x v="2"/>
    <x v="0"/>
    <x v="0"/>
    <x v="26"/>
    <x v="26"/>
    <x v="1"/>
    <x v="327"/>
    <x v="4"/>
    <x v="2"/>
    <x v="4"/>
    <s v="L"/>
    <n v="280"/>
    <x v="0"/>
    <x v="0"/>
    <n v="88"/>
    <n v="56192.934925864909"/>
    <n v="56255.434925864909"/>
    <n v="56288.934925864909"/>
    <x v="1"/>
    <n v="26"/>
  </r>
  <r>
    <n v="510"/>
    <x v="2"/>
    <x v="2"/>
    <x v="0"/>
    <x v="30"/>
    <x v="4"/>
    <x v="1"/>
    <x v="4"/>
    <x v="53"/>
    <x v="2"/>
    <x v="48"/>
    <s v="S"/>
    <n v="280"/>
    <x v="0"/>
    <x v="0"/>
    <n v="88"/>
    <n v="56192.934925864909"/>
    <n v="56255.434925864909"/>
    <n v="56288.934925864909"/>
    <x v="1"/>
    <n v="26"/>
  </r>
  <r>
    <n v="511"/>
    <x v="2"/>
    <x v="0"/>
    <x v="0"/>
    <x v="7"/>
    <x v="82"/>
    <x v="8"/>
    <x v="328"/>
    <x v="17"/>
    <x v="1"/>
    <x v="15"/>
    <s v="L"/>
    <n v="280"/>
    <x v="0"/>
    <x v="0"/>
    <n v="88"/>
    <n v="56192.934925864909"/>
    <n v="56255.434925864909"/>
    <n v="56288.934925864909"/>
    <x v="0"/>
    <n v="26"/>
  </r>
  <r>
    <n v="512"/>
    <x v="2"/>
    <x v="2"/>
    <x v="0"/>
    <x v="10"/>
    <x v="30"/>
    <x v="1"/>
    <x v="313"/>
    <x v="4"/>
    <x v="2"/>
    <x v="4"/>
    <s v="S"/>
    <n v="280"/>
    <x v="0"/>
    <x v="0"/>
    <n v="88"/>
    <n v="56192.934925864909"/>
    <n v="56255.434925864909"/>
    <n v="56288.934925864909"/>
    <x v="0"/>
    <n v="26"/>
  </r>
  <r>
    <n v="513"/>
    <x v="2"/>
    <x v="1"/>
    <x v="0"/>
    <x v="4"/>
    <x v="30"/>
    <x v="0"/>
    <x v="329"/>
    <x v="55"/>
    <x v="2"/>
    <x v="49"/>
    <s v="S"/>
    <n v="280"/>
    <x v="0"/>
    <x v="0"/>
    <n v="88"/>
    <n v="56192.934925864909"/>
    <n v="56255.434925864909"/>
    <n v="56288.934925864909"/>
    <x v="0"/>
    <n v="26"/>
  </r>
  <r>
    <n v="514"/>
    <x v="2"/>
    <x v="2"/>
    <x v="0"/>
    <x v="25"/>
    <x v="3"/>
    <x v="1"/>
    <x v="3"/>
    <x v="9"/>
    <x v="0"/>
    <x v="9"/>
    <s v="M"/>
    <n v="280"/>
    <x v="0"/>
    <x v="0"/>
    <n v="88"/>
    <n v="56192.934925864909"/>
    <n v="56255.434925864909"/>
    <n v="56288.934925864909"/>
    <x v="0"/>
    <n v="26"/>
  </r>
  <r>
    <n v="515"/>
    <x v="2"/>
    <x v="0"/>
    <x v="0"/>
    <x v="0"/>
    <x v="45"/>
    <x v="1"/>
    <x v="330"/>
    <x v="23"/>
    <x v="2"/>
    <x v="4"/>
    <s v="S"/>
    <n v="280"/>
    <x v="0"/>
    <x v="0"/>
    <n v="88"/>
    <n v="56192.934925864909"/>
    <n v="56255.434925864909"/>
    <n v="56288.934925864909"/>
    <x v="0"/>
    <n v="26"/>
  </r>
  <r>
    <n v="516"/>
    <x v="2"/>
    <x v="1"/>
    <x v="0"/>
    <x v="22"/>
    <x v="240"/>
    <x v="1"/>
    <x v="331"/>
    <x v="4"/>
    <x v="2"/>
    <x v="4"/>
    <s v="M"/>
    <n v="280"/>
    <x v="0"/>
    <x v="0"/>
    <n v="88"/>
    <n v="56192.934925864909"/>
    <n v="56255.434925864909"/>
    <n v="56288.934925864909"/>
    <x v="1"/>
    <n v="26"/>
  </r>
  <r>
    <n v="517"/>
    <x v="2"/>
    <x v="0"/>
    <x v="0"/>
    <x v="10"/>
    <x v="75"/>
    <x v="0"/>
    <x v="332"/>
    <x v="7"/>
    <x v="2"/>
    <x v="7"/>
    <s v="M"/>
    <n v="280"/>
    <x v="0"/>
    <x v="0"/>
    <n v="88"/>
    <n v="56192.934925864909"/>
    <n v="56255.434925864909"/>
    <n v="56288.934925864909"/>
    <x v="0"/>
    <n v="26"/>
  </r>
  <r>
    <n v="518"/>
    <x v="2"/>
    <x v="0"/>
    <x v="0"/>
    <x v="0"/>
    <x v="23"/>
    <x v="16"/>
    <x v="333"/>
    <x v="56"/>
    <x v="0"/>
    <x v="40"/>
    <s v="L"/>
    <n v="280"/>
    <x v="0"/>
    <x v="0"/>
    <n v="88"/>
    <n v="56192.934925864909"/>
    <n v="56255.434925864909"/>
    <n v="56288.934925864909"/>
    <x v="1"/>
    <n v="26"/>
  </r>
  <r>
    <n v="519"/>
    <x v="2"/>
    <x v="1"/>
    <x v="0"/>
    <x v="26"/>
    <x v="241"/>
    <x v="1"/>
    <x v="334"/>
    <x v="4"/>
    <x v="2"/>
    <x v="4"/>
    <s v="L"/>
    <n v="280"/>
    <x v="0"/>
    <x v="0"/>
    <n v="88"/>
    <n v="56192.934925864909"/>
    <n v="56255.434925864909"/>
    <n v="56288.934925864909"/>
    <x v="1"/>
    <n v="26"/>
  </r>
  <r>
    <n v="520"/>
    <x v="2"/>
    <x v="0"/>
    <x v="0"/>
    <x v="0"/>
    <x v="38"/>
    <x v="8"/>
    <x v="335"/>
    <x v="17"/>
    <x v="2"/>
    <x v="15"/>
    <s v="M"/>
    <n v="280"/>
    <x v="0"/>
    <x v="0"/>
    <n v="88"/>
    <n v="56192.934925864909"/>
    <n v="56255.434925864909"/>
    <n v="56288.934925864909"/>
    <x v="0"/>
    <n v="26"/>
  </r>
  <r>
    <n v="521"/>
    <x v="2"/>
    <x v="2"/>
    <x v="0"/>
    <x v="20"/>
    <x v="33"/>
    <x v="1"/>
    <x v="38"/>
    <x v="11"/>
    <x v="2"/>
    <x v="23"/>
    <s v="M"/>
    <n v="280"/>
    <x v="0"/>
    <x v="0"/>
    <n v="88"/>
    <n v="56192.934925864909"/>
    <n v="56255.434925864909"/>
    <n v="56288.934925864909"/>
    <x v="0"/>
    <n v="26"/>
  </r>
  <r>
    <n v="522"/>
    <x v="2"/>
    <x v="0"/>
    <x v="0"/>
    <x v="5"/>
    <x v="3"/>
    <x v="1"/>
    <x v="3"/>
    <x v="13"/>
    <x v="2"/>
    <x v="11"/>
    <s v="S"/>
    <n v="280"/>
    <x v="0"/>
    <x v="0"/>
    <n v="88"/>
    <n v="56192.934925864909"/>
    <n v="56255.434925864909"/>
    <n v="56288.934925864909"/>
    <x v="0"/>
    <n v="26"/>
  </r>
  <r>
    <n v="523"/>
    <x v="2"/>
    <x v="1"/>
    <x v="0"/>
    <x v="49"/>
    <x v="242"/>
    <x v="1"/>
    <x v="336"/>
    <x v="4"/>
    <x v="2"/>
    <x v="4"/>
    <s v="L"/>
    <n v="280"/>
    <x v="0"/>
    <x v="0"/>
    <n v="88"/>
    <n v="56192.934925864909"/>
    <n v="56255.434925864909"/>
    <n v="56288.934925864909"/>
    <x v="1"/>
    <n v="26"/>
  </r>
  <r>
    <n v="524"/>
    <x v="2"/>
    <x v="0"/>
    <x v="0"/>
    <x v="0"/>
    <x v="8"/>
    <x v="1"/>
    <x v="8"/>
    <x v="4"/>
    <x v="2"/>
    <x v="4"/>
    <s v="L"/>
    <n v="280"/>
    <x v="0"/>
    <x v="0"/>
    <n v="88"/>
    <n v="56192.934925864909"/>
    <n v="56255.434925864909"/>
    <n v="56288.934925864909"/>
    <x v="1"/>
    <n v="26"/>
  </r>
  <r>
    <n v="525"/>
    <x v="2"/>
    <x v="1"/>
    <x v="0"/>
    <x v="26"/>
    <x v="243"/>
    <x v="1"/>
    <x v="337"/>
    <x v="4"/>
    <x v="2"/>
    <x v="4"/>
    <s v="L"/>
    <n v="280"/>
    <x v="0"/>
    <x v="0"/>
    <n v="88"/>
    <n v="56192.934925864909"/>
    <n v="56255.434925864909"/>
    <n v="56288.934925864909"/>
    <x v="1"/>
    <n v="26"/>
  </r>
  <r>
    <n v="526"/>
    <x v="2"/>
    <x v="0"/>
    <x v="0"/>
    <x v="0"/>
    <x v="244"/>
    <x v="1"/>
    <x v="338"/>
    <x v="4"/>
    <x v="2"/>
    <x v="4"/>
    <s v="M"/>
    <n v="280"/>
    <x v="0"/>
    <x v="0"/>
    <n v="88"/>
    <n v="56192.934925864909"/>
    <n v="56255.434925864909"/>
    <n v="56288.934925864909"/>
    <x v="0"/>
    <n v="26"/>
  </r>
  <r>
    <n v="527"/>
    <x v="2"/>
    <x v="1"/>
    <x v="0"/>
    <x v="5"/>
    <x v="8"/>
    <x v="1"/>
    <x v="8"/>
    <x v="4"/>
    <x v="2"/>
    <x v="4"/>
    <s v="M"/>
    <n v="280"/>
    <x v="0"/>
    <x v="0"/>
    <n v="88"/>
    <n v="56192.934925864909"/>
    <n v="56255.434925864909"/>
    <n v="56288.934925864909"/>
    <x v="1"/>
    <n v="26"/>
  </r>
  <r>
    <n v="528"/>
    <x v="2"/>
    <x v="1"/>
    <x v="0"/>
    <x v="5"/>
    <x v="16"/>
    <x v="1"/>
    <x v="28"/>
    <x v="4"/>
    <x v="2"/>
    <x v="4"/>
    <s v="M"/>
    <n v="280"/>
    <x v="0"/>
    <x v="0"/>
    <n v="88"/>
    <n v="56192.934925864909"/>
    <n v="56255.434925864909"/>
    <n v="56288.934925864909"/>
    <x v="0"/>
    <n v="26"/>
  </r>
  <r>
    <n v="529"/>
    <x v="2"/>
    <x v="1"/>
    <x v="0"/>
    <x v="5"/>
    <x v="171"/>
    <x v="1"/>
    <x v="233"/>
    <x v="4"/>
    <x v="2"/>
    <x v="4"/>
    <s v="M"/>
    <n v="280"/>
    <x v="0"/>
    <x v="0"/>
    <n v="88"/>
    <n v="56192.934925864909"/>
    <n v="56255.434925864909"/>
    <n v="56288.934925864909"/>
    <x v="0"/>
    <n v="26"/>
  </r>
  <r>
    <n v="530"/>
    <x v="2"/>
    <x v="0"/>
    <x v="0"/>
    <x v="5"/>
    <x v="2"/>
    <x v="1"/>
    <x v="14"/>
    <x v="17"/>
    <x v="0"/>
    <x v="15"/>
    <s v="M"/>
    <n v="280"/>
    <x v="0"/>
    <x v="0"/>
    <n v="88"/>
    <n v="56192.934925864909"/>
    <n v="56255.434925864909"/>
    <n v="56288.934925864909"/>
    <x v="0"/>
    <n v="26"/>
  </r>
  <r>
    <n v="531"/>
    <x v="2"/>
    <x v="0"/>
    <x v="0"/>
    <x v="5"/>
    <x v="69"/>
    <x v="1"/>
    <x v="90"/>
    <x v="17"/>
    <x v="0"/>
    <x v="15"/>
    <s v="M"/>
    <n v="280"/>
    <x v="0"/>
    <x v="0"/>
    <n v="88"/>
    <n v="56192.934925864909"/>
    <n v="56255.434925864909"/>
    <n v="56288.934925864909"/>
    <x v="0"/>
    <n v="26"/>
  </r>
  <r>
    <n v="532"/>
    <x v="2"/>
    <x v="1"/>
    <x v="0"/>
    <x v="4"/>
    <x v="245"/>
    <x v="1"/>
    <x v="339"/>
    <x v="4"/>
    <x v="2"/>
    <x v="4"/>
    <s v="M"/>
    <n v="280"/>
    <x v="0"/>
    <x v="0"/>
    <n v="88"/>
    <n v="56192.934925864909"/>
    <n v="56255.434925864909"/>
    <n v="56288.934925864909"/>
    <x v="1"/>
    <n v="26"/>
  </r>
  <r>
    <n v="533"/>
    <x v="2"/>
    <x v="1"/>
    <x v="0"/>
    <x v="4"/>
    <x v="246"/>
    <x v="1"/>
    <x v="340"/>
    <x v="4"/>
    <x v="2"/>
    <x v="4"/>
    <s v="M"/>
    <n v="280"/>
    <x v="0"/>
    <x v="0"/>
    <n v="88"/>
    <n v="56192.934925864909"/>
    <n v="56255.434925864909"/>
    <n v="56288.934925864909"/>
    <x v="1"/>
    <n v="26"/>
  </r>
  <r>
    <n v="534"/>
    <x v="2"/>
    <x v="1"/>
    <x v="0"/>
    <x v="39"/>
    <x v="247"/>
    <x v="1"/>
    <x v="341"/>
    <x v="4"/>
    <x v="2"/>
    <x v="4"/>
    <s v="M"/>
    <n v="280"/>
    <x v="0"/>
    <x v="0"/>
    <n v="88"/>
    <n v="56192.934925864909"/>
    <n v="56255.434925864909"/>
    <n v="56288.934925864909"/>
    <x v="1"/>
    <n v="26"/>
  </r>
  <r>
    <n v="535"/>
    <x v="2"/>
    <x v="1"/>
    <x v="0"/>
    <x v="39"/>
    <x v="248"/>
    <x v="1"/>
    <x v="342"/>
    <x v="4"/>
    <x v="2"/>
    <x v="4"/>
    <s v="M"/>
    <n v="280"/>
    <x v="0"/>
    <x v="0"/>
    <n v="88"/>
    <n v="56192.934925864909"/>
    <n v="56255.434925864909"/>
    <n v="56288.934925864909"/>
    <x v="1"/>
    <n v="26"/>
  </r>
  <r>
    <n v="536"/>
    <x v="2"/>
    <x v="1"/>
    <x v="0"/>
    <x v="5"/>
    <x v="178"/>
    <x v="1"/>
    <x v="240"/>
    <x v="4"/>
    <x v="2"/>
    <x v="4"/>
    <s v="M"/>
    <n v="280"/>
    <x v="0"/>
    <x v="0"/>
    <n v="88"/>
    <n v="56192.934925864909"/>
    <n v="56255.434925864909"/>
    <n v="56288.934925864909"/>
    <x v="1"/>
    <n v="26"/>
  </r>
  <r>
    <n v="537"/>
    <x v="2"/>
    <x v="1"/>
    <x v="0"/>
    <x v="10"/>
    <x v="155"/>
    <x v="1"/>
    <x v="211"/>
    <x v="4"/>
    <x v="2"/>
    <x v="4"/>
    <s v="M"/>
    <n v="280"/>
    <x v="0"/>
    <x v="0"/>
    <n v="88"/>
    <n v="56192.934925864909"/>
    <n v="56255.434925864909"/>
    <n v="56288.934925864909"/>
    <x v="1"/>
    <n v="26"/>
  </r>
  <r>
    <n v="538"/>
    <x v="2"/>
    <x v="0"/>
    <x v="0"/>
    <x v="0"/>
    <x v="249"/>
    <x v="1"/>
    <x v="343"/>
    <x v="4"/>
    <x v="0"/>
    <x v="4"/>
    <s v="M"/>
    <n v="280"/>
    <x v="0"/>
    <x v="0"/>
    <n v="88"/>
    <n v="56192.934925864909"/>
    <n v="56255.434925864909"/>
    <n v="56288.934925864909"/>
    <x v="1"/>
    <n v="26"/>
  </r>
  <r>
    <n v="539"/>
    <x v="2"/>
    <x v="0"/>
    <x v="0"/>
    <x v="0"/>
    <x v="157"/>
    <x v="1"/>
    <x v="213"/>
    <x v="4"/>
    <x v="0"/>
    <x v="4"/>
    <s v="M"/>
    <n v="280"/>
    <x v="0"/>
    <x v="0"/>
    <n v="88"/>
    <n v="56192.934925864909"/>
    <n v="56255.434925864909"/>
    <n v="56288.934925864909"/>
    <x v="0"/>
    <n v="26"/>
  </r>
  <r>
    <n v="540"/>
    <x v="2"/>
    <x v="1"/>
    <x v="0"/>
    <x v="5"/>
    <x v="217"/>
    <x v="1"/>
    <x v="284"/>
    <x v="4"/>
    <x v="2"/>
    <x v="4"/>
    <s v="M"/>
    <n v="280"/>
    <x v="0"/>
    <x v="0"/>
    <n v="88"/>
    <n v="56192.934925864909"/>
    <n v="56255.434925864909"/>
    <n v="56288.934925864909"/>
    <x v="1"/>
    <n v="26"/>
  </r>
  <r>
    <n v="541"/>
    <x v="2"/>
    <x v="1"/>
    <x v="0"/>
    <x v="5"/>
    <x v="218"/>
    <x v="1"/>
    <x v="285"/>
    <x v="4"/>
    <x v="2"/>
    <x v="4"/>
    <s v="M"/>
    <n v="280"/>
    <x v="0"/>
    <x v="0"/>
    <n v="88"/>
    <n v="56192.934925864909"/>
    <n v="56255.434925864909"/>
    <n v="56288.934925864909"/>
    <x v="0"/>
    <n v="26"/>
  </r>
  <r>
    <n v="542"/>
    <x v="2"/>
    <x v="0"/>
    <x v="0"/>
    <x v="10"/>
    <x v="250"/>
    <x v="1"/>
    <x v="344"/>
    <x v="4"/>
    <x v="0"/>
    <x v="4"/>
    <s v="M"/>
    <n v="280"/>
    <x v="0"/>
    <x v="0"/>
    <n v="88"/>
    <n v="56192.934925864909"/>
    <n v="56255.434925864909"/>
    <n v="56288.934925864909"/>
    <x v="1"/>
    <n v="26"/>
  </r>
  <r>
    <n v="543"/>
    <x v="2"/>
    <x v="0"/>
    <x v="0"/>
    <x v="10"/>
    <x v="251"/>
    <x v="1"/>
    <x v="345"/>
    <x v="4"/>
    <x v="0"/>
    <x v="4"/>
    <s v="M"/>
    <n v="280"/>
    <x v="0"/>
    <x v="0"/>
    <n v="88"/>
    <n v="56192.934925864909"/>
    <n v="56255.434925864909"/>
    <n v="56288.934925864909"/>
    <x v="0"/>
    <n v="26"/>
  </r>
  <r>
    <n v="544"/>
    <x v="2"/>
    <x v="1"/>
    <x v="0"/>
    <x v="10"/>
    <x v="46"/>
    <x v="1"/>
    <x v="192"/>
    <x v="4"/>
    <x v="2"/>
    <x v="4"/>
    <s v="M"/>
    <n v="280"/>
    <x v="0"/>
    <x v="0"/>
    <n v="88"/>
    <n v="56192.934925864909"/>
    <n v="56255.434925864909"/>
    <n v="56288.934925864909"/>
    <x v="1"/>
    <n v="26"/>
  </r>
  <r>
    <n v="545"/>
    <x v="2"/>
    <x v="1"/>
    <x v="0"/>
    <x v="10"/>
    <x v="23"/>
    <x v="1"/>
    <x v="24"/>
    <x v="4"/>
    <x v="2"/>
    <x v="4"/>
    <s v="M"/>
    <n v="280"/>
    <x v="0"/>
    <x v="0"/>
    <n v="88"/>
    <n v="56192.934925864909"/>
    <n v="56255.434925864909"/>
    <n v="56288.934925864909"/>
    <x v="1"/>
    <n v="26"/>
  </r>
  <r>
    <n v="546"/>
    <x v="2"/>
    <x v="1"/>
    <x v="0"/>
    <x v="10"/>
    <x v="252"/>
    <x v="1"/>
    <x v="346"/>
    <x v="4"/>
    <x v="2"/>
    <x v="4"/>
    <s v="M"/>
    <n v="280"/>
    <x v="0"/>
    <x v="0"/>
    <n v="88"/>
    <n v="56192.934925864909"/>
    <n v="56255.434925864909"/>
    <n v="56288.934925864909"/>
    <x v="0"/>
    <n v="26"/>
  </r>
  <r>
    <n v="547"/>
    <x v="2"/>
    <x v="1"/>
    <x v="0"/>
    <x v="10"/>
    <x v="46"/>
    <x v="1"/>
    <x v="192"/>
    <x v="4"/>
    <x v="2"/>
    <x v="4"/>
    <s v="M"/>
    <n v="280"/>
    <x v="0"/>
    <x v="0"/>
    <n v="88"/>
    <n v="56192.934925864909"/>
    <n v="56255.434925864909"/>
    <n v="56288.934925864909"/>
    <x v="1"/>
    <n v="26"/>
  </r>
  <r>
    <n v="548"/>
    <x v="2"/>
    <x v="1"/>
    <x v="0"/>
    <x v="5"/>
    <x v="253"/>
    <x v="1"/>
    <x v="347"/>
    <x v="4"/>
    <x v="2"/>
    <x v="4"/>
    <s v="M"/>
    <n v="280"/>
    <x v="0"/>
    <x v="0"/>
    <n v="88"/>
    <n v="56192.934925864909"/>
    <n v="56255.434925864909"/>
    <n v="56288.934925864909"/>
    <x v="0"/>
    <n v="26"/>
  </r>
  <r>
    <n v="549"/>
    <x v="2"/>
    <x v="1"/>
    <x v="0"/>
    <x v="10"/>
    <x v="94"/>
    <x v="1"/>
    <x v="122"/>
    <x v="4"/>
    <x v="2"/>
    <x v="4"/>
    <s v="M"/>
    <n v="280"/>
    <x v="0"/>
    <x v="0"/>
    <n v="88"/>
    <n v="56192.934925864909"/>
    <n v="56255.434925864909"/>
    <n v="56288.934925864909"/>
    <x v="1"/>
    <n v="26"/>
  </r>
  <r>
    <n v="550"/>
    <x v="2"/>
    <x v="1"/>
    <x v="0"/>
    <x v="0"/>
    <x v="254"/>
    <x v="1"/>
    <x v="348"/>
    <x v="4"/>
    <x v="0"/>
    <x v="4"/>
    <s v="L"/>
    <n v="280"/>
    <x v="0"/>
    <x v="0"/>
    <n v="88"/>
    <n v="56192.934925864909"/>
    <n v="56255.434925864909"/>
    <n v="56288.934925864909"/>
    <x v="1"/>
    <n v="26"/>
  </r>
  <r>
    <n v="551"/>
    <x v="2"/>
    <x v="1"/>
    <x v="0"/>
    <x v="0"/>
    <x v="226"/>
    <x v="1"/>
    <x v="297"/>
    <x v="4"/>
    <x v="0"/>
    <x v="4"/>
    <s v="L"/>
    <n v="280"/>
    <x v="0"/>
    <x v="0"/>
    <n v="88"/>
    <n v="56192.934925864909"/>
    <n v="56255.434925864909"/>
    <n v="56288.934925864909"/>
    <x v="1"/>
    <n v="26"/>
  </r>
  <r>
    <n v="552"/>
    <x v="2"/>
    <x v="1"/>
    <x v="0"/>
    <x v="0"/>
    <x v="255"/>
    <x v="1"/>
    <x v="349"/>
    <x v="4"/>
    <x v="2"/>
    <x v="4"/>
    <s v="M"/>
    <n v="280"/>
    <x v="0"/>
    <x v="0"/>
    <n v="88"/>
    <n v="56192.934925864909"/>
    <n v="56255.434925864909"/>
    <n v="56288.934925864909"/>
    <x v="1"/>
    <n v="26"/>
  </r>
  <r>
    <n v="553"/>
    <x v="2"/>
    <x v="1"/>
    <x v="0"/>
    <x v="0"/>
    <x v="98"/>
    <x v="1"/>
    <x v="126"/>
    <x v="4"/>
    <x v="2"/>
    <x v="4"/>
    <s v="M"/>
    <n v="280"/>
    <x v="0"/>
    <x v="0"/>
    <n v="88"/>
    <n v="56192.934925864909"/>
    <n v="56255.434925864909"/>
    <n v="56288.934925864909"/>
    <x v="1"/>
    <n v="26"/>
  </r>
  <r>
    <n v="554"/>
    <x v="2"/>
    <x v="1"/>
    <x v="0"/>
    <x v="10"/>
    <x v="256"/>
    <x v="1"/>
    <x v="350"/>
    <x v="4"/>
    <x v="2"/>
    <x v="4"/>
    <s v="M"/>
    <n v="280"/>
    <x v="0"/>
    <x v="0"/>
    <n v="88"/>
    <n v="56192.934925864909"/>
    <n v="56255.434925864909"/>
    <n v="56288.934925864909"/>
    <x v="1"/>
    <n v="26"/>
  </r>
  <r>
    <n v="555"/>
    <x v="2"/>
    <x v="1"/>
    <x v="0"/>
    <x v="10"/>
    <x v="94"/>
    <x v="1"/>
    <x v="122"/>
    <x v="4"/>
    <x v="2"/>
    <x v="4"/>
    <s v="M"/>
    <n v="280"/>
    <x v="0"/>
    <x v="0"/>
    <n v="88"/>
    <n v="56192.934925864909"/>
    <n v="56255.434925864909"/>
    <n v="56288.934925864909"/>
    <x v="1"/>
    <n v="26"/>
  </r>
  <r>
    <n v="556"/>
    <x v="2"/>
    <x v="1"/>
    <x v="0"/>
    <x v="10"/>
    <x v="211"/>
    <x v="1"/>
    <x v="277"/>
    <x v="4"/>
    <x v="2"/>
    <x v="4"/>
    <s v="M"/>
    <n v="280"/>
    <x v="0"/>
    <x v="0"/>
    <n v="88"/>
    <n v="56192.934925864909"/>
    <n v="56255.434925864909"/>
    <n v="56288.934925864909"/>
    <x v="1"/>
    <n v="26"/>
  </r>
  <r>
    <n v="557"/>
    <x v="2"/>
    <x v="1"/>
    <x v="0"/>
    <x v="10"/>
    <x v="257"/>
    <x v="1"/>
    <x v="351"/>
    <x v="4"/>
    <x v="0"/>
    <x v="4"/>
    <s v="M"/>
    <n v="280"/>
    <x v="0"/>
    <x v="0"/>
    <n v="88"/>
    <n v="56192.934925864909"/>
    <n v="56255.434925864909"/>
    <n v="56288.934925864909"/>
    <x v="0"/>
    <n v="26"/>
  </r>
  <r>
    <n v="558"/>
    <x v="2"/>
    <x v="1"/>
    <x v="0"/>
    <x v="0"/>
    <x v="254"/>
    <x v="1"/>
    <x v="348"/>
    <x v="4"/>
    <x v="0"/>
    <x v="4"/>
    <s v="M"/>
    <n v="280"/>
    <x v="0"/>
    <x v="0"/>
    <n v="88"/>
    <n v="56192.934925864909"/>
    <n v="56255.434925864909"/>
    <n v="56288.934925864909"/>
    <x v="1"/>
    <n v="26"/>
  </r>
  <r>
    <n v="559"/>
    <x v="2"/>
    <x v="1"/>
    <x v="0"/>
    <x v="0"/>
    <x v="226"/>
    <x v="1"/>
    <x v="297"/>
    <x v="4"/>
    <x v="0"/>
    <x v="4"/>
    <s v="M"/>
    <n v="280"/>
    <x v="0"/>
    <x v="0"/>
    <n v="88"/>
    <n v="56192.934925864909"/>
    <n v="56255.434925864909"/>
    <n v="56288.934925864909"/>
    <x v="1"/>
    <n v="26"/>
  </r>
  <r>
    <n v="560"/>
    <x v="2"/>
    <x v="1"/>
    <x v="0"/>
    <x v="44"/>
    <x v="254"/>
    <x v="1"/>
    <x v="348"/>
    <x v="4"/>
    <x v="0"/>
    <x v="4"/>
    <s v="M"/>
    <n v="280"/>
    <x v="0"/>
    <x v="0"/>
    <n v="88"/>
    <n v="56192.934925864909"/>
    <n v="56255.434925864909"/>
    <n v="56288.934925864909"/>
    <x v="1"/>
    <n v="26"/>
  </r>
  <r>
    <n v="561"/>
    <x v="2"/>
    <x v="1"/>
    <x v="0"/>
    <x v="44"/>
    <x v="258"/>
    <x v="1"/>
    <x v="352"/>
    <x v="4"/>
    <x v="0"/>
    <x v="4"/>
    <s v="M"/>
    <n v="280"/>
    <x v="0"/>
    <x v="0"/>
    <n v="88"/>
    <n v="56192.934925864909"/>
    <n v="56255.434925864909"/>
    <n v="56288.934925864909"/>
    <x v="1"/>
    <n v="26"/>
  </r>
  <r>
    <n v="562"/>
    <x v="2"/>
    <x v="1"/>
    <x v="0"/>
    <x v="10"/>
    <x v="259"/>
    <x v="1"/>
    <x v="353"/>
    <x v="4"/>
    <x v="2"/>
    <x v="4"/>
    <s v="M"/>
    <n v="280"/>
    <x v="0"/>
    <x v="0"/>
    <n v="88"/>
    <n v="56192.934925864909"/>
    <n v="56255.434925864909"/>
    <n v="56288.934925864909"/>
    <x v="1"/>
    <n v="26"/>
  </r>
  <r>
    <n v="563"/>
    <x v="2"/>
    <x v="1"/>
    <x v="0"/>
    <x v="10"/>
    <x v="260"/>
    <x v="1"/>
    <x v="354"/>
    <x v="4"/>
    <x v="2"/>
    <x v="4"/>
    <s v="M"/>
    <n v="280"/>
    <x v="0"/>
    <x v="0"/>
    <n v="88"/>
    <n v="56192.934925864909"/>
    <n v="56255.434925864909"/>
    <n v="56288.934925864909"/>
    <x v="1"/>
    <n v="26"/>
  </r>
  <r>
    <n v="564"/>
    <x v="2"/>
    <x v="1"/>
    <x v="0"/>
    <x v="5"/>
    <x v="261"/>
    <x v="1"/>
    <x v="355"/>
    <x v="4"/>
    <x v="2"/>
    <x v="4"/>
    <s v="M"/>
    <n v="280"/>
    <x v="0"/>
    <x v="0"/>
    <n v="88"/>
    <n v="56192.934925864909"/>
    <n v="56255.434925864909"/>
    <n v="56288.934925864909"/>
    <x v="1"/>
    <n v="26"/>
  </r>
  <r>
    <n v="565"/>
    <x v="2"/>
    <x v="1"/>
    <x v="0"/>
    <x v="10"/>
    <x v="101"/>
    <x v="1"/>
    <x v="356"/>
    <x v="4"/>
    <x v="0"/>
    <x v="4"/>
    <s v="M"/>
    <n v="280"/>
    <x v="0"/>
    <x v="0"/>
    <n v="88"/>
    <n v="56192.934925864909"/>
    <n v="56255.434925864909"/>
    <n v="56288.934925864909"/>
    <x v="0"/>
    <n v="26"/>
  </r>
  <r>
    <n v="566"/>
    <x v="2"/>
    <x v="1"/>
    <x v="0"/>
    <x v="5"/>
    <x v="68"/>
    <x v="1"/>
    <x v="81"/>
    <x v="4"/>
    <x v="2"/>
    <x v="4"/>
    <s v="M"/>
    <n v="280"/>
    <x v="0"/>
    <x v="0"/>
    <n v="88"/>
    <n v="56192.934925864909"/>
    <n v="56255.434925864909"/>
    <n v="56288.934925864909"/>
    <x v="1"/>
    <n v="26"/>
  </r>
  <r>
    <n v="567"/>
    <x v="2"/>
    <x v="0"/>
    <x v="0"/>
    <x v="5"/>
    <x v="67"/>
    <x v="2"/>
    <x v="227"/>
    <x v="2"/>
    <x v="0"/>
    <x v="2"/>
    <s v="M"/>
    <n v="280"/>
    <x v="0"/>
    <x v="0"/>
    <n v="88"/>
    <n v="56192.934925864909"/>
    <n v="56255.434925864909"/>
    <n v="56288.934925864909"/>
    <x v="0"/>
    <n v="26"/>
  </r>
  <r>
    <n v="568"/>
    <x v="2"/>
    <x v="1"/>
    <x v="0"/>
    <x v="5"/>
    <x v="59"/>
    <x v="1"/>
    <x v="73"/>
    <x v="4"/>
    <x v="2"/>
    <x v="4"/>
    <s v="M"/>
    <n v="280"/>
    <x v="0"/>
    <x v="0"/>
    <n v="88"/>
    <n v="56192.934925864909"/>
    <n v="56255.434925864909"/>
    <n v="56288.934925864909"/>
    <x v="0"/>
    <n v="26"/>
  </r>
  <r>
    <n v="569"/>
    <x v="2"/>
    <x v="1"/>
    <x v="0"/>
    <x v="0"/>
    <x v="65"/>
    <x v="1"/>
    <x v="75"/>
    <x v="4"/>
    <x v="2"/>
    <x v="4"/>
    <s v="M"/>
    <n v="280"/>
    <x v="0"/>
    <x v="0"/>
    <n v="88"/>
    <n v="56192.934925864909"/>
    <n v="56255.434925864909"/>
    <n v="56288.934925864909"/>
    <x v="1"/>
    <n v="26"/>
  </r>
  <r>
    <n v="570"/>
    <x v="2"/>
    <x v="1"/>
    <x v="0"/>
    <x v="0"/>
    <x v="234"/>
    <x v="1"/>
    <x v="316"/>
    <x v="4"/>
    <x v="2"/>
    <x v="4"/>
    <s v="M"/>
    <n v="280"/>
    <x v="0"/>
    <x v="0"/>
    <n v="88"/>
    <n v="56192.934925864909"/>
    <n v="56255.434925864909"/>
    <n v="56288.934925864909"/>
    <x v="1"/>
    <n v="26"/>
  </r>
  <r>
    <n v="571"/>
    <x v="2"/>
    <x v="1"/>
    <x v="0"/>
    <x v="0"/>
    <x v="65"/>
    <x v="1"/>
    <x v="75"/>
    <x v="4"/>
    <x v="2"/>
    <x v="4"/>
    <s v="M"/>
    <n v="280"/>
    <x v="0"/>
    <x v="0"/>
    <n v="88"/>
    <n v="56192.934925864909"/>
    <n v="56255.434925864909"/>
    <n v="56288.934925864909"/>
    <x v="1"/>
    <n v="26"/>
  </r>
  <r>
    <n v="572"/>
    <x v="2"/>
    <x v="1"/>
    <x v="0"/>
    <x v="5"/>
    <x v="16"/>
    <x v="1"/>
    <x v="28"/>
    <x v="4"/>
    <x v="2"/>
    <x v="4"/>
    <s v="M"/>
    <n v="280"/>
    <x v="0"/>
    <x v="0"/>
    <n v="88"/>
    <n v="56192.934925864909"/>
    <n v="56255.434925864909"/>
    <n v="56288.934925864909"/>
    <x v="0"/>
    <n v="26"/>
  </r>
  <r>
    <n v="573"/>
    <x v="2"/>
    <x v="1"/>
    <x v="0"/>
    <x v="5"/>
    <x v="262"/>
    <x v="1"/>
    <x v="357"/>
    <x v="4"/>
    <x v="2"/>
    <x v="4"/>
    <s v="M"/>
    <n v="280"/>
    <x v="0"/>
    <x v="0"/>
    <n v="88"/>
    <n v="56192.934925864909"/>
    <n v="56255.434925864909"/>
    <n v="56288.934925864909"/>
    <x v="0"/>
    <n v="26"/>
  </r>
  <r>
    <n v="574"/>
    <x v="2"/>
    <x v="1"/>
    <x v="0"/>
    <x v="0"/>
    <x v="234"/>
    <x v="1"/>
    <x v="316"/>
    <x v="4"/>
    <x v="2"/>
    <x v="4"/>
    <s v="M"/>
    <n v="280"/>
    <x v="0"/>
    <x v="0"/>
    <n v="88"/>
    <n v="56192.934925864909"/>
    <n v="56255.434925864909"/>
    <n v="56288.934925864909"/>
    <x v="1"/>
    <n v="26"/>
  </r>
  <r>
    <n v="575"/>
    <x v="2"/>
    <x v="1"/>
    <x v="0"/>
    <x v="0"/>
    <x v="65"/>
    <x v="1"/>
    <x v="75"/>
    <x v="4"/>
    <x v="2"/>
    <x v="4"/>
    <s v="M"/>
    <n v="280"/>
    <x v="0"/>
    <x v="0"/>
    <n v="88"/>
    <n v="56192.934925864909"/>
    <n v="56255.434925864909"/>
    <n v="56288.934925864909"/>
    <x v="1"/>
    <n v="26"/>
  </r>
  <r>
    <n v="576"/>
    <x v="2"/>
    <x v="1"/>
    <x v="0"/>
    <x v="0"/>
    <x v="234"/>
    <x v="1"/>
    <x v="316"/>
    <x v="4"/>
    <x v="2"/>
    <x v="4"/>
    <s v="M"/>
    <n v="280"/>
    <x v="0"/>
    <x v="0"/>
    <n v="88"/>
    <n v="56192.934925864909"/>
    <n v="56255.434925864909"/>
    <n v="56288.934925864909"/>
    <x v="1"/>
    <n v="26"/>
  </r>
  <r>
    <n v="577"/>
    <x v="2"/>
    <x v="1"/>
    <x v="0"/>
    <x v="5"/>
    <x v="263"/>
    <x v="1"/>
    <x v="358"/>
    <x v="4"/>
    <x v="2"/>
    <x v="4"/>
    <s v="M"/>
    <n v="280"/>
    <x v="0"/>
    <x v="0"/>
    <n v="88"/>
    <n v="56192.934925864909"/>
    <n v="56255.434925864909"/>
    <n v="56288.934925864909"/>
    <x v="1"/>
    <n v="26"/>
  </r>
  <r>
    <n v="578"/>
    <x v="2"/>
    <x v="1"/>
    <x v="0"/>
    <x v="10"/>
    <x v="16"/>
    <x v="1"/>
    <x v="28"/>
    <x v="4"/>
    <x v="2"/>
    <x v="4"/>
    <s v="M"/>
    <n v="280"/>
    <x v="0"/>
    <x v="0"/>
    <n v="88"/>
    <n v="56192.934925864909"/>
    <n v="56255.434925864909"/>
    <n v="56288.934925864909"/>
    <x v="0"/>
    <n v="26"/>
  </r>
  <r>
    <n v="579"/>
    <x v="2"/>
    <x v="1"/>
    <x v="0"/>
    <x v="10"/>
    <x v="264"/>
    <x v="1"/>
    <x v="359"/>
    <x v="4"/>
    <x v="2"/>
    <x v="4"/>
    <s v="M"/>
    <n v="280"/>
    <x v="0"/>
    <x v="0"/>
    <n v="88"/>
    <n v="56192.934925864909"/>
    <n v="56255.434925864909"/>
    <n v="56288.934925864909"/>
    <x v="0"/>
    <n v="26"/>
  </r>
  <r>
    <n v="580"/>
    <x v="2"/>
    <x v="1"/>
    <x v="0"/>
    <x v="5"/>
    <x v="166"/>
    <x v="1"/>
    <x v="225"/>
    <x v="4"/>
    <x v="2"/>
    <x v="4"/>
    <s v="M"/>
    <n v="280"/>
    <x v="0"/>
    <x v="0"/>
    <n v="88"/>
    <n v="56192.934925864909"/>
    <n v="56255.434925864909"/>
    <n v="56288.934925864909"/>
    <x v="1"/>
    <n v="26"/>
  </r>
  <r>
    <n v="581"/>
    <x v="2"/>
    <x v="1"/>
    <x v="0"/>
    <x v="5"/>
    <x v="165"/>
    <x v="1"/>
    <x v="224"/>
    <x v="4"/>
    <x v="2"/>
    <x v="4"/>
    <s v="M"/>
    <n v="280"/>
    <x v="0"/>
    <x v="0"/>
    <n v="88"/>
    <n v="56192.934925864909"/>
    <n v="56255.434925864909"/>
    <n v="56288.934925864909"/>
    <x v="0"/>
    <n v="26"/>
  </r>
  <r>
    <n v="582"/>
    <x v="2"/>
    <x v="1"/>
    <x v="0"/>
    <x v="10"/>
    <x v="174"/>
    <x v="1"/>
    <x v="236"/>
    <x v="4"/>
    <x v="2"/>
    <x v="4"/>
    <s v="M"/>
    <n v="280"/>
    <x v="0"/>
    <x v="0"/>
    <n v="88"/>
    <n v="56192.934925864909"/>
    <n v="56255.434925864909"/>
    <n v="56288.934925864909"/>
    <x v="1"/>
    <n v="26"/>
  </r>
  <r>
    <n v="583"/>
    <x v="2"/>
    <x v="1"/>
    <x v="0"/>
    <x v="10"/>
    <x v="175"/>
    <x v="1"/>
    <x v="237"/>
    <x v="4"/>
    <x v="2"/>
    <x v="4"/>
    <s v="M"/>
    <n v="280"/>
    <x v="0"/>
    <x v="0"/>
    <n v="88"/>
    <n v="56192.934925864909"/>
    <n v="56255.434925864909"/>
    <n v="56288.934925864909"/>
    <x v="1"/>
    <n v="26"/>
  </r>
  <r>
    <n v="584"/>
    <x v="2"/>
    <x v="1"/>
    <x v="0"/>
    <x v="5"/>
    <x v="41"/>
    <x v="1"/>
    <x v="47"/>
    <x v="4"/>
    <x v="2"/>
    <x v="4"/>
    <s v="M"/>
    <n v="280"/>
    <x v="0"/>
    <x v="0"/>
    <n v="88"/>
    <n v="56192.934925864909"/>
    <n v="56255.434925864909"/>
    <n v="56288.934925864909"/>
    <x v="0"/>
    <n v="26"/>
  </r>
  <r>
    <n v="585"/>
    <x v="2"/>
    <x v="1"/>
    <x v="0"/>
    <x v="5"/>
    <x v="265"/>
    <x v="1"/>
    <x v="360"/>
    <x v="4"/>
    <x v="2"/>
    <x v="4"/>
    <s v="M"/>
    <n v="280"/>
    <x v="0"/>
    <x v="0"/>
    <n v="88"/>
    <n v="56192.934925864909"/>
    <n v="56255.434925864909"/>
    <n v="56288.934925864909"/>
    <x v="0"/>
    <n v="26"/>
  </r>
  <r>
    <n v="586"/>
    <x v="2"/>
    <x v="0"/>
    <x v="0"/>
    <x v="5"/>
    <x v="12"/>
    <x v="2"/>
    <x v="231"/>
    <x v="2"/>
    <x v="0"/>
    <x v="2"/>
    <s v="M"/>
    <n v="280"/>
    <x v="0"/>
    <x v="0"/>
    <n v="88"/>
    <n v="56192.934925864909"/>
    <n v="56255.434925864909"/>
    <n v="56288.934925864909"/>
    <x v="0"/>
    <n v="26"/>
  </r>
  <r>
    <n v="587"/>
    <x v="2"/>
    <x v="1"/>
    <x v="0"/>
    <x v="0"/>
    <x v="65"/>
    <x v="1"/>
    <x v="75"/>
    <x v="4"/>
    <x v="2"/>
    <x v="4"/>
    <s v="M"/>
    <n v="280"/>
    <x v="0"/>
    <x v="0"/>
    <n v="88"/>
    <n v="56192.934925864909"/>
    <n v="56255.434925864909"/>
    <n v="56288.934925864909"/>
    <x v="1"/>
    <n v="26"/>
  </r>
  <r>
    <n v="588"/>
    <x v="2"/>
    <x v="1"/>
    <x v="0"/>
    <x v="5"/>
    <x v="163"/>
    <x v="1"/>
    <x v="222"/>
    <x v="4"/>
    <x v="0"/>
    <x v="4"/>
    <s v="M"/>
    <n v="280"/>
    <x v="0"/>
    <x v="0"/>
    <n v="88"/>
    <n v="56192.934925864909"/>
    <n v="56255.434925864909"/>
    <n v="56288.934925864909"/>
    <x v="0"/>
    <n v="26"/>
  </r>
  <r>
    <n v="589"/>
    <x v="2"/>
    <x v="1"/>
    <x v="0"/>
    <x v="5"/>
    <x v="28"/>
    <x v="1"/>
    <x v="52"/>
    <x v="4"/>
    <x v="2"/>
    <x v="4"/>
    <s v="M"/>
    <n v="280"/>
    <x v="0"/>
    <x v="0"/>
    <n v="88"/>
    <n v="56192.934925864909"/>
    <n v="56255.434925864909"/>
    <n v="56288.934925864909"/>
    <x v="0"/>
    <n v="26"/>
  </r>
  <r>
    <n v="590"/>
    <x v="2"/>
    <x v="1"/>
    <x v="0"/>
    <x v="39"/>
    <x v="266"/>
    <x v="1"/>
    <x v="361"/>
    <x v="4"/>
    <x v="2"/>
    <x v="4"/>
    <s v="M"/>
    <n v="280"/>
    <x v="0"/>
    <x v="0"/>
    <n v="88"/>
    <n v="56192.934925864909"/>
    <n v="56255.434925864909"/>
    <n v="56288.934925864909"/>
    <x v="1"/>
    <n v="26"/>
  </r>
  <r>
    <n v="591"/>
    <x v="2"/>
    <x v="1"/>
    <x v="0"/>
    <x v="39"/>
    <x v="267"/>
    <x v="1"/>
    <x v="362"/>
    <x v="4"/>
    <x v="2"/>
    <x v="4"/>
    <s v="M"/>
    <n v="280"/>
    <x v="0"/>
    <x v="0"/>
    <n v="88"/>
    <n v="56192.934925864909"/>
    <n v="56255.434925864909"/>
    <n v="56288.934925864909"/>
    <x v="1"/>
    <n v="26"/>
  </r>
  <r>
    <n v="592"/>
    <x v="2"/>
    <x v="1"/>
    <x v="0"/>
    <x v="0"/>
    <x v="100"/>
    <x v="1"/>
    <x v="130"/>
    <x v="4"/>
    <x v="2"/>
    <x v="4"/>
    <s v="M"/>
    <n v="280"/>
    <x v="0"/>
    <x v="0"/>
    <n v="88"/>
    <n v="56192.934925864909"/>
    <n v="56255.434925864909"/>
    <n v="56288.934925864909"/>
    <x v="1"/>
    <n v="26"/>
  </r>
  <r>
    <n v="593"/>
    <x v="2"/>
    <x v="1"/>
    <x v="0"/>
    <x v="0"/>
    <x v="4"/>
    <x v="1"/>
    <x v="4"/>
    <x v="4"/>
    <x v="2"/>
    <x v="4"/>
    <s v="M"/>
    <n v="280"/>
    <x v="0"/>
    <x v="0"/>
    <n v="88"/>
    <n v="56192.934925864909"/>
    <n v="56255.434925864909"/>
    <n v="56288.934925864909"/>
    <x v="1"/>
    <n v="26"/>
  </r>
  <r>
    <n v="594"/>
    <x v="2"/>
    <x v="1"/>
    <x v="0"/>
    <x v="36"/>
    <x v="268"/>
    <x v="1"/>
    <x v="363"/>
    <x v="4"/>
    <x v="2"/>
    <x v="4"/>
    <s v="M"/>
    <n v="280"/>
    <x v="0"/>
    <x v="0"/>
    <n v="88"/>
    <n v="56192.934925864909"/>
    <n v="56255.434925864909"/>
    <n v="56288.934925864909"/>
    <x v="1"/>
    <n v="26"/>
  </r>
  <r>
    <n v="595"/>
    <x v="2"/>
    <x v="1"/>
    <x v="0"/>
    <x v="36"/>
    <x v="183"/>
    <x v="1"/>
    <x v="245"/>
    <x v="4"/>
    <x v="2"/>
    <x v="4"/>
    <s v="M"/>
    <n v="280"/>
    <x v="0"/>
    <x v="0"/>
    <n v="88"/>
    <n v="56192.934925864909"/>
    <n v="56255.434925864909"/>
    <n v="56288.934925864909"/>
    <x v="0"/>
    <n v="26"/>
  </r>
  <r>
    <n v="596"/>
    <x v="2"/>
    <x v="1"/>
    <x v="0"/>
    <x v="0"/>
    <x v="234"/>
    <x v="1"/>
    <x v="316"/>
    <x v="4"/>
    <x v="2"/>
    <x v="4"/>
    <s v="M"/>
    <n v="280"/>
    <x v="0"/>
    <x v="0"/>
    <n v="88"/>
    <n v="56192.934925864909"/>
    <n v="56255.434925864909"/>
    <n v="56288.934925864909"/>
    <x v="1"/>
    <n v="26"/>
  </r>
  <r>
    <n v="597"/>
    <x v="2"/>
    <x v="1"/>
    <x v="0"/>
    <x v="5"/>
    <x v="68"/>
    <x v="1"/>
    <x v="81"/>
    <x v="4"/>
    <x v="2"/>
    <x v="4"/>
    <s v="M"/>
    <n v="280"/>
    <x v="0"/>
    <x v="0"/>
    <n v="88"/>
    <n v="56192.934925864909"/>
    <n v="56255.434925864909"/>
    <n v="56288.934925864909"/>
    <x v="1"/>
    <n v="26"/>
  </r>
  <r>
    <n v="598"/>
    <x v="2"/>
    <x v="0"/>
    <x v="0"/>
    <x v="0"/>
    <x v="94"/>
    <x v="1"/>
    <x v="122"/>
    <x v="4"/>
    <x v="2"/>
    <x v="4"/>
    <s v="M"/>
    <n v="280"/>
    <x v="0"/>
    <x v="0"/>
    <n v="88"/>
    <n v="56192.934925864909"/>
    <n v="56255.434925864909"/>
    <n v="56288.934925864909"/>
    <x v="1"/>
    <n v="26"/>
  </r>
  <r>
    <n v="599"/>
    <x v="2"/>
    <x v="0"/>
    <x v="0"/>
    <x v="0"/>
    <x v="46"/>
    <x v="1"/>
    <x v="192"/>
    <x v="4"/>
    <x v="2"/>
    <x v="4"/>
    <s v="M"/>
    <n v="280"/>
    <x v="0"/>
    <x v="0"/>
    <n v="88"/>
    <n v="56192.934925864909"/>
    <n v="56255.434925864909"/>
    <n v="56288.934925864909"/>
    <x v="1"/>
    <n v="26"/>
  </r>
  <r>
    <n v="600"/>
    <x v="2"/>
    <x v="2"/>
    <x v="0"/>
    <x v="5"/>
    <x v="64"/>
    <x v="1"/>
    <x v="364"/>
    <x v="17"/>
    <x v="0"/>
    <x v="15"/>
    <s v="M"/>
    <n v="280"/>
    <x v="0"/>
    <x v="0"/>
    <n v="88"/>
    <n v="56192.934925864909"/>
    <n v="56255.434925864909"/>
    <n v="56288.934925864909"/>
    <x v="0"/>
    <n v="26"/>
  </r>
  <r>
    <n v="601"/>
    <x v="2"/>
    <x v="2"/>
    <x v="0"/>
    <x v="5"/>
    <x v="122"/>
    <x v="1"/>
    <x v="365"/>
    <x v="17"/>
    <x v="0"/>
    <x v="15"/>
    <s v="M"/>
    <n v="280"/>
    <x v="0"/>
    <x v="0"/>
    <n v="88"/>
    <n v="56192.934925864909"/>
    <n v="56255.434925864909"/>
    <n v="56288.934925864909"/>
    <x v="0"/>
    <n v="26"/>
  </r>
  <r>
    <n v="602"/>
    <x v="2"/>
    <x v="1"/>
    <x v="0"/>
    <x v="10"/>
    <x v="269"/>
    <x v="1"/>
    <x v="366"/>
    <x v="4"/>
    <x v="2"/>
    <x v="4"/>
    <s v="M"/>
    <n v="280"/>
    <x v="0"/>
    <x v="0"/>
    <n v="88"/>
    <n v="56192.934925864909"/>
    <n v="56255.434925864909"/>
    <n v="56288.934925864909"/>
    <x v="1"/>
    <n v="26"/>
  </r>
  <r>
    <n v="603"/>
    <x v="2"/>
    <x v="1"/>
    <x v="0"/>
    <x v="10"/>
    <x v="270"/>
    <x v="1"/>
    <x v="367"/>
    <x v="4"/>
    <x v="2"/>
    <x v="4"/>
    <s v="M"/>
    <n v="280"/>
    <x v="0"/>
    <x v="0"/>
    <n v="88"/>
    <n v="56192.934925864909"/>
    <n v="56255.434925864909"/>
    <n v="56288.934925864909"/>
    <x v="1"/>
    <n v="26"/>
  </r>
  <r>
    <n v="604"/>
    <x v="2"/>
    <x v="1"/>
    <x v="0"/>
    <x v="5"/>
    <x v="271"/>
    <x v="1"/>
    <x v="368"/>
    <x v="4"/>
    <x v="0"/>
    <x v="4"/>
    <s v="M"/>
    <n v="280"/>
    <x v="0"/>
    <x v="0"/>
    <n v="88"/>
    <n v="56192.934925864909"/>
    <n v="56255.434925864909"/>
    <n v="56288.934925864909"/>
    <x v="1"/>
    <n v="26"/>
  </r>
  <r>
    <n v="605"/>
    <x v="2"/>
    <x v="1"/>
    <x v="0"/>
    <x v="5"/>
    <x v="4"/>
    <x v="1"/>
    <x v="4"/>
    <x v="4"/>
    <x v="2"/>
    <x v="4"/>
    <s v="M"/>
    <n v="280"/>
    <x v="0"/>
    <x v="0"/>
    <n v="88"/>
    <n v="56192.934925864909"/>
    <n v="56255.434925864909"/>
    <n v="56288.934925864909"/>
    <x v="1"/>
    <n v="26"/>
  </r>
  <r>
    <n v="606"/>
    <x v="2"/>
    <x v="0"/>
    <x v="0"/>
    <x v="19"/>
    <x v="83"/>
    <x v="1"/>
    <x v="105"/>
    <x v="8"/>
    <x v="2"/>
    <x v="4"/>
    <s v="L"/>
    <n v="280"/>
    <x v="0"/>
    <x v="0"/>
    <n v="88"/>
    <n v="56192.934925864909"/>
    <n v="56255.434925864909"/>
    <n v="56288.934925864909"/>
    <x v="1"/>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95BA9-9C8C-498A-9E94-34EAD865AD73}"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Job_Title">
  <location ref="G3:L55" firstHeaderRow="1" firstDataRow="2" firstDataCol="1"/>
  <pivotFields count="21">
    <pivotField showAll="0"/>
    <pivotField multipleItemSelectionAllowed="1" showAll="0">
      <items count="4">
        <item x="0"/>
        <item x="1"/>
        <item x="2"/>
        <item t="default"/>
      </items>
    </pivotField>
    <pivotField axis="axisCol" showAll="0">
      <items count="5">
        <item x="2"/>
        <item x="3"/>
        <item x="0"/>
        <item x="1"/>
        <item t="default"/>
      </items>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5">
    <i>
      <x/>
    </i>
    <i>
      <x v="1"/>
    </i>
    <i>
      <x v="2"/>
    </i>
    <i>
      <x v="3"/>
    </i>
    <i t="grand">
      <x/>
    </i>
  </colItems>
  <dataFields count="1">
    <dataField name="Sum of salary" fld="5"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6CE5F-B411-4100-A0F7-2CC2E477356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Employee_residence">
  <location ref="D1:E59" firstHeaderRow="1" firstDataRow="1" firstDataCol="1"/>
  <pivotFields count="21">
    <pivotField showAll="0"/>
    <pivotField showAll="0"/>
    <pivotField showAll="0">
      <items count="5">
        <item x="2"/>
        <item x="3"/>
        <item x="0"/>
        <item x="1"/>
        <item t="default"/>
      </items>
    </pivotField>
    <pivotField showAll="0"/>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items count="273">
        <item x="111"/>
        <item x="14"/>
        <item x="84"/>
        <item x="119"/>
        <item x="33"/>
        <item x="73"/>
        <item x="97"/>
        <item x="39"/>
        <item x="116"/>
        <item x="53"/>
        <item x="3"/>
        <item x="126"/>
        <item x="146"/>
        <item x="115"/>
        <item x="110"/>
        <item x="87"/>
        <item x="264"/>
        <item x="209"/>
        <item x="235"/>
        <item x="168"/>
        <item x="139"/>
        <item x="124"/>
        <item x="47"/>
        <item x="12"/>
        <item x="60"/>
        <item x="77"/>
        <item x="80"/>
        <item x="135"/>
        <item x="55"/>
        <item x="131"/>
        <item x="29"/>
        <item x="21"/>
        <item x="57"/>
        <item x="36"/>
        <item x="10"/>
        <item x="35"/>
        <item x="45"/>
        <item x="67"/>
        <item x="103"/>
        <item x="27"/>
        <item x="122"/>
        <item x="138"/>
        <item x="236"/>
        <item x="92"/>
        <item x="101"/>
        <item x="56"/>
        <item x="18"/>
        <item x="238"/>
        <item x="105"/>
        <item x="112"/>
        <item x="28"/>
        <item x="198"/>
        <item x="42"/>
        <item x="75"/>
        <item x="220"/>
        <item x="30"/>
        <item x="151"/>
        <item x="237"/>
        <item x="64"/>
        <item x="66"/>
        <item x="262"/>
        <item x="125"/>
        <item x="153"/>
        <item x="0"/>
        <item x="257"/>
        <item x="5"/>
        <item x="149"/>
        <item x="76"/>
        <item x="113"/>
        <item x="69"/>
        <item x="109"/>
        <item x="244"/>
        <item x="59"/>
        <item x="74"/>
        <item x="218"/>
        <item x="79"/>
        <item x="224"/>
        <item x="158"/>
        <item x="2"/>
        <item x="13"/>
        <item x="38"/>
        <item x="82"/>
        <item x="171"/>
        <item x="197"/>
        <item x="43"/>
        <item x="143"/>
        <item x="147"/>
        <item x="185"/>
        <item x="96"/>
        <item x="191"/>
        <item x="22"/>
        <item x="163"/>
        <item x="253"/>
        <item x="251"/>
        <item x="160"/>
        <item x="16"/>
        <item x="225"/>
        <item x="207"/>
        <item x="150"/>
        <item x="157"/>
        <item x="31"/>
        <item x="230"/>
        <item x="41"/>
        <item x="212"/>
        <item x="37"/>
        <item x="165"/>
        <item x="140"/>
        <item x="190"/>
        <item x="154"/>
        <item x="183"/>
        <item x="51"/>
        <item x="252"/>
        <item x="265"/>
        <item x="148"/>
        <item x="152"/>
        <item x="221"/>
        <item x="178"/>
        <item x="192"/>
        <item x="23"/>
        <item x="177"/>
        <item x="217"/>
        <item x="164"/>
        <item x="261"/>
        <item x="48"/>
        <item x="49"/>
        <item x="170"/>
        <item x="117"/>
        <item x="156"/>
        <item x="239"/>
        <item x="162"/>
        <item x="176"/>
        <item x="9"/>
        <item x="270"/>
        <item x="166"/>
        <item x="184"/>
        <item x="271"/>
        <item x="46"/>
        <item x="52"/>
        <item x="203"/>
        <item x="173"/>
        <item x="8"/>
        <item x="200"/>
        <item x="182"/>
        <item x="159"/>
        <item x="206"/>
        <item x="194"/>
        <item x="34"/>
        <item x="50"/>
        <item x="199"/>
        <item x="65"/>
        <item x="260"/>
        <item x="226"/>
        <item x="249"/>
        <item x="98"/>
        <item x="267"/>
        <item x="211"/>
        <item x="161"/>
        <item x="118"/>
        <item x="205"/>
        <item x="229"/>
        <item x="4"/>
        <item x="263"/>
        <item x="268"/>
        <item x="85"/>
        <item x="114"/>
        <item x="240"/>
        <item x="93"/>
        <item x="269"/>
        <item x="216"/>
        <item x="155"/>
        <item x="189"/>
        <item x="26"/>
        <item x="214"/>
        <item x="223"/>
        <item x="99"/>
        <item x="94"/>
        <item x="175"/>
        <item x="193"/>
        <item x="210"/>
        <item x="202"/>
        <item x="102"/>
        <item x="169"/>
        <item x="179"/>
        <item x="180"/>
        <item x="187"/>
        <item x="95"/>
        <item x="68"/>
        <item x="104"/>
        <item x="188"/>
        <item x="259"/>
        <item x="255"/>
        <item x="243"/>
        <item x="129"/>
        <item x="172"/>
        <item x="219"/>
        <item x="258"/>
        <item x="128"/>
        <item x="231"/>
        <item x="40"/>
        <item x="201"/>
        <item x="6"/>
        <item x="58"/>
        <item x="196"/>
        <item x="266"/>
        <item x="246"/>
        <item x="123"/>
        <item x="83"/>
        <item x="256"/>
        <item x="254"/>
        <item x="250"/>
        <item x="204"/>
        <item x="215"/>
        <item x="234"/>
        <item x="195"/>
        <item x="248"/>
        <item x="245"/>
        <item x="213"/>
        <item x="233"/>
        <item x="90"/>
        <item x="174"/>
        <item x="186"/>
        <item x="81"/>
        <item x="100"/>
        <item x="61"/>
        <item x="91"/>
        <item x="222"/>
        <item x="167"/>
        <item x="181"/>
        <item x="32"/>
        <item x="134"/>
        <item x="1"/>
        <item x="247"/>
        <item x="63"/>
        <item x="71"/>
        <item x="19"/>
        <item x="44"/>
        <item x="232"/>
        <item x="24"/>
        <item x="241"/>
        <item x="62"/>
        <item x="242"/>
        <item x="54"/>
        <item x="132"/>
        <item x="107"/>
        <item x="17"/>
        <item x="127"/>
        <item x="20"/>
        <item x="141"/>
        <item x="86"/>
        <item x="25"/>
        <item x="133"/>
        <item x="144"/>
        <item x="137"/>
        <item x="227"/>
        <item x="70"/>
        <item x="136"/>
        <item x="108"/>
        <item x="120"/>
        <item x="142"/>
        <item x="72"/>
        <item x="78"/>
        <item x="228"/>
        <item x="130"/>
        <item x="11"/>
        <item x="121"/>
        <item x="15"/>
        <item x="145"/>
        <item x="208"/>
        <item x="88"/>
        <item x="89"/>
        <item x="7"/>
        <item x="106"/>
        <item t="default"/>
      </items>
    </pivotField>
    <pivotField showAll="0"/>
    <pivotField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axis="axisRow"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8"/>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Avg_UsSalary" fld="1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F0C2D-2121-4B6A-BEC5-653803F51E3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Job_Title">
  <location ref="A1:B52" firstHeaderRow="1" firstDataRow="1" firstDataCol="1"/>
  <pivotFields count="21">
    <pivotField showAll="0"/>
    <pivotField showAll="0"/>
    <pivotField showAll="0">
      <items count="5">
        <item x="2"/>
        <item x="3"/>
        <item x="0"/>
        <item x="1"/>
        <item t="default"/>
      </items>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vg_Us Sal" fld="13" baseField="0" baseItem="0"/>
  </dataFields>
  <chartFormats count="153">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3" format="6">
      <pivotArea type="data" outline="0" fieldPosition="0">
        <references count="2">
          <reference field="4294967294" count="1" selected="0">
            <x v="0"/>
          </reference>
          <reference field="4" count="1" selected="0">
            <x v="4"/>
          </reference>
        </references>
      </pivotArea>
    </chartFormat>
    <chartFormat chart="3" format="7">
      <pivotArea type="data" outline="0" fieldPosition="0">
        <references count="2">
          <reference field="4294967294" count="1" selected="0">
            <x v="0"/>
          </reference>
          <reference field="4" count="1" selected="0">
            <x v="5"/>
          </reference>
        </references>
      </pivotArea>
    </chartFormat>
    <chartFormat chart="3" format="8">
      <pivotArea type="data" outline="0" fieldPosition="0">
        <references count="2">
          <reference field="4294967294" count="1" selected="0">
            <x v="0"/>
          </reference>
          <reference field="4" count="1" selected="0">
            <x v="6"/>
          </reference>
        </references>
      </pivotArea>
    </chartFormat>
    <chartFormat chart="3" format="9">
      <pivotArea type="data" outline="0" fieldPosition="0">
        <references count="2">
          <reference field="4294967294" count="1" selected="0">
            <x v="0"/>
          </reference>
          <reference field="4" count="1" selected="0">
            <x v="7"/>
          </reference>
        </references>
      </pivotArea>
    </chartFormat>
    <chartFormat chart="3" format="10">
      <pivotArea type="data" outline="0" fieldPosition="0">
        <references count="2">
          <reference field="4294967294" count="1" selected="0">
            <x v="0"/>
          </reference>
          <reference field="4" count="1" selected="0">
            <x v="8"/>
          </reference>
        </references>
      </pivotArea>
    </chartFormat>
    <chartFormat chart="3" format="11">
      <pivotArea type="data" outline="0" fieldPosition="0">
        <references count="2">
          <reference field="4294967294" count="1" selected="0">
            <x v="0"/>
          </reference>
          <reference field="4" count="1" selected="0">
            <x v="9"/>
          </reference>
        </references>
      </pivotArea>
    </chartFormat>
    <chartFormat chart="3" format="12">
      <pivotArea type="data" outline="0" fieldPosition="0">
        <references count="2">
          <reference field="4294967294" count="1" selected="0">
            <x v="0"/>
          </reference>
          <reference field="4" count="1" selected="0">
            <x v="10"/>
          </reference>
        </references>
      </pivotArea>
    </chartFormat>
    <chartFormat chart="3" format="13">
      <pivotArea type="data" outline="0" fieldPosition="0">
        <references count="2">
          <reference field="4294967294" count="1" selected="0">
            <x v="0"/>
          </reference>
          <reference field="4" count="1" selected="0">
            <x v="11"/>
          </reference>
        </references>
      </pivotArea>
    </chartFormat>
    <chartFormat chart="3" format="14">
      <pivotArea type="data" outline="0" fieldPosition="0">
        <references count="2">
          <reference field="4294967294" count="1" selected="0">
            <x v="0"/>
          </reference>
          <reference field="4" count="1" selected="0">
            <x v="12"/>
          </reference>
        </references>
      </pivotArea>
    </chartFormat>
    <chartFormat chart="3" format="15">
      <pivotArea type="data" outline="0" fieldPosition="0">
        <references count="2">
          <reference field="4294967294" count="1" selected="0">
            <x v="0"/>
          </reference>
          <reference field="4" count="1" selected="0">
            <x v="13"/>
          </reference>
        </references>
      </pivotArea>
    </chartFormat>
    <chartFormat chart="3" format="16">
      <pivotArea type="data" outline="0" fieldPosition="0">
        <references count="2">
          <reference field="4294967294" count="1" selected="0">
            <x v="0"/>
          </reference>
          <reference field="4" count="1" selected="0">
            <x v="14"/>
          </reference>
        </references>
      </pivotArea>
    </chartFormat>
    <chartFormat chart="3" format="17">
      <pivotArea type="data" outline="0" fieldPosition="0">
        <references count="2">
          <reference field="4294967294" count="1" selected="0">
            <x v="0"/>
          </reference>
          <reference field="4" count="1" selected="0">
            <x v="15"/>
          </reference>
        </references>
      </pivotArea>
    </chartFormat>
    <chartFormat chart="3" format="18">
      <pivotArea type="data" outline="0" fieldPosition="0">
        <references count="2">
          <reference field="4294967294" count="1" selected="0">
            <x v="0"/>
          </reference>
          <reference field="4" count="1" selected="0">
            <x v="16"/>
          </reference>
        </references>
      </pivotArea>
    </chartFormat>
    <chartFormat chart="3" format="19">
      <pivotArea type="data" outline="0" fieldPosition="0">
        <references count="2">
          <reference field="4294967294" count="1" selected="0">
            <x v="0"/>
          </reference>
          <reference field="4" count="1" selected="0">
            <x v="17"/>
          </reference>
        </references>
      </pivotArea>
    </chartFormat>
    <chartFormat chart="3" format="20">
      <pivotArea type="data" outline="0" fieldPosition="0">
        <references count="2">
          <reference field="4294967294" count="1" selected="0">
            <x v="0"/>
          </reference>
          <reference field="4" count="1" selected="0">
            <x v="18"/>
          </reference>
        </references>
      </pivotArea>
    </chartFormat>
    <chartFormat chart="3" format="21">
      <pivotArea type="data" outline="0" fieldPosition="0">
        <references count="2">
          <reference field="4294967294" count="1" selected="0">
            <x v="0"/>
          </reference>
          <reference field="4" count="1" selected="0">
            <x v="19"/>
          </reference>
        </references>
      </pivotArea>
    </chartFormat>
    <chartFormat chart="3" format="22">
      <pivotArea type="data" outline="0" fieldPosition="0">
        <references count="2">
          <reference field="4294967294" count="1" selected="0">
            <x v="0"/>
          </reference>
          <reference field="4" count="1" selected="0">
            <x v="20"/>
          </reference>
        </references>
      </pivotArea>
    </chartFormat>
    <chartFormat chart="3" format="23">
      <pivotArea type="data" outline="0" fieldPosition="0">
        <references count="2">
          <reference field="4294967294" count="1" selected="0">
            <x v="0"/>
          </reference>
          <reference field="4" count="1" selected="0">
            <x v="21"/>
          </reference>
        </references>
      </pivotArea>
    </chartFormat>
    <chartFormat chart="3" format="24">
      <pivotArea type="data" outline="0" fieldPosition="0">
        <references count="2">
          <reference field="4294967294" count="1" selected="0">
            <x v="0"/>
          </reference>
          <reference field="4" count="1" selected="0">
            <x v="22"/>
          </reference>
        </references>
      </pivotArea>
    </chartFormat>
    <chartFormat chart="3" format="25">
      <pivotArea type="data" outline="0" fieldPosition="0">
        <references count="2">
          <reference field="4294967294" count="1" selected="0">
            <x v="0"/>
          </reference>
          <reference field="4" count="1" selected="0">
            <x v="23"/>
          </reference>
        </references>
      </pivotArea>
    </chartFormat>
    <chartFormat chart="3" format="26">
      <pivotArea type="data" outline="0" fieldPosition="0">
        <references count="2">
          <reference field="4294967294" count="1" selected="0">
            <x v="0"/>
          </reference>
          <reference field="4" count="1" selected="0">
            <x v="24"/>
          </reference>
        </references>
      </pivotArea>
    </chartFormat>
    <chartFormat chart="3" format="27">
      <pivotArea type="data" outline="0" fieldPosition="0">
        <references count="2">
          <reference field="4294967294" count="1" selected="0">
            <x v="0"/>
          </reference>
          <reference field="4" count="1" selected="0">
            <x v="25"/>
          </reference>
        </references>
      </pivotArea>
    </chartFormat>
    <chartFormat chart="3" format="28">
      <pivotArea type="data" outline="0" fieldPosition="0">
        <references count="2">
          <reference field="4294967294" count="1" selected="0">
            <x v="0"/>
          </reference>
          <reference field="4" count="1" selected="0">
            <x v="26"/>
          </reference>
        </references>
      </pivotArea>
    </chartFormat>
    <chartFormat chart="3" format="29">
      <pivotArea type="data" outline="0" fieldPosition="0">
        <references count="2">
          <reference field="4294967294" count="1" selected="0">
            <x v="0"/>
          </reference>
          <reference field="4" count="1" selected="0">
            <x v="27"/>
          </reference>
        </references>
      </pivotArea>
    </chartFormat>
    <chartFormat chart="3" format="30">
      <pivotArea type="data" outline="0" fieldPosition="0">
        <references count="2">
          <reference field="4294967294" count="1" selected="0">
            <x v="0"/>
          </reference>
          <reference field="4" count="1" selected="0">
            <x v="28"/>
          </reference>
        </references>
      </pivotArea>
    </chartFormat>
    <chartFormat chart="3" format="31">
      <pivotArea type="data" outline="0" fieldPosition="0">
        <references count="2">
          <reference field="4294967294" count="1" selected="0">
            <x v="0"/>
          </reference>
          <reference field="4" count="1" selected="0">
            <x v="29"/>
          </reference>
        </references>
      </pivotArea>
    </chartFormat>
    <chartFormat chart="3" format="32">
      <pivotArea type="data" outline="0" fieldPosition="0">
        <references count="2">
          <reference field="4294967294" count="1" selected="0">
            <x v="0"/>
          </reference>
          <reference field="4" count="1" selected="0">
            <x v="30"/>
          </reference>
        </references>
      </pivotArea>
    </chartFormat>
    <chartFormat chart="3" format="33">
      <pivotArea type="data" outline="0" fieldPosition="0">
        <references count="2">
          <reference field="4294967294" count="1" selected="0">
            <x v="0"/>
          </reference>
          <reference field="4" count="1" selected="0">
            <x v="31"/>
          </reference>
        </references>
      </pivotArea>
    </chartFormat>
    <chartFormat chart="3" format="34">
      <pivotArea type="data" outline="0" fieldPosition="0">
        <references count="2">
          <reference field="4294967294" count="1" selected="0">
            <x v="0"/>
          </reference>
          <reference field="4" count="1" selected="0">
            <x v="32"/>
          </reference>
        </references>
      </pivotArea>
    </chartFormat>
    <chartFormat chart="3" format="35">
      <pivotArea type="data" outline="0" fieldPosition="0">
        <references count="2">
          <reference field="4294967294" count="1" selected="0">
            <x v="0"/>
          </reference>
          <reference field="4" count="1" selected="0">
            <x v="33"/>
          </reference>
        </references>
      </pivotArea>
    </chartFormat>
    <chartFormat chart="3" format="36">
      <pivotArea type="data" outline="0" fieldPosition="0">
        <references count="2">
          <reference field="4294967294" count="1" selected="0">
            <x v="0"/>
          </reference>
          <reference field="4" count="1" selected="0">
            <x v="34"/>
          </reference>
        </references>
      </pivotArea>
    </chartFormat>
    <chartFormat chart="3" format="37">
      <pivotArea type="data" outline="0" fieldPosition="0">
        <references count="2">
          <reference field="4294967294" count="1" selected="0">
            <x v="0"/>
          </reference>
          <reference field="4" count="1" selected="0">
            <x v="35"/>
          </reference>
        </references>
      </pivotArea>
    </chartFormat>
    <chartFormat chart="3" format="38">
      <pivotArea type="data" outline="0" fieldPosition="0">
        <references count="2">
          <reference field="4294967294" count="1" selected="0">
            <x v="0"/>
          </reference>
          <reference field="4" count="1" selected="0">
            <x v="36"/>
          </reference>
        </references>
      </pivotArea>
    </chartFormat>
    <chartFormat chart="3" format="39">
      <pivotArea type="data" outline="0" fieldPosition="0">
        <references count="2">
          <reference field="4294967294" count="1" selected="0">
            <x v="0"/>
          </reference>
          <reference field="4" count="1" selected="0">
            <x v="37"/>
          </reference>
        </references>
      </pivotArea>
    </chartFormat>
    <chartFormat chart="3" format="40">
      <pivotArea type="data" outline="0" fieldPosition="0">
        <references count="2">
          <reference field="4294967294" count="1" selected="0">
            <x v="0"/>
          </reference>
          <reference field="4" count="1" selected="0">
            <x v="38"/>
          </reference>
        </references>
      </pivotArea>
    </chartFormat>
    <chartFormat chart="3" format="41">
      <pivotArea type="data" outline="0" fieldPosition="0">
        <references count="2">
          <reference field="4294967294" count="1" selected="0">
            <x v="0"/>
          </reference>
          <reference field="4" count="1" selected="0">
            <x v="39"/>
          </reference>
        </references>
      </pivotArea>
    </chartFormat>
    <chartFormat chart="3" format="42">
      <pivotArea type="data" outline="0" fieldPosition="0">
        <references count="2">
          <reference field="4294967294" count="1" selected="0">
            <x v="0"/>
          </reference>
          <reference field="4" count="1" selected="0">
            <x v="40"/>
          </reference>
        </references>
      </pivotArea>
    </chartFormat>
    <chartFormat chart="3" format="43">
      <pivotArea type="data" outline="0" fieldPosition="0">
        <references count="2">
          <reference field="4294967294" count="1" selected="0">
            <x v="0"/>
          </reference>
          <reference field="4" count="1" selected="0">
            <x v="41"/>
          </reference>
        </references>
      </pivotArea>
    </chartFormat>
    <chartFormat chart="3" format="44">
      <pivotArea type="data" outline="0" fieldPosition="0">
        <references count="2">
          <reference field="4294967294" count="1" selected="0">
            <x v="0"/>
          </reference>
          <reference field="4" count="1" selected="0">
            <x v="42"/>
          </reference>
        </references>
      </pivotArea>
    </chartFormat>
    <chartFormat chart="3" format="45">
      <pivotArea type="data" outline="0" fieldPosition="0">
        <references count="2">
          <reference field="4294967294" count="1" selected="0">
            <x v="0"/>
          </reference>
          <reference field="4" count="1" selected="0">
            <x v="43"/>
          </reference>
        </references>
      </pivotArea>
    </chartFormat>
    <chartFormat chart="3" format="46">
      <pivotArea type="data" outline="0" fieldPosition="0">
        <references count="2">
          <reference field="4294967294" count="1" selected="0">
            <x v="0"/>
          </reference>
          <reference field="4" count="1" selected="0">
            <x v="44"/>
          </reference>
        </references>
      </pivotArea>
    </chartFormat>
    <chartFormat chart="3" format="47">
      <pivotArea type="data" outline="0" fieldPosition="0">
        <references count="2">
          <reference field="4294967294" count="1" selected="0">
            <x v="0"/>
          </reference>
          <reference field="4" count="1" selected="0">
            <x v="45"/>
          </reference>
        </references>
      </pivotArea>
    </chartFormat>
    <chartFormat chart="3" format="48">
      <pivotArea type="data" outline="0" fieldPosition="0">
        <references count="2">
          <reference field="4294967294" count="1" selected="0">
            <x v="0"/>
          </reference>
          <reference field="4" count="1" selected="0">
            <x v="46"/>
          </reference>
        </references>
      </pivotArea>
    </chartFormat>
    <chartFormat chart="3" format="49">
      <pivotArea type="data" outline="0" fieldPosition="0">
        <references count="2">
          <reference field="4294967294" count="1" selected="0">
            <x v="0"/>
          </reference>
          <reference field="4" count="1" selected="0">
            <x v="47"/>
          </reference>
        </references>
      </pivotArea>
    </chartFormat>
    <chartFormat chart="3" format="50">
      <pivotArea type="data" outline="0" fieldPosition="0">
        <references count="2">
          <reference field="4294967294" count="1" selected="0">
            <x v="0"/>
          </reference>
          <reference field="4" count="1" selected="0">
            <x v="48"/>
          </reference>
        </references>
      </pivotArea>
    </chartFormat>
    <chartFormat chart="3" format="51">
      <pivotArea type="data" outline="0" fieldPosition="0">
        <references count="2">
          <reference field="4294967294" count="1" selected="0">
            <x v="0"/>
          </reference>
          <reference field="4" count="1" selected="0">
            <x v="49"/>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4" count="1" selected="0">
            <x v="0"/>
          </reference>
        </references>
      </pivotArea>
    </chartFormat>
    <chartFormat chart="4" format="54">
      <pivotArea type="data" outline="0" fieldPosition="0">
        <references count="2">
          <reference field="4294967294" count="1" selected="0">
            <x v="0"/>
          </reference>
          <reference field="4" count="1" selected="0">
            <x v="1"/>
          </reference>
        </references>
      </pivotArea>
    </chartFormat>
    <chartFormat chart="4" format="55">
      <pivotArea type="data" outline="0" fieldPosition="0">
        <references count="2">
          <reference field="4294967294" count="1" selected="0">
            <x v="0"/>
          </reference>
          <reference field="4" count="1" selected="0">
            <x v="2"/>
          </reference>
        </references>
      </pivotArea>
    </chartFormat>
    <chartFormat chart="4" format="56">
      <pivotArea type="data" outline="0" fieldPosition="0">
        <references count="2">
          <reference field="4294967294" count="1" selected="0">
            <x v="0"/>
          </reference>
          <reference field="4" count="1" selected="0">
            <x v="3"/>
          </reference>
        </references>
      </pivotArea>
    </chartFormat>
    <chartFormat chart="4" format="57">
      <pivotArea type="data" outline="0" fieldPosition="0">
        <references count="2">
          <reference field="4294967294" count="1" selected="0">
            <x v="0"/>
          </reference>
          <reference field="4" count="1" selected="0">
            <x v="4"/>
          </reference>
        </references>
      </pivotArea>
    </chartFormat>
    <chartFormat chart="4" format="58">
      <pivotArea type="data" outline="0" fieldPosition="0">
        <references count="2">
          <reference field="4294967294" count="1" selected="0">
            <x v="0"/>
          </reference>
          <reference field="4" count="1" selected="0">
            <x v="5"/>
          </reference>
        </references>
      </pivotArea>
    </chartFormat>
    <chartFormat chart="4" format="59">
      <pivotArea type="data" outline="0" fieldPosition="0">
        <references count="2">
          <reference field="4294967294" count="1" selected="0">
            <x v="0"/>
          </reference>
          <reference field="4" count="1" selected="0">
            <x v="6"/>
          </reference>
        </references>
      </pivotArea>
    </chartFormat>
    <chartFormat chart="4" format="60">
      <pivotArea type="data" outline="0" fieldPosition="0">
        <references count="2">
          <reference field="4294967294" count="1" selected="0">
            <x v="0"/>
          </reference>
          <reference field="4" count="1" selected="0">
            <x v="7"/>
          </reference>
        </references>
      </pivotArea>
    </chartFormat>
    <chartFormat chart="4" format="61">
      <pivotArea type="data" outline="0" fieldPosition="0">
        <references count="2">
          <reference field="4294967294" count="1" selected="0">
            <x v="0"/>
          </reference>
          <reference field="4" count="1" selected="0">
            <x v="8"/>
          </reference>
        </references>
      </pivotArea>
    </chartFormat>
    <chartFormat chart="4" format="62">
      <pivotArea type="data" outline="0" fieldPosition="0">
        <references count="2">
          <reference field="4294967294" count="1" selected="0">
            <x v="0"/>
          </reference>
          <reference field="4" count="1" selected="0">
            <x v="9"/>
          </reference>
        </references>
      </pivotArea>
    </chartFormat>
    <chartFormat chart="4" format="63">
      <pivotArea type="data" outline="0" fieldPosition="0">
        <references count="2">
          <reference field="4294967294" count="1" selected="0">
            <x v="0"/>
          </reference>
          <reference field="4" count="1" selected="0">
            <x v="10"/>
          </reference>
        </references>
      </pivotArea>
    </chartFormat>
    <chartFormat chart="4" format="64">
      <pivotArea type="data" outline="0" fieldPosition="0">
        <references count="2">
          <reference field="4294967294" count="1" selected="0">
            <x v="0"/>
          </reference>
          <reference field="4" count="1" selected="0">
            <x v="11"/>
          </reference>
        </references>
      </pivotArea>
    </chartFormat>
    <chartFormat chart="4" format="65">
      <pivotArea type="data" outline="0" fieldPosition="0">
        <references count="2">
          <reference field="4294967294" count="1" selected="0">
            <x v="0"/>
          </reference>
          <reference field="4" count="1" selected="0">
            <x v="12"/>
          </reference>
        </references>
      </pivotArea>
    </chartFormat>
    <chartFormat chart="4" format="66">
      <pivotArea type="data" outline="0" fieldPosition="0">
        <references count="2">
          <reference field="4294967294" count="1" selected="0">
            <x v="0"/>
          </reference>
          <reference field="4" count="1" selected="0">
            <x v="13"/>
          </reference>
        </references>
      </pivotArea>
    </chartFormat>
    <chartFormat chart="4" format="67">
      <pivotArea type="data" outline="0" fieldPosition="0">
        <references count="2">
          <reference field="4294967294" count="1" selected="0">
            <x v="0"/>
          </reference>
          <reference field="4" count="1" selected="0">
            <x v="14"/>
          </reference>
        </references>
      </pivotArea>
    </chartFormat>
    <chartFormat chart="4" format="68">
      <pivotArea type="data" outline="0" fieldPosition="0">
        <references count="2">
          <reference field="4294967294" count="1" selected="0">
            <x v="0"/>
          </reference>
          <reference field="4" count="1" selected="0">
            <x v="15"/>
          </reference>
        </references>
      </pivotArea>
    </chartFormat>
    <chartFormat chart="4" format="69">
      <pivotArea type="data" outline="0" fieldPosition="0">
        <references count="2">
          <reference field="4294967294" count="1" selected="0">
            <x v="0"/>
          </reference>
          <reference field="4" count="1" selected="0">
            <x v="16"/>
          </reference>
        </references>
      </pivotArea>
    </chartFormat>
    <chartFormat chart="4" format="70">
      <pivotArea type="data" outline="0" fieldPosition="0">
        <references count="2">
          <reference field="4294967294" count="1" selected="0">
            <x v="0"/>
          </reference>
          <reference field="4" count="1" selected="0">
            <x v="17"/>
          </reference>
        </references>
      </pivotArea>
    </chartFormat>
    <chartFormat chart="4" format="71">
      <pivotArea type="data" outline="0" fieldPosition="0">
        <references count="2">
          <reference field="4294967294" count="1" selected="0">
            <x v="0"/>
          </reference>
          <reference field="4" count="1" selected="0">
            <x v="18"/>
          </reference>
        </references>
      </pivotArea>
    </chartFormat>
    <chartFormat chart="4" format="72">
      <pivotArea type="data" outline="0" fieldPosition="0">
        <references count="2">
          <reference field="4294967294" count="1" selected="0">
            <x v="0"/>
          </reference>
          <reference field="4" count="1" selected="0">
            <x v="19"/>
          </reference>
        </references>
      </pivotArea>
    </chartFormat>
    <chartFormat chart="4" format="73">
      <pivotArea type="data" outline="0" fieldPosition="0">
        <references count="2">
          <reference field="4294967294" count="1" selected="0">
            <x v="0"/>
          </reference>
          <reference field="4" count="1" selected="0">
            <x v="20"/>
          </reference>
        </references>
      </pivotArea>
    </chartFormat>
    <chartFormat chart="4" format="74">
      <pivotArea type="data" outline="0" fieldPosition="0">
        <references count="2">
          <reference field="4294967294" count="1" selected="0">
            <x v="0"/>
          </reference>
          <reference field="4" count="1" selected="0">
            <x v="21"/>
          </reference>
        </references>
      </pivotArea>
    </chartFormat>
    <chartFormat chart="4" format="75">
      <pivotArea type="data" outline="0" fieldPosition="0">
        <references count="2">
          <reference field="4294967294" count="1" selected="0">
            <x v="0"/>
          </reference>
          <reference field="4" count="1" selected="0">
            <x v="22"/>
          </reference>
        </references>
      </pivotArea>
    </chartFormat>
    <chartFormat chart="4" format="76">
      <pivotArea type="data" outline="0" fieldPosition="0">
        <references count="2">
          <reference field="4294967294" count="1" selected="0">
            <x v="0"/>
          </reference>
          <reference field="4" count="1" selected="0">
            <x v="23"/>
          </reference>
        </references>
      </pivotArea>
    </chartFormat>
    <chartFormat chart="4" format="77">
      <pivotArea type="data" outline="0" fieldPosition="0">
        <references count="2">
          <reference field="4294967294" count="1" selected="0">
            <x v="0"/>
          </reference>
          <reference field="4" count="1" selected="0">
            <x v="24"/>
          </reference>
        </references>
      </pivotArea>
    </chartFormat>
    <chartFormat chart="4" format="78">
      <pivotArea type="data" outline="0" fieldPosition="0">
        <references count="2">
          <reference field="4294967294" count="1" selected="0">
            <x v="0"/>
          </reference>
          <reference field="4" count="1" selected="0">
            <x v="25"/>
          </reference>
        </references>
      </pivotArea>
    </chartFormat>
    <chartFormat chart="4" format="79">
      <pivotArea type="data" outline="0" fieldPosition="0">
        <references count="2">
          <reference field="4294967294" count="1" selected="0">
            <x v="0"/>
          </reference>
          <reference field="4" count="1" selected="0">
            <x v="26"/>
          </reference>
        </references>
      </pivotArea>
    </chartFormat>
    <chartFormat chart="4" format="80">
      <pivotArea type="data" outline="0" fieldPosition="0">
        <references count="2">
          <reference field="4294967294" count="1" selected="0">
            <x v="0"/>
          </reference>
          <reference field="4" count="1" selected="0">
            <x v="27"/>
          </reference>
        </references>
      </pivotArea>
    </chartFormat>
    <chartFormat chart="4" format="81">
      <pivotArea type="data" outline="0" fieldPosition="0">
        <references count="2">
          <reference field="4294967294" count="1" selected="0">
            <x v="0"/>
          </reference>
          <reference field="4" count="1" selected="0">
            <x v="28"/>
          </reference>
        </references>
      </pivotArea>
    </chartFormat>
    <chartFormat chart="4" format="82">
      <pivotArea type="data" outline="0" fieldPosition="0">
        <references count="2">
          <reference field="4294967294" count="1" selected="0">
            <x v="0"/>
          </reference>
          <reference field="4" count="1" selected="0">
            <x v="29"/>
          </reference>
        </references>
      </pivotArea>
    </chartFormat>
    <chartFormat chart="4" format="83">
      <pivotArea type="data" outline="0" fieldPosition="0">
        <references count="2">
          <reference field="4294967294" count="1" selected="0">
            <x v="0"/>
          </reference>
          <reference field="4" count="1" selected="0">
            <x v="30"/>
          </reference>
        </references>
      </pivotArea>
    </chartFormat>
    <chartFormat chart="4" format="84">
      <pivotArea type="data" outline="0" fieldPosition="0">
        <references count="2">
          <reference field="4294967294" count="1" selected="0">
            <x v="0"/>
          </reference>
          <reference field="4" count="1" selected="0">
            <x v="31"/>
          </reference>
        </references>
      </pivotArea>
    </chartFormat>
    <chartFormat chart="4" format="85">
      <pivotArea type="data" outline="0" fieldPosition="0">
        <references count="2">
          <reference field="4294967294" count="1" selected="0">
            <x v="0"/>
          </reference>
          <reference field="4" count="1" selected="0">
            <x v="32"/>
          </reference>
        </references>
      </pivotArea>
    </chartFormat>
    <chartFormat chart="4" format="86">
      <pivotArea type="data" outline="0" fieldPosition="0">
        <references count="2">
          <reference field="4294967294" count="1" selected="0">
            <x v="0"/>
          </reference>
          <reference field="4" count="1" selected="0">
            <x v="33"/>
          </reference>
        </references>
      </pivotArea>
    </chartFormat>
    <chartFormat chart="4" format="87">
      <pivotArea type="data" outline="0" fieldPosition="0">
        <references count="2">
          <reference field="4294967294" count="1" selected="0">
            <x v="0"/>
          </reference>
          <reference field="4" count="1" selected="0">
            <x v="34"/>
          </reference>
        </references>
      </pivotArea>
    </chartFormat>
    <chartFormat chart="4" format="88">
      <pivotArea type="data" outline="0" fieldPosition="0">
        <references count="2">
          <reference field="4294967294" count="1" selected="0">
            <x v="0"/>
          </reference>
          <reference field="4" count="1" selected="0">
            <x v="35"/>
          </reference>
        </references>
      </pivotArea>
    </chartFormat>
    <chartFormat chart="4" format="89">
      <pivotArea type="data" outline="0" fieldPosition="0">
        <references count="2">
          <reference field="4294967294" count="1" selected="0">
            <x v="0"/>
          </reference>
          <reference field="4" count="1" selected="0">
            <x v="36"/>
          </reference>
        </references>
      </pivotArea>
    </chartFormat>
    <chartFormat chart="4" format="90">
      <pivotArea type="data" outline="0" fieldPosition="0">
        <references count="2">
          <reference field="4294967294" count="1" selected="0">
            <x v="0"/>
          </reference>
          <reference field="4" count="1" selected="0">
            <x v="37"/>
          </reference>
        </references>
      </pivotArea>
    </chartFormat>
    <chartFormat chart="4" format="91">
      <pivotArea type="data" outline="0" fieldPosition="0">
        <references count="2">
          <reference field="4294967294" count="1" selected="0">
            <x v="0"/>
          </reference>
          <reference field="4" count="1" selected="0">
            <x v="38"/>
          </reference>
        </references>
      </pivotArea>
    </chartFormat>
    <chartFormat chart="4" format="92">
      <pivotArea type="data" outline="0" fieldPosition="0">
        <references count="2">
          <reference field="4294967294" count="1" selected="0">
            <x v="0"/>
          </reference>
          <reference field="4" count="1" selected="0">
            <x v="39"/>
          </reference>
        </references>
      </pivotArea>
    </chartFormat>
    <chartFormat chart="4" format="93">
      <pivotArea type="data" outline="0" fieldPosition="0">
        <references count="2">
          <reference field="4294967294" count="1" selected="0">
            <x v="0"/>
          </reference>
          <reference field="4" count="1" selected="0">
            <x v="40"/>
          </reference>
        </references>
      </pivotArea>
    </chartFormat>
    <chartFormat chart="4" format="94">
      <pivotArea type="data" outline="0" fieldPosition="0">
        <references count="2">
          <reference field="4294967294" count="1" selected="0">
            <x v="0"/>
          </reference>
          <reference field="4" count="1" selected="0">
            <x v="41"/>
          </reference>
        </references>
      </pivotArea>
    </chartFormat>
    <chartFormat chart="4" format="95">
      <pivotArea type="data" outline="0" fieldPosition="0">
        <references count="2">
          <reference field="4294967294" count="1" selected="0">
            <x v="0"/>
          </reference>
          <reference field="4" count="1" selected="0">
            <x v="42"/>
          </reference>
        </references>
      </pivotArea>
    </chartFormat>
    <chartFormat chart="4" format="96">
      <pivotArea type="data" outline="0" fieldPosition="0">
        <references count="2">
          <reference field="4294967294" count="1" selected="0">
            <x v="0"/>
          </reference>
          <reference field="4" count="1" selected="0">
            <x v="43"/>
          </reference>
        </references>
      </pivotArea>
    </chartFormat>
    <chartFormat chart="4" format="97">
      <pivotArea type="data" outline="0" fieldPosition="0">
        <references count="2">
          <reference field="4294967294" count="1" selected="0">
            <x v="0"/>
          </reference>
          <reference field="4" count="1" selected="0">
            <x v="44"/>
          </reference>
        </references>
      </pivotArea>
    </chartFormat>
    <chartFormat chart="4" format="98">
      <pivotArea type="data" outline="0" fieldPosition="0">
        <references count="2">
          <reference field="4294967294" count="1" selected="0">
            <x v="0"/>
          </reference>
          <reference field="4" count="1" selected="0">
            <x v="45"/>
          </reference>
        </references>
      </pivotArea>
    </chartFormat>
    <chartFormat chart="4" format="99">
      <pivotArea type="data" outline="0" fieldPosition="0">
        <references count="2">
          <reference field="4294967294" count="1" selected="0">
            <x v="0"/>
          </reference>
          <reference field="4" count="1" selected="0">
            <x v="46"/>
          </reference>
        </references>
      </pivotArea>
    </chartFormat>
    <chartFormat chart="4" format="100">
      <pivotArea type="data" outline="0" fieldPosition="0">
        <references count="2">
          <reference field="4294967294" count="1" selected="0">
            <x v="0"/>
          </reference>
          <reference field="4" count="1" selected="0">
            <x v="47"/>
          </reference>
        </references>
      </pivotArea>
    </chartFormat>
    <chartFormat chart="4" format="101">
      <pivotArea type="data" outline="0" fieldPosition="0">
        <references count="2">
          <reference field="4294967294" count="1" selected="0">
            <x v="0"/>
          </reference>
          <reference field="4" count="1" selected="0">
            <x v="48"/>
          </reference>
        </references>
      </pivotArea>
    </chartFormat>
    <chartFormat chart="4" format="102">
      <pivotArea type="data" outline="0" fieldPosition="0">
        <references count="2">
          <reference field="4294967294" count="1" selected="0">
            <x v="0"/>
          </reference>
          <reference field="4" count="1" selected="0">
            <x v="49"/>
          </reference>
        </references>
      </pivotArea>
    </chartFormat>
    <chartFormat chart="5" format="52" series="1">
      <pivotArea type="data" outline="0" fieldPosition="0">
        <references count="1">
          <reference field="4294967294" count="1" selected="0">
            <x v="0"/>
          </reference>
        </references>
      </pivotArea>
    </chartFormat>
    <chartFormat chart="5" format="53">
      <pivotArea type="data" outline="0" fieldPosition="0">
        <references count="2">
          <reference field="4294967294" count="1" selected="0">
            <x v="0"/>
          </reference>
          <reference field="4" count="1" selected="0">
            <x v="0"/>
          </reference>
        </references>
      </pivotArea>
    </chartFormat>
    <chartFormat chart="5" format="54">
      <pivotArea type="data" outline="0" fieldPosition="0">
        <references count="2">
          <reference field="4294967294" count="1" selected="0">
            <x v="0"/>
          </reference>
          <reference field="4" count="1" selected="0">
            <x v="1"/>
          </reference>
        </references>
      </pivotArea>
    </chartFormat>
    <chartFormat chart="5" format="55">
      <pivotArea type="data" outline="0" fieldPosition="0">
        <references count="2">
          <reference field="4294967294" count="1" selected="0">
            <x v="0"/>
          </reference>
          <reference field="4" count="1" selected="0">
            <x v="2"/>
          </reference>
        </references>
      </pivotArea>
    </chartFormat>
    <chartFormat chart="5" format="56">
      <pivotArea type="data" outline="0" fieldPosition="0">
        <references count="2">
          <reference field="4294967294" count="1" selected="0">
            <x v="0"/>
          </reference>
          <reference field="4" count="1" selected="0">
            <x v="3"/>
          </reference>
        </references>
      </pivotArea>
    </chartFormat>
    <chartFormat chart="5" format="57">
      <pivotArea type="data" outline="0" fieldPosition="0">
        <references count="2">
          <reference field="4294967294" count="1" selected="0">
            <x v="0"/>
          </reference>
          <reference field="4" count="1" selected="0">
            <x v="4"/>
          </reference>
        </references>
      </pivotArea>
    </chartFormat>
    <chartFormat chart="5" format="58">
      <pivotArea type="data" outline="0" fieldPosition="0">
        <references count="2">
          <reference field="4294967294" count="1" selected="0">
            <x v="0"/>
          </reference>
          <reference field="4" count="1" selected="0">
            <x v="5"/>
          </reference>
        </references>
      </pivotArea>
    </chartFormat>
    <chartFormat chart="5" format="59">
      <pivotArea type="data" outline="0" fieldPosition="0">
        <references count="2">
          <reference field="4294967294" count="1" selected="0">
            <x v="0"/>
          </reference>
          <reference field="4" count="1" selected="0">
            <x v="6"/>
          </reference>
        </references>
      </pivotArea>
    </chartFormat>
    <chartFormat chart="5" format="60">
      <pivotArea type="data" outline="0" fieldPosition="0">
        <references count="2">
          <reference field="4294967294" count="1" selected="0">
            <x v="0"/>
          </reference>
          <reference field="4" count="1" selected="0">
            <x v="7"/>
          </reference>
        </references>
      </pivotArea>
    </chartFormat>
    <chartFormat chart="5" format="61">
      <pivotArea type="data" outline="0" fieldPosition="0">
        <references count="2">
          <reference field="4294967294" count="1" selected="0">
            <x v="0"/>
          </reference>
          <reference field="4" count="1" selected="0">
            <x v="8"/>
          </reference>
        </references>
      </pivotArea>
    </chartFormat>
    <chartFormat chart="5" format="62">
      <pivotArea type="data" outline="0" fieldPosition="0">
        <references count="2">
          <reference field="4294967294" count="1" selected="0">
            <x v="0"/>
          </reference>
          <reference field="4" count="1" selected="0">
            <x v="9"/>
          </reference>
        </references>
      </pivotArea>
    </chartFormat>
    <chartFormat chart="5" format="63">
      <pivotArea type="data" outline="0" fieldPosition="0">
        <references count="2">
          <reference field="4294967294" count="1" selected="0">
            <x v="0"/>
          </reference>
          <reference field="4" count="1" selected="0">
            <x v="10"/>
          </reference>
        </references>
      </pivotArea>
    </chartFormat>
    <chartFormat chart="5" format="64">
      <pivotArea type="data" outline="0" fieldPosition="0">
        <references count="2">
          <reference field="4294967294" count="1" selected="0">
            <x v="0"/>
          </reference>
          <reference field="4" count="1" selected="0">
            <x v="11"/>
          </reference>
        </references>
      </pivotArea>
    </chartFormat>
    <chartFormat chart="5" format="65">
      <pivotArea type="data" outline="0" fieldPosition="0">
        <references count="2">
          <reference field="4294967294" count="1" selected="0">
            <x v="0"/>
          </reference>
          <reference field="4" count="1" selected="0">
            <x v="12"/>
          </reference>
        </references>
      </pivotArea>
    </chartFormat>
    <chartFormat chart="5" format="66">
      <pivotArea type="data" outline="0" fieldPosition="0">
        <references count="2">
          <reference field="4294967294" count="1" selected="0">
            <x v="0"/>
          </reference>
          <reference field="4" count="1" selected="0">
            <x v="13"/>
          </reference>
        </references>
      </pivotArea>
    </chartFormat>
    <chartFormat chart="5" format="67">
      <pivotArea type="data" outline="0" fieldPosition="0">
        <references count="2">
          <reference field="4294967294" count="1" selected="0">
            <x v="0"/>
          </reference>
          <reference field="4" count="1" selected="0">
            <x v="14"/>
          </reference>
        </references>
      </pivotArea>
    </chartFormat>
    <chartFormat chart="5" format="68">
      <pivotArea type="data" outline="0" fieldPosition="0">
        <references count="2">
          <reference field="4294967294" count="1" selected="0">
            <x v="0"/>
          </reference>
          <reference field="4" count="1" selected="0">
            <x v="15"/>
          </reference>
        </references>
      </pivotArea>
    </chartFormat>
    <chartFormat chart="5" format="69">
      <pivotArea type="data" outline="0" fieldPosition="0">
        <references count="2">
          <reference field="4294967294" count="1" selected="0">
            <x v="0"/>
          </reference>
          <reference field="4" count="1" selected="0">
            <x v="16"/>
          </reference>
        </references>
      </pivotArea>
    </chartFormat>
    <chartFormat chart="5" format="70">
      <pivotArea type="data" outline="0" fieldPosition="0">
        <references count="2">
          <reference field="4294967294" count="1" selected="0">
            <x v="0"/>
          </reference>
          <reference field="4" count="1" selected="0">
            <x v="17"/>
          </reference>
        </references>
      </pivotArea>
    </chartFormat>
    <chartFormat chart="5" format="71">
      <pivotArea type="data" outline="0" fieldPosition="0">
        <references count="2">
          <reference field="4294967294" count="1" selected="0">
            <x v="0"/>
          </reference>
          <reference field="4" count="1" selected="0">
            <x v="18"/>
          </reference>
        </references>
      </pivotArea>
    </chartFormat>
    <chartFormat chart="5" format="72">
      <pivotArea type="data" outline="0" fieldPosition="0">
        <references count="2">
          <reference field="4294967294" count="1" selected="0">
            <x v="0"/>
          </reference>
          <reference field="4" count="1" selected="0">
            <x v="19"/>
          </reference>
        </references>
      </pivotArea>
    </chartFormat>
    <chartFormat chart="5" format="73">
      <pivotArea type="data" outline="0" fieldPosition="0">
        <references count="2">
          <reference field="4294967294" count="1" selected="0">
            <x v="0"/>
          </reference>
          <reference field="4" count="1" selected="0">
            <x v="20"/>
          </reference>
        </references>
      </pivotArea>
    </chartFormat>
    <chartFormat chart="5" format="74">
      <pivotArea type="data" outline="0" fieldPosition="0">
        <references count="2">
          <reference field="4294967294" count="1" selected="0">
            <x v="0"/>
          </reference>
          <reference field="4" count="1" selected="0">
            <x v="21"/>
          </reference>
        </references>
      </pivotArea>
    </chartFormat>
    <chartFormat chart="5" format="75">
      <pivotArea type="data" outline="0" fieldPosition="0">
        <references count="2">
          <reference field="4294967294" count="1" selected="0">
            <x v="0"/>
          </reference>
          <reference field="4" count="1" selected="0">
            <x v="22"/>
          </reference>
        </references>
      </pivotArea>
    </chartFormat>
    <chartFormat chart="5" format="76">
      <pivotArea type="data" outline="0" fieldPosition="0">
        <references count="2">
          <reference field="4294967294" count="1" selected="0">
            <x v="0"/>
          </reference>
          <reference field="4" count="1" selected="0">
            <x v="23"/>
          </reference>
        </references>
      </pivotArea>
    </chartFormat>
    <chartFormat chart="5" format="77">
      <pivotArea type="data" outline="0" fieldPosition="0">
        <references count="2">
          <reference field="4294967294" count="1" selected="0">
            <x v="0"/>
          </reference>
          <reference field="4" count="1" selected="0">
            <x v="24"/>
          </reference>
        </references>
      </pivotArea>
    </chartFormat>
    <chartFormat chart="5" format="78">
      <pivotArea type="data" outline="0" fieldPosition="0">
        <references count="2">
          <reference field="4294967294" count="1" selected="0">
            <x v="0"/>
          </reference>
          <reference field="4" count="1" selected="0">
            <x v="25"/>
          </reference>
        </references>
      </pivotArea>
    </chartFormat>
    <chartFormat chart="5" format="79">
      <pivotArea type="data" outline="0" fieldPosition="0">
        <references count="2">
          <reference field="4294967294" count="1" selected="0">
            <x v="0"/>
          </reference>
          <reference field="4" count="1" selected="0">
            <x v="26"/>
          </reference>
        </references>
      </pivotArea>
    </chartFormat>
    <chartFormat chart="5" format="80">
      <pivotArea type="data" outline="0" fieldPosition="0">
        <references count="2">
          <reference field="4294967294" count="1" selected="0">
            <x v="0"/>
          </reference>
          <reference field="4" count="1" selected="0">
            <x v="27"/>
          </reference>
        </references>
      </pivotArea>
    </chartFormat>
    <chartFormat chart="5" format="81">
      <pivotArea type="data" outline="0" fieldPosition="0">
        <references count="2">
          <reference field="4294967294" count="1" selected="0">
            <x v="0"/>
          </reference>
          <reference field="4" count="1" selected="0">
            <x v="28"/>
          </reference>
        </references>
      </pivotArea>
    </chartFormat>
    <chartFormat chart="5" format="82">
      <pivotArea type="data" outline="0" fieldPosition="0">
        <references count="2">
          <reference field="4294967294" count="1" selected="0">
            <x v="0"/>
          </reference>
          <reference field="4" count="1" selected="0">
            <x v="29"/>
          </reference>
        </references>
      </pivotArea>
    </chartFormat>
    <chartFormat chart="5" format="83">
      <pivotArea type="data" outline="0" fieldPosition="0">
        <references count="2">
          <reference field="4294967294" count="1" selected="0">
            <x v="0"/>
          </reference>
          <reference field="4" count="1" selected="0">
            <x v="30"/>
          </reference>
        </references>
      </pivotArea>
    </chartFormat>
    <chartFormat chart="5" format="84">
      <pivotArea type="data" outline="0" fieldPosition="0">
        <references count="2">
          <reference field="4294967294" count="1" selected="0">
            <x v="0"/>
          </reference>
          <reference field="4" count="1" selected="0">
            <x v="31"/>
          </reference>
        </references>
      </pivotArea>
    </chartFormat>
    <chartFormat chart="5" format="85">
      <pivotArea type="data" outline="0" fieldPosition="0">
        <references count="2">
          <reference field="4294967294" count="1" selected="0">
            <x v="0"/>
          </reference>
          <reference field="4" count="1" selected="0">
            <x v="32"/>
          </reference>
        </references>
      </pivotArea>
    </chartFormat>
    <chartFormat chart="5" format="86">
      <pivotArea type="data" outline="0" fieldPosition="0">
        <references count="2">
          <reference field="4294967294" count="1" selected="0">
            <x v="0"/>
          </reference>
          <reference field="4" count="1" selected="0">
            <x v="33"/>
          </reference>
        </references>
      </pivotArea>
    </chartFormat>
    <chartFormat chart="5" format="87">
      <pivotArea type="data" outline="0" fieldPosition="0">
        <references count="2">
          <reference field="4294967294" count="1" selected="0">
            <x v="0"/>
          </reference>
          <reference field="4" count="1" selected="0">
            <x v="34"/>
          </reference>
        </references>
      </pivotArea>
    </chartFormat>
    <chartFormat chart="5" format="88">
      <pivotArea type="data" outline="0" fieldPosition="0">
        <references count="2">
          <reference field="4294967294" count="1" selected="0">
            <x v="0"/>
          </reference>
          <reference field="4" count="1" selected="0">
            <x v="35"/>
          </reference>
        </references>
      </pivotArea>
    </chartFormat>
    <chartFormat chart="5" format="89">
      <pivotArea type="data" outline="0" fieldPosition="0">
        <references count="2">
          <reference field="4294967294" count="1" selected="0">
            <x v="0"/>
          </reference>
          <reference field="4" count="1" selected="0">
            <x v="36"/>
          </reference>
        </references>
      </pivotArea>
    </chartFormat>
    <chartFormat chart="5" format="90">
      <pivotArea type="data" outline="0" fieldPosition="0">
        <references count="2">
          <reference field="4294967294" count="1" selected="0">
            <x v="0"/>
          </reference>
          <reference field="4" count="1" selected="0">
            <x v="37"/>
          </reference>
        </references>
      </pivotArea>
    </chartFormat>
    <chartFormat chart="5" format="91">
      <pivotArea type="data" outline="0" fieldPosition="0">
        <references count="2">
          <reference field="4294967294" count="1" selected="0">
            <x v="0"/>
          </reference>
          <reference field="4" count="1" selected="0">
            <x v="38"/>
          </reference>
        </references>
      </pivotArea>
    </chartFormat>
    <chartFormat chart="5" format="92">
      <pivotArea type="data" outline="0" fieldPosition="0">
        <references count="2">
          <reference field="4294967294" count="1" selected="0">
            <x v="0"/>
          </reference>
          <reference field="4" count="1" selected="0">
            <x v="39"/>
          </reference>
        </references>
      </pivotArea>
    </chartFormat>
    <chartFormat chart="5" format="93">
      <pivotArea type="data" outline="0" fieldPosition="0">
        <references count="2">
          <reference field="4294967294" count="1" selected="0">
            <x v="0"/>
          </reference>
          <reference field="4" count="1" selected="0">
            <x v="40"/>
          </reference>
        </references>
      </pivotArea>
    </chartFormat>
    <chartFormat chart="5" format="94">
      <pivotArea type="data" outline="0" fieldPosition="0">
        <references count="2">
          <reference field="4294967294" count="1" selected="0">
            <x v="0"/>
          </reference>
          <reference field="4" count="1" selected="0">
            <x v="41"/>
          </reference>
        </references>
      </pivotArea>
    </chartFormat>
    <chartFormat chart="5" format="95">
      <pivotArea type="data" outline="0" fieldPosition="0">
        <references count="2">
          <reference field="4294967294" count="1" selected="0">
            <x v="0"/>
          </reference>
          <reference field="4" count="1" selected="0">
            <x v="42"/>
          </reference>
        </references>
      </pivotArea>
    </chartFormat>
    <chartFormat chart="5" format="96">
      <pivotArea type="data" outline="0" fieldPosition="0">
        <references count="2">
          <reference field="4294967294" count="1" selected="0">
            <x v="0"/>
          </reference>
          <reference field="4" count="1" selected="0">
            <x v="43"/>
          </reference>
        </references>
      </pivotArea>
    </chartFormat>
    <chartFormat chart="5" format="97">
      <pivotArea type="data" outline="0" fieldPosition="0">
        <references count="2">
          <reference field="4294967294" count="1" selected="0">
            <x v="0"/>
          </reference>
          <reference field="4" count="1" selected="0">
            <x v="44"/>
          </reference>
        </references>
      </pivotArea>
    </chartFormat>
    <chartFormat chart="5" format="98">
      <pivotArea type="data" outline="0" fieldPosition="0">
        <references count="2">
          <reference field="4294967294" count="1" selected="0">
            <x v="0"/>
          </reference>
          <reference field="4" count="1" selected="0">
            <x v="45"/>
          </reference>
        </references>
      </pivotArea>
    </chartFormat>
    <chartFormat chart="5" format="99">
      <pivotArea type="data" outline="0" fieldPosition="0">
        <references count="2">
          <reference field="4294967294" count="1" selected="0">
            <x v="0"/>
          </reference>
          <reference field="4" count="1" selected="0">
            <x v="46"/>
          </reference>
        </references>
      </pivotArea>
    </chartFormat>
    <chartFormat chart="5" format="100">
      <pivotArea type="data" outline="0" fieldPosition="0">
        <references count="2">
          <reference field="4294967294" count="1" selected="0">
            <x v="0"/>
          </reference>
          <reference field="4" count="1" selected="0">
            <x v="47"/>
          </reference>
        </references>
      </pivotArea>
    </chartFormat>
    <chartFormat chart="5" format="101">
      <pivotArea type="data" outline="0" fieldPosition="0">
        <references count="2">
          <reference field="4294967294" count="1" selected="0">
            <x v="0"/>
          </reference>
          <reference field="4" count="1" selected="0">
            <x v="48"/>
          </reference>
        </references>
      </pivotArea>
    </chartFormat>
    <chartFormat chart="5" format="102">
      <pivotArea type="data" outline="0" fieldPosition="0">
        <references count="2">
          <reference field="4294967294" count="1" selected="0">
            <x v="0"/>
          </reference>
          <reference field="4" count="1" selected="0">
            <x v="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DAECBD-E3C0-48B7-ACDC-FC53BC8C5F71}"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_title">
  <location ref="I1:J52" firstHeaderRow="1" firstDataRow="1" firstDataCol="1"/>
  <pivotFields count="21">
    <pivotField showAll="0"/>
    <pivotField showAll="0">
      <items count="4">
        <item x="0"/>
        <item x="1"/>
        <item x="2"/>
        <item t="default"/>
      </items>
    </pivotField>
    <pivotField showAll="0">
      <items count="5">
        <item x="2"/>
        <item x="3"/>
        <item x="0"/>
        <item x="1"/>
        <item t="default"/>
      </items>
    </pivotField>
    <pivotField dataField="1"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items count="18">
        <item x="15"/>
        <item x="13"/>
        <item x="8"/>
        <item x="16"/>
        <item x="12"/>
        <item x="6"/>
        <item x="9"/>
        <item x="0"/>
        <item x="2"/>
        <item x="3"/>
        <item x="4"/>
        <item x="5"/>
        <item x="7"/>
        <item x="10"/>
        <item x="11"/>
        <item x="14"/>
        <item x="1"/>
        <item t="default"/>
      </items>
    </pivotField>
    <pivotField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pivotField showAll="0"/>
    <pivotField showAll="0"/>
    <pivotField showAll="0"/>
    <pivotField showAll="0"/>
    <pivotField showAll="0">
      <items count="2">
        <item x="0"/>
        <item t="default"/>
      </items>
    </pivotField>
    <pivotField showAll="0">
      <items count="2">
        <item x="0"/>
        <item t="default"/>
      </items>
    </pivotField>
    <pivotField showAll="0"/>
    <pivotField showAll="0"/>
    <pivotField showAll="0"/>
    <pivotField showAll="0"/>
    <pivotField showAll="0">
      <items count="3">
        <item x="1"/>
        <item x="0"/>
        <item t="default"/>
      </items>
    </pivotField>
    <pivotField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employment_type" fld="3"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5D6383-DDBD-4130-9A9B-042F3E6B58FA}"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s">
  <location ref="A7:B44" firstHeaderRow="1" firstDataRow="1" firstDataCol="1"/>
  <pivotFields count="21">
    <pivotField showAll="0"/>
    <pivotField axis="axisRow" showAll="0">
      <items count="4">
        <item x="0"/>
        <item x="1"/>
        <item x="2"/>
        <item t="default"/>
      </items>
    </pivotField>
    <pivotField showAll="0">
      <items count="5">
        <item x="2"/>
        <item x="3"/>
        <item x="0"/>
        <item x="1"/>
        <item t="default"/>
      </items>
    </pivotField>
    <pivotField showAll="0"/>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showAll="0"/>
    <pivotField axis="axisRow" showAll="0">
      <items count="18">
        <item x="15"/>
        <item x="13"/>
        <item x="8"/>
        <item x="16"/>
        <item x="12"/>
        <item x="6"/>
        <item x="9"/>
        <item x="0"/>
        <item x="2"/>
        <item x="3"/>
        <item x="4"/>
        <item x="5"/>
        <item x="7"/>
        <item x="10"/>
        <item x="11"/>
        <item x="14"/>
        <item x="1"/>
        <item t="default"/>
      </items>
    </pivotField>
    <pivotField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pivotField showAll="0"/>
    <pivotField showAll="0"/>
    <pivotField showAll="0"/>
    <pivotField showAll="0"/>
    <pivotField showAll="0">
      <items count="2">
        <item x="0"/>
        <item t="default"/>
      </items>
    </pivotField>
    <pivotField showAll="0">
      <items count="2">
        <item x="0"/>
        <item t="default"/>
      </items>
    </pivotField>
    <pivotField showAll="0"/>
    <pivotField showAll="0"/>
    <pivotField showAll="0"/>
    <pivotField showAll="0"/>
    <pivotField showAll="0">
      <items count="3">
        <item x="1"/>
        <item x="0"/>
        <item t="default"/>
      </items>
    </pivotField>
    <pivotField showAll="0"/>
  </pivotFields>
  <rowFields count="2">
    <field x="1"/>
    <field x="6"/>
  </rowFields>
  <rowItems count="37">
    <i>
      <x/>
    </i>
    <i r="1">
      <x v="2"/>
    </i>
    <i r="1">
      <x v="5"/>
    </i>
    <i r="1">
      <x v="6"/>
    </i>
    <i r="1">
      <x v="7"/>
    </i>
    <i r="1">
      <x v="8"/>
    </i>
    <i r="1">
      <x v="9"/>
    </i>
    <i r="1">
      <x v="10"/>
    </i>
    <i r="1">
      <x v="11"/>
    </i>
    <i r="1">
      <x v="12"/>
    </i>
    <i r="1">
      <x v="16"/>
    </i>
    <i>
      <x v="1"/>
    </i>
    <i r="1">
      <x v="1"/>
    </i>
    <i r="1">
      <x v="2"/>
    </i>
    <i r="1">
      <x v="4"/>
    </i>
    <i r="1">
      <x v="6"/>
    </i>
    <i r="1">
      <x v="7"/>
    </i>
    <i r="1">
      <x v="8"/>
    </i>
    <i r="1">
      <x v="9"/>
    </i>
    <i r="1">
      <x v="10"/>
    </i>
    <i r="1">
      <x v="11"/>
    </i>
    <i r="1">
      <x v="12"/>
    </i>
    <i r="1">
      <x v="13"/>
    </i>
    <i r="1">
      <x v="14"/>
    </i>
    <i r="1">
      <x v="15"/>
    </i>
    <i r="1">
      <x v="16"/>
    </i>
    <i>
      <x v="2"/>
    </i>
    <i r="1">
      <x/>
    </i>
    <i r="1">
      <x v="2"/>
    </i>
    <i r="1">
      <x v="3"/>
    </i>
    <i r="1">
      <x v="5"/>
    </i>
    <i r="1">
      <x v="7"/>
    </i>
    <i r="1">
      <x v="8"/>
    </i>
    <i r="1">
      <x v="10"/>
    </i>
    <i r="1">
      <x v="13"/>
    </i>
    <i r="1">
      <x v="16"/>
    </i>
    <i t="grand">
      <x/>
    </i>
  </rowItems>
  <colItems count="1">
    <i/>
  </colItems>
  <dataFields count="1">
    <dataField name="Sum of salary" fld="5"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DF2230-6BB6-4A0A-B70C-8037FAA2A21A}"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pany_loc">
  <location ref="D1:F52" firstHeaderRow="0" firstDataRow="1" firstDataCol="1"/>
  <pivotFields count="21">
    <pivotField showAll="0"/>
    <pivotField showAll="0">
      <items count="4">
        <item x="0"/>
        <item x="1"/>
        <item x="2"/>
        <item t="default"/>
      </items>
    </pivotField>
    <pivotField showAll="0">
      <items count="5">
        <item x="2"/>
        <item x="3"/>
        <item x="0"/>
        <item x="1"/>
        <item t="default"/>
      </items>
    </pivotField>
    <pivotField showAll="0"/>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dataField="1" showAll="0"/>
    <pivotField dataField="1" showAll="0">
      <items count="4">
        <item x="0"/>
        <item x="1"/>
        <item x="2"/>
        <item t="default"/>
      </items>
    </pivotField>
    <pivotField axis="axisRow" showAll="0">
      <items count="51">
        <item x="12"/>
        <item x="42"/>
        <item x="16"/>
        <item x="48"/>
        <item x="29"/>
        <item x="28"/>
        <item x="15"/>
        <item x="40"/>
        <item x="34"/>
        <item x="10"/>
        <item x="36"/>
        <item x="44"/>
        <item x="0"/>
        <item x="20"/>
        <item x="45"/>
        <item x="46"/>
        <item x="18"/>
        <item x="7"/>
        <item x="2"/>
        <item x="11"/>
        <item x="3"/>
        <item x="22"/>
        <item x="5"/>
        <item x="49"/>
        <item x="31"/>
        <item x="8"/>
        <item x="27"/>
        <item x="35"/>
        <item x="21"/>
        <item x="1"/>
        <item x="38"/>
        <item x="23"/>
        <item x="37"/>
        <item x="33"/>
        <item x="14"/>
        <item x="47"/>
        <item x="17"/>
        <item x="13"/>
        <item x="6"/>
        <item x="9"/>
        <item x="24"/>
        <item x="19"/>
        <item x="26"/>
        <item x="32"/>
        <item x="25"/>
        <item x="39"/>
        <item x="43"/>
        <item x="30"/>
        <item x="4"/>
        <item x="41"/>
        <item t="default"/>
      </items>
    </pivotField>
    <pivotField showAll="0"/>
    <pivotField showAll="0"/>
    <pivotField showAll="0">
      <items count="2">
        <item x="0"/>
        <item t="default"/>
      </items>
    </pivotField>
    <pivotField showAll="0"/>
    <pivotField showAll="0"/>
    <pivotField showAll="0"/>
    <pivotField showAll="0"/>
    <pivotField showAll="0"/>
    <pivotField showAll="0"/>
    <pivotField showAll="0"/>
  </pivotFields>
  <rowFields count="1">
    <field x="1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Average of remote_ratio" fld="9" subtotal="average" baseField="10" baseItem="0"/>
    <dataField name="countemployee_residence" fld="8"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54C43A-B34F-4BF1-8DCA-570B35F775B5}"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s">
  <location ref="A1:B5" firstHeaderRow="1" firstDataRow="1" firstDataCol="1"/>
  <pivotFields count="21">
    <pivotField showAll="0"/>
    <pivotField axis="axisRow" showAll="0">
      <items count="4">
        <item x="0"/>
        <item x="1"/>
        <item x="2"/>
        <item t="default"/>
      </items>
    </pivotField>
    <pivotField showAll="0">
      <items count="5">
        <item x="2"/>
        <item x="3"/>
        <item x="0"/>
        <item x="1"/>
        <item t="default"/>
      </items>
    </pivotField>
    <pivotField showAll="0"/>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avg_salary" fld="13"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0305EDD-7D29-4F63-9D67-DBE115BB289A}" autoFormatId="16" applyNumberFormats="0" applyBorderFormats="0" applyFontFormats="0" applyPatternFormats="0" applyAlignmentFormats="0" applyWidthHeightFormats="0">
  <queryTableRefresh nextId="32" unboundColumnsRight="9">
    <queryTableFields count="21">
      <queryTableField id="1" name="Column1" tableColumnId="1"/>
      <queryTableField id="2" name="work_year" tableColumnId="2"/>
      <queryTableField id="3" name="experience_level" tableColumnId="3"/>
      <queryTableField id="4" name="employment_type" tableColumnId="4"/>
      <queryTableField id="5" name="job_title" tableColumnId="5"/>
      <queryTableField id="6" name="salary" tableColumnId="6"/>
      <queryTableField id="7" name="salary_currency" tableColumnId="7"/>
      <queryTableField id="8" name="salary_in_usd" tableColumnId="8"/>
      <queryTableField id="9" name="employee_residence" tableColumnId="9"/>
      <queryTableField id="10" name="remote_ratio" tableColumnId="10"/>
      <queryTableField id="11" name="company_location" tableColumnId="11"/>
      <queryTableField id="12" name="company_size" tableColumnId="12"/>
      <queryTableField id="18" dataBound="0" tableColumnId="18"/>
      <queryTableField id="20" dataBound="0" tableColumnId="20"/>
      <queryTableField id="23" dataBound="0" tableColumnId="23"/>
      <queryTableField id="24" dataBound="0" tableColumnId="24"/>
      <queryTableField id="25" dataBound="0" tableColumnId="25"/>
      <queryTableField id="26" dataBound="0" tableColumnId="26"/>
      <queryTableField id="27" dataBound="0" tableColumnId="27"/>
      <queryTableField id="29" dataBound="0" tableColumnId="29"/>
      <queryTableField id="31" dataBound="0"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29C3F78B-403E-4876-B8D0-CA3406AFC43F}" sourceName="work_year">
  <pivotTables>
    <pivotTable tabId="3" name="PivotTable5"/>
  </pivotTables>
  <data>
    <tabular pivotCacheId="113863828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835C865C-0261-4DCD-95DE-DEC3447D7359}" cache="Slicer_work_year" caption="work_year"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7A66D7-4815-4976-B253-889D0819CA03}" name="ds_salaries" displayName="ds_salaries" ref="A1:U608" tableType="queryTable" totalsRowShown="0">
  <autoFilter ref="A1:U608" xr:uid="{A77A66D7-4815-4976-B253-889D0819CA03}"/>
  <tableColumns count="21">
    <tableColumn id="1" xr3:uid="{92111540-0DB9-4EF5-8DBB-3EC379FAACE9}" uniqueName="1" name="S.No" queryTableFieldId="1"/>
    <tableColumn id="2" xr3:uid="{4B5DC3C0-E8D7-4D2E-AE23-9E8F8BD95D57}" uniqueName="2" name="work_year" queryTableFieldId="2"/>
    <tableColumn id="3" xr3:uid="{0603B951-58A5-4329-899B-A0D8DD4D6120}" uniqueName="3" name="experience_level" queryTableFieldId="3" dataDxfId="15"/>
    <tableColumn id="4" xr3:uid="{138A3EFC-284A-406A-BEC1-6D3B9EF20522}" uniqueName="4" name="employment_type" queryTableFieldId="4" dataDxfId="14"/>
    <tableColumn id="5" xr3:uid="{10D371EF-21A0-40BA-88FD-8686498655CB}" uniqueName="5" name="job_title" queryTableFieldId="5" dataDxfId="13"/>
    <tableColumn id="6" xr3:uid="{E4A89EE9-1B0B-4382-8BA4-D4CD245B20F8}" uniqueName="6" name="salary" queryTableFieldId="6"/>
    <tableColumn id="7" xr3:uid="{8809D306-83DB-41A1-A017-56325CD85C3F}" uniqueName="7" name="salary_currency" queryTableFieldId="7" dataDxfId="12"/>
    <tableColumn id="8" xr3:uid="{CD99948B-3F64-4B54-B721-74201394AEE9}" uniqueName="8" name="salary_in_usd" queryTableFieldId="8"/>
    <tableColumn id="9" xr3:uid="{DEDA2CA8-9041-4C35-A8AE-E0D8236C962D}" uniqueName="9" name="employee_residence" queryTableFieldId="9" dataDxfId="11"/>
    <tableColumn id="10" xr3:uid="{345EB1CD-C1EE-4361-BC0E-99FD6C7F8873}" uniqueName="10" name="remote_ratio" queryTableFieldId="10"/>
    <tableColumn id="11" xr3:uid="{A013039B-7E73-439B-976C-E427004552BF}" uniqueName="11" name="company_location" queryTableFieldId="11" dataDxfId="10"/>
    <tableColumn id="12" xr3:uid="{6E4D5311-0D09-4E06-A860-A53B89176628}" uniqueName="12" name="company_size" queryTableFieldId="12" dataDxfId="9"/>
    <tableColumn id="18" xr3:uid="{F566CEE5-7F9B-41B9-8E5E-0701482B8B9F}" uniqueName="18" name="TOTAL SE" queryTableFieldId="18" dataDxfId="8">
      <calculatedColumnFormula>COUNTIFS(C:C,"SE")</calculatedColumnFormula>
    </tableColumn>
    <tableColumn id="20" xr3:uid="{62934815-B12E-4489-BB4D-0ABCACBDD7F9}" uniqueName="20" name="Avg_Us Sal" queryTableFieldId="20" dataDxfId="7">
      <calculatedColumnFormula>AVERAGE(H:H)</calculatedColumnFormula>
    </tableColumn>
    <tableColumn id="23" xr3:uid="{3B99CC18-9D5B-4E00-BA49-061310A411E9}" uniqueName="23" name="TOTAL MI" queryTableFieldId="23" dataDxfId="6">
      <calculatedColumnFormula>COUNTIFS(C:C,"MI")</calculatedColumnFormula>
    </tableColumn>
    <tableColumn id="24" xr3:uid="{4E93EE2A-4110-4955-B93B-838240FE189E}" uniqueName="24" name="TOTAL IN" queryTableFieldId="24" dataDxfId="5">
      <calculatedColumnFormula>COUNTIFS(C:C,"EN")</calculatedColumnFormula>
    </tableColumn>
    <tableColumn id="25" xr3:uid="{BE5D160D-F1DC-424B-8217-50F933F98EFB}" uniqueName="25" name="IN AVG SAL" queryTableFieldId="25" dataDxfId="4">
      <calculatedColumnFormula>AVERAGE(ds_salaries[[#This Row],[TOTAL IN]],ds_salaries[[#This Row],[Avg_Us Sal]])</calculatedColumnFormula>
    </tableColumn>
    <tableColumn id="26" xr3:uid="{E7FE94B2-4024-418D-B726-D9FBC60CF972}" uniqueName="26" name="ML AVG SAL" queryTableFieldId="26" dataDxfId="3">
      <calculatedColumnFormula>AVERAGE(ds_salaries[[#This Row],[Avg_Us Sal]],ds_salaries[[#This Row],[TOTAL MI]])</calculatedColumnFormula>
    </tableColumn>
    <tableColumn id="27" xr3:uid="{898B4425-9402-42D4-9D72-C4DB3C3820DB}" uniqueName="27" name="SE AVG SAL" queryTableFieldId="27" dataDxfId="2">
      <calculatedColumnFormula>AVERAGE(ds_salaries[[#This Row],[TOTAL SE]],ds_salaries[[#This Row],[Avg_Us Sal]])</calculatedColumnFormula>
    </tableColumn>
    <tableColumn id="29" xr3:uid="{AA64F403-B902-4A61-B776-0902BA57E517}" uniqueName="29" name="Salary_type" queryTableFieldId="29" dataDxfId="1">
      <calculatedColumnFormula>IF(ds_salaries[[#This Row],[salary_in_usd]]&gt;ds_salaries[[#This Row],[Avg_Us Sal]],"high paying","low paying")</calculatedColumnFormula>
    </tableColumn>
    <tableColumn id="31" xr3:uid="{B81D9970-CA3D-4389-B1EC-AAD6D46F2A02}" uniqueName="31" name="Column1" queryTableFieldId="31" dataDxfId="0">
      <calculatedColumnFormula>COUNTIFS(C:C,"EX")</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826AC-0F31-4114-81B4-7C0FBC48168E}">
  <dimension ref="A1:U608"/>
  <sheetViews>
    <sheetView zoomScale="59" zoomScaleNormal="83" workbookViewId="0">
      <selection activeCell="H1" sqref="H1"/>
    </sheetView>
  </sheetViews>
  <sheetFormatPr defaultRowHeight="14.5" x14ac:dyDescent="0.35"/>
  <cols>
    <col min="1" max="1" width="10.54296875" bestFit="1" customWidth="1"/>
    <col min="2" max="2" width="12" bestFit="1" customWidth="1"/>
    <col min="3" max="3" width="17.08984375" bestFit="1" customWidth="1"/>
    <col min="4" max="4" width="18.54296875" bestFit="1" customWidth="1"/>
    <col min="5" max="5" width="35.81640625" bestFit="1" customWidth="1"/>
    <col min="6" max="6" width="8.81640625" bestFit="1" customWidth="1"/>
    <col min="7" max="7" width="16.26953125" bestFit="1" customWidth="1"/>
    <col min="8" max="8" width="14.54296875" bestFit="1" customWidth="1"/>
    <col min="9" max="9" width="20.453125" bestFit="1" customWidth="1"/>
    <col min="10" max="10" width="14.26953125" bestFit="1" customWidth="1"/>
    <col min="11" max="11" width="18.54296875" bestFit="1" customWidth="1"/>
    <col min="12" max="12" width="14.81640625" bestFit="1" customWidth="1"/>
    <col min="20" max="20" width="12.453125" customWidth="1"/>
  </cols>
  <sheetData>
    <row r="1" spans="1:21" ht="19.5" customHeight="1" x14ac:dyDescent="0.35">
      <c r="A1" t="s">
        <v>148</v>
      </c>
      <c r="B1" t="s">
        <v>1</v>
      </c>
      <c r="C1" t="s">
        <v>2</v>
      </c>
      <c r="D1" t="s">
        <v>3</v>
      </c>
      <c r="E1" t="s">
        <v>4</v>
      </c>
      <c r="F1" t="s">
        <v>5</v>
      </c>
      <c r="G1" t="s">
        <v>6</v>
      </c>
      <c r="H1" t="s">
        <v>7</v>
      </c>
      <c r="I1" t="s">
        <v>8</v>
      </c>
      <c r="J1" t="s">
        <v>9</v>
      </c>
      <c r="K1" t="s">
        <v>10</v>
      </c>
      <c r="L1" t="s">
        <v>11</v>
      </c>
      <c r="M1" t="s">
        <v>151</v>
      </c>
      <c r="N1" t="s">
        <v>152</v>
      </c>
      <c r="O1" t="s">
        <v>150</v>
      </c>
      <c r="P1" t="s">
        <v>149</v>
      </c>
      <c r="Q1" t="s">
        <v>153</v>
      </c>
      <c r="R1" t="s">
        <v>154</v>
      </c>
      <c r="S1" t="s">
        <v>155</v>
      </c>
      <c r="T1" t="s">
        <v>156</v>
      </c>
      <c r="U1" t="s">
        <v>0</v>
      </c>
    </row>
    <row r="2" spans="1:21" x14ac:dyDescent="0.35">
      <c r="A2">
        <v>0</v>
      </c>
      <c r="B2">
        <v>2020</v>
      </c>
      <c r="C2" t="s">
        <v>12</v>
      </c>
      <c r="D2" t="s">
        <v>13</v>
      </c>
      <c r="E2" t="s">
        <v>14</v>
      </c>
      <c r="F2">
        <v>70000</v>
      </c>
      <c r="G2" t="s">
        <v>15</v>
      </c>
      <c r="H2">
        <v>79833</v>
      </c>
      <c r="I2" t="s">
        <v>16</v>
      </c>
      <c r="J2">
        <v>0</v>
      </c>
      <c r="K2" t="s">
        <v>16</v>
      </c>
      <c r="L2" t="s">
        <v>17</v>
      </c>
      <c r="M2">
        <f t="shared" ref="M2:M65" si="0">COUNTIFS(C:C,"SE")</f>
        <v>280</v>
      </c>
      <c r="N2">
        <f t="shared" ref="N2:N65" si="1">AVERAGE(H:H)</f>
        <v>112297.86985172982</v>
      </c>
      <c r="O2">
        <f t="shared" ref="O2:O65" si="2">COUNTIFS(C:C,"MI")</f>
        <v>213</v>
      </c>
      <c r="P2">
        <f t="shared" ref="P2:P65" si="3">COUNTIFS(C:C,"EN")</f>
        <v>88</v>
      </c>
      <c r="Q2">
        <f>AVERAGE(ds_salaries[[#This Row],[TOTAL IN]],ds_salaries[[#This Row],[Avg_Us Sal]])</f>
        <v>56192.934925864909</v>
      </c>
      <c r="R2">
        <f>AVERAGE(ds_salaries[[#This Row],[Avg_Us Sal]],ds_salaries[[#This Row],[TOTAL MI]])</f>
        <v>56255.434925864909</v>
      </c>
      <c r="S2">
        <f>AVERAGE(ds_salaries[[#This Row],[TOTAL SE]],ds_salaries[[#This Row],[Avg_Us Sal]])</f>
        <v>56288.934925864909</v>
      </c>
      <c r="T2" t="str">
        <f>IF(ds_salaries[[#This Row],[salary_in_usd]]&gt;ds_salaries[[#This Row],[Avg_Us Sal]],"high paying","low paying")</f>
        <v>low paying</v>
      </c>
      <c r="U2">
        <f t="shared" ref="U2:U65" si="4">COUNTIFS(C:C,"EX")</f>
        <v>26</v>
      </c>
    </row>
    <row r="3" spans="1:21" x14ac:dyDescent="0.35">
      <c r="A3">
        <v>1</v>
      </c>
      <c r="B3">
        <v>2020</v>
      </c>
      <c r="C3" t="s">
        <v>18</v>
      </c>
      <c r="D3" t="s">
        <v>13</v>
      </c>
      <c r="E3" t="s">
        <v>19</v>
      </c>
      <c r="F3">
        <v>260000</v>
      </c>
      <c r="G3" t="s">
        <v>20</v>
      </c>
      <c r="H3">
        <v>260000</v>
      </c>
      <c r="I3" t="s">
        <v>21</v>
      </c>
      <c r="J3">
        <v>0</v>
      </c>
      <c r="K3" t="s">
        <v>21</v>
      </c>
      <c r="L3" t="s">
        <v>22</v>
      </c>
      <c r="M3">
        <f t="shared" si="0"/>
        <v>280</v>
      </c>
      <c r="N3">
        <f t="shared" si="1"/>
        <v>112297.86985172982</v>
      </c>
      <c r="O3">
        <f t="shared" si="2"/>
        <v>213</v>
      </c>
      <c r="P3">
        <f t="shared" si="3"/>
        <v>88</v>
      </c>
      <c r="Q3">
        <f>AVERAGE(ds_salaries[[#This Row],[TOTAL IN]],ds_salaries[[#This Row],[Avg_Us Sal]])</f>
        <v>56192.934925864909</v>
      </c>
      <c r="R3">
        <f>AVERAGE(ds_salaries[[#This Row],[Avg_Us Sal]],ds_salaries[[#This Row],[TOTAL MI]])</f>
        <v>56255.434925864909</v>
      </c>
      <c r="S3">
        <f>AVERAGE(ds_salaries[[#This Row],[TOTAL SE]],ds_salaries[[#This Row],[Avg_Us Sal]])</f>
        <v>56288.934925864909</v>
      </c>
      <c r="T3" t="str">
        <f>IF(ds_salaries[[#This Row],[salary_in_usd]]&gt;ds_salaries[[#This Row],[Avg_Us Sal]],"high paying","low paying")</f>
        <v>high paying</v>
      </c>
      <c r="U3">
        <f t="shared" si="4"/>
        <v>26</v>
      </c>
    </row>
    <row r="4" spans="1:21" x14ac:dyDescent="0.35">
      <c r="A4">
        <v>2</v>
      </c>
      <c r="B4">
        <v>2020</v>
      </c>
      <c r="C4" t="s">
        <v>18</v>
      </c>
      <c r="D4" t="s">
        <v>13</v>
      </c>
      <c r="E4" t="s">
        <v>23</v>
      </c>
      <c r="F4">
        <v>85000</v>
      </c>
      <c r="G4" t="s">
        <v>24</v>
      </c>
      <c r="H4">
        <v>109024</v>
      </c>
      <c r="I4" t="s">
        <v>25</v>
      </c>
      <c r="J4">
        <v>50</v>
      </c>
      <c r="K4" t="s">
        <v>25</v>
      </c>
      <c r="L4" t="s">
        <v>26</v>
      </c>
      <c r="M4">
        <f t="shared" si="0"/>
        <v>280</v>
      </c>
      <c r="N4">
        <f t="shared" si="1"/>
        <v>112297.86985172982</v>
      </c>
      <c r="O4">
        <f t="shared" si="2"/>
        <v>213</v>
      </c>
      <c r="P4">
        <f t="shared" si="3"/>
        <v>88</v>
      </c>
      <c r="Q4">
        <f>AVERAGE(ds_salaries[[#This Row],[TOTAL IN]],ds_salaries[[#This Row],[Avg_Us Sal]])</f>
        <v>56192.934925864909</v>
      </c>
      <c r="R4">
        <f>AVERAGE(ds_salaries[[#This Row],[Avg_Us Sal]],ds_salaries[[#This Row],[TOTAL MI]])</f>
        <v>56255.434925864909</v>
      </c>
      <c r="S4">
        <f>AVERAGE(ds_salaries[[#This Row],[TOTAL SE]],ds_salaries[[#This Row],[Avg_Us Sal]])</f>
        <v>56288.934925864909</v>
      </c>
      <c r="T4" t="str">
        <f>IF(ds_salaries[[#This Row],[salary_in_usd]]&gt;ds_salaries[[#This Row],[Avg_Us Sal]],"high paying","low paying")</f>
        <v>low paying</v>
      </c>
      <c r="U4">
        <f t="shared" si="4"/>
        <v>26</v>
      </c>
    </row>
    <row r="5" spans="1:21" x14ac:dyDescent="0.35">
      <c r="A5">
        <v>3</v>
      </c>
      <c r="B5">
        <v>2020</v>
      </c>
      <c r="C5" t="s">
        <v>12</v>
      </c>
      <c r="D5" t="s">
        <v>13</v>
      </c>
      <c r="E5" t="s">
        <v>27</v>
      </c>
      <c r="F5">
        <v>20000</v>
      </c>
      <c r="G5" t="s">
        <v>20</v>
      </c>
      <c r="H5">
        <v>20000</v>
      </c>
      <c r="I5" t="s">
        <v>28</v>
      </c>
      <c r="J5">
        <v>0</v>
      </c>
      <c r="K5" t="s">
        <v>28</v>
      </c>
      <c r="L5" t="s">
        <v>22</v>
      </c>
      <c r="M5">
        <f t="shared" si="0"/>
        <v>280</v>
      </c>
      <c r="N5">
        <f t="shared" si="1"/>
        <v>112297.86985172982</v>
      </c>
      <c r="O5">
        <f t="shared" si="2"/>
        <v>213</v>
      </c>
      <c r="P5">
        <f t="shared" si="3"/>
        <v>88</v>
      </c>
      <c r="Q5">
        <f>AVERAGE(ds_salaries[[#This Row],[TOTAL IN]],ds_salaries[[#This Row],[Avg_Us Sal]])</f>
        <v>56192.934925864909</v>
      </c>
      <c r="R5">
        <f>AVERAGE(ds_salaries[[#This Row],[Avg_Us Sal]],ds_salaries[[#This Row],[TOTAL MI]])</f>
        <v>56255.434925864909</v>
      </c>
      <c r="S5">
        <f>AVERAGE(ds_salaries[[#This Row],[TOTAL SE]],ds_salaries[[#This Row],[Avg_Us Sal]])</f>
        <v>56288.934925864909</v>
      </c>
      <c r="T5" t="str">
        <f>IF(ds_salaries[[#This Row],[salary_in_usd]]&gt;ds_salaries[[#This Row],[Avg_Us Sal]],"high paying","low paying")</f>
        <v>low paying</v>
      </c>
      <c r="U5">
        <f t="shared" si="4"/>
        <v>26</v>
      </c>
    </row>
    <row r="6" spans="1:21" x14ac:dyDescent="0.35">
      <c r="A6">
        <v>4</v>
      </c>
      <c r="B6">
        <v>2020</v>
      </c>
      <c r="C6" t="s">
        <v>18</v>
      </c>
      <c r="D6" t="s">
        <v>13</v>
      </c>
      <c r="E6" t="s">
        <v>29</v>
      </c>
      <c r="F6">
        <v>150000</v>
      </c>
      <c r="G6" t="s">
        <v>20</v>
      </c>
      <c r="H6">
        <v>150000</v>
      </c>
      <c r="I6" t="s">
        <v>30</v>
      </c>
      <c r="J6">
        <v>50</v>
      </c>
      <c r="K6" t="s">
        <v>30</v>
      </c>
      <c r="L6" t="s">
        <v>17</v>
      </c>
      <c r="M6">
        <f t="shared" si="0"/>
        <v>280</v>
      </c>
      <c r="N6">
        <f t="shared" si="1"/>
        <v>112297.86985172982</v>
      </c>
      <c r="O6">
        <f t="shared" si="2"/>
        <v>213</v>
      </c>
      <c r="P6">
        <f t="shared" si="3"/>
        <v>88</v>
      </c>
      <c r="Q6">
        <f>AVERAGE(ds_salaries[[#This Row],[TOTAL IN]],ds_salaries[[#This Row],[Avg_Us Sal]])</f>
        <v>56192.934925864909</v>
      </c>
      <c r="R6">
        <f>AVERAGE(ds_salaries[[#This Row],[Avg_Us Sal]],ds_salaries[[#This Row],[TOTAL MI]])</f>
        <v>56255.434925864909</v>
      </c>
      <c r="S6">
        <f>AVERAGE(ds_salaries[[#This Row],[TOTAL SE]],ds_salaries[[#This Row],[Avg_Us Sal]])</f>
        <v>56288.934925864909</v>
      </c>
      <c r="T6" t="str">
        <f>IF(ds_salaries[[#This Row],[salary_in_usd]]&gt;ds_salaries[[#This Row],[Avg_Us Sal]],"high paying","low paying")</f>
        <v>high paying</v>
      </c>
      <c r="U6">
        <f t="shared" si="4"/>
        <v>26</v>
      </c>
    </row>
    <row r="7" spans="1:21" x14ac:dyDescent="0.35">
      <c r="A7">
        <v>5</v>
      </c>
      <c r="B7">
        <v>2020</v>
      </c>
      <c r="C7" t="s">
        <v>31</v>
      </c>
      <c r="D7" t="s">
        <v>13</v>
      </c>
      <c r="E7" t="s">
        <v>32</v>
      </c>
      <c r="F7">
        <v>72000</v>
      </c>
      <c r="G7" t="s">
        <v>20</v>
      </c>
      <c r="H7">
        <v>72000</v>
      </c>
      <c r="I7" t="s">
        <v>30</v>
      </c>
      <c r="J7">
        <v>100</v>
      </c>
      <c r="K7" t="s">
        <v>30</v>
      </c>
      <c r="L7" t="s">
        <v>17</v>
      </c>
      <c r="M7">
        <f t="shared" si="0"/>
        <v>280</v>
      </c>
      <c r="N7">
        <f t="shared" si="1"/>
        <v>112297.86985172982</v>
      </c>
      <c r="O7">
        <f t="shared" si="2"/>
        <v>213</v>
      </c>
      <c r="P7">
        <f t="shared" si="3"/>
        <v>88</v>
      </c>
      <c r="Q7">
        <f>AVERAGE(ds_salaries[[#This Row],[TOTAL IN]],ds_salaries[[#This Row],[Avg_Us Sal]])</f>
        <v>56192.934925864909</v>
      </c>
      <c r="R7">
        <f>AVERAGE(ds_salaries[[#This Row],[Avg_Us Sal]],ds_salaries[[#This Row],[TOTAL MI]])</f>
        <v>56255.434925864909</v>
      </c>
      <c r="S7">
        <f>AVERAGE(ds_salaries[[#This Row],[TOTAL SE]],ds_salaries[[#This Row],[Avg_Us Sal]])</f>
        <v>56288.934925864909</v>
      </c>
      <c r="T7" t="str">
        <f>IF(ds_salaries[[#This Row],[salary_in_usd]]&gt;ds_salaries[[#This Row],[Avg_Us Sal]],"high paying","low paying")</f>
        <v>low paying</v>
      </c>
      <c r="U7">
        <f t="shared" si="4"/>
        <v>26</v>
      </c>
    </row>
    <row r="8" spans="1:21" x14ac:dyDescent="0.35">
      <c r="A8">
        <v>6</v>
      </c>
      <c r="B8">
        <v>2020</v>
      </c>
      <c r="C8" t="s">
        <v>18</v>
      </c>
      <c r="D8" t="s">
        <v>13</v>
      </c>
      <c r="E8" t="s">
        <v>33</v>
      </c>
      <c r="F8">
        <v>190000</v>
      </c>
      <c r="G8" t="s">
        <v>20</v>
      </c>
      <c r="H8">
        <v>190000</v>
      </c>
      <c r="I8" t="s">
        <v>30</v>
      </c>
      <c r="J8">
        <v>100</v>
      </c>
      <c r="K8" t="s">
        <v>30</v>
      </c>
      <c r="L8" t="s">
        <v>22</v>
      </c>
      <c r="M8">
        <f t="shared" si="0"/>
        <v>280</v>
      </c>
      <c r="N8">
        <f t="shared" si="1"/>
        <v>112297.86985172982</v>
      </c>
      <c r="O8">
        <f t="shared" si="2"/>
        <v>213</v>
      </c>
      <c r="P8">
        <f t="shared" si="3"/>
        <v>88</v>
      </c>
      <c r="Q8">
        <f>AVERAGE(ds_salaries[[#This Row],[TOTAL IN]],ds_salaries[[#This Row],[Avg_Us Sal]])</f>
        <v>56192.934925864909</v>
      </c>
      <c r="R8">
        <f>AVERAGE(ds_salaries[[#This Row],[Avg_Us Sal]],ds_salaries[[#This Row],[TOTAL MI]])</f>
        <v>56255.434925864909</v>
      </c>
      <c r="S8">
        <f>AVERAGE(ds_salaries[[#This Row],[TOTAL SE]],ds_salaries[[#This Row],[Avg_Us Sal]])</f>
        <v>56288.934925864909</v>
      </c>
      <c r="T8" t="str">
        <f>IF(ds_salaries[[#This Row],[salary_in_usd]]&gt;ds_salaries[[#This Row],[Avg_Us Sal]],"high paying","low paying")</f>
        <v>high paying</v>
      </c>
      <c r="U8">
        <f t="shared" si="4"/>
        <v>26</v>
      </c>
    </row>
    <row r="9" spans="1:21" x14ac:dyDescent="0.35">
      <c r="A9">
        <v>7</v>
      </c>
      <c r="B9">
        <v>2020</v>
      </c>
      <c r="C9" t="s">
        <v>12</v>
      </c>
      <c r="D9" t="s">
        <v>13</v>
      </c>
      <c r="E9" t="s">
        <v>14</v>
      </c>
      <c r="F9">
        <v>11000000</v>
      </c>
      <c r="G9" t="s">
        <v>34</v>
      </c>
      <c r="H9">
        <v>35735</v>
      </c>
      <c r="I9" t="s">
        <v>35</v>
      </c>
      <c r="J9">
        <v>50</v>
      </c>
      <c r="K9" t="s">
        <v>35</v>
      </c>
      <c r="L9" t="s">
        <v>17</v>
      </c>
      <c r="M9">
        <f t="shared" si="0"/>
        <v>280</v>
      </c>
      <c r="N9">
        <f t="shared" si="1"/>
        <v>112297.86985172982</v>
      </c>
      <c r="O9">
        <f t="shared" si="2"/>
        <v>213</v>
      </c>
      <c r="P9">
        <f t="shared" si="3"/>
        <v>88</v>
      </c>
      <c r="Q9">
        <f>AVERAGE(ds_salaries[[#This Row],[TOTAL IN]],ds_salaries[[#This Row],[Avg_Us Sal]])</f>
        <v>56192.934925864909</v>
      </c>
      <c r="R9">
        <f>AVERAGE(ds_salaries[[#This Row],[Avg_Us Sal]],ds_salaries[[#This Row],[TOTAL MI]])</f>
        <v>56255.434925864909</v>
      </c>
      <c r="S9">
        <f>AVERAGE(ds_salaries[[#This Row],[TOTAL SE]],ds_salaries[[#This Row],[Avg_Us Sal]])</f>
        <v>56288.934925864909</v>
      </c>
      <c r="T9" t="str">
        <f>IF(ds_salaries[[#This Row],[salary_in_usd]]&gt;ds_salaries[[#This Row],[Avg_Us Sal]],"high paying","low paying")</f>
        <v>low paying</v>
      </c>
      <c r="U9">
        <f t="shared" si="4"/>
        <v>26</v>
      </c>
    </row>
    <row r="10" spans="1:21" x14ac:dyDescent="0.35">
      <c r="A10">
        <v>8</v>
      </c>
      <c r="B10">
        <v>2020</v>
      </c>
      <c r="C10" t="s">
        <v>12</v>
      </c>
      <c r="D10" t="s">
        <v>13</v>
      </c>
      <c r="E10" t="s">
        <v>36</v>
      </c>
      <c r="F10">
        <v>135000</v>
      </c>
      <c r="G10" t="s">
        <v>20</v>
      </c>
      <c r="H10">
        <v>135000</v>
      </c>
      <c r="I10" t="s">
        <v>30</v>
      </c>
      <c r="J10">
        <v>100</v>
      </c>
      <c r="K10" t="s">
        <v>30</v>
      </c>
      <c r="L10" t="s">
        <v>17</v>
      </c>
      <c r="M10">
        <f t="shared" si="0"/>
        <v>280</v>
      </c>
      <c r="N10">
        <f t="shared" si="1"/>
        <v>112297.86985172982</v>
      </c>
      <c r="O10">
        <f t="shared" si="2"/>
        <v>213</v>
      </c>
      <c r="P10">
        <f t="shared" si="3"/>
        <v>88</v>
      </c>
      <c r="Q10">
        <f>AVERAGE(ds_salaries[[#This Row],[TOTAL IN]],ds_salaries[[#This Row],[Avg_Us Sal]])</f>
        <v>56192.934925864909</v>
      </c>
      <c r="R10">
        <f>AVERAGE(ds_salaries[[#This Row],[Avg_Us Sal]],ds_salaries[[#This Row],[TOTAL MI]])</f>
        <v>56255.434925864909</v>
      </c>
      <c r="S10">
        <f>AVERAGE(ds_salaries[[#This Row],[TOTAL SE]],ds_salaries[[#This Row],[Avg_Us Sal]])</f>
        <v>56288.934925864909</v>
      </c>
      <c r="T10" t="str">
        <f>IF(ds_salaries[[#This Row],[salary_in_usd]]&gt;ds_salaries[[#This Row],[Avg_Us Sal]],"high paying","low paying")</f>
        <v>high paying</v>
      </c>
      <c r="U10">
        <f t="shared" si="4"/>
        <v>26</v>
      </c>
    </row>
    <row r="11" spans="1:21" x14ac:dyDescent="0.35">
      <c r="A11">
        <v>9</v>
      </c>
      <c r="B11">
        <v>2020</v>
      </c>
      <c r="C11" t="s">
        <v>18</v>
      </c>
      <c r="D11" t="s">
        <v>13</v>
      </c>
      <c r="E11" t="s">
        <v>37</v>
      </c>
      <c r="F11">
        <v>125000</v>
      </c>
      <c r="G11" t="s">
        <v>20</v>
      </c>
      <c r="H11">
        <v>125000</v>
      </c>
      <c r="I11" t="s">
        <v>38</v>
      </c>
      <c r="J11">
        <v>50</v>
      </c>
      <c r="K11" t="s">
        <v>38</v>
      </c>
      <c r="L11" t="s">
        <v>22</v>
      </c>
      <c r="M11">
        <f t="shared" si="0"/>
        <v>280</v>
      </c>
      <c r="N11">
        <f t="shared" si="1"/>
        <v>112297.86985172982</v>
      </c>
      <c r="O11">
        <f t="shared" si="2"/>
        <v>213</v>
      </c>
      <c r="P11">
        <f t="shared" si="3"/>
        <v>88</v>
      </c>
      <c r="Q11">
        <f>AVERAGE(ds_salaries[[#This Row],[TOTAL IN]],ds_salaries[[#This Row],[Avg_Us Sal]])</f>
        <v>56192.934925864909</v>
      </c>
      <c r="R11">
        <f>AVERAGE(ds_salaries[[#This Row],[Avg_Us Sal]],ds_salaries[[#This Row],[TOTAL MI]])</f>
        <v>56255.434925864909</v>
      </c>
      <c r="S11">
        <f>AVERAGE(ds_salaries[[#This Row],[TOTAL SE]],ds_salaries[[#This Row],[Avg_Us Sal]])</f>
        <v>56288.934925864909</v>
      </c>
      <c r="T11" t="str">
        <f>IF(ds_salaries[[#This Row],[salary_in_usd]]&gt;ds_salaries[[#This Row],[Avg_Us Sal]],"high paying","low paying")</f>
        <v>high paying</v>
      </c>
      <c r="U11">
        <f t="shared" si="4"/>
        <v>26</v>
      </c>
    </row>
    <row r="12" spans="1:21" x14ac:dyDescent="0.35">
      <c r="A12">
        <v>10</v>
      </c>
      <c r="B12">
        <v>2020</v>
      </c>
      <c r="C12" t="s">
        <v>31</v>
      </c>
      <c r="D12" t="s">
        <v>13</v>
      </c>
      <c r="E12" t="s">
        <v>14</v>
      </c>
      <c r="F12">
        <v>45000</v>
      </c>
      <c r="G12" t="s">
        <v>15</v>
      </c>
      <c r="H12">
        <v>51321</v>
      </c>
      <c r="I12" t="s">
        <v>39</v>
      </c>
      <c r="J12">
        <v>0</v>
      </c>
      <c r="K12" t="s">
        <v>39</v>
      </c>
      <c r="L12" t="s">
        <v>22</v>
      </c>
      <c r="M12">
        <f t="shared" si="0"/>
        <v>280</v>
      </c>
      <c r="N12">
        <f t="shared" si="1"/>
        <v>112297.86985172982</v>
      </c>
      <c r="O12">
        <f t="shared" si="2"/>
        <v>213</v>
      </c>
      <c r="P12">
        <f t="shared" si="3"/>
        <v>88</v>
      </c>
      <c r="Q12">
        <f>AVERAGE(ds_salaries[[#This Row],[TOTAL IN]],ds_salaries[[#This Row],[Avg_Us Sal]])</f>
        <v>56192.934925864909</v>
      </c>
      <c r="R12">
        <f>AVERAGE(ds_salaries[[#This Row],[Avg_Us Sal]],ds_salaries[[#This Row],[TOTAL MI]])</f>
        <v>56255.434925864909</v>
      </c>
      <c r="S12">
        <f>AVERAGE(ds_salaries[[#This Row],[TOTAL SE]],ds_salaries[[#This Row],[Avg_Us Sal]])</f>
        <v>56288.934925864909</v>
      </c>
      <c r="T12" t="str">
        <f>IF(ds_salaries[[#This Row],[salary_in_usd]]&gt;ds_salaries[[#This Row],[Avg_Us Sal]],"high paying","low paying")</f>
        <v>low paying</v>
      </c>
      <c r="U12">
        <f t="shared" si="4"/>
        <v>26</v>
      </c>
    </row>
    <row r="13" spans="1:21" x14ac:dyDescent="0.35">
      <c r="A13">
        <v>11</v>
      </c>
      <c r="B13">
        <v>2020</v>
      </c>
      <c r="C13" t="s">
        <v>12</v>
      </c>
      <c r="D13" t="s">
        <v>13</v>
      </c>
      <c r="E13" t="s">
        <v>14</v>
      </c>
      <c r="F13">
        <v>3000000</v>
      </c>
      <c r="G13" t="s">
        <v>40</v>
      </c>
      <c r="H13">
        <v>40481</v>
      </c>
      <c r="I13" t="s">
        <v>41</v>
      </c>
      <c r="J13">
        <v>0</v>
      </c>
      <c r="K13" t="s">
        <v>41</v>
      </c>
      <c r="L13" t="s">
        <v>17</v>
      </c>
      <c r="M13">
        <f t="shared" si="0"/>
        <v>280</v>
      </c>
      <c r="N13">
        <f t="shared" si="1"/>
        <v>112297.86985172982</v>
      </c>
      <c r="O13">
        <f t="shared" si="2"/>
        <v>213</v>
      </c>
      <c r="P13">
        <f t="shared" si="3"/>
        <v>88</v>
      </c>
      <c r="Q13">
        <f>AVERAGE(ds_salaries[[#This Row],[TOTAL IN]],ds_salaries[[#This Row],[Avg_Us Sal]])</f>
        <v>56192.934925864909</v>
      </c>
      <c r="R13">
        <f>AVERAGE(ds_salaries[[#This Row],[Avg_Us Sal]],ds_salaries[[#This Row],[TOTAL MI]])</f>
        <v>56255.434925864909</v>
      </c>
      <c r="S13">
        <f>AVERAGE(ds_salaries[[#This Row],[TOTAL SE]],ds_salaries[[#This Row],[Avg_Us Sal]])</f>
        <v>56288.934925864909</v>
      </c>
      <c r="T13" t="str">
        <f>IF(ds_salaries[[#This Row],[salary_in_usd]]&gt;ds_salaries[[#This Row],[Avg_Us Sal]],"high paying","low paying")</f>
        <v>low paying</v>
      </c>
      <c r="U13">
        <f t="shared" si="4"/>
        <v>26</v>
      </c>
    </row>
    <row r="14" spans="1:21" x14ac:dyDescent="0.35">
      <c r="A14">
        <v>12</v>
      </c>
      <c r="B14">
        <v>2020</v>
      </c>
      <c r="C14" t="s">
        <v>31</v>
      </c>
      <c r="D14" t="s">
        <v>13</v>
      </c>
      <c r="E14" t="s">
        <v>14</v>
      </c>
      <c r="F14">
        <v>35000</v>
      </c>
      <c r="G14" t="s">
        <v>15</v>
      </c>
      <c r="H14">
        <v>39916</v>
      </c>
      <c r="I14" t="s">
        <v>39</v>
      </c>
      <c r="J14">
        <v>0</v>
      </c>
      <c r="K14" t="s">
        <v>39</v>
      </c>
      <c r="L14" t="s">
        <v>26</v>
      </c>
      <c r="M14">
        <f t="shared" si="0"/>
        <v>280</v>
      </c>
      <c r="N14">
        <f t="shared" si="1"/>
        <v>112297.86985172982</v>
      </c>
      <c r="O14">
        <f t="shared" si="2"/>
        <v>213</v>
      </c>
      <c r="P14">
        <f t="shared" si="3"/>
        <v>88</v>
      </c>
      <c r="Q14">
        <f>AVERAGE(ds_salaries[[#This Row],[TOTAL IN]],ds_salaries[[#This Row],[Avg_Us Sal]])</f>
        <v>56192.934925864909</v>
      </c>
      <c r="R14">
        <f>AVERAGE(ds_salaries[[#This Row],[Avg_Us Sal]],ds_salaries[[#This Row],[TOTAL MI]])</f>
        <v>56255.434925864909</v>
      </c>
      <c r="S14">
        <f>AVERAGE(ds_salaries[[#This Row],[TOTAL SE]],ds_salaries[[#This Row],[Avg_Us Sal]])</f>
        <v>56288.934925864909</v>
      </c>
      <c r="T14" t="str">
        <f>IF(ds_salaries[[#This Row],[salary_in_usd]]&gt;ds_salaries[[#This Row],[Avg_Us Sal]],"high paying","low paying")</f>
        <v>low paying</v>
      </c>
      <c r="U14">
        <f t="shared" si="4"/>
        <v>26</v>
      </c>
    </row>
    <row r="15" spans="1:21" x14ac:dyDescent="0.35">
      <c r="A15">
        <v>13</v>
      </c>
      <c r="B15">
        <v>2020</v>
      </c>
      <c r="C15" t="s">
        <v>12</v>
      </c>
      <c r="D15" t="s">
        <v>13</v>
      </c>
      <c r="E15" t="s">
        <v>42</v>
      </c>
      <c r="F15">
        <v>87000</v>
      </c>
      <c r="G15" t="s">
        <v>20</v>
      </c>
      <c r="H15">
        <v>87000</v>
      </c>
      <c r="I15" t="s">
        <v>30</v>
      </c>
      <c r="J15">
        <v>100</v>
      </c>
      <c r="K15" t="s">
        <v>30</v>
      </c>
      <c r="L15" t="s">
        <v>17</v>
      </c>
      <c r="M15">
        <f t="shared" si="0"/>
        <v>280</v>
      </c>
      <c r="N15">
        <f t="shared" si="1"/>
        <v>112297.86985172982</v>
      </c>
      <c r="O15">
        <f t="shared" si="2"/>
        <v>213</v>
      </c>
      <c r="P15">
        <f t="shared" si="3"/>
        <v>88</v>
      </c>
      <c r="Q15">
        <f>AVERAGE(ds_salaries[[#This Row],[TOTAL IN]],ds_salaries[[#This Row],[Avg_Us Sal]])</f>
        <v>56192.934925864909</v>
      </c>
      <c r="R15">
        <f>AVERAGE(ds_salaries[[#This Row],[Avg_Us Sal]],ds_salaries[[#This Row],[TOTAL MI]])</f>
        <v>56255.434925864909</v>
      </c>
      <c r="S15">
        <f>AVERAGE(ds_salaries[[#This Row],[TOTAL SE]],ds_salaries[[#This Row],[Avg_Us Sal]])</f>
        <v>56288.934925864909</v>
      </c>
      <c r="T15" t="str">
        <f>IF(ds_salaries[[#This Row],[salary_in_usd]]&gt;ds_salaries[[#This Row],[Avg_Us Sal]],"high paying","low paying")</f>
        <v>low paying</v>
      </c>
      <c r="U15">
        <f t="shared" si="4"/>
        <v>26</v>
      </c>
    </row>
    <row r="16" spans="1:21" x14ac:dyDescent="0.35">
      <c r="A16">
        <v>14</v>
      </c>
      <c r="B16">
        <v>2020</v>
      </c>
      <c r="C16" t="s">
        <v>12</v>
      </c>
      <c r="D16" t="s">
        <v>13</v>
      </c>
      <c r="E16" t="s">
        <v>32</v>
      </c>
      <c r="F16">
        <v>85000</v>
      </c>
      <c r="G16" t="s">
        <v>20</v>
      </c>
      <c r="H16">
        <v>85000</v>
      </c>
      <c r="I16" t="s">
        <v>30</v>
      </c>
      <c r="J16">
        <v>100</v>
      </c>
      <c r="K16" t="s">
        <v>30</v>
      </c>
      <c r="L16" t="s">
        <v>17</v>
      </c>
      <c r="M16">
        <f t="shared" si="0"/>
        <v>280</v>
      </c>
      <c r="N16">
        <f t="shared" si="1"/>
        <v>112297.86985172982</v>
      </c>
      <c r="O16">
        <f t="shared" si="2"/>
        <v>213</v>
      </c>
      <c r="P16">
        <f t="shared" si="3"/>
        <v>88</v>
      </c>
      <c r="Q16">
        <f>AVERAGE(ds_salaries[[#This Row],[TOTAL IN]],ds_salaries[[#This Row],[Avg_Us Sal]])</f>
        <v>56192.934925864909</v>
      </c>
      <c r="R16">
        <f>AVERAGE(ds_salaries[[#This Row],[Avg_Us Sal]],ds_salaries[[#This Row],[TOTAL MI]])</f>
        <v>56255.434925864909</v>
      </c>
      <c r="S16">
        <f>AVERAGE(ds_salaries[[#This Row],[TOTAL SE]],ds_salaries[[#This Row],[Avg_Us Sal]])</f>
        <v>56288.934925864909</v>
      </c>
      <c r="T16" t="str">
        <f>IF(ds_salaries[[#This Row],[salary_in_usd]]&gt;ds_salaries[[#This Row],[Avg_Us Sal]],"high paying","low paying")</f>
        <v>low paying</v>
      </c>
      <c r="U16">
        <f t="shared" si="4"/>
        <v>26</v>
      </c>
    </row>
    <row r="17" spans="1:21" x14ac:dyDescent="0.35">
      <c r="A17">
        <v>15</v>
      </c>
      <c r="B17">
        <v>2020</v>
      </c>
      <c r="C17" t="s">
        <v>12</v>
      </c>
      <c r="D17" t="s">
        <v>13</v>
      </c>
      <c r="E17" t="s">
        <v>32</v>
      </c>
      <c r="F17">
        <v>8000</v>
      </c>
      <c r="G17" t="s">
        <v>20</v>
      </c>
      <c r="H17">
        <v>8000</v>
      </c>
      <c r="I17" t="s">
        <v>43</v>
      </c>
      <c r="J17">
        <v>50</v>
      </c>
      <c r="K17" t="s">
        <v>43</v>
      </c>
      <c r="L17" t="s">
        <v>17</v>
      </c>
      <c r="M17">
        <f t="shared" si="0"/>
        <v>280</v>
      </c>
      <c r="N17">
        <f t="shared" si="1"/>
        <v>112297.86985172982</v>
      </c>
      <c r="O17">
        <f t="shared" si="2"/>
        <v>213</v>
      </c>
      <c r="P17">
        <f t="shared" si="3"/>
        <v>88</v>
      </c>
      <c r="Q17">
        <f>AVERAGE(ds_salaries[[#This Row],[TOTAL IN]],ds_salaries[[#This Row],[Avg_Us Sal]])</f>
        <v>56192.934925864909</v>
      </c>
      <c r="R17">
        <f>AVERAGE(ds_salaries[[#This Row],[Avg_Us Sal]],ds_salaries[[#This Row],[TOTAL MI]])</f>
        <v>56255.434925864909</v>
      </c>
      <c r="S17">
        <f>AVERAGE(ds_salaries[[#This Row],[TOTAL SE]],ds_salaries[[#This Row],[Avg_Us Sal]])</f>
        <v>56288.934925864909</v>
      </c>
      <c r="T17" t="str">
        <f>IF(ds_salaries[[#This Row],[salary_in_usd]]&gt;ds_salaries[[#This Row],[Avg_Us Sal]],"high paying","low paying")</f>
        <v>low paying</v>
      </c>
      <c r="U17">
        <f t="shared" si="4"/>
        <v>26</v>
      </c>
    </row>
    <row r="18" spans="1:21" x14ac:dyDescent="0.35">
      <c r="A18">
        <v>16</v>
      </c>
      <c r="B18">
        <v>2020</v>
      </c>
      <c r="C18" t="s">
        <v>31</v>
      </c>
      <c r="D18" t="s">
        <v>13</v>
      </c>
      <c r="E18" t="s">
        <v>44</v>
      </c>
      <c r="F18">
        <v>4450000</v>
      </c>
      <c r="G18" t="s">
        <v>45</v>
      </c>
      <c r="H18">
        <v>41689</v>
      </c>
      <c r="I18" t="s">
        <v>21</v>
      </c>
      <c r="J18">
        <v>100</v>
      </c>
      <c r="K18" t="s">
        <v>21</v>
      </c>
      <c r="L18" t="s">
        <v>22</v>
      </c>
      <c r="M18">
        <f t="shared" si="0"/>
        <v>280</v>
      </c>
      <c r="N18">
        <f t="shared" si="1"/>
        <v>112297.86985172982</v>
      </c>
      <c r="O18">
        <f t="shared" si="2"/>
        <v>213</v>
      </c>
      <c r="P18">
        <f t="shared" si="3"/>
        <v>88</v>
      </c>
      <c r="Q18">
        <f>AVERAGE(ds_salaries[[#This Row],[TOTAL IN]],ds_salaries[[#This Row],[Avg_Us Sal]])</f>
        <v>56192.934925864909</v>
      </c>
      <c r="R18">
        <f>AVERAGE(ds_salaries[[#This Row],[Avg_Us Sal]],ds_salaries[[#This Row],[TOTAL MI]])</f>
        <v>56255.434925864909</v>
      </c>
      <c r="S18">
        <f>AVERAGE(ds_salaries[[#This Row],[TOTAL SE]],ds_salaries[[#This Row],[Avg_Us Sal]])</f>
        <v>56288.934925864909</v>
      </c>
      <c r="T18" t="str">
        <f>IF(ds_salaries[[#This Row],[salary_in_usd]]&gt;ds_salaries[[#This Row],[Avg_Us Sal]],"high paying","low paying")</f>
        <v>low paying</v>
      </c>
      <c r="U18">
        <f t="shared" si="4"/>
        <v>26</v>
      </c>
    </row>
    <row r="19" spans="1:21" x14ac:dyDescent="0.35">
      <c r="A19">
        <v>17</v>
      </c>
      <c r="B19">
        <v>2020</v>
      </c>
      <c r="C19" t="s">
        <v>18</v>
      </c>
      <c r="D19" t="s">
        <v>13</v>
      </c>
      <c r="E19" t="s">
        <v>23</v>
      </c>
      <c r="F19">
        <v>100000</v>
      </c>
      <c r="G19" t="s">
        <v>15</v>
      </c>
      <c r="H19">
        <v>114047</v>
      </c>
      <c r="I19" t="s">
        <v>46</v>
      </c>
      <c r="J19">
        <v>100</v>
      </c>
      <c r="K19" t="s">
        <v>25</v>
      </c>
      <c r="L19" t="s">
        <v>22</v>
      </c>
      <c r="M19">
        <f t="shared" si="0"/>
        <v>280</v>
      </c>
      <c r="N19">
        <f t="shared" si="1"/>
        <v>112297.86985172982</v>
      </c>
      <c r="O19">
        <f t="shared" si="2"/>
        <v>213</v>
      </c>
      <c r="P19">
        <f t="shared" si="3"/>
        <v>88</v>
      </c>
      <c r="Q19">
        <f>AVERAGE(ds_salaries[[#This Row],[TOTAL IN]],ds_salaries[[#This Row],[Avg_Us Sal]])</f>
        <v>56192.934925864909</v>
      </c>
      <c r="R19">
        <f>AVERAGE(ds_salaries[[#This Row],[Avg_Us Sal]],ds_salaries[[#This Row],[TOTAL MI]])</f>
        <v>56255.434925864909</v>
      </c>
      <c r="S19">
        <f>AVERAGE(ds_salaries[[#This Row],[TOTAL SE]],ds_salaries[[#This Row],[Avg_Us Sal]])</f>
        <v>56288.934925864909</v>
      </c>
      <c r="T19" t="str">
        <f>IF(ds_salaries[[#This Row],[salary_in_usd]]&gt;ds_salaries[[#This Row],[Avg_Us Sal]],"high paying","low paying")</f>
        <v>high paying</v>
      </c>
      <c r="U19">
        <f t="shared" si="4"/>
        <v>26</v>
      </c>
    </row>
    <row r="20" spans="1:21" x14ac:dyDescent="0.35">
      <c r="A20">
        <v>18</v>
      </c>
      <c r="B20">
        <v>2020</v>
      </c>
      <c r="C20" t="s">
        <v>31</v>
      </c>
      <c r="D20" t="s">
        <v>13</v>
      </c>
      <c r="E20" t="s">
        <v>47</v>
      </c>
      <c r="F20">
        <v>423000</v>
      </c>
      <c r="G20" t="s">
        <v>40</v>
      </c>
      <c r="H20">
        <v>5707</v>
      </c>
      <c r="I20" t="s">
        <v>41</v>
      </c>
      <c r="J20">
        <v>50</v>
      </c>
      <c r="K20" t="s">
        <v>41</v>
      </c>
      <c r="L20" t="s">
        <v>26</v>
      </c>
      <c r="M20">
        <f t="shared" si="0"/>
        <v>280</v>
      </c>
      <c r="N20">
        <f t="shared" si="1"/>
        <v>112297.86985172982</v>
      </c>
      <c r="O20">
        <f t="shared" si="2"/>
        <v>213</v>
      </c>
      <c r="P20">
        <f t="shared" si="3"/>
        <v>88</v>
      </c>
      <c r="Q20">
        <f>AVERAGE(ds_salaries[[#This Row],[TOTAL IN]],ds_salaries[[#This Row],[Avg_Us Sal]])</f>
        <v>56192.934925864909</v>
      </c>
      <c r="R20">
        <f>AVERAGE(ds_salaries[[#This Row],[Avg_Us Sal]],ds_salaries[[#This Row],[TOTAL MI]])</f>
        <v>56255.434925864909</v>
      </c>
      <c r="S20">
        <f>AVERAGE(ds_salaries[[#This Row],[TOTAL SE]],ds_salaries[[#This Row],[Avg_Us Sal]])</f>
        <v>56288.934925864909</v>
      </c>
      <c r="T20" t="str">
        <f>IF(ds_salaries[[#This Row],[salary_in_usd]]&gt;ds_salaries[[#This Row],[Avg_Us Sal]],"high paying","low paying")</f>
        <v>low paying</v>
      </c>
      <c r="U20">
        <f t="shared" si="4"/>
        <v>26</v>
      </c>
    </row>
    <row r="21" spans="1:21" x14ac:dyDescent="0.35">
      <c r="A21">
        <v>19</v>
      </c>
      <c r="B21">
        <v>2020</v>
      </c>
      <c r="C21" t="s">
        <v>12</v>
      </c>
      <c r="D21" t="s">
        <v>13</v>
      </c>
      <c r="E21" t="s">
        <v>37</v>
      </c>
      <c r="F21">
        <v>56000</v>
      </c>
      <c r="G21" t="s">
        <v>20</v>
      </c>
      <c r="H21">
        <v>56000</v>
      </c>
      <c r="I21" t="s">
        <v>48</v>
      </c>
      <c r="J21">
        <v>100</v>
      </c>
      <c r="K21" t="s">
        <v>30</v>
      </c>
      <c r="L21" t="s">
        <v>26</v>
      </c>
      <c r="M21">
        <f t="shared" si="0"/>
        <v>280</v>
      </c>
      <c r="N21">
        <f t="shared" si="1"/>
        <v>112297.86985172982</v>
      </c>
      <c r="O21">
        <f t="shared" si="2"/>
        <v>213</v>
      </c>
      <c r="P21">
        <f t="shared" si="3"/>
        <v>88</v>
      </c>
      <c r="Q21">
        <f>AVERAGE(ds_salaries[[#This Row],[TOTAL IN]],ds_salaries[[#This Row],[Avg_Us Sal]])</f>
        <v>56192.934925864909</v>
      </c>
      <c r="R21">
        <f>AVERAGE(ds_salaries[[#This Row],[Avg_Us Sal]],ds_salaries[[#This Row],[TOTAL MI]])</f>
        <v>56255.434925864909</v>
      </c>
      <c r="S21">
        <f>AVERAGE(ds_salaries[[#This Row],[TOTAL SE]],ds_salaries[[#This Row],[Avg_Us Sal]])</f>
        <v>56288.934925864909</v>
      </c>
      <c r="T21" t="str">
        <f>IF(ds_salaries[[#This Row],[salary_in_usd]]&gt;ds_salaries[[#This Row],[Avg_Us Sal]],"high paying","low paying")</f>
        <v>low paying</v>
      </c>
      <c r="U21">
        <f t="shared" si="4"/>
        <v>26</v>
      </c>
    </row>
    <row r="22" spans="1:21" x14ac:dyDescent="0.35">
      <c r="A22">
        <v>20</v>
      </c>
      <c r="B22">
        <v>2020</v>
      </c>
      <c r="C22" t="s">
        <v>12</v>
      </c>
      <c r="D22" t="s">
        <v>13</v>
      </c>
      <c r="E22" t="s">
        <v>29</v>
      </c>
      <c r="F22">
        <v>299000</v>
      </c>
      <c r="G22" t="s">
        <v>49</v>
      </c>
      <c r="H22">
        <v>43331</v>
      </c>
      <c r="I22" t="s">
        <v>50</v>
      </c>
      <c r="J22">
        <v>0</v>
      </c>
      <c r="K22" t="s">
        <v>50</v>
      </c>
      <c r="L22" t="s">
        <v>26</v>
      </c>
      <c r="M22">
        <f t="shared" si="0"/>
        <v>280</v>
      </c>
      <c r="N22">
        <f t="shared" si="1"/>
        <v>112297.86985172982</v>
      </c>
      <c r="O22">
        <f t="shared" si="2"/>
        <v>213</v>
      </c>
      <c r="P22">
        <f t="shared" si="3"/>
        <v>88</v>
      </c>
      <c r="Q22">
        <f>AVERAGE(ds_salaries[[#This Row],[TOTAL IN]],ds_salaries[[#This Row],[Avg_Us Sal]])</f>
        <v>56192.934925864909</v>
      </c>
      <c r="R22">
        <f>AVERAGE(ds_salaries[[#This Row],[Avg_Us Sal]],ds_salaries[[#This Row],[TOTAL MI]])</f>
        <v>56255.434925864909</v>
      </c>
      <c r="S22">
        <f>AVERAGE(ds_salaries[[#This Row],[TOTAL SE]],ds_salaries[[#This Row],[Avg_Us Sal]])</f>
        <v>56288.934925864909</v>
      </c>
      <c r="T22" t="str">
        <f>IF(ds_salaries[[#This Row],[salary_in_usd]]&gt;ds_salaries[[#This Row],[Avg_Us Sal]],"high paying","low paying")</f>
        <v>low paying</v>
      </c>
      <c r="U22">
        <f t="shared" si="4"/>
        <v>26</v>
      </c>
    </row>
    <row r="23" spans="1:21" x14ac:dyDescent="0.35">
      <c r="A23">
        <v>21</v>
      </c>
      <c r="B23">
        <v>2020</v>
      </c>
      <c r="C23" t="s">
        <v>12</v>
      </c>
      <c r="D23" t="s">
        <v>13</v>
      </c>
      <c r="E23" t="s">
        <v>27</v>
      </c>
      <c r="F23">
        <v>450000</v>
      </c>
      <c r="G23" t="s">
        <v>40</v>
      </c>
      <c r="H23">
        <v>6072</v>
      </c>
      <c r="I23" t="s">
        <v>41</v>
      </c>
      <c r="J23">
        <v>100</v>
      </c>
      <c r="K23" t="s">
        <v>41</v>
      </c>
      <c r="L23" t="s">
        <v>17</v>
      </c>
      <c r="M23">
        <f t="shared" si="0"/>
        <v>280</v>
      </c>
      <c r="N23">
        <f t="shared" si="1"/>
        <v>112297.86985172982</v>
      </c>
      <c r="O23">
        <f t="shared" si="2"/>
        <v>213</v>
      </c>
      <c r="P23">
        <f t="shared" si="3"/>
        <v>88</v>
      </c>
      <c r="Q23">
        <f>AVERAGE(ds_salaries[[#This Row],[TOTAL IN]],ds_salaries[[#This Row],[Avg_Us Sal]])</f>
        <v>56192.934925864909</v>
      </c>
      <c r="R23">
        <f>AVERAGE(ds_salaries[[#This Row],[Avg_Us Sal]],ds_salaries[[#This Row],[TOTAL MI]])</f>
        <v>56255.434925864909</v>
      </c>
      <c r="S23">
        <f>AVERAGE(ds_salaries[[#This Row],[TOTAL SE]],ds_salaries[[#This Row],[Avg_Us Sal]])</f>
        <v>56288.934925864909</v>
      </c>
      <c r="T23" t="str">
        <f>IF(ds_salaries[[#This Row],[salary_in_usd]]&gt;ds_salaries[[#This Row],[Avg_Us Sal]],"high paying","low paying")</f>
        <v>low paying</v>
      </c>
      <c r="U23">
        <f t="shared" si="4"/>
        <v>26</v>
      </c>
    </row>
    <row r="24" spans="1:21" x14ac:dyDescent="0.35">
      <c r="A24">
        <v>22</v>
      </c>
      <c r="B24">
        <v>2020</v>
      </c>
      <c r="C24" t="s">
        <v>18</v>
      </c>
      <c r="D24" t="s">
        <v>13</v>
      </c>
      <c r="E24" t="s">
        <v>44</v>
      </c>
      <c r="F24">
        <v>42000</v>
      </c>
      <c r="G24" t="s">
        <v>15</v>
      </c>
      <c r="H24">
        <v>47899</v>
      </c>
      <c r="I24" t="s">
        <v>51</v>
      </c>
      <c r="J24">
        <v>50</v>
      </c>
      <c r="K24" t="s">
        <v>51</v>
      </c>
      <c r="L24" t="s">
        <v>17</v>
      </c>
      <c r="M24">
        <f t="shared" si="0"/>
        <v>280</v>
      </c>
      <c r="N24">
        <f t="shared" si="1"/>
        <v>112297.86985172982</v>
      </c>
      <c r="O24">
        <f t="shared" si="2"/>
        <v>213</v>
      </c>
      <c r="P24">
        <f t="shared" si="3"/>
        <v>88</v>
      </c>
      <c r="Q24">
        <f>AVERAGE(ds_salaries[[#This Row],[TOTAL IN]],ds_salaries[[#This Row],[Avg_Us Sal]])</f>
        <v>56192.934925864909</v>
      </c>
      <c r="R24">
        <f>AVERAGE(ds_salaries[[#This Row],[Avg_Us Sal]],ds_salaries[[#This Row],[TOTAL MI]])</f>
        <v>56255.434925864909</v>
      </c>
      <c r="S24">
        <f>AVERAGE(ds_salaries[[#This Row],[TOTAL SE]],ds_salaries[[#This Row],[Avg_Us Sal]])</f>
        <v>56288.934925864909</v>
      </c>
      <c r="T24" t="str">
        <f>IF(ds_salaries[[#This Row],[salary_in_usd]]&gt;ds_salaries[[#This Row],[Avg_Us Sal]],"high paying","low paying")</f>
        <v>low paying</v>
      </c>
      <c r="U24">
        <f t="shared" si="4"/>
        <v>26</v>
      </c>
    </row>
    <row r="25" spans="1:21" x14ac:dyDescent="0.35">
      <c r="A25">
        <v>23</v>
      </c>
      <c r="B25">
        <v>2020</v>
      </c>
      <c r="C25" t="s">
        <v>12</v>
      </c>
      <c r="D25" t="s">
        <v>13</v>
      </c>
      <c r="E25" t="s">
        <v>52</v>
      </c>
      <c r="F25">
        <v>98000</v>
      </c>
      <c r="G25" t="s">
        <v>20</v>
      </c>
      <c r="H25">
        <v>98000</v>
      </c>
      <c r="I25" t="s">
        <v>30</v>
      </c>
      <c r="J25">
        <v>0</v>
      </c>
      <c r="K25" t="s">
        <v>30</v>
      </c>
      <c r="L25" t="s">
        <v>26</v>
      </c>
      <c r="M25">
        <f t="shared" si="0"/>
        <v>280</v>
      </c>
      <c r="N25">
        <f t="shared" si="1"/>
        <v>112297.86985172982</v>
      </c>
      <c r="O25">
        <f t="shared" si="2"/>
        <v>213</v>
      </c>
      <c r="P25">
        <f t="shared" si="3"/>
        <v>88</v>
      </c>
      <c r="Q25">
        <f>AVERAGE(ds_salaries[[#This Row],[TOTAL IN]],ds_salaries[[#This Row],[Avg_Us Sal]])</f>
        <v>56192.934925864909</v>
      </c>
      <c r="R25">
        <f>AVERAGE(ds_salaries[[#This Row],[Avg_Us Sal]],ds_salaries[[#This Row],[TOTAL MI]])</f>
        <v>56255.434925864909</v>
      </c>
      <c r="S25">
        <f>AVERAGE(ds_salaries[[#This Row],[TOTAL SE]],ds_salaries[[#This Row],[Avg_Us Sal]])</f>
        <v>56288.934925864909</v>
      </c>
      <c r="T25" t="str">
        <f>IF(ds_salaries[[#This Row],[salary_in_usd]]&gt;ds_salaries[[#This Row],[Avg_Us Sal]],"high paying","low paying")</f>
        <v>low paying</v>
      </c>
      <c r="U25">
        <f t="shared" si="4"/>
        <v>26</v>
      </c>
    </row>
    <row r="26" spans="1:21" x14ac:dyDescent="0.35">
      <c r="A26">
        <v>24</v>
      </c>
      <c r="B26">
        <v>2020</v>
      </c>
      <c r="C26" t="s">
        <v>12</v>
      </c>
      <c r="D26" t="s">
        <v>13</v>
      </c>
      <c r="E26" t="s">
        <v>33</v>
      </c>
      <c r="F26">
        <v>115000</v>
      </c>
      <c r="G26" t="s">
        <v>20</v>
      </c>
      <c r="H26">
        <v>115000</v>
      </c>
      <c r="I26" t="s">
        <v>53</v>
      </c>
      <c r="J26">
        <v>0</v>
      </c>
      <c r="K26" t="s">
        <v>53</v>
      </c>
      <c r="L26" t="s">
        <v>17</v>
      </c>
      <c r="M26">
        <f t="shared" si="0"/>
        <v>280</v>
      </c>
      <c r="N26">
        <f t="shared" si="1"/>
        <v>112297.86985172982</v>
      </c>
      <c r="O26">
        <f t="shared" si="2"/>
        <v>213</v>
      </c>
      <c r="P26">
        <f t="shared" si="3"/>
        <v>88</v>
      </c>
      <c r="Q26">
        <f>AVERAGE(ds_salaries[[#This Row],[TOTAL IN]],ds_salaries[[#This Row],[Avg_Us Sal]])</f>
        <v>56192.934925864909</v>
      </c>
      <c r="R26">
        <f>AVERAGE(ds_salaries[[#This Row],[Avg_Us Sal]],ds_salaries[[#This Row],[TOTAL MI]])</f>
        <v>56255.434925864909</v>
      </c>
      <c r="S26">
        <f>AVERAGE(ds_salaries[[#This Row],[TOTAL SE]],ds_salaries[[#This Row],[Avg_Us Sal]])</f>
        <v>56288.934925864909</v>
      </c>
      <c r="T26" t="str">
        <f>IF(ds_salaries[[#This Row],[salary_in_usd]]&gt;ds_salaries[[#This Row],[Avg_Us Sal]],"high paying","low paying")</f>
        <v>high paying</v>
      </c>
      <c r="U26">
        <f t="shared" si="4"/>
        <v>26</v>
      </c>
    </row>
    <row r="27" spans="1:21" x14ac:dyDescent="0.35">
      <c r="A27">
        <v>25</v>
      </c>
      <c r="B27">
        <v>2020</v>
      </c>
      <c r="C27" t="s">
        <v>54</v>
      </c>
      <c r="D27" t="s">
        <v>13</v>
      </c>
      <c r="E27" t="s">
        <v>55</v>
      </c>
      <c r="F27">
        <v>325000</v>
      </c>
      <c r="G27" t="s">
        <v>20</v>
      </c>
      <c r="H27">
        <v>325000</v>
      </c>
      <c r="I27" t="s">
        <v>30</v>
      </c>
      <c r="J27">
        <v>100</v>
      </c>
      <c r="K27" t="s">
        <v>30</v>
      </c>
      <c r="L27" t="s">
        <v>17</v>
      </c>
      <c r="M27">
        <f t="shared" si="0"/>
        <v>280</v>
      </c>
      <c r="N27">
        <f t="shared" si="1"/>
        <v>112297.86985172982</v>
      </c>
      <c r="O27">
        <f t="shared" si="2"/>
        <v>213</v>
      </c>
      <c r="P27">
        <f t="shared" si="3"/>
        <v>88</v>
      </c>
      <c r="Q27">
        <f>AVERAGE(ds_salaries[[#This Row],[TOTAL IN]],ds_salaries[[#This Row],[Avg_Us Sal]])</f>
        <v>56192.934925864909</v>
      </c>
      <c r="R27">
        <f>AVERAGE(ds_salaries[[#This Row],[Avg_Us Sal]],ds_salaries[[#This Row],[TOTAL MI]])</f>
        <v>56255.434925864909</v>
      </c>
      <c r="S27">
        <f>AVERAGE(ds_salaries[[#This Row],[TOTAL SE]],ds_salaries[[#This Row],[Avg_Us Sal]])</f>
        <v>56288.934925864909</v>
      </c>
      <c r="T27" t="str">
        <f>IF(ds_salaries[[#This Row],[salary_in_usd]]&gt;ds_salaries[[#This Row],[Avg_Us Sal]],"high paying","low paying")</f>
        <v>high paying</v>
      </c>
      <c r="U27">
        <f t="shared" si="4"/>
        <v>26</v>
      </c>
    </row>
    <row r="28" spans="1:21" x14ac:dyDescent="0.35">
      <c r="A28">
        <v>26</v>
      </c>
      <c r="B28">
        <v>2020</v>
      </c>
      <c r="C28" t="s">
        <v>31</v>
      </c>
      <c r="D28" t="s">
        <v>13</v>
      </c>
      <c r="E28" t="s">
        <v>56</v>
      </c>
      <c r="F28">
        <v>42000</v>
      </c>
      <c r="G28" t="s">
        <v>20</v>
      </c>
      <c r="H28">
        <v>42000</v>
      </c>
      <c r="I28" t="s">
        <v>57</v>
      </c>
      <c r="J28">
        <v>50</v>
      </c>
      <c r="K28" t="s">
        <v>57</v>
      </c>
      <c r="L28" t="s">
        <v>17</v>
      </c>
      <c r="M28">
        <f t="shared" si="0"/>
        <v>280</v>
      </c>
      <c r="N28">
        <f t="shared" si="1"/>
        <v>112297.86985172982</v>
      </c>
      <c r="O28">
        <f t="shared" si="2"/>
        <v>213</v>
      </c>
      <c r="P28">
        <f t="shared" si="3"/>
        <v>88</v>
      </c>
      <c r="Q28">
        <f>AVERAGE(ds_salaries[[#This Row],[TOTAL IN]],ds_salaries[[#This Row],[Avg_Us Sal]])</f>
        <v>56192.934925864909</v>
      </c>
      <c r="R28">
        <f>AVERAGE(ds_salaries[[#This Row],[Avg_Us Sal]],ds_salaries[[#This Row],[TOTAL MI]])</f>
        <v>56255.434925864909</v>
      </c>
      <c r="S28">
        <f>AVERAGE(ds_salaries[[#This Row],[TOTAL SE]],ds_salaries[[#This Row],[Avg_Us Sal]])</f>
        <v>56288.934925864909</v>
      </c>
      <c r="T28" t="str">
        <f>IF(ds_salaries[[#This Row],[salary_in_usd]]&gt;ds_salaries[[#This Row],[Avg_Us Sal]],"high paying","low paying")</f>
        <v>low paying</v>
      </c>
      <c r="U28">
        <f t="shared" si="4"/>
        <v>26</v>
      </c>
    </row>
    <row r="29" spans="1:21" x14ac:dyDescent="0.35">
      <c r="A29">
        <v>27</v>
      </c>
      <c r="B29">
        <v>2020</v>
      </c>
      <c r="C29" t="s">
        <v>18</v>
      </c>
      <c r="D29" t="s">
        <v>13</v>
      </c>
      <c r="E29" t="s">
        <v>44</v>
      </c>
      <c r="F29">
        <v>720000</v>
      </c>
      <c r="G29" t="s">
        <v>58</v>
      </c>
      <c r="H29">
        <v>33511</v>
      </c>
      <c r="I29" t="s">
        <v>59</v>
      </c>
      <c r="J29">
        <v>0</v>
      </c>
      <c r="K29" t="s">
        <v>59</v>
      </c>
      <c r="L29" t="s">
        <v>22</v>
      </c>
      <c r="M29">
        <f t="shared" si="0"/>
        <v>280</v>
      </c>
      <c r="N29">
        <f t="shared" si="1"/>
        <v>112297.86985172982</v>
      </c>
      <c r="O29">
        <f t="shared" si="2"/>
        <v>213</v>
      </c>
      <c r="P29">
        <f t="shared" si="3"/>
        <v>88</v>
      </c>
      <c r="Q29">
        <f>AVERAGE(ds_salaries[[#This Row],[TOTAL IN]],ds_salaries[[#This Row],[Avg_Us Sal]])</f>
        <v>56192.934925864909</v>
      </c>
      <c r="R29">
        <f>AVERAGE(ds_salaries[[#This Row],[Avg_Us Sal]],ds_salaries[[#This Row],[TOTAL MI]])</f>
        <v>56255.434925864909</v>
      </c>
      <c r="S29">
        <f>AVERAGE(ds_salaries[[#This Row],[TOTAL SE]],ds_salaries[[#This Row],[Avg_Us Sal]])</f>
        <v>56288.934925864909</v>
      </c>
      <c r="T29" t="str">
        <f>IF(ds_salaries[[#This Row],[salary_in_usd]]&gt;ds_salaries[[#This Row],[Avg_Us Sal]],"high paying","low paying")</f>
        <v>low paying</v>
      </c>
      <c r="U29">
        <f t="shared" si="4"/>
        <v>26</v>
      </c>
    </row>
    <row r="30" spans="1:21" x14ac:dyDescent="0.35">
      <c r="A30">
        <v>28</v>
      </c>
      <c r="B30">
        <v>2020</v>
      </c>
      <c r="C30" t="s">
        <v>31</v>
      </c>
      <c r="D30" t="s">
        <v>60</v>
      </c>
      <c r="E30" t="s">
        <v>36</v>
      </c>
      <c r="F30">
        <v>100000</v>
      </c>
      <c r="G30" t="s">
        <v>20</v>
      </c>
      <c r="H30">
        <v>100000</v>
      </c>
      <c r="I30" t="s">
        <v>30</v>
      </c>
      <c r="J30">
        <v>100</v>
      </c>
      <c r="K30" t="s">
        <v>30</v>
      </c>
      <c r="L30" t="s">
        <v>17</v>
      </c>
      <c r="M30">
        <f t="shared" si="0"/>
        <v>280</v>
      </c>
      <c r="N30">
        <f t="shared" si="1"/>
        <v>112297.86985172982</v>
      </c>
      <c r="O30">
        <f t="shared" si="2"/>
        <v>213</v>
      </c>
      <c r="P30">
        <f t="shared" si="3"/>
        <v>88</v>
      </c>
      <c r="Q30">
        <f>AVERAGE(ds_salaries[[#This Row],[TOTAL IN]],ds_salaries[[#This Row],[Avg_Us Sal]])</f>
        <v>56192.934925864909</v>
      </c>
      <c r="R30">
        <f>AVERAGE(ds_salaries[[#This Row],[Avg_Us Sal]],ds_salaries[[#This Row],[TOTAL MI]])</f>
        <v>56255.434925864909</v>
      </c>
      <c r="S30">
        <f>AVERAGE(ds_salaries[[#This Row],[TOTAL SE]],ds_salaries[[#This Row],[Avg_Us Sal]])</f>
        <v>56288.934925864909</v>
      </c>
      <c r="T30" t="str">
        <f>IF(ds_salaries[[#This Row],[salary_in_usd]]&gt;ds_salaries[[#This Row],[Avg_Us Sal]],"high paying","low paying")</f>
        <v>low paying</v>
      </c>
      <c r="U30">
        <f t="shared" si="4"/>
        <v>26</v>
      </c>
    </row>
    <row r="31" spans="1:21" x14ac:dyDescent="0.35">
      <c r="A31">
        <v>29</v>
      </c>
      <c r="B31">
        <v>2020</v>
      </c>
      <c r="C31" t="s">
        <v>18</v>
      </c>
      <c r="D31" t="s">
        <v>13</v>
      </c>
      <c r="E31" t="s">
        <v>61</v>
      </c>
      <c r="F31">
        <v>157000</v>
      </c>
      <c r="G31" t="s">
        <v>62</v>
      </c>
      <c r="H31">
        <v>117104</v>
      </c>
      <c r="I31" t="s">
        <v>63</v>
      </c>
      <c r="J31">
        <v>50</v>
      </c>
      <c r="K31" t="s">
        <v>63</v>
      </c>
      <c r="L31" t="s">
        <v>17</v>
      </c>
      <c r="M31">
        <f t="shared" si="0"/>
        <v>280</v>
      </c>
      <c r="N31">
        <f t="shared" si="1"/>
        <v>112297.86985172982</v>
      </c>
      <c r="O31">
        <f t="shared" si="2"/>
        <v>213</v>
      </c>
      <c r="P31">
        <f t="shared" si="3"/>
        <v>88</v>
      </c>
      <c r="Q31">
        <f>AVERAGE(ds_salaries[[#This Row],[TOTAL IN]],ds_salaries[[#This Row],[Avg_Us Sal]])</f>
        <v>56192.934925864909</v>
      </c>
      <c r="R31">
        <f>AVERAGE(ds_salaries[[#This Row],[Avg_Us Sal]],ds_salaries[[#This Row],[TOTAL MI]])</f>
        <v>56255.434925864909</v>
      </c>
      <c r="S31">
        <f>AVERAGE(ds_salaries[[#This Row],[TOTAL SE]],ds_salaries[[#This Row],[Avg_Us Sal]])</f>
        <v>56288.934925864909</v>
      </c>
      <c r="T31" t="str">
        <f>IF(ds_salaries[[#This Row],[salary_in_usd]]&gt;ds_salaries[[#This Row],[Avg_Us Sal]],"high paying","low paying")</f>
        <v>high paying</v>
      </c>
      <c r="U31">
        <f t="shared" si="4"/>
        <v>26</v>
      </c>
    </row>
    <row r="32" spans="1:21" x14ac:dyDescent="0.35">
      <c r="A32">
        <v>30</v>
      </c>
      <c r="B32">
        <v>2020</v>
      </c>
      <c r="C32" t="s">
        <v>12</v>
      </c>
      <c r="D32" t="s">
        <v>13</v>
      </c>
      <c r="E32" t="s">
        <v>64</v>
      </c>
      <c r="F32">
        <v>51999</v>
      </c>
      <c r="G32" t="s">
        <v>15</v>
      </c>
      <c r="H32">
        <v>59303</v>
      </c>
      <c r="I32" t="s">
        <v>16</v>
      </c>
      <c r="J32">
        <v>100</v>
      </c>
      <c r="K32" t="s">
        <v>16</v>
      </c>
      <c r="L32" t="s">
        <v>22</v>
      </c>
      <c r="M32">
        <f t="shared" si="0"/>
        <v>280</v>
      </c>
      <c r="N32">
        <f t="shared" si="1"/>
        <v>112297.86985172982</v>
      </c>
      <c r="O32">
        <f t="shared" si="2"/>
        <v>213</v>
      </c>
      <c r="P32">
        <f t="shared" si="3"/>
        <v>88</v>
      </c>
      <c r="Q32">
        <f>AVERAGE(ds_salaries[[#This Row],[TOTAL IN]],ds_salaries[[#This Row],[Avg_Us Sal]])</f>
        <v>56192.934925864909</v>
      </c>
      <c r="R32">
        <f>AVERAGE(ds_salaries[[#This Row],[Avg_Us Sal]],ds_salaries[[#This Row],[TOTAL MI]])</f>
        <v>56255.434925864909</v>
      </c>
      <c r="S32">
        <f>AVERAGE(ds_salaries[[#This Row],[TOTAL SE]],ds_salaries[[#This Row],[Avg_Us Sal]])</f>
        <v>56288.934925864909</v>
      </c>
      <c r="T32" t="str">
        <f>IF(ds_salaries[[#This Row],[salary_in_usd]]&gt;ds_salaries[[#This Row],[Avg_Us Sal]],"high paying","low paying")</f>
        <v>low paying</v>
      </c>
      <c r="U32">
        <f t="shared" si="4"/>
        <v>26</v>
      </c>
    </row>
    <row r="33" spans="1:21" x14ac:dyDescent="0.35">
      <c r="A33">
        <v>31</v>
      </c>
      <c r="B33">
        <v>2020</v>
      </c>
      <c r="C33" t="s">
        <v>31</v>
      </c>
      <c r="D33" t="s">
        <v>13</v>
      </c>
      <c r="E33" t="s">
        <v>23</v>
      </c>
      <c r="F33">
        <v>70000</v>
      </c>
      <c r="G33" t="s">
        <v>20</v>
      </c>
      <c r="H33">
        <v>70000</v>
      </c>
      <c r="I33" t="s">
        <v>30</v>
      </c>
      <c r="J33">
        <v>100</v>
      </c>
      <c r="K33" t="s">
        <v>30</v>
      </c>
      <c r="L33" t="s">
        <v>17</v>
      </c>
      <c r="M33">
        <f t="shared" si="0"/>
        <v>280</v>
      </c>
      <c r="N33">
        <f t="shared" si="1"/>
        <v>112297.86985172982</v>
      </c>
      <c r="O33">
        <f t="shared" si="2"/>
        <v>213</v>
      </c>
      <c r="P33">
        <f t="shared" si="3"/>
        <v>88</v>
      </c>
      <c r="Q33">
        <f>AVERAGE(ds_salaries[[#This Row],[TOTAL IN]],ds_salaries[[#This Row],[Avg_Us Sal]])</f>
        <v>56192.934925864909</v>
      </c>
      <c r="R33">
        <f>AVERAGE(ds_salaries[[#This Row],[Avg_Us Sal]],ds_salaries[[#This Row],[TOTAL MI]])</f>
        <v>56255.434925864909</v>
      </c>
      <c r="S33">
        <f>AVERAGE(ds_salaries[[#This Row],[TOTAL SE]],ds_salaries[[#This Row],[Avg_Us Sal]])</f>
        <v>56288.934925864909</v>
      </c>
      <c r="T33" t="str">
        <f>IF(ds_salaries[[#This Row],[salary_in_usd]]&gt;ds_salaries[[#This Row],[Avg_Us Sal]],"high paying","low paying")</f>
        <v>low paying</v>
      </c>
      <c r="U33">
        <f t="shared" si="4"/>
        <v>26</v>
      </c>
    </row>
    <row r="34" spans="1:21" x14ac:dyDescent="0.35">
      <c r="A34">
        <v>32</v>
      </c>
      <c r="B34">
        <v>2020</v>
      </c>
      <c r="C34" t="s">
        <v>18</v>
      </c>
      <c r="D34" t="s">
        <v>13</v>
      </c>
      <c r="E34" t="s">
        <v>14</v>
      </c>
      <c r="F34">
        <v>60000</v>
      </c>
      <c r="G34" t="s">
        <v>15</v>
      </c>
      <c r="H34">
        <v>68428</v>
      </c>
      <c r="I34" t="s">
        <v>51</v>
      </c>
      <c r="J34">
        <v>100</v>
      </c>
      <c r="K34" t="s">
        <v>30</v>
      </c>
      <c r="L34" t="s">
        <v>17</v>
      </c>
      <c r="M34">
        <f t="shared" si="0"/>
        <v>280</v>
      </c>
      <c r="N34">
        <f t="shared" si="1"/>
        <v>112297.86985172982</v>
      </c>
      <c r="O34">
        <f t="shared" si="2"/>
        <v>213</v>
      </c>
      <c r="P34">
        <f t="shared" si="3"/>
        <v>88</v>
      </c>
      <c r="Q34">
        <f>AVERAGE(ds_salaries[[#This Row],[TOTAL IN]],ds_salaries[[#This Row],[Avg_Us Sal]])</f>
        <v>56192.934925864909</v>
      </c>
      <c r="R34">
        <f>AVERAGE(ds_salaries[[#This Row],[Avg_Us Sal]],ds_salaries[[#This Row],[TOTAL MI]])</f>
        <v>56255.434925864909</v>
      </c>
      <c r="S34">
        <f>AVERAGE(ds_salaries[[#This Row],[TOTAL SE]],ds_salaries[[#This Row],[Avg_Us Sal]])</f>
        <v>56288.934925864909</v>
      </c>
      <c r="T34" t="str">
        <f>IF(ds_salaries[[#This Row],[salary_in_usd]]&gt;ds_salaries[[#This Row],[Avg_Us Sal]],"high paying","low paying")</f>
        <v>low paying</v>
      </c>
      <c r="U34">
        <f t="shared" si="4"/>
        <v>26</v>
      </c>
    </row>
    <row r="35" spans="1:21" x14ac:dyDescent="0.35">
      <c r="A35">
        <v>33</v>
      </c>
      <c r="B35">
        <v>2020</v>
      </c>
      <c r="C35" t="s">
        <v>12</v>
      </c>
      <c r="D35" t="s">
        <v>13</v>
      </c>
      <c r="E35" t="s">
        <v>56</v>
      </c>
      <c r="F35">
        <v>450000</v>
      </c>
      <c r="G35" t="s">
        <v>20</v>
      </c>
      <c r="H35">
        <v>450000</v>
      </c>
      <c r="I35" t="s">
        <v>30</v>
      </c>
      <c r="J35">
        <v>0</v>
      </c>
      <c r="K35" t="s">
        <v>30</v>
      </c>
      <c r="L35" t="s">
        <v>26</v>
      </c>
      <c r="M35">
        <f t="shared" si="0"/>
        <v>280</v>
      </c>
      <c r="N35">
        <f t="shared" si="1"/>
        <v>112297.86985172982</v>
      </c>
      <c r="O35">
        <f t="shared" si="2"/>
        <v>213</v>
      </c>
      <c r="P35">
        <f t="shared" si="3"/>
        <v>88</v>
      </c>
      <c r="Q35">
        <f>AVERAGE(ds_salaries[[#This Row],[TOTAL IN]],ds_salaries[[#This Row],[Avg_Us Sal]])</f>
        <v>56192.934925864909</v>
      </c>
      <c r="R35">
        <f>AVERAGE(ds_salaries[[#This Row],[Avg_Us Sal]],ds_salaries[[#This Row],[TOTAL MI]])</f>
        <v>56255.434925864909</v>
      </c>
      <c r="S35">
        <f>AVERAGE(ds_salaries[[#This Row],[TOTAL SE]],ds_salaries[[#This Row],[Avg_Us Sal]])</f>
        <v>56288.934925864909</v>
      </c>
      <c r="T35" t="str">
        <f>IF(ds_salaries[[#This Row],[salary_in_usd]]&gt;ds_salaries[[#This Row],[Avg_Us Sal]],"high paying","low paying")</f>
        <v>high paying</v>
      </c>
      <c r="U35">
        <f t="shared" si="4"/>
        <v>26</v>
      </c>
    </row>
    <row r="36" spans="1:21" x14ac:dyDescent="0.35">
      <c r="A36">
        <v>34</v>
      </c>
      <c r="B36">
        <v>2020</v>
      </c>
      <c r="C36" t="s">
        <v>12</v>
      </c>
      <c r="D36" t="s">
        <v>13</v>
      </c>
      <c r="E36" t="s">
        <v>32</v>
      </c>
      <c r="F36">
        <v>41000</v>
      </c>
      <c r="G36" t="s">
        <v>15</v>
      </c>
      <c r="H36">
        <v>46759</v>
      </c>
      <c r="I36" t="s">
        <v>39</v>
      </c>
      <c r="J36">
        <v>50</v>
      </c>
      <c r="K36" t="s">
        <v>39</v>
      </c>
      <c r="L36" t="s">
        <v>17</v>
      </c>
      <c r="M36">
        <f t="shared" si="0"/>
        <v>280</v>
      </c>
      <c r="N36">
        <f t="shared" si="1"/>
        <v>112297.86985172982</v>
      </c>
      <c r="O36">
        <f t="shared" si="2"/>
        <v>213</v>
      </c>
      <c r="P36">
        <f t="shared" si="3"/>
        <v>88</v>
      </c>
      <c r="Q36">
        <f>AVERAGE(ds_salaries[[#This Row],[TOTAL IN]],ds_salaries[[#This Row],[Avg_Us Sal]])</f>
        <v>56192.934925864909</v>
      </c>
      <c r="R36">
        <f>AVERAGE(ds_salaries[[#This Row],[Avg_Us Sal]],ds_salaries[[#This Row],[TOTAL MI]])</f>
        <v>56255.434925864909</v>
      </c>
      <c r="S36">
        <f>AVERAGE(ds_salaries[[#This Row],[TOTAL SE]],ds_salaries[[#This Row],[Avg_Us Sal]])</f>
        <v>56288.934925864909</v>
      </c>
      <c r="T36" t="str">
        <f>IF(ds_salaries[[#This Row],[salary_in_usd]]&gt;ds_salaries[[#This Row],[Avg_Us Sal]],"high paying","low paying")</f>
        <v>low paying</v>
      </c>
      <c r="U36">
        <f t="shared" si="4"/>
        <v>26</v>
      </c>
    </row>
    <row r="37" spans="1:21" x14ac:dyDescent="0.35">
      <c r="A37">
        <v>35</v>
      </c>
      <c r="B37">
        <v>2020</v>
      </c>
      <c r="C37" t="s">
        <v>12</v>
      </c>
      <c r="D37" t="s">
        <v>13</v>
      </c>
      <c r="E37" t="s">
        <v>44</v>
      </c>
      <c r="F37">
        <v>65000</v>
      </c>
      <c r="G37" t="s">
        <v>15</v>
      </c>
      <c r="H37">
        <v>74130</v>
      </c>
      <c r="I37" t="s">
        <v>65</v>
      </c>
      <c r="J37">
        <v>50</v>
      </c>
      <c r="K37" t="s">
        <v>65</v>
      </c>
      <c r="L37" t="s">
        <v>17</v>
      </c>
      <c r="M37">
        <f t="shared" si="0"/>
        <v>280</v>
      </c>
      <c r="N37">
        <f t="shared" si="1"/>
        <v>112297.86985172982</v>
      </c>
      <c r="O37">
        <f t="shared" si="2"/>
        <v>213</v>
      </c>
      <c r="P37">
        <f t="shared" si="3"/>
        <v>88</v>
      </c>
      <c r="Q37">
        <f>AVERAGE(ds_salaries[[#This Row],[TOTAL IN]],ds_salaries[[#This Row],[Avg_Us Sal]])</f>
        <v>56192.934925864909</v>
      </c>
      <c r="R37">
        <f>AVERAGE(ds_salaries[[#This Row],[Avg_Us Sal]],ds_salaries[[#This Row],[TOTAL MI]])</f>
        <v>56255.434925864909</v>
      </c>
      <c r="S37">
        <f>AVERAGE(ds_salaries[[#This Row],[TOTAL SE]],ds_salaries[[#This Row],[Avg_Us Sal]])</f>
        <v>56288.934925864909</v>
      </c>
      <c r="T37" t="str">
        <f>IF(ds_salaries[[#This Row],[salary_in_usd]]&gt;ds_salaries[[#This Row],[Avg_Us Sal]],"high paying","low paying")</f>
        <v>low paying</v>
      </c>
      <c r="U37">
        <f t="shared" si="4"/>
        <v>26</v>
      </c>
    </row>
    <row r="38" spans="1:21" x14ac:dyDescent="0.35">
      <c r="A38">
        <v>36</v>
      </c>
      <c r="B38">
        <v>2020</v>
      </c>
      <c r="C38" t="s">
        <v>12</v>
      </c>
      <c r="D38" t="s">
        <v>13</v>
      </c>
      <c r="E38" t="s">
        <v>47</v>
      </c>
      <c r="F38">
        <v>103000</v>
      </c>
      <c r="G38" t="s">
        <v>20</v>
      </c>
      <c r="H38">
        <v>103000</v>
      </c>
      <c r="I38" t="s">
        <v>30</v>
      </c>
      <c r="J38">
        <v>100</v>
      </c>
      <c r="K38" t="s">
        <v>30</v>
      </c>
      <c r="L38" t="s">
        <v>17</v>
      </c>
      <c r="M38">
        <f t="shared" si="0"/>
        <v>280</v>
      </c>
      <c r="N38">
        <f t="shared" si="1"/>
        <v>112297.86985172982</v>
      </c>
      <c r="O38">
        <f t="shared" si="2"/>
        <v>213</v>
      </c>
      <c r="P38">
        <f t="shared" si="3"/>
        <v>88</v>
      </c>
      <c r="Q38">
        <f>AVERAGE(ds_salaries[[#This Row],[TOTAL IN]],ds_salaries[[#This Row],[Avg_Us Sal]])</f>
        <v>56192.934925864909</v>
      </c>
      <c r="R38">
        <f>AVERAGE(ds_salaries[[#This Row],[Avg_Us Sal]],ds_salaries[[#This Row],[TOTAL MI]])</f>
        <v>56255.434925864909</v>
      </c>
      <c r="S38">
        <f>AVERAGE(ds_salaries[[#This Row],[TOTAL SE]],ds_salaries[[#This Row],[Avg_Us Sal]])</f>
        <v>56288.934925864909</v>
      </c>
      <c r="T38" t="str">
        <f>IF(ds_salaries[[#This Row],[salary_in_usd]]&gt;ds_salaries[[#This Row],[Avg_Us Sal]],"high paying","low paying")</f>
        <v>low paying</v>
      </c>
      <c r="U38">
        <f t="shared" si="4"/>
        <v>26</v>
      </c>
    </row>
    <row r="39" spans="1:21" x14ac:dyDescent="0.35">
      <c r="A39">
        <v>37</v>
      </c>
      <c r="B39">
        <v>2020</v>
      </c>
      <c r="C39" t="s">
        <v>31</v>
      </c>
      <c r="D39" t="s">
        <v>13</v>
      </c>
      <c r="E39" t="s">
        <v>29</v>
      </c>
      <c r="F39">
        <v>250000</v>
      </c>
      <c r="G39" t="s">
        <v>20</v>
      </c>
      <c r="H39">
        <v>250000</v>
      </c>
      <c r="I39" t="s">
        <v>30</v>
      </c>
      <c r="J39">
        <v>50</v>
      </c>
      <c r="K39" t="s">
        <v>30</v>
      </c>
      <c r="L39" t="s">
        <v>17</v>
      </c>
      <c r="M39">
        <f t="shared" si="0"/>
        <v>280</v>
      </c>
      <c r="N39">
        <f t="shared" si="1"/>
        <v>112297.86985172982</v>
      </c>
      <c r="O39">
        <f t="shared" si="2"/>
        <v>213</v>
      </c>
      <c r="P39">
        <f t="shared" si="3"/>
        <v>88</v>
      </c>
      <c r="Q39">
        <f>AVERAGE(ds_salaries[[#This Row],[TOTAL IN]],ds_salaries[[#This Row],[Avg_Us Sal]])</f>
        <v>56192.934925864909</v>
      </c>
      <c r="R39">
        <f>AVERAGE(ds_salaries[[#This Row],[Avg_Us Sal]],ds_salaries[[#This Row],[TOTAL MI]])</f>
        <v>56255.434925864909</v>
      </c>
      <c r="S39">
        <f>AVERAGE(ds_salaries[[#This Row],[TOTAL SE]],ds_salaries[[#This Row],[Avg_Us Sal]])</f>
        <v>56288.934925864909</v>
      </c>
      <c r="T39" t="str">
        <f>IF(ds_salaries[[#This Row],[salary_in_usd]]&gt;ds_salaries[[#This Row],[Avg_Us Sal]],"high paying","low paying")</f>
        <v>high paying</v>
      </c>
      <c r="U39">
        <f t="shared" si="4"/>
        <v>26</v>
      </c>
    </row>
    <row r="40" spans="1:21" x14ac:dyDescent="0.35">
      <c r="A40">
        <v>38</v>
      </c>
      <c r="B40">
        <v>2020</v>
      </c>
      <c r="C40" t="s">
        <v>31</v>
      </c>
      <c r="D40" t="s">
        <v>13</v>
      </c>
      <c r="E40" t="s">
        <v>32</v>
      </c>
      <c r="F40">
        <v>10000</v>
      </c>
      <c r="G40" t="s">
        <v>20</v>
      </c>
      <c r="H40">
        <v>10000</v>
      </c>
      <c r="I40" t="s">
        <v>66</v>
      </c>
      <c r="J40">
        <v>100</v>
      </c>
      <c r="K40" t="s">
        <v>66</v>
      </c>
      <c r="L40" t="s">
        <v>22</v>
      </c>
      <c r="M40">
        <f t="shared" si="0"/>
        <v>280</v>
      </c>
      <c r="N40">
        <f t="shared" si="1"/>
        <v>112297.86985172982</v>
      </c>
      <c r="O40">
        <f t="shared" si="2"/>
        <v>213</v>
      </c>
      <c r="P40">
        <f t="shared" si="3"/>
        <v>88</v>
      </c>
      <c r="Q40">
        <f>AVERAGE(ds_salaries[[#This Row],[TOTAL IN]],ds_salaries[[#This Row],[Avg_Us Sal]])</f>
        <v>56192.934925864909</v>
      </c>
      <c r="R40">
        <f>AVERAGE(ds_salaries[[#This Row],[Avg_Us Sal]],ds_salaries[[#This Row],[TOTAL MI]])</f>
        <v>56255.434925864909</v>
      </c>
      <c r="S40">
        <f>AVERAGE(ds_salaries[[#This Row],[TOTAL SE]],ds_salaries[[#This Row],[Avg_Us Sal]])</f>
        <v>56288.934925864909</v>
      </c>
      <c r="T40" t="str">
        <f>IF(ds_salaries[[#This Row],[salary_in_usd]]&gt;ds_salaries[[#This Row],[Avg_Us Sal]],"high paying","low paying")</f>
        <v>low paying</v>
      </c>
      <c r="U40">
        <f t="shared" si="4"/>
        <v>26</v>
      </c>
    </row>
    <row r="41" spans="1:21" x14ac:dyDescent="0.35">
      <c r="A41">
        <v>39</v>
      </c>
      <c r="B41">
        <v>2020</v>
      </c>
      <c r="C41" t="s">
        <v>31</v>
      </c>
      <c r="D41" t="s">
        <v>13</v>
      </c>
      <c r="E41" t="s">
        <v>29</v>
      </c>
      <c r="F41">
        <v>138000</v>
      </c>
      <c r="G41" t="s">
        <v>20</v>
      </c>
      <c r="H41">
        <v>138000</v>
      </c>
      <c r="I41" t="s">
        <v>30</v>
      </c>
      <c r="J41">
        <v>100</v>
      </c>
      <c r="K41" t="s">
        <v>30</v>
      </c>
      <c r="L41" t="s">
        <v>22</v>
      </c>
      <c r="M41">
        <f t="shared" si="0"/>
        <v>280</v>
      </c>
      <c r="N41">
        <f t="shared" si="1"/>
        <v>112297.86985172982</v>
      </c>
      <c r="O41">
        <f t="shared" si="2"/>
        <v>213</v>
      </c>
      <c r="P41">
        <f t="shared" si="3"/>
        <v>88</v>
      </c>
      <c r="Q41">
        <f>AVERAGE(ds_salaries[[#This Row],[TOTAL IN]],ds_salaries[[#This Row],[Avg_Us Sal]])</f>
        <v>56192.934925864909</v>
      </c>
      <c r="R41">
        <f>AVERAGE(ds_salaries[[#This Row],[Avg_Us Sal]],ds_salaries[[#This Row],[TOTAL MI]])</f>
        <v>56255.434925864909</v>
      </c>
      <c r="S41">
        <f>AVERAGE(ds_salaries[[#This Row],[TOTAL SE]],ds_salaries[[#This Row],[Avg_Us Sal]])</f>
        <v>56288.934925864909</v>
      </c>
      <c r="T41" t="str">
        <f>IF(ds_salaries[[#This Row],[salary_in_usd]]&gt;ds_salaries[[#This Row],[Avg_Us Sal]],"high paying","low paying")</f>
        <v>high paying</v>
      </c>
      <c r="U41">
        <f t="shared" si="4"/>
        <v>26</v>
      </c>
    </row>
    <row r="42" spans="1:21" x14ac:dyDescent="0.35">
      <c r="A42">
        <v>40</v>
      </c>
      <c r="B42">
        <v>2020</v>
      </c>
      <c r="C42" t="s">
        <v>12</v>
      </c>
      <c r="D42" t="s">
        <v>13</v>
      </c>
      <c r="E42" t="s">
        <v>14</v>
      </c>
      <c r="F42">
        <v>45760</v>
      </c>
      <c r="G42" t="s">
        <v>20</v>
      </c>
      <c r="H42">
        <v>45760</v>
      </c>
      <c r="I42" t="s">
        <v>67</v>
      </c>
      <c r="J42">
        <v>100</v>
      </c>
      <c r="K42" t="s">
        <v>30</v>
      </c>
      <c r="L42" t="s">
        <v>22</v>
      </c>
      <c r="M42">
        <f t="shared" si="0"/>
        <v>280</v>
      </c>
      <c r="N42">
        <f t="shared" si="1"/>
        <v>112297.86985172982</v>
      </c>
      <c r="O42">
        <f t="shared" si="2"/>
        <v>213</v>
      </c>
      <c r="P42">
        <f t="shared" si="3"/>
        <v>88</v>
      </c>
      <c r="Q42">
        <f>AVERAGE(ds_salaries[[#This Row],[TOTAL IN]],ds_salaries[[#This Row],[Avg_Us Sal]])</f>
        <v>56192.934925864909</v>
      </c>
      <c r="R42">
        <f>AVERAGE(ds_salaries[[#This Row],[Avg_Us Sal]],ds_salaries[[#This Row],[TOTAL MI]])</f>
        <v>56255.434925864909</v>
      </c>
      <c r="S42">
        <f>AVERAGE(ds_salaries[[#This Row],[TOTAL SE]],ds_salaries[[#This Row],[Avg_Us Sal]])</f>
        <v>56288.934925864909</v>
      </c>
      <c r="T42" t="str">
        <f>IF(ds_salaries[[#This Row],[salary_in_usd]]&gt;ds_salaries[[#This Row],[Avg_Us Sal]],"high paying","low paying")</f>
        <v>low paying</v>
      </c>
      <c r="U42">
        <f t="shared" si="4"/>
        <v>26</v>
      </c>
    </row>
    <row r="43" spans="1:21" x14ac:dyDescent="0.35">
      <c r="A43">
        <v>41</v>
      </c>
      <c r="B43">
        <v>2020</v>
      </c>
      <c r="C43" t="s">
        <v>54</v>
      </c>
      <c r="D43" t="s">
        <v>13</v>
      </c>
      <c r="E43" t="s">
        <v>64</v>
      </c>
      <c r="F43">
        <v>70000</v>
      </c>
      <c r="G43" t="s">
        <v>15</v>
      </c>
      <c r="H43">
        <v>79833</v>
      </c>
      <c r="I43" t="s">
        <v>68</v>
      </c>
      <c r="J43">
        <v>50</v>
      </c>
      <c r="K43" t="s">
        <v>68</v>
      </c>
      <c r="L43" t="s">
        <v>17</v>
      </c>
      <c r="M43">
        <f t="shared" si="0"/>
        <v>280</v>
      </c>
      <c r="N43">
        <f t="shared" si="1"/>
        <v>112297.86985172982</v>
      </c>
      <c r="O43">
        <f t="shared" si="2"/>
        <v>213</v>
      </c>
      <c r="P43">
        <f t="shared" si="3"/>
        <v>88</v>
      </c>
      <c r="Q43">
        <f>AVERAGE(ds_salaries[[#This Row],[TOTAL IN]],ds_salaries[[#This Row],[Avg_Us Sal]])</f>
        <v>56192.934925864909</v>
      </c>
      <c r="R43">
        <f>AVERAGE(ds_salaries[[#This Row],[Avg_Us Sal]],ds_salaries[[#This Row],[TOTAL MI]])</f>
        <v>56255.434925864909</v>
      </c>
      <c r="S43">
        <f>AVERAGE(ds_salaries[[#This Row],[TOTAL SE]],ds_salaries[[#This Row],[Avg_Us Sal]])</f>
        <v>56288.934925864909</v>
      </c>
      <c r="T43" t="str">
        <f>IF(ds_salaries[[#This Row],[salary_in_usd]]&gt;ds_salaries[[#This Row],[Avg_Us Sal]],"high paying","low paying")</f>
        <v>low paying</v>
      </c>
      <c r="U43">
        <f t="shared" si="4"/>
        <v>26</v>
      </c>
    </row>
    <row r="44" spans="1:21" x14ac:dyDescent="0.35">
      <c r="A44">
        <v>42</v>
      </c>
      <c r="B44">
        <v>2020</v>
      </c>
      <c r="C44" t="s">
        <v>12</v>
      </c>
      <c r="D44" t="s">
        <v>13</v>
      </c>
      <c r="E44" t="s">
        <v>69</v>
      </c>
      <c r="F44">
        <v>44000</v>
      </c>
      <c r="G44" t="s">
        <v>15</v>
      </c>
      <c r="H44">
        <v>50180</v>
      </c>
      <c r="I44" t="s">
        <v>48</v>
      </c>
      <c r="J44">
        <v>0</v>
      </c>
      <c r="K44" t="s">
        <v>48</v>
      </c>
      <c r="L44" t="s">
        <v>26</v>
      </c>
      <c r="M44">
        <f t="shared" si="0"/>
        <v>280</v>
      </c>
      <c r="N44">
        <f t="shared" si="1"/>
        <v>112297.86985172982</v>
      </c>
      <c r="O44">
        <f t="shared" si="2"/>
        <v>213</v>
      </c>
      <c r="P44">
        <f t="shared" si="3"/>
        <v>88</v>
      </c>
      <c r="Q44">
        <f>AVERAGE(ds_salaries[[#This Row],[TOTAL IN]],ds_salaries[[#This Row],[Avg_Us Sal]])</f>
        <v>56192.934925864909</v>
      </c>
      <c r="R44">
        <f>AVERAGE(ds_salaries[[#This Row],[Avg_Us Sal]],ds_salaries[[#This Row],[TOTAL MI]])</f>
        <v>56255.434925864909</v>
      </c>
      <c r="S44">
        <f>AVERAGE(ds_salaries[[#This Row],[TOTAL SE]],ds_salaries[[#This Row],[Avg_Us Sal]])</f>
        <v>56288.934925864909</v>
      </c>
      <c r="T44" t="str">
        <f>IF(ds_salaries[[#This Row],[salary_in_usd]]&gt;ds_salaries[[#This Row],[Avg_Us Sal]],"high paying","low paying")</f>
        <v>low paying</v>
      </c>
      <c r="U44">
        <f t="shared" si="4"/>
        <v>26</v>
      </c>
    </row>
    <row r="45" spans="1:21" x14ac:dyDescent="0.35">
      <c r="A45">
        <v>43</v>
      </c>
      <c r="B45">
        <v>2020</v>
      </c>
      <c r="C45" t="s">
        <v>12</v>
      </c>
      <c r="D45" t="s">
        <v>13</v>
      </c>
      <c r="E45" t="s">
        <v>44</v>
      </c>
      <c r="F45">
        <v>106000</v>
      </c>
      <c r="G45" t="s">
        <v>20</v>
      </c>
      <c r="H45">
        <v>106000</v>
      </c>
      <c r="I45" t="s">
        <v>30</v>
      </c>
      <c r="J45">
        <v>100</v>
      </c>
      <c r="K45" t="s">
        <v>30</v>
      </c>
      <c r="L45" t="s">
        <v>17</v>
      </c>
      <c r="M45">
        <f t="shared" si="0"/>
        <v>280</v>
      </c>
      <c r="N45">
        <f t="shared" si="1"/>
        <v>112297.86985172982</v>
      </c>
      <c r="O45">
        <f t="shared" si="2"/>
        <v>213</v>
      </c>
      <c r="P45">
        <f t="shared" si="3"/>
        <v>88</v>
      </c>
      <c r="Q45">
        <f>AVERAGE(ds_salaries[[#This Row],[TOTAL IN]],ds_salaries[[#This Row],[Avg_Us Sal]])</f>
        <v>56192.934925864909</v>
      </c>
      <c r="R45">
        <f>AVERAGE(ds_salaries[[#This Row],[Avg_Us Sal]],ds_salaries[[#This Row],[TOTAL MI]])</f>
        <v>56255.434925864909</v>
      </c>
      <c r="S45">
        <f>AVERAGE(ds_salaries[[#This Row],[TOTAL SE]],ds_salaries[[#This Row],[Avg_Us Sal]])</f>
        <v>56288.934925864909</v>
      </c>
      <c r="T45" t="str">
        <f>IF(ds_salaries[[#This Row],[salary_in_usd]]&gt;ds_salaries[[#This Row],[Avg_Us Sal]],"high paying","low paying")</f>
        <v>low paying</v>
      </c>
      <c r="U45">
        <f t="shared" si="4"/>
        <v>26</v>
      </c>
    </row>
    <row r="46" spans="1:21" x14ac:dyDescent="0.35">
      <c r="A46">
        <v>44</v>
      </c>
      <c r="B46">
        <v>2020</v>
      </c>
      <c r="C46" t="s">
        <v>12</v>
      </c>
      <c r="D46" t="s">
        <v>13</v>
      </c>
      <c r="E46" t="s">
        <v>44</v>
      </c>
      <c r="F46">
        <v>88000</v>
      </c>
      <c r="G46" t="s">
        <v>24</v>
      </c>
      <c r="H46">
        <v>112872</v>
      </c>
      <c r="I46" t="s">
        <v>25</v>
      </c>
      <c r="J46">
        <v>50</v>
      </c>
      <c r="K46" t="s">
        <v>25</v>
      </c>
      <c r="L46" t="s">
        <v>17</v>
      </c>
      <c r="M46">
        <f t="shared" si="0"/>
        <v>280</v>
      </c>
      <c r="N46">
        <f t="shared" si="1"/>
        <v>112297.86985172982</v>
      </c>
      <c r="O46">
        <f t="shared" si="2"/>
        <v>213</v>
      </c>
      <c r="P46">
        <f t="shared" si="3"/>
        <v>88</v>
      </c>
      <c r="Q46">
        <f>AVERAGE(ds_salaries[[#This Row],[TOTAL IN]],ds_salaries[[#This Row],[Avg_Us Sal]])</f>
        <v>56192.934925864909</v>
      </c>
      <c r="R46">
        <f>AVERAGE(ds_salaries[[#This Row],[Avg_Us Sal]],ds_salaries[[#This Row],[TOTAL MI]])</f>
        <v>56255.434925864909</v>
      </c>
      <c r="S46">
        <f>AVERAGE(ds_salaries[[#This Row],[TOTAL SE]],ds_salaries[[#This Row],[Avg_Us Sal]])</f>
        <v>56288.934925864909</v>
      </c>
      <c r="T46" t="str">
        <f>IF(ds_salaries[[#This Row],[salary_in_usd]]&gt;ds_salaries[[#This Row],[Avg_Us Sal]],"high paying","low paying")</f>
        <v>high paying</v>
      </c>
      <c r="U46">
        <f t="shared" si="4"/>
        <v>26</v>
      </c>
    </row>
    <row r="47" spans="1:21" x14ac:dyDescent="0.35">
      <c r="A47">
        <v>45</v>
      </c>
      <c r="B47">
        <v>2020</v>
      </c>
      <c r="C47" t="s">
        <v>31</v>
      </c>
      <c r="D47" t="s">
        <v>48</v>
      </c>
      <c r="E47" t="s">
        <v>70</v>
      </c>
      <c r="F47">
        <v>14000</v>
      </c>
      <c r="G47" t="s">
        <v>15</v>
      </c>
      <c r="H47">
        <v>15966</v>
      </c>
      <c r="I47" t="s">
        <v>16</v>
      </c>
      <c r="J47">
        <v>100</v>
      </c>
      <c r="K47" t="s">
        <v>16</v>
      </c>
      <c r="L47" t="s">
        <v>22</v>
      </c>
      <c r="M47">
        <f t="shared" si="0"/>
        <v>280</v>
      </c>
      <c r="N47">
        <f t="shared" si="1"/>
        <v>112297.86985172982</v>
      </c>
      <c r="O47">
        <f t="shared" si="2"/>
        <v>213</v>
      </c>
      <c r="P47">
        <f t="shared" si="3"/>
        <v>88</v>
      </c>
      <c r="Q47">
        <f>AVERAGE(ds_salaries[[#This Row],[TOTAL IN]],ds_salaries[[#This Row],[Avg_Us Sal]])</f>
        <v>56192.934925864909</v>
      </c>
      <c r="R47">
        <f>AVERAGE(ds_salaries[[#This Row],[Avg_Us Sal]],ds_salaries[[#This Row],[TOTAL MI]])</f>
        <v>56255.434925864909</v>
      </c>
      <c r="S47">
        <f>AVERAGE(ds_salaries[[#This Row],[TOTAL SE]],ds_salaries[[#This Row],[Avg_Us Sal]])</f>
        <v>56288.934925864909</v>
      </c>
      <c r="T47" t="str">
        <f>IF(ds_salaries[[#This Row],[salary_in_usd]]&gt;ds_salaries[[#This Row],[Avg_Us Sal]],"high paying","low paying")</f>
        <v>low paying</v>
      </c>
      <c r="U47">
        <f t="shared" si="4"/>
        <v>26</v>
      </c>
    </row>
    <row r="48" spans="1:21" x14ac:dyDescent="0.35">
      <c r="A48">
        <v>46</v>
      </c>
      <c r="B48">
        <v>2020</v>
      </c>
      <c r="C48" t="s">
        <v>12</v>
      </c>
      <c r="D48" t="s">
        <v>13</v>
      </c>
      <c r="E48" t="s">
        <v>14</v>
      </c>
      <c r="F48">
        <v>60000</v>
      </c>
      <c r="G48" t="s">
        <v>24</v>
      </c>
      <c r="H48">
        <v>76958</v>
      </c>
      <c r="I48" t="s">
        <v>25</v>
      </c>
      <c r="J48">
        <v>100</v>
      </c>
      <c r="K48" t="s">
        <v>25</v>
      </c>
      <c r="L48" t="s">
        <v>22</v>
      </c>
      <c r="M48">
        <f t="shared" si="0"/>
        <v>280</v>
      </c>
      <c r="N48">
        <f t="shared" si="1"/>
        <v>112297.86985172982</v>
      </c>
      <c r="O48">
        <f t="shared" si="2"/>
        <v>213</v>
      </c>
      <c r="P48">
        <f t="shared" si="3"/>
        <v>88</v>
      </c>
      <c r="Q48">
        <f>AVERAGE(ds_salaries[[#This Row],[TOTAL IN]],ds_salaries[[#This Row],[Avg_Us Sal]])</f>
        <v>56192.934925864909</v>
      </c>
      <c r="R48">
        <f>AVERAGE(ds_salaries[[#This Row],[Avg_Us Sal]],ds_salaries[[#This Row],[TOTAL MI]])</f>
        <v>56255.434925864909</v>
      </c>
      <c r="S48">
        <f>AVERAGE(ds_salaries[[#This Row],[TOTAL SE]],ds_salaries[[#This Row],[Avg_Us Sal]])</f>
        <v>56288.934925864909</v>
      </c>
      <c r="T48" t="str">
        <f>IF(ds_salaries[[#This Row],[salary_in_usd]]&gt;ds_salaries[[#This Row],[Avg_Us Sal]],"high paying","low paying")</f>
        <v>low paying</v>
      </c>
      <c r="U48">
        <f t="shared" si="4"/>
        <v>26</v>
      </c>
    </row>
    <row r="49" spans="1:21" x14ac:dyDescent="0.35">
      <c r="A49">
        <v>47</v>
      </c>
      <c r="B49">
        <v>2020</v>
      </c>
      <c r="C49" t="s">
        <v>18</v>
      </c>
      <c r="D49" t="s">
        <v>13</v>
      </c>
      <c r="E49" t="s">
        <v>44</v>
      </c>
      <c r="F49">
        <v>188000</v>
      </c>
      <c r="G49" t="s">
        <v>20</v>
      </c>
      <c r="H49">
        <v>188000</v>
      </c>
      <c r="I49" t="s">
        <v>30</v>
      </c>
      <c r="J49">
        <v>100</v>
      </c>
      <c r="K49" t="s">
        <v>30</v>
      </c>
      <c r="L49" t="s">
        <v>17</v>
      </c>
      <c r="M49">
        <f t="shared" si="0"/>
        <v>280</v>
      </c>
      <c r="N49">
        <f t="shared" si="1"/>
        <v>112297.86985172982</v>
      </c>
      <c r="O49">
        <f t="shared" si="2"/>
        <v>213</v>
      </c>
      <c r="P49">
        <f t="shared" si="3"/>
        <v>88</v>
      </c>
      <c r="Q49">
        <f>AVERAGE(ds_salaries[[#This Row],[TOTAL IN]],ds_salaries[[#This Row],[Avg_Us Sal]])</f>
        <v>56192.934925864909</v>
      </c>
      <c r="R49">
        <f>AVERAGE(ds_salaries[[#This Row],[Avg_Us Sal]],ds_salaries[[#This Row],[TOTAL MI]])</f>
        <v>56255.434925864909</v>
      </c>
      <c r="S49">
        <f>AVERAGE(ds_salaries[[#This Row],[TOTAL SE]],ds_salaries[[#This Row],[Avg_Us Sal]])</f>
        <v>56288.934925864909</v>
      </c>
      <c r="T49" t="str">
        <f>IF(ds_salaries[[#This Row],[salary_in_usd]]&gt;ds_salaries[[#This Row],[Avg_Us Sal]],"high paying","low paying")</f>
        <v>high paying</v>
      </c>
      <c r="U49">
        <f t="shared" si="4"/>
        <v>26</v>
      </c>
    </row>
    <row r="50" spans="1:21" x14ac:dyDescent="0.35">
      <c r="A50">
        <v>48</v>
      </c>
      <c r="B50">
        <v>2020</v>
      </c>
      <c r="C50" t="s">
        <v>12</v>
      </c>
      <c r="D50" t="s">
        <v>13</v>
      </c>
      <c r="E50" t="s">
        <v>14</v>
      </c>
      <c r="F50">
        <v>105000</v>
      </c>
      <c r="G50" t="s">
        <v>20</v>
      </c>
      <c r="H50">
        <v>105000</v>
      </c>
      <c r="I50" t="s">
        <v>30</v>
      </c>
      <c r="J50">
        <v>100</v>
      </c>
      <c r="K50" t="s">
        <v>30</v>
      </c>
      <c r="L50" t="s">
        <v>17</v>
      </c>
      <c r="M50">
        <f t="shared" si="0"/>
        <v>280</v>
      </c>
      <c r="N50">
        <f t="shared" si="1"/>
        <v>112297.86985172982</v>
      </c>
      <c r="O50">
        <f t="shared" si="2"/>
        <v>213</v>
      </c>
      <c r="P50">
        <f t="shared" si="3"/>
        <v>88</v>
      </c>
      <c r="Q50">
        <f>AVERAGE(ds_salaries[[#This Row],[TOTAL IN]],ds_salaries[[#This Row],[Avg_Us Sal]])</f>
        <v>56192.934925864909</v>
      </c>
      <c r="R50">
        <f>AVERAGE(ds_salaries[[#This Row],[Avg_Us Sal]],ds_salaries[[#This Row],[TOTAL MI]])</f>
        <v>56255.434925864909</v>
      </c>
      <c r="S50">
        <f>AVERAGE(ds_salaries[[#This Row],[TOTAL SE]],ds_salaries[[#This Row],[Avg_Us Sal]])</f>
        <v>56288.934925864909</v>
      </c>
      <c r="T50" t="str">
        <f>IF(ds_salaries[[#This Row],[salary_in_usd]]&gt;ds_salaries[[#This Row],[Avg_Us Sal]],"high paying","low paying")</f>
        <v>low paying</v>
      </c>
      <c r="U50">
        <f t="shared" si="4"/>
        <v>26</v>
      </c>
    </row>
    <row r="51" spans="1:21" x14ac:dyDescent="0.35">
      <c r="A51">
        <v>49</v>
      </c>
      <c r="B51">
        <v>2020</v>
      </c>
      <c r="C51" t="s">
        <v>12</v>
      </c>
      <c r="D51" t="s">
        <v>13</v>
      </c>
      <c r="E51" t="s">
        <v>44</v>
      </c>
      <c r="F51">
        <v>61500</v>
      </c>
      <c r="G51" t="s">
        <v>15</v>
      </c>
      <c r="H51">
        <v>70139</v>
      </c>
      <c r="I51" t="s">
        <v>39</v>
      </c>
      <c r="J51">
        <v>50</v>
      </c>
      <c r="K51" t="s">
        <v>39</v>
      </c>
      <c r="L51" t="s">
        <v>17</v>
      </c>
      <c r="M51">
        <f t="shared" si="0"/>
        <v>280</v>
      </c>
      <c r="N51">
        <f t="shared" si="1"/>
        <v>112297.86985172982</v>
      </c>
      <c r="O51">
        <f t="shared" si="2"/>
        <v>213</v>
      </c>
      <c r="P51">
        <f t="shared" si="3"/>
        <v>88</v>
      </c>
      <c r="Q51">
        <f>AVERAGE(ds_salaries[[#This Row],[TOTAL IN]],ds_salaries[[#This Row],[Avg_Us Sal]])</f>
        <v>56192.934925864909</v>
      </c>
      <c r="R51">
        <f>AVERAGE(ds_salaries[[#This Row],[Avg_Us Sal]],ds_salaries[[#This Row],[TOTAL MI]])</f>
        <v>56255.434925864909</v>
      </c>
      <c r="S51">
        <f>AVERAGE(ds_salaries[[#This Row],[TOTAL SE]],ds_salaries[[#This Row],[Avg_Us Sal]])</f>
        <v>56288.934925864909</v>
      </c>
      <c r="T51" t="str">
        <f>IF(ds_salaries[[#This Row],[salary_in_usd]]&gt;ds_salaries[[#This Row],[Avg_Us Sal]],"high paying","low paying")</f>
        <v>low paying</v>
      </c>
      <c r="U51">
        <f t="shared" si="4"/>
        <v>26</v>
      </c>
    </row>
    <row r="52" spans="1:21" x14ac:dyDescent="0.35">
      <c r="A52">
        <v>50</v>
      </c>
      <c r="B52">
        <v>2020</v>
      </c>
      <c r="C52" t="s">
        <v>31</v>
      </c>
      <c r="D52" t="s">
        <v>13</v>
      </c>
      <c r="E52" t="s">
        <v>32</v>
      </c>
      <c r="F52">
        <v>450000</v>
      </c>
      <c r="G52" t="s">
        <v>40</v>
      </c>
      <c r="H52">
        <v>6072</v>
      </c>
      <c r="I52" t="s">
        <v>41</v>
      </c>
      <c r="J52">
        <v>0</v>
      </c>
      <c r="K52" t="s">
        <v>41</v>
      </c>
      <c r="L52" t="s">
        <v>22</v>
      </c>
      <c r="M52">
        <f t="shared" si="0"/>
        <v>280</v>
      </c>
      <c r="N52">
        <f t="shared" si="1"/>
        <v>112297.86985172982</v>
      </c>
      <c r="O52">
        <f t="shared" si="2"/>
        <v>213</v>
      </c>
      <c r="P52">
        <f t="shared" si="3"/>
        <v>88</v>
      </c>
      <c r="Q52">
        <f>AVERAGE(ds_salaries[[#This Row],[TOTAL IN]],ds_salaries[[#This Row],[Avg_Us Sal]])</f>
        <v>56192.934925864909</v>
      </c>
      <c r="R52">
        <f>AVERAGE(ds_salaries[[#This Row],[Avg_Us Sal]],ds_salaries[[#This Row],[TOTAL MI]])</f>
        <v>56255.434925864909</v>
      </c>
      <c r="S52">
        <f>AVERAGE(ds_salaries[[#This Row],[TOTAL SE]],ds_salaries[[#This Row],[Avg_Us Sal]])</f>
        <v>56288.934925864909</v>
      </c>
      <c r="T52" t="str">
        <f>IF(ds_salaries[[#This Row],[salary_in_usd]]&gt;ds_salaries[[#This Row],[Avg_Us Sal]],"high paying","low paying")</f>
        <v>low paying</v>
      </c>
      <c r="U52">
        <f t="shared" si="4"/>
        <v>26</v>
      </c>
    </row>
    <row r="53" spans="1:21" x14ac:dyDescent="0.35">
      <c r="A53">
        <v>51</v>
      </c>
      <c r="B53">
        <v>2020</v>
      </c>
      <c r="C53" t="s">
        <v>31</v>
      </c>
      <c r="D53" t="s">
        <v>13</v>
      </c>
      <c r="E53" t="s">
        <v>32</v>
      </c>
      <c r="F53">
        <v>91000</v>
      </c>
      <c r="G53" t="s">
        <v>20</v>
      </c>
      <c r="H53">
        <v>91000</v>
      </c>
      <c r="I53" t="s">
        <v>30</v>
      </c>
      <c r="J53">
        <v>100</v>
      </c>
      <c r="K53" t="s">
        <v>30</v>
      </c>
      <c r="L53" t="s">
        <v>17</v>
      </c>
      <c r="M53">
        <f t="shared" si="0"/>
        <v>280</v>
      </c>
      <c r="N53">
        <f t="shared" si="1"/>
        <v>112297.86985172982</v>
      </c>
      <c r="O53">
        <f t="shared" si="2"/>
        <v>213</v>
      </c>
      <c r="P53">
        <f t="shared" si="3"/>
        <v>88</v>
      </c>
      <c r="Q53">
        <f>AVERAGE(ds_salaries[[#This Row],[TOTAL IN]],ds_salaries[[#This Row],[Avg_Us Sal]])</f>
        <v>56192.934925864909</v>
      </c>
      <c r="R53">
        <f>AVERAGE(ds_salaries[[#This Row],[Avg_Us Sal]],ds_salaries[[#This Row],[TOTAL MI]])</f>
        <v>56255.434925864909</v>
      </c>
      <c r="S53">
        <f>AVERAGE(ds_salaries[[#This Row],[TOTAL SE]],ds_salaries[[#This Row],[Avg_Us Sal]])</f>
        <v>56288.934925864909</v>
      </c>
      <c r="T53" t="str">
        <f>IF(ds_salaries[[#This Row],[salary_in_usd]]&gt;ds_salaries[[#This Row],[Avg_Us Sal]],"high paying","low paying")</f>
        <v>low paying</v>
      </c>
      <c r="U53">
        <f t="shared" si="4"/>
        <v>26</v>
      </c>
    </row>
    <row r="54" spans="1:21" x14ac:dyDescent="0.35">
      <c r="A54">
        <v>52</v>
      </c>
      <c r="B54">
        <v>2020</v>
      </c>
      <c r="C54" t="s">
        <v>31</v>
      </c>
      <c r="D54" t="s">
        <v>13</v>
      </c>
      <c r="E54" t="s">
        <v>71</v>
      </c>
      <c r="F54">
        <v>300000</v>
      </c>
      <c r="G54" t="s">
        <v>72</v>
      </c>
      <c r="H54">
        <v>45896</v>
      </c>
      <c r="I54" t="s">
        <v>73</v>
      </c>
      <c r="J54">
        <v>50</v>
      </c>
      <c r="K54" t="s">
        <v>73</v>
      </c>
      <c r="L54" t="s">
        <v>22</v>
      </c>
      <c r="M54">
        <f t="shared" si="0"/>
        <v>280</v>
      </c>
      <c r="N54">
        <f t="shared" si="1"/>
        <v>112297.86985172982</v>
      </c>
      <c r="O54">
        <f t="shared" si="2"/>
        <v>213</v>
      </c>
      <c r="P54">
        <f t="shared" si="3"/>
        <v>88</v>
      </c>
      <c r="Q54">
        <f>AVERAGE(ds_salaries[[#This Row],[TOTAL IN]],ds_salaries[[#This Row],[Avg_Us Sal]])</f>
        <v>56192.934925864909</v>
      </c>
      <c r="R54">
        <f>AVERAGE(ds_salaries[[#This Row],[Avg_Us Sal]],ds_salaries[[#This Row],[TOTAL MI]])</f>
        <v>56255.434925864909</v>
      </c>
      <c r="S54">
        <f>AVERAGE(ds_salaries[[#This Row],[TOTAL SE]],ds_salaries[[#This Row],[Avg_Us Sal]])</f>
        <v>56288.934925864909</v>
      </c>
      <c r="T54" t="str">
        <f>IF(ds_salaries[[#This Row],[salary_in_usd]]&gt;ds_salaries[[#This Row],[Avg_Us Sal]],"high paying","low paying")</f>
        <v>low paying</v>
      </c>
      <c r="U54">
        <f t="shared" si="4"/>
        <v>26</v>
      </c>
    </row>
    <row r="55" spans="1:21" x14ac:dyDescent="0.35">
      <c r="A55">
        <v>53</v>
      </c>
      <c r="B55">
        <v>2020</v>
      </c>
      <c r="C55" t="s">
        <v>31</v>
      </c>
      <c r="D55" t="s">
        <v>13</v>
      </c>
      <c r="E55" t="s">
        <v>44</v>
      </c>
      <c r="F55">
        <v>48000</v>
      </c>
      <c r="G55" t="s">
        <v>15</v>
      </c>
      <c r="H55">
        <v>54742</v>
      </c>
      <c r="I55" t="s">
        <v>43</v>
      </c>
      <c r="J55">
        <v>100</v>
      </c>
      <c r="K55" t="s">
        <v>16</v>
      </c>
      <c r="L55" t="s">
        <v>17</v>
      </c>
      <c r="M55">
        <f t="shared" si="0"/>
        <v>280</v>
      </c>
      <c r="N55">
        <f t="shared" si="1"/>
        <v>112297.86985172982</v>
      </c>
      <c r="O55">
        <f t="shared" si="2"/>
        <v>213</v>
      </c>
      <c r="P55">
        <f t="shared" si="3"/>
        <v>88</v>
      </c>
      <c r="Q55">
        <f>AVERAGE(ds_salaries[[#This Row],[TOTAL IN]],ds_salaries[[#This Row],[Avg_Us Sal]])</f>
        <v>56192.934925864909</v>
      </c>
      <c r="R55">
        <f>AVERAGE(ds_salaries[[#This Row],[Avg_Us Sal]],ds_salaries[[#This Row],[TOTAL MI]])</f>
        <v>56255.434925864909</v>
      </c>
      <c r="S55">
        <f>AVERAGE(ds_salaries[[#This Row],[TOTAL SE]],ds_salaries[[#This Row],[Avg_Us Sal]])</f>
        <v>56288.934925864909</v>
      </c>
      <c r="T55" t="str">
        <f>IF(ds_salaries[[#This Row],[salary_in_usd]]&gt;ds_salaries[[#This Row],[Avg_Us Sal]],"high paying","low paying")</f>
        <v>low paying</v>
      </c>
      <c r="U55">
        <f t="shared" si="4"/>
        <v>26</v>
      </c>
    </row>
    <row r="56" spans="1:21" x14ac:dyDescent="0.35">
      <c r="A56">
        <v>54</v>
      </c>
      <c r="B56">
        <v>2020</v>
      </c>
      <c r="C56" t="s">
        <v>18</v>
      </c>
      <c r="D56" t="s">
        <v>74</v>
      </c>
      <c r="E56" t="s">
        <v>75</v>
      </c>
      <c r="F56">
        <v>60000</v>
      </c>
      <c r="G56" t="s">
        <v>20</v>
      </c>
      <c r="H56">
        <v>60000</v>
      </c>
      <c r="I56" t="s">
        <v>76</v>
      </c>
      <c r="J56">
        <v>100</v>
      </c>
      <c r="K56" t="s">
        <v>30</v>
      </c>
      <c r="L56" t="s">
        <v>22</v>
      </c>
      <c r="M56">
        <f t="shared" si="0"/>
        <v>280</v>
      </c>
      <c r="N56">
        <f t="shared" si="1"/>
        <v>112297.86985172982</v>
      </c>
      <c r="O56">
        <f t="shared" si="2"/>
        <v>213</v>
      </c>
      <c r="P56">
        <f t="shared" si="3"/>
        <v>88</v>
      </c>
      <c r="Q56">
        <f>AVERAGE(ds_salaries[[#This Row],[TOTAL IN]],ds_salaries[[#This Row],[Avg_Us Sal]])</f>
        <v>56192.934925864909</v>
      </c>
      <c r="R56">
        <f>AVERAGE(ds_salaries[[#This Row],[Avg_Us Sal]],ds_salaries[[#This Row],[TOTAL MI]])</f>
        <v>56255.434925864909</v>
      </c>
      <c r="S56">
        <f>AVERAGE(ds_salaries[[#This Row],[TOTAL SE]],ds_salaries[[#This Row],[Avg_Us Sal]])</f>
        <v>56288.934925864909</v>
      </c>
      <c r="T56" t="str">
        <f>IF(ds_salaries[[#This Row],[salary_in_usd]]&gt;ds_salaries[[#This Row],[Avg_Us Sal]],"high paying","low paying")</f>
        <v>low paying</v>
      </c>
      <c r="U56">
        <f t="shared" si="4"/>
        <v>26</v>
      </c>
    </row>
    <row r="57" spans="1:21" x14ac:dyDescent="0.35">
      <c r="A57">
        <v>55</v>
      </c>
      <c r="B57">
        <v>2020</v>
      </c>
      <c r="C57" t="s">
        <v>18</v>
      </c>
      <c r="D57" t="s">
        <v>13</v>
      </c>
      <c r="E57" t="s">
        <v>77</v>
      </c>
      <c r="F57">
        <v>130000</v>
      </c>
      <c r="G57" t="s">
        <v>15</v>
      </c>
      <c r="H57">
        <v>148261</v>
      </c>
      <c r="I57" t="s">
        <v>16</v>
      </c>
      <c r="J57">
        <v>100</v>
      </c>
      <c r="K57" t="s">
        <v>16</v>
      </c>
      <c r="L57" t="s">
        <v>26</v>
      </c>
      <c r="M57">
        <f t="shared" si="0"/>
        <v>280</v>
      </c>
      <c r="N57">
        <f t="shared" si="1"/>
        <v>112297.86985172982</v>
      </c>
      <c r="O57">
        <f t="shared" si="2"/>
        <v>213</v>
      </c>
      <c r="P57">
        <f t="shared" si="3"/>
        <v>88</v>
      </c>
      <c r="Q57">
        <f>AVERAGE(ds_salaries[[#This Row],[TOTAL IN]],ds_salaries[[#This Row],[Avg_Us Sal]])</f>
        <v>56192.934925864909</v>
      </c>
      <c r="R57">
        <f>AVERAGE(ds_salaries[[#This Row],[Avg_Us Sal]],ds_salaries[[#This Row],[TOTAL MI]])</f>
        <v>56255.434925864909</v>
      </c>
      <c r="S57">
        <f>AVERAGE(ds_salaries[[#This Row],[TOTAL SE]],ds_salaries[[#This Row],[Avg_Us Sal]])</f>
        <v>56288.934925864909</v>
      </c>
      <c r="T57" t="str">
        <f>IF(ds_salaries[[#This Row],[salary_in_usd]]&gt;ds_salaries[[#This Row],[Avg_Us Sal]],"high paying","low paying")</f>
        <v>high paying</v>
      </c>
      <c r="U57">
        <f t="shared" si="4"/>
        <v>26</v>
      </c>
    </row>
    <row r="58" spans="1:21" x14ac:dyDescent="0.35">
      <c r="A58">
        <v>56</v>
      </c>
      <c r="B58">
        <v>2020</v>
      </c>
      <c r="C58" t="s">
        <v>12</v>
      </c>
      <c r="D58" t="s">
        <v>13</v>
      </c>
      <c r="E58" t="s">
        <v>14</v>
      </c>
      <c r="F58">
        <v>34000</v>
      </c>
      <c r="G58" t="s">
        <v>15</v>
      </c>
      <c r="H58">
        <v>38776</v>
      </c>
      <c r="I58" t="s">
        <v>68</v>
      </c>
      <c r="J58">
        <v>100</v>
      </c>
      <c r="K58" t="s">
        <v>68</v>
      </c>
      <c r="L58" t="s">
        <v>26</v>
      </c>
      <c r="M58">
        <f t="shared" si="0"/>
        <v>280</v>
      </c>
      <c r="N58">
        <f t="shared" si="1"/>
        <v>112297.86985172982</v>
      </c>
      <c r="O58">
        <f t="shared" si="2"/>
        <v>213</v>
      </c>
      <c r="P58">
        <f t="shared" si="3"/>
        <v>88</v>
      </c>
      <c r="Q58">
        <f>AVERAGE(ds_salaries[[#This Row],[TOTAL IN]],ds_salaries[[#This Row],[Avg_Us Sal]])</f>
        <v>56192.934925864909</v>
      </c>
      <c r="R58">
        <f>AVERAGE(ds_salaries[[#This Row],[Avg_Us Sal]],ds_salaries[[#This Row],[TOTAL MI]])</f>
        <v>56255.434925864909</v>
      </c>
      <c r="S58">
        <f>AVERAGE(ds_salaries[[#This Row],[TOTAL SE]],ds_salaries[[#This Row],[Avg_Us Sal]])</f>
        <v>56288.934925864909</v>
      </c>
      <c r="T58" t="str">
        <f>IF(ds_salaries[[#This Row],[salary_in_usd]]&gt;ds_salaries[[#This Row],[Avg_Us Sal]],"high paying","low paying")</f>
        <v>low paying</v>
      </c>
      <c r="U58">
        <f t="shared" si="4"/>
        <v>26</v>
      </c>
    </row>
    <row r="59" spans="1:21" x14ac:dyDescent="0.35">
      <c r="A59">
        <v>57</v>
      </c>
      <c r="B59">
        <v>2020</v>
      </c>
      <c r="C59" t="s">
        <v>12</v>
      </c>
      <c r="D59" t="s">
        <v>13</v>
      </c>
      <c r="E59" t="s">
        <v>14</v>
      </c>
      <c r="F59">
        <v>118000</v>
      </c>
      <c r="G59" t="s">
        <v>20</v>
      </c>
      <c r="H59">
        <v>118000</v>
      </c>
      <c r="I59" t="s">
        <v>30</v>
      </c>
      <c r="J59">
        <v>100</v>
      </c>
      <c r="K59" t="s">
        <v>30</v>
      </c>
      <c r="L59" t="s">
        <v>26</v>
      </c>
      <c r="M59">
        <f t="shared" si="0"/>
        <v>280</v>
      </c>
      <c r="N59">
        <f t="shared" si="1"/>
        <v>112297.86985172982</v>
      </c>
      <c r="O59">
        <f t="shared" si="2"/>
        <v>213</v>
      </c>
      <c r="P59">
        <f t="shared" si="3"/>
        <v>88</v>
      </c>
      <c r="Q59">
        <f>AVERAGE(ds_salaries[[#This Row],[TOTAL IN]],ds_salaries[[#This Row],[Avg_Us Sal]])</f>
        <v>56192.934925864909</v>
      </c>
      <c r="R59">
        <f>AVERAGE(ds_salaries[[#This Row],[Avg_Us Sal]],ds_salaries[[#This Row],[TOTAL MI]])</f>
        <v>56255.434925864909</v>
      </c>
      <c r="S59">
        <f>AVERAGE(ds_salaries[[#This Row],[TOTAL SE]],ds_salaries[[#This Row],[Avg_Us Sal]])</f>
        <v>56288.934925864909</v>
      </c>
      <c r="T59" t="str">
        <f>IF(ds_salaries[[#This Row],[salary_in_usd]]&gt;ds_salaries[[#This Row],[Avg_Us Sal]],"high paying","low paying")</f>
        <v>high paying</v>
      </c>
      <c r="U59">
        <f t="shared" si="4"/>
        <v>26</v>
      </c>
    </row>
    <row r="60" spans="1:21" x14ac:dyDescent="0.35">
      <c r="A60">
        <v>58</v>
      </c>
      <c r="B60">
        <v>2020</v>
      </c>
      <c r="C60" t="s">
        <v>18</v>
      </c>
      <c r="D60" t="s">
        <v>13</v>
      </c>
      <c r="E60" t="s">
        <v>14</v>
      </c>
      <c r="F60">
        <v>120000</v>
      </c>
      <c r="G60" t="s">
        <v>20</v>
      </c>
      <c r="H60">
        <v>120000</v>
      </c>
      <c r="I60" t="s">
        <v>30</v>
      </c>
      <c r="J60">
        <v>50</v>
      </c>
      <c r="K60" t="s">
        <v>30</v>
      </c>
      <c r="L60" t="s">
        <v>17</v>
      </c>
      <c r="M60">
        <f t="shared" si="0"/>
        <v>280</v>
      </c>
      <c r="N60">
        <f t="shared" si="1"/>
        <v>112297.86985172982</v>
      </c>
      <c r="O60">
        <f t="shared" si="2"/>
        <v>213</v>
      </c>
      <c r="P60">
        <f t="shared" si="3"/>
        <v>88</v>
      </c>
      <c r="Q60">
        <f>AVERAGE(ds_salaries[[#This Row],[TOTAL IN]],ds_salaries[[#This Row],[Avg_Us Sal]])</f>
        <v>56192.934925864909</v>
      </c>
      <c r="R60">
        <f>AVERAGE(ds_salaries[[#This Row],[Avg_Us Sal]],ds_salaries[[#This Row],[TOTAL MI]])</f>
        <v>56255.434925864909</v>
      </c>
      <c r="S60">
        <f>AVERAGE(ds_salaries[[#This Row],[TOTAL SE]],ds_salaries[[#This Row],[Avg_Us Sal]])</f>
        <v>56288.934925864909</v>
      </c>
      <c r="T60" t="str">
        <f>IF(ds_salaries[[#This Row],[salary_in_usd]]&gt;ds_salaries[[#This Row],[Avg_Us Sal]],"high paying","low paying")</f>
        <v>high paying</v>
      </c>
      <c r="U60">
        <f t="shared" si="4"/>
        <v>26</v>
      </c>
    </row>
    <row r="61" spans="1:21" x14ac:dyDescent="0.35">
      <c r="A61">
        <v>59</v>
      </c>
      <c r="B61">
        <v>2020</v>
      </c>
      <c r="C61" t="s">
        <v>12</v>
      </c>
      <c r="D61" t="s">
        <v>13</v>
      </c>
      <c r="E61" t="s">
        <v>14</v>
      </c>
      <c r="F61">
        <v>138350</v>
      </c>
      <c r="G61" t="s">
        <v>20</v>
      </c>
      <c r="H61">
        <v>138350</v>
      </c>
      <c r="I61" t="s">
        <v>30</v>
      </c>
      <c r="J61">
        <v>100</v>
      </c>
      <c r="K61" t="s">
        <v>30</v>
      </c>
      <c r="L61" t="s">
        <v>26</v>
      </c>
      <c r="M61">
        <f t="shared" si="0"/>
        <v>280</v>
      </c>
      <c r="N61">
        <f t="shared" si="1"/>
        <v>112297.86985172982</v>
      </c>
      <c r="O61">
        <f t="shared" si="2"/>
        <v>213</v>
      </c>
      <c r="P61">
        <f t="shared" si="3"/>
        <v>88</v>
      </c>
      <c r="Q61">
        <f>AVERAGE(ds_salaries[[#This Row],[TOTAL IN]],ds_salaries[[#This Row],[Avg_Us Sal]])</f>
        <v>56192.934925864909</v>
      </c>
      <c r="R61">
        <f>AVERAGE(ds_salaries[[#This Row],[Avg_Us Sal]],ds_salaries[[#This Row],[TOTAL MI]])</f>
        <v>56255.434925864909</v>
      </c>
      <c r="S61">
        <f>AVERAGE(ds_salaries[[#This Row],[TOTAL SE]],ds_salaries[[#This Row],[Avg_Us Sal]])</f>
        <v>56288.934925864909</v>
      </c>
      <c r="T61" t="str">
        <f>IF(ds_salaries[[#This Row],[salary_in_usd]]&gt;ds_salaries[[#This Row],[Avg_Us Sal]],"high paying","low paying")</f>
        <v>high paying</v>
      </c>
      <c r="U61">
        <f t="shared" si="4"/>
        <v>26</v>
      </c>
    </row>
    <row r="62" spans="1:21" x14ac:dyDescent="0.35">
      <c r="A62">
        <v>60</v>
      </c>
      <c r="B62">
        <v>2020</v>
      </c>
      <c r="C62" t="s">
        <v>12</v>
      </c>
      <c r="D62" t="s">
        <v>13</v>
      </c>
      <c r="E62" t="s">
        <v>44</v>
      </c>
      <c r="F62">
        <v>110000</v>
      </c>
      <c r="G62" t="s">
        <v>20</v>
      </c>
      <c r="H62">
        <v>110000</v>
      </c>
      <c r="I62" t="s">
        <v>30</v>
      </c>
      <c r="J62">
        <v>100</v>
      </c>
      <c r="K62" t="s">
        <v>30</v>
      </c>
      <c r="L62" t="s">
        <v>17</v>
      </c>
      <c r="M62">
        <f t="shared" si="0"/>
        <v>280</v>
      </c>
      <c r="N62">
        <f t="shared" si="1"/>
        <v>112297.86985172982</v>
      </c>
      <c r="O62">
        <f t="shared" si="2"/>
        <v>213</v>
      </c>
      <c r="P62">
        <f t="shared" si="3"/>
        <v>88</v>
      </c>
      <c r="Q62">
        <f>AVERAGE(ds_salaries[[#This Row],[TOTAL IN]],ds_salaries[[#This Row],[Avg_Us Sal]])</f>
        <v>56192.934925864909</v>
      </c>
      <c r="R62">
        <f>AVERAGE(ds_salaries[[#This Row],[Avg_Us Sal]],ds_salaries[[#This Row],[TOTAL MI]])</f>
        <v>56255.434925864909</v>
      </c>
      <c r="S62">
        <f>AVERAGE(ds_salaries[[#This Row],[TOTAL SE]],ds_salaries[[#This Row],[Avg_Us Sal]])</f>
        <v>56288.934925864909</v>
      </c>
      <c r="T62" t="str">
        <f>IF(ds_salaries[[#This Row],[salary_in_usd]]&gt;ds_salaries[[#This Row],[Avg_Us Sal]],"high paying","low paying")</f>
        <v>low paying</v>
      </c>
      <c r="U62">
        <f t="shared" si="4"/>
        <v>26</v>
      </c>
    </row>
    <row r="63" spans="1:21" x14ac:dyDescent="0.35">
      <c r="A63">
        <v>61</v>
      </c>
      <c r="B63">
        <v>2020</v>
      </c>
      <c r="C63" t="s">
        <v>12</v>
      </c>
      <c r="D63" t="s">
        <v>13</v>
      </c>
      <c r="E63" t="s">
        <v>44</v>
      </c>
      <c r="F63">
        <v>130800</v>
      </c>
      <c r="G63" t="s">
        <v>20</v>
      </c>
      <c r="H63">
        <v>130800</v>
      </c>
      <c r="I63" t="s">
        <v>68</v>
      </c>
      <c r="J63">
        <v>100</v>
      </c>
      <c r="K63" t="s">
        <v>30</v>
      </c>
      <c r="L63" t="s">
        <v>26</v>
      </c>
      <c r="M63">
        <f t="shared" si="0"/>
        <v>280</v>
      </c>
      <c r="N63">
        <f t="shared" si="1"/>
        <v>112297.86985172982</v>
      </c>
      <c r="O63">
        <f t="shared" si="2"/>
        <v>213</v>
      </c>
      <c r="P63">
        <f t="shared" si="3"/>
        <v>88</v>
      </c>
      <c r="Q63">
        <f>AVERAGE(ds_salaries[[#This Row],[TOTAL IN]],ds_salaries[[#This Row],[Avg_Us Sal]])</f>
        <v>56192.934925864909</v>
      </c>
      <c r="R63">
        <f>AVERAGE(ds_salaries[[#This Row],[Avg_Us Sal]],ds_salaries[[#This Row],[TOTAL MI]])</f>
        <v>56255.434925864909</v>
      </c>
      <c r="S63">
        <f>AVERAGE(ds_salaries[[#This Row],[TOTAL SE]],ds_salaries[[#This Row],[Avg_Us Sal]])</f>
        <v>56288.934925864909</v>
      </c>
      <c r="T63" t="str">
        <f>IF(ds_salaries[[#This Row],[salary_in_usd]]&gt;ds_salaries[[#This Row],[Avg_Us Sal]],"high paying","low paying")</f>
        <v>high paying</v>
      </c>
      <c r="U63">
        <f t="shared" si="4"/>
        <v>26</v>
      </c>
    </row>
    <row r="64" spans="1:21" x14ac:dyDescent="0.35">
      <c r="A64">
        <v>62</v>
      </c>
      <c r="B64">
        <v>2020</v>
      </c>
      <c r="C64" t="s">
        <v>31</v>
      </c>
      <c r="D64" t="s">
        <v>48</v>
      </c>
      <c r="E64" t="s">
        <v>14</v>
      </c>
      <c r="F64">
        <v>19000</v>
      </c>
      <c r="G64" t="s">
        <v>15</v>
      </c>
      <c r="H64">
        <v>21669</v>
      </c>
      <c r="I64" t="s">
        <v>78</v>
      </c>
      <c r="J64">
        <v>50</v>
      </c>
      <c r="K64" t="s">
        <v>78</v>
      </c>
      <c r="L64" t="s">
        <v>22</v>
      </c>
      <c r="M64">
        <f t="shared" si="0"/>
        <v>280</v>
      </c>
      <c r="N64">
        <f t="shared" si="1"/>
        <v>112297.86985172982</v>
      </c>
      <c r="O64">
        <f t="shared" si="2"/>
        <v>213</v>
      </c>
      <c r="P64">
        <f t="shared" si="3"/>
        <v>88</v>
      </c>
      <c r="Q64">
        <f>AVERAGE(ds_salaries[[#This Row],[TOTAL IN]],ds_salaries[[#This Row],[Avg_Us Sal]])</f>
        <v>56192.934925864909</v>
      </c>
      <c r="R64">
        <f>AVERAGE(ds_salaries[[#This Row],[Avg_Us Sal]],ds_salaries[[#This Row],[TOTAL MI]])</f>
        <v>56255.434925864909</v>
      </c>
      <c r="S64">
        <f>AVERAGE(ds_salaries[[#This Row],[TOTAL SE]],ds_salaries[[#This Row],[Avg_Us Sal]])</f>
        <v>56288.934925864909</v>
      </c>
      <c r="T64" t="str">
        <f>IF(ds_salaries[[#This Row],[salary_in_usd]]&gt;ds_salaries[[#This Row],[Avg_Us Sal]],"high paying","low paying")</f>
        <v>low paying</v>
      </c>
      <c r="U64">
        <f t="shared" si="4"/>
        <v>26</v>
      </c>
    </row>
    <row r="65" spans="1:21" x14ac:dyDescent="0.35">
      <c r="A65">
        <v>63</v>
      </c>
      <c r="B65">
        <v>2020</v>
      </c>
      <c r="C65" t="s">
        <v>18</v>
      </c>
      <c r="D65" t="s">
        <v>13</v>
      </c>
      <c r="E65" t="s">
        <v>14</v>
      </c>
      <c r="F65">
        <v>412000</v>
      </c>
      <c r="G65" t="s">
        <v>20</v>
      </c>
      <c r="H65">
        <v>412000</v>
      </c>
      <c r="I65" t="s">
        <v>30</v>
      </c>
      <c r="J65">
        <v>100</v>
      </c>
      <c r="K65" t="s">
        <v>30</v>
      </c>
      <c r="L65" t="s">
        <v>17</v>
      </c>
      <c r="M65">
        <f t="shared" si="0"/>
        <v>280</v>
      </c>
      <c r="N65">
        <f t="shared" si="1"/>
        <v>112297.86985172982</v>
      </c>
      <c r="O65">
        <f t="shared" si="2"/>
        <v>213</v>
      </c>
      <c r="P65">
        <f t="shared" si="3"/>
        <v>88</v>
      </c>
      <c r="Q65">
        <f>AVERAGE(ds_salaries[[#This Row],[TOTAL IN]],ds_salaries[[#This Row],[Avg_Us Sal]])</f>
        <v>56192.934925864909</v>
      </c>
      <c r="R65">
        <f>AVERAGE(ds_salaries[[#This Row],[Avg_Us Sal]],ds_salaries[[#This Row],[TOTAL MI]])</f>
        <v>56255.434925864909</v>
      </c>
      <c r="S65">
        <f>AVERAGE(ds_salaries[[#This Row],[TOTAL SE]],ds_salaries[[#This Row],[Avg_Us Sal]])</f>
        <v>56288.934925864909</v>
      </c>
      <c r="T65" t="str">
        <f>IF(ds_salaries[[#This Row],[salary_in_usd]]&gt;ds_salaries[[#This Row],[Avg_Us Sal]],"high paying","low paying")</f>
        <v>high paying</v>
      </c>
      <c r="U65">
        <f t="shared" si="4"/>
        <v>26</v>
      </c>
    </row>
    <row r="66" spans="1:21" x14ac:dyDescent="0.35">
      <c r="A66">
        <v>64</v>
      </c>
      <c r="B66">
        <v>2020</v>
      </c>
      <c r="C66" t="s">
        <v>18</v>
      </c>
      <c r="D66" t="s">
        <v>13</v>
      </c>
      <c r="E66" t="s">
        <v>29</v>
      </c>
      <c r="F66">
        <v>40000</v>
      </c>
      <c r="G66" t="s">
        <v>15</v>
      </c>
      <c r="H66">
        <v>45618</v>
      </c>
      <c r="I66" t="s">
        <v>79</v>
      </c>
      <c r="J66">
        <v>100</v>
      </c>
      <c r="K66" t="s">
        <v>79</v>
      </c>
      <c r="L66" t="s">
        <v>22</v>
      </c>
      <c r="M66">
        <f t="shared" ref="M66:M129" si="5">COUNTIFS(C:C,"SE")</f>
        <v>280</v>
      </c>
      <c r="N66">
        <f t="shared" ref="N66:N129" si="6">AVERAGE(H:H)</f>
        <v>112297.86985172982</v>
      </c>
      <c r="O66">
        <f t="shared" ref="O66:O129" si="7">COUNTIFS(C:C,"MI")</f>
        <v>213</v>
      </c>
      <c r="P66">
        <f t="shared" ref="P66:P129" si="8">COUNTIFS(C:C,"EN")</f>
        <v>88</v>
      </c>
      <c r="Q66">
        <f>AVERAGE(ds_salaries[[#This Row],[TOTAL IN]],ds_salaries[[#This Row],[Avg_Us Sal]])</f>
        <v>56192.934925864909</v>
      </c>
      <c r="R66">
        <f>AVERAGE(ds_salaries[[#This Row],[Avg_Us Sal]],ds_salaries[[#This Row],[TOTAL MI]])</f>
        <v>56255.434925864909</v>
      </c>
      <c r="S66">
        <f>AVERAGE(ds_salaries[[#This Row],[TOTAL SE]],ds_salaries[[#This Row],[Avg_Us Sal]])</f>
        <v>56288.934925864909</v>
      </c>
      <c r="T66" t="str">
        <f>IF(ds_salaries[[#This Row],[salary_in_usd]]&gt;ds_salaries[[#This Row],[Avg_Us Sal]],"high paying","low paying")</f>
        <v>low paying</v>
      </c>
      <c r="U66">
        <f t="shared" ref="U66:U129" si="9">COUNTIFS(C:C,"EX")</f>
        <v>26</v>
      </c>
    </row>
    <row r="67" spans="1:21" x14ac:dyDescent="0.35">
      <c r="A67">
        <v>65</v>
      </c>
      <c r="B67">
        <v>2020</v>
      </c>
      <c r="C67" t="s">
        <v>31</v>
      </c>
      <c r="D67" t="s">
        <v>13</v>
      </c>
      <c r="E67" t="s">
        <v>14</v>
      </c>
      <c r="F67">
        <v>55000</v>
      </c>
      <c r="G67" t="s">
        <v>15</v>
      </c>
      <c r="H67">
        <v>62726</v>
      </c>
      <c r="I67" t="s">
        <v>16</v>
      </c>
      <c r="J67">
        <v>50</v>
      </c>
      <c r="K67" t="s">
        <v>16</v>
      </c>
      <c r="L67" t="s">
        <v>22</v>
      </c>
      <c r="M67">
        <f t="shared" si="5"/>
        <v>280</v>
      </c>
      <c r="N67">
        <f t="shared" si="6"/>
        <v>112297.86985172982</v>
      </c>
      <c r="O67">
        <f t="shared" si="7"/>
        <v>213</v>
      </c>
      <c r="P67">
        <f t="shared" si="8"/>
        <v>88</v>
      </c>
      <c r="Q67">
        <f>AVERAGE(ds_salaries[[#This Row],[TOTAL IN]],ds_salaries[[#This Row],[Avg_Us Sal]])</f>
        <v>56192.934925864909</v>
      </c>
      <c r="R67">
        <f>AVERAGE(ds_salaries[[#This Row],[Avg_Us Sal]],ds_salaries[[#This Row],[TOTAL MI]])</f>
        <v>56255.434925864909</v>
      </c>
      <c r="S67">
        <f>AVERAGE(ds_salaries[[#This Row],[TOTAL SE]],ds_salaries[[#This Row],[Avg_Us Sal]])</f>
        <v>56288.934925864909</v>
      </c>
      <c r="T67" t="str">
        <f>IF(ds_salaries[[#This Row],[salary_in_usd]]&gt;ds_salaries[[#This Row],[Avg_Us Sal]],"high paying","low paying")</f>
        <v>low paying</v>
      </c>
      <c r="U67">
        <f t="shared" si="9"/>
        <v>26</v>
      </c>
    </row>
    <row r="68" spans="1:21" x14ac:dyDescent="0.35">
      <c r="A68">
        <v>66</v>
      </c>
      <c r="B68">
        <v>2020</v>
      </c>
      <c r="C68" t="s">
        <v>31</v>
      </c>
      <c r="D68" t="s">
        <v>13</v>
      </c>
      <c r="E68" t="s">
        <v>14</v>
      </c>
      <c r="F68">
        <v>43200</v>
      </c>
      <c r="G68" t="s">
        <v>15</v>
      </c>
      <c r="H68">
        <v>49268</v>
      </c>
      <c r="I68" t="s">
        <v>16</v>
      </c>
      <c r="J68">
        <v>0</v>
      </c>
      <c r="K68" t="s">
        <v>16</v>
      </c>
      <c r="L68" t="s">
        <v>22</v>
      </c>
      <c r="M68">
        <f t="shared" si="5"/>
        <v>280</v>
      </c>
      <c r="N68">
        <f t="shared" si="6"/>
        <v>112297.86985172982</v>
      </c>
      <c r="O68">
        <f t="shared" si="7"/>
        <v>213</v>
      </c>
      <c r="P68">
        <f t="shared" si="8"/>
        <v>88</v>
      </c>
      <c r="Q68">
        <f>AVERAGE(ds_salaries[[#This Row],[TOTAL IN]],ds_salaries[[#This Row],[Avg_Us Sal]])</f>
        <v>56192.934925864909</v>
      </c>
      <c r="R68">
        <f>AVERAGE(ds_salaries[[#This Row],[Avg_Us Sal]],ds_salaries[[#This Row],[TOTAL MI]])</f>
        <v>56255.434925864909</v>
      </c>
      <c r="S68">
        <f>AVERAGE(ds_salaries[[#This Row],[TOTAL SE]],ds_salaries[[#This Row],[Avg_Us Sal]])</f>
        <v>56288.934925864909</v>
      </c>
      <c r="T68" t="str">
        <f>IF(ds_salaries[[#This Row],[salary_in_usd]]&gt;ds_salaries[[#This Row],[Avg_Us Sal]],"high paying","low paying")</f>
        <v>low paying</v>
      </c>
      <c r="U68">
        <f t="shared" si="9"/>
        <v>26</v>
      </c>
    </row>
    <row r="69" spans="1:21" x14ac:dyDescent="0.35">
      <c r="A69">
        <v>67</v>
      </c>
      <c r="B69">
        <v>2020</v>
      </c>
      <c r="C69" t="s">
        <v>18</v>
      </c>
      <c r="D69" t="s">
        <v>13</v>
      </c>
      <c r="E69" t="s">
        <v>80</v>
      </c>
      <c r="F69">
        <v>190200</v>
      </c>
      <c r="G69" t="s">
        <v>20</v>
      </c>
      <c r="H69">
        <v>190200</v>
      </c>
      <c r="I69" t="s">
        <v>30</v>
      </c>
      <c r="J69">
        <v>100</v>
      </c>
      <c r="K69" t="s">
        <v>30</v>
      </c>
      <c r="L69" t="s">
        <v>26</v>
      </c>
      <c r="M69">
        <f t="shared" si="5"/>
        <v>280</v>
      </c>
      <c r="N69">
        <f t="shared" si="6"/>
        <v>112297.86985172982</v>
      </c>
      <c r="O69">
        <f t="shared" si="7"/>
        <v>213</v>
      </c>
      <c r="P69">
        <f t="shared" si="8"/>
        <v>88</v>
      </c>
      <c r="Q69">
        <f>AVERAGE(ds_salaries[[#This Row],[TOTAL IN]],ds_salaries[[#This Row],[Avg_Us Sal]])</f>
        <v>56192.934925864909</v>
      </c>
      <c r="R69">
        <f>AVERAGE(ds_salaries[[#This Row],[Avg_Us Sal]],ds_salaries[[#This Row],[TOTAL MI]])</f>
        <v>56255.434925864909</v>
      </c>
      <c r="S69">
        <f>AVERAGE(ds_salaries[[#This Row],[TOTAL SE]],ds_salaries[[#This Row],[Avg_Us Sal]])</f>
        <v>56288.934925864909</v>
      </c>
      <c r="T69" t="str">
        <f>IF(ds_salaries[[#This Row],[salary_in_usd]]&gt;ds_salaries[[#This Row],[Avg_Us Sal]],"high paying","low paying")</f>
        <v>high paying</v>
      </c>
      <c r="U69">
        <f t="shared" si="9"/>
        <v>26</v>
      </c>
    </row>
    <row r="70" spans="1:21" x14ac:dyDescent="0.35">
      <c r="A70">
        <v>68</v>
      </c>
      <c r="B70">
        <v>2020</v>
      </c>
      <c r="C70" t="s">
        <v>31</v>
      </c>
      <c r="D70" t="s">
        <v>13</v>
      </c>
      <c r="E70" t="s">
        <v>14</v>
      </c>
      <c r="F70">
        <v>105000</v>
      </c>
      <c r="G70" t="s">
        <v>20</v>
      </c>
      <c r="H70">
        <v>105000</v>
      </c>
      <c r="I70" t="s">
        <v>30</v>
      </c>
      <c r="J70">
        <v>100</v>
      </c>
      <c r="K70" t="s">
        <v>30</v>
      </c>
      <c r="L70" t="s">
        <v>22</v>
      </c>
      <c r="M70">
        <f t="shared" si="5"/>
        <v>280</v>
      </c>
      <c r="N70">
        <f t="shared" si="6"/>
        <v>112297.86985172982</v>
      </c>
      <c r="O70">
        <f t="shared" si="7"/>
        <v>213</v>
      </c>
      <c r="P70">
        <f t="shared" si="8"/>
        <v>88</v>
      </c>
      <c r="Q70">
        <f>AVERAGE(ds_salaries[[#This Row],[TOTAL IN]],ds_salaries[[#This Row],[Avg_Us Sal]])</f>
        <v>56192.934925864909</v>
      </c>
      <c r="R70">
        <f>AVERAGE(ds_salaries[[#This Row],[Avg_Us Sal]],ds_salaries[[#This Row],[TOTAL MI]])</f>
        <v>56255.434925864909</v>
      </c>
      <c r="S70">
        <f>AVERAGE(ds_salaries[[#This Row],[TOTAL SE]],ds_salaries[[#This Row],[Avg_Us Sal]])</f>
        <v>56288.934925864909</v>
      </c>
      <c r="T70" t="str">
        <f>IF(ds_salaries[[#This Row],[salary_in_usd]]&gt;ds_salaries[[#This Row],[Avg_Us Sal]],"high paying","low paying")</f>
        <v>low paying</v>
      </c>
      <c r="U70">
        <f t="shared" si="9"/>
        <v>26</v>
      </c>
    </row>
    <row r="71" spans="1:21" x14ac:dyDescent="0.35">
      <c r="A71">
        <v>69</v>
      </c>
      <c r="B71">
        <v>2020</v>
      </c>
      <c r="C71" t="s">
        <v>18</v>
      </c>
      <c r="D71" t="s">
        <v>13</v>
      </c>
      <c r="E71" t="s">
        <v>14</v>
      </c>
      <c r="F71">
        <v>80000</v>
      </c>
      <c r="G71" t="s">
        <v>15</v>
      </c>
      <c r="H71">
        <v>91237</v>
      </c>
      <c r="I71" t="s">
        <v>65</v>
      </c>
      <c r="J71">
        <v>0</v>
      </c>
      <c r="K71" t="s">
        <v>65</v>
      </c>
      <c r="L71" t="s">
        <v>22</v>
      </c>
      <c r="M71">
        <f t="shared" si="5"/>
        <v>280</v>
      </c>
      <c r="N71">
        <f t="shared" si="6"/>
        <v>112297.86985172982</v>
      </c>
      <c r="O71">
        <f t="shared" si="7"/>
        <v>213</v>
      </c>
      <c r="P71">
        <f t="shared" si="8"/>
        <v>88</v>
      </c>
      <c r="Q71">
        <f>AVERAGE(ds_salaries[[#This Row],[TOTAL IN]],ds_salaries[[#This Row],[Avg_Us Sal]])</f>
        <v>56192.934925864909</v>
      </c>
      <c r="R71">
        <f>AVERAGE(ds_salaries[[#This Row],[Avg_Us Sal]],ds_salaries[[#This Row],[TOTAL MI]])</f>
        <v>56255.434925864909</v>
      </c>
      <c r="S71">
        <f>AVERAGE(ds_salaries[[#This Row],[TOTAL SE]],ds_salaries[[#This Row],[Avg_Us Sal]])</f>
        <v>56288.934925864909</v>
      </c>
      <c r="T71" t="str">
        <f>IF(ds_salaries[[#This Row],[salary_in_usd]]&gt;ds_salaries[[#This Row],[Avg_Us Sal]],"high paying","low paying")</f>
        <v>low paying</v>
      </c>
      <c r="U71">
        <f t="shared" si="9"/>
        <v>26</v>
      </c>
    </row>
    <row r="72" spans="1:21" x14ac:dyDescent="0.35">
      <c r="A72">
        <v>70</v>
      </c>
      <c r="B72">
        <v>2020</v>
      </c>
      <c r="C72" t="s">
        <v>12</v>
      </c>
      <c r="D72" t="s">
        <v>13</v>
      </c>
      <c r="E72" t="s">
        <v>14</v>
      </c>
      <c r="F72">
        <v>55000</v>
      </c>
      <c r="G72" t="s">
        <v>15</v>
      </c>
      <c r="H72">
        <v>62726</v>
      </c>
      <c r="I72" t="s">
        <v>39</v>
      </c>
      <c r="J72">
        <v>50</v>
      </c>
      <c r="K72" t="s">
        <v>81</v>
      </c>
      <c r="L72" t="s">
        <v>22</v>
      </c>
      <c r="M72">
        <f t="shared" si="5"/>
        <v>280</v>
      </c>
      <c r="N72">
        <f t="shared" si="6"/>
        <v>112297.86985172982</v>
      </c>
      <c r="O72">
        <f t="shared" si="7"/>
        <v>213</v>
      </c>
      <c r="P72">
        <f t="shared" si="8"/>
        <v>88</v>
      </c>
      <c r="Q72">
        <f>AVERAGE(ds_salaries[[#This Row],[TOTAL IN]],ds_salaries[[#This Row],[Avg_Us Sal]])</f>
        <v>56192.934925864909</v>
      </c>
      <c r="R72">
        <f>AVERAGE(ds_salaries[[#This Row],[Avg_Us Sal]],ds_salaries[[#This Row],[TOTAL MI]])</f>
        <v>56255.434925864909</v>
      </c>
      <c r="S72">
        <f>AVERAGE(ds_salaries[[#This Row],[TOTAL SE]],ds_salaries[[#This Row],[Avg_Us Sal]])</f>
        <v>56288.934925864909</v>
      </c>
      <c r="T72" t="str">
        <f>IF(ds_salaries[[#This Row],[salary_in_usd]]&gt;ds_salaries[[#This Row],[Avg_Us Sal]],"high paying","low paying")</f>
        <v>low paying</v>
      </c>
      <c r="U72">
        <f t="shared" si="9"/>
        <v>26</v>
      </c>
    </row>
    <row r="73" spans="1:21" x14ac:dyDescent="0.35">
      <c r="A73">
        <v>71</v>
      </c>
      <c r="B73">
        <v>2020</v>
      </c>
      <c r="C73" t="s">
        <v>12</v>
      </c>
      <c r="D73" t="s">
        <v>13</v>
      </c>
      <c r="E73" t="s">
        <v>14</v>
      </c>
      <c r="F73">
        <v>37000</v>
      </c>
      <c r="G73" t="s">
        <v>15</v>
      </c>
      <c r="H73">
        <v>42197</v>
      </c>
      <c r="I73" t="s">
        <v>39</v>
      </c>
      <c r="J73">
        <v>50</v>
      </c>
      <c r="K73" t="s">
        <v>39</v>
      </c>
      <c r="L73" t="s">
        <v>22</v>
      </c>
      <c r="M73">
        <f t="shared" si="5"/>
        <v>280</v>
      </c>
      <c r="N73">
        <f t="shared" si="6"/>
        <v>112297.86985172982</v>
      </c>
      <c r="O73">
        <f t="shared" si="7"/>
        <v>213</v>
      </c>
      <c r="P73">
        <f t="shared" si="8"/>
        <v>88</v>
      </c>
      <c r="Q73">
        <f>AVERAGE(ds_salaries[[#This Row],[TOTAL IN]],ds_salaries[[#This Row],[Avg_Us Sal]])</f>
        <v>56192.934925864909</v>
      </c>
      <c r="R73">
        <f>AVERAGE(ds_salaries[[#This Row],[Avg_Us Sal]],ds_salaries[[#This Row],[TOTAL MI]])</f>
        <v>56255.434925864909</v>
      </c>
      <c r="S73">
        <f>AVERAGE(ds_salaries[[#This Row],[TOTAL SE]],ds_salaries[[#This Row],[Avg_Us Sal]])</f>
        <v>56288.934925864909</v>
      </c>
      <c r="T73" t="str">
        <f>IF(ds_salaries[[#This Row],[salary_in_usd]]&gt;ds_salaries[[#This Row],[Avg_Us Sal]],"high paying","low paying")</f>
        <v>low paying</v>
      </c>
      <c r="U73">
        <f t="shared" si="9"/>
        <v>26</v>
      </c>
    </row>
    <row r="74" spans="1:21" x14ac:dyDescent="0.35">
      <c r="A74">
        <v>72</v>
      </c>
      <c r="B74">
        <v>2021</v>
      </c>
      <c r="C74" t="s">
        <v>31</v>
      </c>
      <c r="D74" t="s">
        <v>13</v>
      </c>
      <c r="E74" t="s">
        <v>56</v>
      </c>
      <c r="F74">
        <v>60000</v>
      </c>
      <c r="G74" t="s">
        <v>24</v>
      </c>
      <c r="H74">
        <v>82528</v>
      </c>
      <c r="I74" t="s">
        <v>25</v>
      </c>
      <c r="J74">
        <v>50</v>
      </c>
      <c r="K74" t="s">
        <v>25</v>
      </c>
      <c r="L74" t="s">
        <v>17</v>
      </c>
      <c r="M74">
        <f t="shared" si="5"/>
        <v>280</v>
      </c>
      <c r="N74">
        <f t="shared" si="6"/>
        <v>112297.86985172982</v>
      </c>
      <c r="O74">
        <f t="shared" si="7"/>
        <v>213</v>
      </c>
      <c r="P74">
        <f t="shared" si="8"/>
        <v>88</v>
      </c>
      <c r="Q74">
        <f>AVERAGE(ds_salaries[[#This Row],[TOTAL IN]],ds_salaries[[#This Row],[Avg_Us Sal]])</f>
        <v>56192.934925864909</v>
      </c>
      <c r="R74">
        <f>AVERAGE(ds_salaries[[#This Row],[Avg_Us Sal]],ds_salaries[[#This Row],[TOTAL MI]])</f>
        <v>56255.434925864909</v>
      </c>
      <c r="S74">
        <f>AVERAGE(ds_salaries[[#This Row],[TOTAL SE]],ds_salaries[[#This Row],[Avg_Us Sal]])</f>
        <v>56288.934925864909</v>
      </c>
      <c r="T74" t="str">
        <f>IF(ds_salaries[[#This Row],[salary_in_usd]]&gt;ds_salaries[[#This Row],[Avg_Us Sal]],"high paying","low paying")</f>
        <v>low paying</v>
      </c>
      <c r="U74">
        <f t="shared" si="9"/>
        <v>26</v>
      </c>
    </row>
    <row r="75" spans="1:21" x14ac:dyDescent="0.35">
      <c r="A75">
        <v>73</v>
      </c>
      <c r="B75">
        <v>2021</v>
      </c>
      <c r="C75" t="s">
        <v>54</v>
      </c>
      <c r="D75" t="s">
        <v>13</v>
      </c>
      <c r="E75" t="s">
        <v>52</v>
      </c>
      <c r="F75">
        <v>150000</v>
      </c>
      <c r="G75" t="s">
        <v>20</v>
      </c>
      <c r="H75">
        <v>150000</v>
      </c>
      <c r="I75" t="s">
        <v>41</v>
      </c>
      <c r="J75">
        <v>100</v>
      </c>
      <c r="K75" t="s">
        <v>30</v>
      </c>
      <c r="L75" t="s">
        <v>17</v>
      </c>
      <c r="M75">
        <f t="shared" si="5"/>
        <v>280</v>
      </c>
      <c r="N75">
        <f t="shared" si="6"/>
        <v>112297.86985172982</v>
      </c>
      <c r="O75">
        <f t="shared" si="7"/>
        <v>213</v>
      </c>
      <c r="P75">
        <f t="shared" si="8"/>
        <v>88</v>
      </c>
      <c r="Q75">
        <f>AVERAGE(ds_salaries[[#This Row],[TOTAL IN]],ds_salaries[[#This Row],[Avg_Us Sal]])</f>
        <v>56192.934925864909</v>
      </c>
      <c r="R75">
        <f>AVERAGE(ds_salaries[[#This Row],[Avg_Us Sal]],ds_salaries[[#This Row],[TOTAL MI]])</f>
        <v>56255.434925864909</v>
      </c>
      <c r="S75">
        <f>AVERAGE(ds_salaries[[#This Row],[TOTAL SE]],ds_salaries[[#This Row],[Avg_Us Sal]])</f>
        <v>56288.934925864909</v>
      </c>
      <c r="T75" t="str">
        <f>IF(ds_salaries[[#This Row],[salary_in_usd]]&gt;ds_salaries[[#This Row],[Avg_Us Sal]],"high paying","low paying")</f>
        <v>high paying</v>
      </c>
      <c r="U75">
        <f t="shared" si="9"/>
        <v>26</v>
      </c>
    </row>
    <row r="76" spans="1:21" x14ac:dyDescent="0.35">
      <c r="A76">
        <v>74</v>
      </c>
      <c r="B76">
        <v>2021</v>
      </c>
      <c r="C76" t="s">
        <v>54</v>
      </c>
      <c r="D76" t="s">
        <v>13</v>
      </c>
      <c r="E76" t="s">
        <v>82</v>
      </c>
      <c r="F76">
        <v>235000</v>
      </c>
      <c r="G76" t="s">
        <v>20</v>
      </c>
      <c r="H76">
        <v>235000</v>
      </c>
      <c r="I76" t="s">
        <v>30</v>
      </c>
      <c r="J76">
        <v>100</v>
      </c>
      <c r="K76" t="s">
        <v>30</v>
      </c>
      <c r="L76" t="s">
        <v>17</v>
      </c>
      <c r="M76">
        <f t="shared" si="5"/>
        <v>280</v>
      </c>
      <c r="N76">
        <f t="shared" si="6"/>
        <v>112297.86985172982</v>
      </c>
      <c r="O76">
        <f t="shared" si="7"/>
        <v>213</v>
      </c>
      <c r="P76">
        <f t="shared" si="8"/>
        <v>88</v>
      </c>
      <c r="Q76">
        <f>AVERAGE(ds_salaries[[#This Row],[TOTAL IN]],ds_salaries[[#This Row],[Avg_Us Sal]])</f>
        <v>56192.934925864909</v>
      </c>
      <c r="R76">
        <f>AVERAGE(ds_salaries[[#This Row],[Avg_Us Sal]],ds_salaries[[#This Row],[TOTAL MI]])</f>
        <v>56255.434925864909</v>
      </c>
      <c r="S76">
        <f>AVERAGE(ds_salaries[[#This Row],[TOTAL SE]],ds_salaries[[#This Row],[Avg_Us Sal]])</f>
        <v>56288.934925864909</v>
      </c>
      <c r="T76" t="str">
        <f>IF(ds_salaries[[#This Row],[salary_in_usd]]&gt;ds_salaries[[#This Row],[Avg_Us Sal]],"high paying","low paying")</f>
        <v>high paying</v>
      </c>
      <c r="U76">
        <f t="shared" si="9"/>
        <v>26</v>
      </c>
    </row>
    <row r="77" spans="1:21" x14ac:dyDescent="0.35">
      <c r="A77">
        <v>75</v>
      </c>
      <c r="B77">
        <v>2021</v>
      </c>
      <c r="C77" t="s">
        <v>18</v>
      </c>
      <c r="D77" t="s">
        <v>13</v>
      </c>
      <c r="E77" t="s">
        <v>14</v>
      </c>
      <c r="F77">
        <v>45000</v>
      </c>
      <c r="G77" t="s">
        <v>15</v>
      </c>
      <c r="H77">
        <v>53192</v>
      </c>
      <c r="I77" t="s">
        <v>39</v>
      </c>
      <c r="J77">
        <v>50</v>
      </c>
      <c r="K77" t="s">
        <v>39</v>
      </c>
      <c r="L77" t="s">
        <v>17</v>
      </c>
      <c r="M77">
        <f t="shared" si="5"/>
        <v>280</v>
      </c>
      <c r="N77">
        <f t="shared" si="6"/>
        <v>112297.86985172982</v>
      </c>
      <c r="O77">
        <f t="shared" si="7"/>
        <v>213</v>
      </c>
      <c r="P77">
        <f t="shared" si="8"/>
        <v>88</v>
      </c>
      <c r="Q77">
        <f>AVERAGE(ds_salaries[[#This Row],[TOTAL IN]],ds_salaries[[#This Row],[Avg_Us Sal]])</f>
        <v>56192.934925864909</v>
      </c>
      <c r="R77">
        <f>AVERAGE(ds_salaries[[#This Row],[Avg_Us Sal]],ds_salaries[[#This Row],[TOTAL MI]])</f>
        <v>56255.434925864909</v>
      </c>
      <c r="S77">
        <f>AVERAGE(ds_salaries[[#This Row],[TOTAL SE]],ds_salaries[[#This Row],[Avg_Us Sal]])</f>
        <v>56288.934925864909</v>
      </c>
      <c r="T77" t="str">
        <f>IF(ds_salaries[[#This Row],[salary_in_usd]]&gt;ds_salaries[[#This Row],[Avg_Us Sal]],"high paying","low paying")</f>
        <v>low paying</v>
      </c>
      <c r="U77">
        <f t="shared" si="9"/>
        <v>26</v>
      </c>
    </row>
    <row r="78" spans="1:21" x14ac:dyDescent="0.35">
      <c r="A78">
        <v>76</v>
      </c>
      <c r="B78">
        <v>2021</v>
      </c>
      <c r="C78" t="s">
        <v>12</v>
      </c>
      <c r="D78" t="s">
        <v>13</v>
      </c>
      <c r="E78" t="s">
        <v>52</v>
      </c>
      <c r="F78">
        <v>100000</v>
      </c>
      <c r="G78" t="s">
        <v>20</v>
      </c>
      <c r="H78">
        <v>100000</v>
      </c>
      <c r="I78" t="s">
        <v>30</v>
      </c>
      <c r="J78">
        <v>100</v>
      </c>
      <c r="K78" t="s">
        <v>30</v>
      </c>
      <c r="L78" t="s">
        <v>26</v>
      </c>
      <c r="M78">
        <f t="shared" si="5"/>
        <v>280</v>
      </c>
      <c r="N78">
        <f t="shared" si="6"/>
        <v>112297.86985172982</v>
      </c>
      <c r="O78">
        <f t="shared" si="7"/>
        <v>213</v>
      </c>
      <c r="P78">
        <f t="shared" si="8"/>
        <v>88</v>
      </c>
      <c r="Q78">
        <f>AVERAGE(ds_salaries[[#This Row],[TOTAL IN]],ds_salaries[[#This Row],[Avg_Us Sal]])</f>
        <v>56192.934925864909</v>
      </c>
      <c r="R78">
        <f>AVERAGE(ds_salaries[[#This Row],[Avg_Us Sal]],ds_salaries[[#This Row],[TOTAL MI]])</f>
        <v>56255.434925864909</v>
      </c>
      <c r="S78">
        <f>AVERAGE(ds_salaries[[#This Row],[TOTAL SE]],ds_salaries[[#This Row],[Avg_Us Sal]])</f>
        <v>56288.934925864909</v>
      </c>
      <c r="T78" t="str">
        <f>IF(ds_salaries[[#This Row],[salary_in_usd]]&gt;ds_salaries[[#This Row],[Avg_Us Sal]],"high paying","low paying")</f>
        <v>low paying</v>
      </c>
      <c r="U78">
        <f t="shared" si="9"/>
        <v>26</v>
      </c>
    </row>
    <row r="79" spans="1:21" x14ac:dyDescent="0.35">
      <c r="A79">
        <v>77</v>
      </c>
      <c r="B79">
        <v>2021</v>
      </c>
      <c r="C79" t="s">
        <v>12</v>
      </c>
      <c r="D79" t="s">
        <v>48</v>
      </c>
      <c r="E79" t="s">
        <v>83</v>
      </c>
      <c r="F79">
        <v>400000</v>
      </c>
      <c r="G79" t="s">
        <v>40</v>
      </c>
      <c r="H79">
        <v>5409</v>
      </c>
      <c r="I79" t="s">
        <v>41</v>
      </c>
      <c r="J79">
        <v>50</v>
      </c>
      <c r="K79" t="s">
        <v>41</v>
      </c>
      <c r="L79" t="s">
        <v>26</v>
      </c>
      <c r="M79">
        <f t="shared" si="5"/>
        <v>280</v>
      </c>
      <c r="N79">
        <f t="shared" si="6"/>
        <v>112297.86985172982</v>
      </c>
      <c r="O79">
        <f t="shared" si="7"/>
        <v>213</v>
      </c>
      <c r="P79">
        <f t="shared" si="8"/>
        <v>88</v>
      </c>
      <c r="Q79">
        <f>AVERAGE(ds_salaries[[#This Row],[TOTAL IN]],ds_salaries[[#This Row],[Avg_Us Sal]])</f>
        <v>56192.934925864909</v>
      </c>
      <c r="R79">
        <f>AVERAGE(ds_salaries[[#This Row],[Avg_Us Sal]],ds_salaries[[#This Row],[TOTAL MI]])</f>
        <v>56255.434925864909</v>
      </c>
      <c r="S79">
        <f>AVERAGE(ds_salaries[[#This Row],[TOTAL SE]],ds_salaries[[#This Row],[Avg_Us Sal]])</f>
        <v>56288.934925864909</v>
      </c>
      <c r="T79" t="str">
        <f>IF(ds_salaries[[#This Row],[salary_in_usd]]&gt;ds_salaries[[#This Row],[Avg_Us Sal]],"high paying","low paying")</f>
        <v>low paying</v>
      </c>
      <c r="U79">
        <f t="shared" si="9"/>
        <v>26</v>
      </c>
    </row>
    <row r="80" spans="1:21" x14ac:dyDescent="0.35">
      <c r="A80">
        <v>78</v>
      </c>
      <c r="B80">
        <v>2021</v>
      </c>
      <c r="C80" t="s">
        <v>12</v>
      </c>
      <c r="D80" t="s">
        <v>60</v>
      </c>
      <c r="E80" t="s">
        <v>70</v>
      </c>
      <c r="F80">
        <v>270000</v>
      </c>
      <c r="G80" t="s">
        <v>20</v>
      </c>
      <c r="H80">
        <v>270000</v>
      </c>
      <c r="I80" t="s">
        <v>30</v>
      </c>
      <c r="J80">
        <v>100</v>
      </c>
      <c r="K80" t="s">
        <v>30</v>
      </c>
      <c r="L80" t="s">
        <v>17</v>
      </c>
      <c r="M80">
        <f t="shared" si="5"/>
        <v>280</v>
      </c>
      <c r="N80">
        <f t="shared" si="6"/>
        <v>112297.86985172982</v>
      </c>
      <c r="O80">
        <f t="shared" si="7"/>
        <v>213</v>
      </c>
      <c r="P80">
        <f t="shared" si="8"/>
        <v>88</v>
      </c>
      <c r="Q80">
        <f>AVERAGE(ds_salaries[[#This Row],[TOTAL IN]],ds_salaries[[#This Row],[Avg_Us Sal]])</f>
        <v>56192.934925864909</v>
      </c>
      <c r="R80">
        <f>AVERAGE(ds_salaries[[#This Row],[Avg_Us Sal]],ds_salaries[[#This Row],[TOTAL MI]])</f>
        <v>56255.434925864909</v>
      </c>
      <c r="S80">
        <f>AVERAGE(ds_salaries[[#This Row],[TOTAL SE]],ds_salaries[[#This Row],[Avg_Us Sal]])</f>
        <v>56288.934925864909</v>
      </c>
      <c r="T80" t="str">
        <f>IF(ds_salaries[[#This Row],[salary_in_usd]]&gt;ds_salaries[[#This Row],[Avg_Us Sal]],"high paying","low paying")</f>
        <v>high paying</v>
      </c>
      <c r="U80">
        <f t="shared" si="9"/>
        <v>26</v>
      </c>
    </row>
    <row r="81" spans="1:21" x14ac:dyDescent="0.35">
      <c r="A81">
        <v>79</v>
      </c>
      <c r="B81">
        <v>2021</v>
      </c>
      <c r="C81" t="s">
        <v>31</v>
      </c>
      <c r="D81" t="s">
        <v>13</v>
      </c>
      <c r="E81" t="s">
        <v>32</v>
      </c>
      <c r="F81">
        <v>80000</v>
      </c>
      <c r="G81" t="s">
        <v>20</v>
      </c>
      <c r="H81">
        <v>80000</v>
      </c>
      <c r="I81" t="s">
        <v>30</v>
      </c>
      <c r="J81">
        <v>100</v>
      </c>
      <c r="K81" t="s">
        <v>30</v>
      </c>
      <c r="L81" t="s">
        <v>26</v>
      </c>
      <c r="M81">
        <f t="shared" si="5"/>
        <v>280</v>
      </c>
      <c r="N81">
        <f t="shared" si="6"/>
        <v>112297.86985172982</v>
      </c>
      <c r="O81">
        <f t="shared" si="7"/>
        <v>213</v>
      </c>
      <c r="P81">
        <f t="shared" si="8"/>
        <v>88</v>
      </c>
      <c r="Q81">
        <f>AVERAGE(ds_salaries[[#This Row],[TOTAL IN]],ds_salaries[[#This Row],[Avg_Us Sal]])</f>
        <v>56192.934925864909</v>
      </c>
      <c r="R81">
        <f>AVERAGE(ds_salaries[[#This Row],[Avg_Us Sal]],ds_salaries[[#This Row],[TOTAL MI]])</f>
        <v>56255.434925864909</v>
      </c>
      <c r="S81">
        <f>AVERAGE(ds_salaries[[#This Row],[TOTAL SE]],ds_salaries[[#This Row],[Avg_Us Sal]])</f>
        <v>56288.934925864909</v>
      </c>
      <c r="T81" t="str">
        <f>IF(ds_salaries[[#This Row],[salary_in_usd]]&gt;ds_salaries[[#This Row],[Avg_Us Sal]],"high paying","low paying")</f>
        <v>low paying</v>
      </c>
      <c r="U81">
        <f t="shared" si="9"/>
        <v>26</v>
      </c>
    </row>
    <row r="82" spans="1:21" x14ac:dyDescent="0.35">
      <c r="A82">
        <v>80</v>
      </c>
      <c r="B82">
        <v>2021</v>
      </c>
      <c r="C82" t="s">
        <v>18</v>
      </c>
      <c r="D82" t="s">
        <v>13</v>
      </c>
      <c r="E82" t="s">
        <v>84</v>
      </c>
      <c r="F82">
        <v>67000</v>
      </c>
      <c r="G82" t="s">
        <v>15</v>
      </c>
      <c r="H82">
        <v>79197</v>
      </c>
      <c r="I82" t="s">
        <v>16</v>
      </c>
      <c r="J82">
        <v>100</v>
      </c>
      <c r="K82" t="s">
        <v>16</v>
      </c>
      <c r="L82" t="s">
        <v>17</v>
      </c>
      <c r="M82">
        <f t="shared" si="5"/>
        <v>280</v>
      </c>
      <c r="N82">
        <f t="shared" si="6"/>
        <v>112297.86985172982</v>
      </c>
      <c r="O82">
        <f t="shared" si="7"/>
        <v>213</v>
      </c>
      <c r="P82">
        <f t="shared" si="8"/>
        <v>88</v>
      </c>
      <c r="Q82">
        <f>AVERAGE(ds_salaries[[#This Row],[TOTAL IN]],ds_salaries[[#This Row],[Avg_Us Sal]])</f>
        <v>56192.934925864909</v>
      </c>
      <c r="R82">
        <f>AVERAGE(ds_salaries[[#This Row],[Avg_Us Sal]],ds_salaries[[#This Row],[TOTAL MI]])</f>
        <v>56255.434925864909</v>
      </c>
      <c r="S82">
        <f>AVERAGE(ds_salaries[[#This Row],[TOTAL SE]],ds_salaries[[#This Row],[Avg_Us Sal]])</f>
        <v>56288.934925864909</v>
      </c>
      <c r="T82" t="str">
        <f>IF(ds_salaries[[#This Row],[salary_in_usd]]&gt;ds_salaries[[#This Row],[Avg_Us Sal]],"high paying","low paying")</f>
        <v>low paying</v>
      </c>
      <c r="U82">
        <f t="shared" si="9"/>
        <v>26</v>
      </c>
    </row>
    <row r="83" spans="1:21" x14ac:dyDescent="0.35">
      <c r="A83">
        <v>81</v>
      </c>
      <c r="B83">
        <v>2021</v>
      </c>
      <c r="C83" t="s">
        <v>12</v>
      </c>
      <c r="D83" t="s">
        <v>13</v>
      </c>
      <c r="E83" t="s">
        <v>44</v>
      </c>
      <c r="F83">
        <v>140000</v>
      </c>
      <c r="G83" t="s">
        <v>20</v>
      </c>
      <c r="H83">
        <v>140000</v>
      </c>
      <c r="I83" t="s">
        <v>30</v>
      </c>
      <c r="J83">
        <v>100</v>
      </c>
      <c r="K83" t="s">
        <v>30</v>
      </c>
      <c r="L83" t="s">
        <v>17</v>
      </c>
      <c r="M83">
        <f t="shared" si="5"/>
        <v>280</v>
      </c>
      <c r="N83">
        <f t="shared" si="6"/>
        <v>112297.86985172982</v>
      </c>
      <c r="O83">
        <f t="shared" si="7"/>
        <v>213</v>
      </c>
      <c r="P83">
        <f t="shared" si="8"/>
        <v>88</v>
      </c>
      <c r="Q83">
        <f>AVERAGE(ds_salaries[[#This Row],[TOTAL IN]],ds_salaries[[#This Row],[Avg_Us Sal]])</f>
        <v>56192.934925864909</v>
      </c>
      <c r="R83">
        <f>AVERAGE(ds_salaries[[#This Row],[Avg_Us Sal]],ds_salaries[[#This Row],[TOTAL MI]])</f>
        <v>56255.434925864909</v>
      </c>
      <c r="S83">
        <f>AVERAGE(ds_salaries[[#This Row],[TOTAL SE]],ds_salaries[[#This Row],[Avg_Us Sal]])</f>
        <v>56288.934925864909</v>
      </c>
      <c r="T83" t="str">
        <f>IF(ds_salaries[[#This Row],[salary_in_usd]]&gt;ds_salaries[[#This Row],[Avg_Us Sal]],"high paying","low paying")</f>
        <v>high paying</v>
      </c>
      <c r="U83">
        <f t="shared" si="9"/>
        <v>26</v>
      </c>
    </row>
    <row r="84" spans="1:21" x14ac:dyDescent="0.35">
      <c r="A84">
        <v>82</v>
      </c>
      <c r="B84">
        <v>2021</v>
      </c>
      <c r="C84" t="s">
        <v>12</v>
      </c>
      <c r="D84" t="s">
        <v>13</v>
      </c>
      <c r="E84" t="s">
        <v>85</v>
      </c>
      <c r="F84">
        <v>68000</v>
      </c>
      <c r="G84" t="s">
        <v>62</v>
      </c>
      <c r="H84">
        <v>54238</v>
      </c>
      <c r="I84" t="s">
        <v>25</v>
      </c>
      <c r="J84">
        <v>50</v>
      </c>
      <c r="K84" t="s">
        <v>63</v>
      </c>
      <c r="L84" t="s">
        <v>17</v>
      </c>
      <c r="M84">
        <f t="shared" si="5"/>
        <v>280</v>
      </c>
      <c r="N84">
        <f t="shared" si="6"/>
        <v>112297.86985172982</v>
      </c>
      <c r="O84">
        <f t="shared" si="7"/>
        <v>213</v>
      </c>
      <c r="P84">
        <f t="shared" si="8"/>
        <v>88</v>
      </c>
      <c r="Q84">
        <f>AVERAGE(ds_salaries[[#This Row],[TOTAL IN]],ds_salaries[[#This Row],[Avg_Us Sal]])</f>
        <v>56192.934925864909</v>
      </c>
      <c r="R84">
        <f>AVERAGE(ds_salaries[[#This Row],[Avg_Us Sal]],ds_salaries[[#This Row],[TOTAL MI]])</f>
        <v>56255.434925864909</v>
      </c>
      <c r="S84">
        <f>AVERAGE(ds_salaries[[#This Row],[TOTAL SE]],ds_salaries[[#This Row],[Avg_Us Sal]])</f>
        <v>56288.934925864909</v>
      </c>
      <c r="T84" t="str">
        <f>IF(ds_salaries[[#This Row],[salary_in_usd]]&gt;ds_salaries[[#This Row],[Avg_Us Sal]],"high paying","low paying")</f>
        <v>low paying</v>
      </c>
      <c r="U84">
        <f t="shared" si="9"/>
        <v>26</v>
      </c>
    </row>
    <row r="85" spans="1:21" x14ac:dyDescent="0.35">
      <c r="A85">
        <v>83</v>
      </c>
      <c r="B85">
        <v>2021</v>
      </c>
      <c r="C85" t="s">
        <v>12</v>
      </c>
      <c r="D85" t="s">
        <v>13</v>
      </c>
      <c r="E85" t="s">
        <v>29</v>
      </c>
      <c r="F85">
        <v>40000</v>
      </c>
      <c r="G85" t="s">
        <v>15</v>
      </c>
      <c r="H85">
        <v>47282</v>
      </c>
      <c r="I85" t="s">
        <v>68</v>
      </c>
      <c r="J85">
        <v>100</v>
      </c>
      <c r="K85" t="s">
        <v>68</v>
      </c>
      <c r="L85" t="s">
        <v>22</v>
      </c>
      <c r="M85">
        <f t="shared" si="5"/>
        <v>280</v>
      </c>
      <c r="N85">
        <f t="shared" si="6"/>
        <v>112297.86985172982</v>
      </c>
      <c r="O85">
        <f t="shared" si="7"/>
        <v>213</v>
      </c>
      <c r="P85">
        <f t="shared" si="8"/>
        <v>88</v>
      </c>
      <c r="Q85">
        <f>AVERAGE(ds_salaries[[#This Row],[TOTAL IN]],ds_salaries[[#This Row],[Avg_Us Sal]])</f>
        <v>56192.934925864909</v>
      </c>
      <c r="R85">
        <f>AVERAGE(ds_salaries[[#This Row],[Avg_Us Sal]],ds_salaries[[#This Row],[TOTAL MI]])</f>
        <v>56255.434925864909</v>
      </c>
      <c r="S85">
        <f>AVERAGE(ds_salaries[[#This Row],[TOTAL SE]],ds_salaries[[#This Row],[Avg_Us Sal]])</f>
        <v>56288.934925864909</v>
      </c>
      <c r="T85" t="str">
        <f>IF(ds_salaries[[#This Row],[salary_in_usd]]&gt;ds_salaries[[#This Row],[Avg_Us Sal]],"high paying","low paying")</f>
        <v>low paying</v>
      </c>
      <c r="U85">
        <f t="shared" si="9"/>
        <v>26</v>
      </c>
    </row>
    <row r="86" spans="1:21" x14ac:dyDescent="0.35">
      <c r="A86">
        <v>84</v>
      </c>
      <c r="B86">
        <v>2021</v>
      </c>
      <c r="C86" t="s">
        <v>54</v>
      </c>
      <c r="D86" t="s">
        <v>13</v>
      </c>
      <c r="E86" t="s">
        <v>55</v>
      </c>
      <c r="F86">
        <v>130000</v>
      </c>
      <c r="G86" t="s">
        <v>15</v>
      </c>
      <c r="H86">
        <v>153667</v>
      </c>
      <c r="I86" t="s">
        <v>78</v>
      </c>
      <c r="J86">
        <v>100</v>
      </c>
      <c r="K86" t="s">
        <v>46</v>
      </c>
      <c r="L86" t="s">
        <v>17</v>
      </c>
      <c r="M86">
        <f t="shared" si="5"/>
        <v>280</v>
      </c>
      <c r="N86">
        <f t="shared" si="6"/>
        <v>112297.86985172982</v>
      </c>
      <c r="O86">
        <f t="shared" si="7"/>
        <v>213</v>
      </c>
      <c r="P86">
        <f t="shared" si="8"/>
        <v>88</v>
      </c>
      <c r="Q86">
        <f>AVERAGE(ds_salaries[[#This Row],[TOTAL IN]],ds_salaries[[#This Row],[Avg_Us Sal]])</f>
        <v>56192.934925864909</v>
      </c>
      <c r="R86">
        <f>AVERAGE(ds_salaries[[#This Row],[Avg_Us Sal]],ds_salaries[[#This Row],[TOTAL MI]])</f>
        <v>56255.434925864909</v>
      </c>
      <c r="S86">
        <f>AVERAGE(ds_salaries[[#This Row],[TOTAL SE]],ds_salaries[[#This Row],[Avg_Us Sal]])</f>
        <v>56288.934925864909</v>
      </c>
      <c r="T86" t="str">
        <f>IF(ds_salaries[[#This Row],[salary_in_usd]]&gt;ds_salaries[[#This Row],[Avg_Us Sal]],"high paying","low paying")</f>
        <v>high paying</v>
      </c>
      <c r="U86">
        <f t="shared" si="9"/>
        <v>26</v>
      </c>
    </row>
    <row r="87" spans="1:21" x14ac:dyDescent="0.35">
      <c r="A87">
        <v>85</v>
      </c>
      <c r="B87">
        <v>2021</v>
      </c>
      <c r="C87" t="s">
        <v>12</v>
      </c>
      <c r="D87" t="s">
        <v>13</v>
      </c>
      <c r="E87" t="s">
        <v>44</v>
      </c>
      <c r="F87">
        <v>110000</v>
      </c>
      <c r="G87" t="s">
        <v>86</v>
      </c>
      <c r="H87">
        <v>28476</v>
      </c>
      <c r="I87" t="s">
        <v>46</v>
      </c>
      <c r="J87">
        <v>100</v>
      </c>
      <c r="K87" t="s">
        <v>46</v>
      </c>
      <c r="L87" t="s">
        <v>17</v>
      </c>
      <c r="M87">
        <f t="shared" si="5"/>
        <v>280</v>
      </c>
      <c r="N87">
        <f t="shared" si="6"/>
        <v>112297.86985172982</v>
      </c>
      <c r="O87">
        <f t="shared" si="7"/>
        <v>213</v>
      </c>
      <c r="P87">
        <f t="shared" si="8"/>
        <v>88</v>
      </c>
      <c r="Q87">
        <f>AVERAGE(ds_salaries[[#This Row],[TOTAL IN]],ds_salaries[[#This Row],[Avg_Us Sal]])</f>
        <v>56192.934925864909</v>
      </c>
      <c r="R87">
        <f>AVERAGE(ds_salaries[[#This Row],[Avg_Us Sal]],ds_salaries[[#This Row],[TOTAL MI]])</f>
        <v>56255.434925864909</v>
      </c>
      <c r="S87">
        <f>AVERAGE(ds_salaries[[#This Row],[TOTAL SE]],ds_salaries[[#This Row],[Avg_Us Sal]])</f>
        <v>56288.934925864909</v>
      </c>
      <c r="T87" t="str">
        <f>IF(ds_salaries[[#This Row],[salary_in_usd]]&gt;ds_salaries[[#This Row],[Avg_Us Sal]],"high paying","low paying")</f>
        <v>low paying</v>
      </c>
      <c r="U87">
        <f t="shared" si="9"/>
        <v>26</v>
      </c>
    </row>
    <row r="88" spans="1:21" x14ac:dyDescent="0.35">
      <c r="A88">
        <v>86</v>
      </c>
      <c r="B88">
        <v>2021</v>
      </c>
      <c r="C88" t="s">
        <v>31</v>
      </c>
      <c r="D88" t="s">
        <v>13</v>
      </c>
      <c r="E88" t="s">
        <v>32</v>
      </c>
      <c r="F88">
        <v>50000</v>
      </c>
      <c r="G88" t="s">
        <v>15</v>
      </c>
      <c r="H88">
        <v>59102</v>
      </c>
      <c r="I88" t="s">
        <v>39</v>
      </c>
      <c r="J88">
        <v>50</v>
      </c>
      <c r="K88" t="s">
        <v>39</v>
      </c>
      <c r="L88" t="s">
        <v>26</v>
      </c>
      <c r="M88">
        <f t="shared" si="5"/>
        <v>280</v>
      </c>
      <c r="N88">
        <f t="shared" si="6"/>
        <v>112297.86985172982</v>
      </c>
      <c r="O88">
        <f t="shared" si="7"/>
        <v>213</v>
      </c>
      <c r="P88">
        <f t="shared" si="8"/>
        <v>88</v>
      </c>
      <c r="Q88">
        <f>AVERAGE(ds_salaries[[#This Row],[TOTAL IN]],ds_salaries[[#This Row],[Avg_Us Sal]])</f>
        <v>56192.934925864909</v>
      </c>
      <c r="R88">
        <f>AVERAGE(ds_salaries[[#This Row],[Avg_Us Sal]],ds_salaries[[#This Row],[TOTAL MI]])</f>
        <v>56255.434925864909</v>
      </c>
      <c r="S88">
        <f>AVERAGE(ds_salaries[[#This Row],[TOTAL SE]],ds_salaries[[#This Row],[Avg_Us Sal]])</f>
        <v>56288.934925864909</v>
      </c>
      <c r="T88" t="str">
        <f>IF(ds_salaries[[#This Row],[salary_in_usd]]&gt;ds_salaries[[#This Row],[Avg_Us Sal]],"high paying","low paying")</f>
        <v>low paying</v>
      </c>
      <c r="U88">
        <f t="shared" si="9"/>
        <v>26</v>
      </c>
    </row>
    <row r="89" spans="1:21" x14ac:dyDescent="0.35">
      <c r="A89">
        <v>87</v>
      </c>
      <c r="B89">
        <v>2021</v>
      </c>
      <c r="C89" t="s">
        <v>12</v>
      </c>
      <c r="D89" t="s">
        <v>13</v>
      </c>
      <c r="E89" t="s">
        <v>84</v>
      </c>
      <c r="F89">
        <v>110000</v>
      </c>
      <c r="G89" t="s">
        <v>20</v>
      </c>
      <c r="H89">
        <v>110000</v>
      </c>
      <c r="I89" t="s">
        <v>30</v>
      </c>
      <c r="J89">
        <v>100</v>
      </c>
      <c r="K89" t="s">
        <v>30</v>
      </c>
      <c r="L89" t="s">
        <v>17</v>
      </c>
      <c r="M89">
        <f t="shared" si="5"/>
        <v>280</v>
      </c>
      <c r="N89">
        <f t="shared" si="6"/>
        <v>112297.86985172982</v>
      </c>
      <c r="O89">
        <f t="shared" si="7"/>
        <v>213</v>
      </c>
      <c r="P89">
        <f t="shared" si="8"/>
        <v>88</v>
      </c>
      <c r="Q89">
        <f>AVERAGE(ds_salaries[[#This Row],[TOTAL IN]],ds_salaries[[#This Row],[Avg_Us Sal]])</f>
        <v>56192.934925864909</v>
      </c>
      <c r="R89">
        <f>AVERAGE(ds_salaries[[#This Row],[Avg_Us Sal]],ds_salaries[[#This Row],[TOTAL MI]])</f>
        <v>56255.434925864909</v>
      </c>
      <c r="S89">
        <f>AVERAGE(ds_salaries[[#This Row],[TOTAL SE]],ds_salaries[[#This Row],[Avg_Us Sal]])</f>
        <v>56288.934925864909</v>
      </c>
      <c r="T89" t="str">
        <f>IF(ds_salaries[[#This Row],[salary_in_usd]]&gt;ds_salaries[[#This Row],[Avg_Us Sal]],"high paying","low paying")</f>
        <v>low paying</v>
      </c>
      <c r="U89">
        <f t="shared" si="9"/>
        <v>26</v>
      </c>
    </row>
    <row r="90" spans="1:21" x14ac:dyDescent="0.35">
      <c r="A90">
        <v>88</v>
      </c>
      <c r="B90">
        <v>2021</v>
      </c>
      <c r="C90" t="s">
        <v>18</v>
      </c>
      <c r="D90" t="s">
        <v>13</v>
      </c>
      <c r="E90" t="s">
        <v>42</v>
      </c>
      <c r="F90">
        <v>170000</v>
      </c>
      <c r="G90" t="s">
        <v>20</v>
      </c>
      <c r="H90">
        <v>170000</v>
      </c>
      <c r="I90" t="s">
        <v>30</v>
      </c>
      <c r="J90">
        <v>100</v>
      </c>
      <c r="K90" t="s">
        <v>30</v>
      </c>
      <c r="L90" t="s">
        <v>17</v>
      </c>
      <c r="M90">
        <f t="shared" si="5"/>
        <v>280</v>
      </c>
      <c r="N90">
        <f t="shared" si="6"/>
        <v>112297.86985172982</v>
      </c>
      <c r="O90">
        <f t="shared" si="7"/>
        <v>213</v>
      </c>
      <c r="P90">
        <f t="shared" si="8"/>
        <v>88</v>
      </c>
      <c r="Q90">
        <f>AVERAGE(ds_salaries[[#This Row],[TOTAL IN]],ds_salaries[[#This Row],[Avg_Us Sal]])</f>
        <v>56192.934925864909</v>
      </c>
      <c r="R90">
        <f>AVERAGE(ds_salaries[[#This Row],[Avg_Us Sal]],ds_salaries[[#This Row],[TOTAL MI]])</f>
        <v>56255.434925864909</v>
      </c>
      <c r="S90">
        <f>AVERAGE(ds_salaries[[#This Row],[TOTAL SE]],ds_salaries[[#This Row],[Avg_Us Sal]])</f>
        <v>56288.934925864909</v>
      </c>
      <c r="T90" t="str">
        <f>IF(ds_salaries[[#This Row],[salary_in_usd]]&gt;ds_salaries[[#This Row],[Avg_Us Sal]],"high paying","low paying")</f>
        <v>high paying</v>
      </c>
      <c r="U90">
        <f t="shared" si="9"/>
        <v>26</v>
      </c>
    </row>
    <row r="91" spans="1:21" x14ac:dyDescent="0.35">
      <c r="A91">
        <v>89</v>
      </c>
      <c r="B91">
        <v>2021</v>
      </c>
      <c r="C91" t="s">
        <v>18</v>
      </c>
      <c r="D91" t="s">
        <v>13</v>
      </c>
      <c r="E91" t="s">
        <v>32</v>
      </c>
      <c r="F91">
        <v>80000</v>
      </c>
      <c r="G91" t="s">
        <v>20</v>
      </c>
      <c r="H91">
        <v>80000</v>
      </c>
      <c r="I91" t="s">
        <v>87</v>
      </c>
      <c r="J91">
        <v>100</v>
      </c>
      <c r="K91" t="s">
        <v>30</v>
      </c>
      <c r="L91" t="s">
        <v>22</v>
      </c>
      <c r="M91">
        <f t="shared" si="5"/>
        <v>280</v>
      </c>
      <c r="N91">
        <f t="shared" si="6"/>
        <v>112297.86985172982</v>
      </c>
      <c r="O91">
        <f t="shared" si="7"/>
        <v>213</v>
      </c>
      <c r="P91">
        <f t="shared" si="8"/>
        <v>88</v>
      </c>
      <c r="Q91">
        <f>AVERAGE(ds_salaries[[#This Row],[TOTAL IN]],ds_salaries[[#This Row],[Avg_Us Sal]])</f>
        <v>56192.934925864909</v>
      </c>
      <c r="R91">
        <f>AVERAGE(ds_salaries[[#This Row],[Avg_Us Sal]],ds_salaries[[#This Row],[TOTAL MI]])</f>
        <v>56255.434925864909</v>
      </c>
      <c r="S91">
        <f>AVERAGE(ds_salaries[[#This Row],[TOTAL SE]],ds_salaries[[#This Row],[Avg_Us Sal]])</f>
        <v>56288.934925864909</v>
      </c>
      <c r="T91" t="str">
        <f>IF(ds_salaries[[#This Row],[salary_in_usd]]&gt;ds_salaries[[#This Row],[Avg_Us Sal]],"high paying","low paying")</f>
        <v>low paying</v>
      </c>
      <c r="U91">
        <f t="shared" si="9"/>
        <v>26</v>
      </c>
    </row>
    <row r="92" spans="1:21" x14ac:dyDescent="0.35">
      <c r="A92">
        <v>90</v>
      </c>
      <c r="B92">
        <v>2021</v>
      </c>
      <c r="C92" t="s">
        <v>18</v>
      </c>
      <c r="D92" t="s">
        <v>13</v>
      </c>
      <c r="E92" t="s">
        <v>88</v>
      </c>
      <c r="F92">
        <v>75000</v>
      </c>
      <c r="G92" t="s">
        <v>15</v>
      </c>
      <c r="H92">
        <v>88654</v>
      </c>
      <c r="I92" t="s">
        <v>51</v>
      </c>
      <c r="J92">
        <v>100</v>
      </c>
      <c r="K92" t="s">
        <v>73</v>
      </c>
      <c r="L92" t="s">
        <v>17</v>
      </c>
      <c r="M92">
        <f t="shared" si="5"/>
        <v>280</v>
      </c>
      <c r="N92">
        <f t="shared" si="6"/>
        <v>112297.86985172982</v>
      </c>
      <c r="O92">
        <f t="shared" si="7"/>
        <v>213</v>
      </c>
      <c r="P92">
        <f t="shared" si="8"/>
        <v>88</v>
      </c>
      <c r="Q92">
        <f>AVERAGE(ds_salaries[[#This Row],[TOTAL IN]],ds_salaries[[#This Row],[Avg_Us Sal]])</f>
        <v>56192.934925864909</v>
      </c>
      <c r="R92">
        <f>AVERAGE(ds_salaries[[#This Row],[Avg_Us Sal]],ds_salaries[[#This Row],[TOTAL MI]])</f>
        <v>56255.434925864909</v>
      </c>
      <c r="S92">
        <f>AVERAGE(ds_salaries[[#This Row],[TOTAL SE]],ds_salaries[[#This Row],[Avg_Us Sal]])</f>
        <v>56288.934925864909</v>
      </c>
      <c r="T92" t="str">
        <f>IF(ds_salaries[[#This Row],[salary_in_usd]]&gt;ds_salaries[[#This Row],[Avg_Us Sal]],"high paying","low paying")</f>
        <v>low paying</v>
      </c>
      <c r="U92">
        <f t="shared" si="9"/>
        <v>26</v>
      </c>
    </row>
    <row r="93" spans="1:21" x14ac:dyDescent="0.35">
      <c r="A93">
        <v>91</v>
      </c>
      <c r="B93">
        <v>2021</v>
      </c>
      <c r="C93" t="s">
        <v>31</v>
      </c>
      <c r="D93" t="s">
        <v>13</v>
      </c>
      <c r="E93" t="s">
        <v>47</v>
      </c>
      <c r="F93">
        <v>65000</v>
      </c>
      <c r="G93" t="s">
        <v>15</v>
      </c>
      <c r="H93">
        <v>76833</v>
      </c>
      <c r="I93" t="s">
        <v>16</v>
      </c>
      <c r="J93">
        <v>100</v>
      </c>
      <c r="K93" t="s">
        <v>16</v>
      </c>
      <c r="L93" t="s">
        <v>22</v>
      </c>
      <c r="M93">
        <f t="shared" si="5"/>
        <v>280</v>
      </c>
      <c r="N93">
        <f t="shared" si="6"/>
        <v>112297.86985172982</v>
      </c>
      <c r="O93">
        <f t="shared" si="7"/>
        <v>213</v>
      </c>
      <c r="P93">
        <f t="shared" si="8"/>
        <v>88</v>
      </c>
      <c r="Q93">
        <f>AVERAGE(ds_salaries[[#This Row],[TOTAL IN]],ds_salaries[[#This Row],[Avg_Us Sal]])</f>
        <v>56192.934925864909</v>
      </c>
      <c r="R93">
        <f>AVERAGE(ds_salaries[[#This Row],[Avg_Us Sal]],ds_salaries[[#This Row],[TOTAL MI]])</f>
        <v>56255.434925864909</v>
      </c>
      <c r="S93">
        <f>AVERAGE(ds_salaries[[#This Row],[TOTAL SE]],ds_salaries[[#This Row],[Avg_Us Sal]])</f>
        <v>56288.934925864909</v>
      </c>
      <c r="T93" t="str">
        <f>IF(ds_salaries[[#This Row],[salary_in_usd]]&gt;ds_salaries[[#This Row],[Avg_Us Sal]],"high paying","low paying")</f>
        <v>low paying</v>
      </c>
      <c r="U93">
        <f t="shared" si="9"/>
        <v>26</v>
      </c>
    </row>
    <row r="94" spans="1:21" x14ac:dyDescent="0.35">
      <c r="A94">
        <v>92</v>
      </c>
      <c r="B94">
        <v>2021</v>
      </c>
      <c r="C94" t="s">
        <v>12</v>
      </c>
      <c r="D94" t="s">
        <v>13</v>
      </c>
      <c r="E94" t="s">
        <v>42</v>
      </c>
      <c r="F94">
        <v>1450000</v>
      </c>
      <c r="G94" t="s">
        <v>40</v>
      </c>
      <c r="H94">
        <v>19609</v>
      </c>
      <c r="I94" t="s">
        <v>41</v>
      </c>
      <c r="J94">
        <v>100</v>
      </c>
      <c r="K94" t="s">
        <v>41</v>
      </c>
      <c r="L94" t="s">
        <v>17</v>
      </c>
      <c r="M94">
        <f t="shared" si="5"/>
        <v>280</v>
      </c>
      <c r="N94">
        <f t="shared" si="6"/>
        <v>112297.86985172982</v>
      </c>
      <c r="O94">
        <f t="shared" si="7"/>
        <v>213</v>
      </c>
      <c r="P94">
        <f t="shared" si="8"/>
        <v>88</v>
      </c>
      <c r="Q94">
        <f>AVERAGE(ds_salaries[[#This Row],[TOTAL IN]],ds_salaries[[#This Row],[Avg_Us Sal]])</f>
        <v>56192.934925864909</v>
      </c>
      <c r="R94">
        <f>AVERAGE(ds_salaries[[#This Row],[Avg_Us Sal]],ds_salaries[[#This Row],[TOTAL MI]])</f>
        <v>56255.434925864909</v>
      </c>
      <c r="S94">
        <f>AVERAGE(ds_salaries[[#This Row],[TOTAL SE]],ds_salaries[[#This Row],[Avg_Us Sal]])</f>
        <v>56288.934925864909</v>
      </c>
      <c r="T94" t="str">
        <f>IF(ds_salaries[[#This Row],[salary_in_usd]]&gt;ds_salaries[[#This Row],[Avg_Us Sal]],"high paying","low paying")</f>
        <v>low paying</v>
      </c>
      <c r="U94">
        <f t="shared" si="9"/>
        <v>26</v>
      </c>
    </row>
    <row r="95" spans="1:21" x14ac:dyDescent="0.35">
      <c r="A95">
        <v>93</v>
      </c>
      <c r="B95">
        <v>2021</v>
      </c>
      <c r="C95" t="s">
        <v>18</v>
      </c>
      <c r="D95" t="s">
        <v>13</v>
      </c>
      <c r="E95" t="s">
        <v>37</v>
      </c>
      <c r="F95">
        <v>276000</v>
      </c>
      <c r="G95" t="s">
        <v>20</v>
      </c>
      <c r="H95">
        <v>276000</v>
      </c>
      <c r="I95" t="s">
        <v>30</v>
      </c>
      <c r="J95">
        <v>0</v>
      </c>
      <c r="K95" t="s">
        <v>30</v>
      </c>
      <c r="L95" t="s">
        <v>17</v>
      </c>
      <c r="M95">
        <f t="shared" si="5"/>
        <v>280</v>
      </c>
      <c r="N95">
        <f t="shared" si="6"/>
        <v>112297.86985172982</v>
      </c>
      <c r="O95">
        <f t="shared" si="7"/>
        <v>213</v>
      </c>
      <c r="P95">
        <f t="shared" si="8"/>
        <v>88</v>
      </c>
      <c r="Q95">
        <f>AVERAGE(ds_salaries[[#This Row],[TOTAL IN]],ds_salaries[[#This Row],[Avg_Us Sal]])</f>
        <v>56192.934925864909</v>
      </c>
      <c r="R95">
        <f>AVERAGE(ds_salaries[[#This Row],[Avg_Us Sal]],ds_salaries[[#This Row],[TOTAL MI]])</f>
        <v>56255.434925864909</v>
      </c>
      <c r="S95">
        <f>AVERAGE(ds_salaries[[#This Row],[TOTAL SE]],ds_salaries[[#This Row],[Avg_Us Sal]])</f>
        <v>56288.934925864909</v>
      </c>
      <c r="T95" t="str">
        <f>IF(ds_salaries[[#This Row],[salary_in_usd]]&gt;ds_salaries[[#This Row],[Avg_Us Sal]],"high paying","low paying")</f>
        <v>high paying</v>
      </c>
      <c r="U95">
        <f t="shared" si="9"/>
        <v>26</v>
      </c>
    </row>
    <row r="96" spans="1:21" x14ac:dyDescent="0.35">
      <c r="A96">
        <v>94</v>
      </c>
      <c r="B96">
        <v>2021</v>
      </c>
      <c r="C96" t="s">
        <v>31</v>
      </c>
      <c r="D96" t="s">
        <v>13</v>
      </c>
      <c r="E96" t="s">
        <v>14</v>
      </c>
      <c r="F96">
        <v>2200000</v>
      </c>
      <c r="G96" t="s">
        <v>40</v>
      </c>
      <c r="H96">
        <v>29751</v>
      </c>
      <c r="I96" t="s">
        <v>41</v>
      </c>
      <c r="J96">
        <v>50</v>
      </c>
      <c r="K96" t="s">
        <v>41</v>
      </c>
      <c r="L96" t="s">
        <v>17</v>
      </c>
      <c r="M96">
        <f t="shared" si="5"/>
        <v>280</v>
      </c>
      <c r="N96">
        <f t="shared" si="6"/>
        <v>112297.86985172982</v>
      </c>
      <c r="O96">
        <f t="shared" si="7"/>
        <v>213</v>
      </c>
      <c r="P96">
        <f t="shared" si="8"/>
        <v>88</v>
      </c>
      <c r="Q96">
        <f>AVERAGE(ds_salaries[[#This Row],[TOTAL IN]],ds_salaries[[#This Row],[Avg_Us Sal]])</f>
        <v>56192.934925864909</v>
      </c>
      <c r="R96">
        <f>AVERAGE(ds_salaries[[#This Row],[Avg_Us Sal]],ds_salaries[[#This Row],[TOTAL MI]])</f>
        <v>56255.434925864909</v>
      </c>
      <c r="S96">
        <f>AVERAGE(ds_salaries[[#This Row],[TOTAL SE]],ds_salaries[[#This Row],[Avg_Us Sal]])</f>
        <v>56288.934925864909</v>
      </c>
      <c r="T96" t="str">
        <f>IF(ds_salaries[[#This Row],[salary_in_usd]]&gt;ds_salaries[[#This Row],[Avg_Us Sal]],"high paying","low paying")</f>
        <v>low paying</v>
      </c>
      <c r="U96">
        <f t="shared" si="9"/>
        <v>26</v>
      </c>
    </row>
    <row r="97" spans="1:21" x14ac:dyDescent="0.35">
      <c r="A97">
        <v>95</v>
      </c>
      <c r="B97">
        <v>2021</v>
      </c>
      <c r="C97" t="s">
        <v>12</v>
      </c>
      <c r="D97" t="s">
        <v>13</v>
      </c>
      <c r="E97" t="s">
        <v>89</v>
      </c>
      <c r="F97">
        <v>120000</v>
      </c>
      <c r="G97" t="s">
        <v>90</v>
      </c>
      <c r="H97">
        <v>89294</v>
      </c>
      <c r="I97" t="s">
        <v>91</v>
      </c>
      <c r="J97">
        <v>50</v>
      </c>
      <c r="K97" t="s">
        <v>91</v>
      </c>
      <c r="L97" t="s">
        <v>17</v>
      </c>
      <c r="M97">
        <f t="shared" si="5"/>
        <v>280</v>
      </c>
      <c r="N97">
        <f t="shared" si="6"/>
        <v>112297.86985172982</v>
      </c>
      <c r="O97">
        <f t="shared" si="7"/>
        <v>213</v>
      </c>
      <c r="P97">
        <f t="shared" si="8"/>
        <v>88</v>
      </c>
      <c r="Q97">
        <f>AVERAGE(ds_salaries[[#This Row],[TOTAL IN]],ds_salaries[[#This Row],[Avg_Us Sal]])</f>
        <v>56192.934925864909</v>
      </c>
      <c r="R97">
        <f>AVERAGE(ds_salaries[[#This Row],[Avg_Us Sal]],ds_salaries[[#This Row],[TOTAL MI]])</f>
        <v>56255.434925864909</v>
      </c>
      <c r="S97">
        <f>AVERAGE(ds_salaries[[#This Row],[TOTAL SE]],ds_salaries[[#This Row],[Avg_Us Sal]])</f>
        <v>56288.934925864909</v>
      </c>
      <c r="T97" t="str">
        <f>IF(ds_salaries[[#This Row],[salary_in_usd]]&gt;ds_salaries[[#This Row],[Avg_Us Sal]],"high paying","low paying")</f>
        <v>low paying</v>
      </c>
      <c r="U97">
        <f t="shared" si="9"/>
        <v>26</v>
      </c>
    </row>
    <row r="98" spans="1:21" x14ac:dyDescent="0.35">
      <c r="A98">
        <v>96</v>
      </c>
      <c r="B98">
        <v>2021</v>
      </c>
      <c r="C98" t="s">
        <v>31</v>
      </c>
      <c r="D98" t="s">
        <v>48</v>
      </c>
      <c r="E98" t="s">
        <v>71</v>
      </c>
      <c r="F98">
        <v>12000</v>
      </c>
      <c r="G98" t="s">
        <v>20</v>
      </c>
      <c r="H98">
        <v>12000</v>
      </c>
      <c r="I98" t="s">
        <v>92</v>
      </c>
      <c r="J98">
        <v>100</v>
      </c>
      <c r="K98" t="s">
        <v>30</v>
      </c>
      <c r="L98" t="s">
        <v>22</v>
      </c>
      <c r="M98">
        <f t="shared" si="5"/>
        <v>280</v>
      </c>
      <c r="N98">
        <f t="shared" si="6"/>
        <v>112297.86985172982</v>
      </c>
      <c r="O98">
        <f t="shared" si="7"/>
        <v>213</v>
      </c>
      <c r="P98">
        <f t="shared" si="8"/>
        <v>88</v>
      </c>
      <c r="Q98">
        <f>AVERAGE(ds_salaries[[#This Row],[TOTAL IN]],ds_salaries[[#This Row],[Avg_Us Sal]])</f>
        <v>56192.934925864909</v>
      </c>
      <c r="R98">
        <f>AVERAGE(ds_salaries[[#This Row],[Avg_Us Sal]],ds_salaries[[#This Row],[TOTAL MI]])</f>
        <v>56255.434925864909</v>
      </c>
      <c r="S98">
        <f>AVERAGE(ds_salaries[[#This Row],[TOTAL SE]],ds_salaries[[#This Row],[Avg_Us Sal]])</f>
        <v>56288.934925864909</v>
      </c>
      <c r="T98" t="str">
        <f>IF(ds_salaries[[#This Row],[salary_in_usd]]&gt;ds_salaries[[#This Row],[Avg_Us Sal]],"high paying","low paying")</f>
        <v>low paying</v>
      </c>
      <c r="U98">
        <f t="shared" si="9"/>
        <v>26</v>
      </c>
    </row>
    <row r="99" spans="1:21" x14ac:dyDescent="0.35">
      <c r="A99">
        <v>97</v>
      </c>
      <c r="B99">
        <v>2021</v>
      </c>
      <c r="C99" t="s">
        <v>12</v>
      </c>
      <c r="D99" t="s">
        <v>13</v>
      </c>
      <c r="E99" t="s">
        <v>93</v>
      </c>
      <c r="F99">
        <v>450000</v>
      </c>
      <c r="G99" t="s">
        <v>20</v>
      </c>
      <c r="H99">
        <v>450000</v>
      </c>
      <c r="I99" t="s">
        <v>30</v>
      </c>
      <c r="J99">
        <v>100</v>
      </c>
      <c r="K99" t="s">
        <v>30</v>
      </c>
      <c r="L99" t="s">
        <v>17</v>
      </c>
      <c r="M99">
        <f t="shared" si="5"/>
        <v>280</v>
      </c>
      <c r="N99">
        <f t="shared" si="6"/>
        <v>112297.86985172982</v>
      </c>
      <c r="O99">
        <f t="shared" si="7"/>
        <v>213</v>
      </c>
      <c r="P99">
        <f t="shared" si="8"/>
        <v>88</v>
      </c>
      <c r="Q99">
        <f>AVERAGE(ds_salaries[[#This Row],[TOTAL IN]],ds_salaries[[#This Row],[Avg_Us Sal]])</f>
        <v>56192.934925864909</v>
      </c>
      <c r="R99">
        <f>AVERAGE(ds_salaries[[#This Row],[Avg_Us Sal]],ds_salaries[[#This Row],[TOTAL MI]])</f>
        <v>56255.434925864909</v>
      </c>
      <c r="S99">
        <f>AVERAGE(ds_salaries[[#This Row],[TOTAL SE]],ds_salaries[[#This Row],[Avg_Us Sal]])</f>
        <v>56288.934925864909</v>
      </c>
      <c r="T99" t="str">
        <f>IF(ds_salaries[[#This Row],[salary_in_usd]]&gt;ds_salaries[[#This Row],[Avg_Us Sal]],"high paying","low paying")</f>
        <v>high paying</v>
      </c>
      <c r="U99">
        <f t="shared" si="9"/>
        <v>26</v>
      </c>
    </row>
    <row r="100" spans="1:21" x14ac:dyDescent="0.35">
      <c r="A100">
        <v>98</v>
      </c>
      <c r="B100">
        <v>2021</v>
      </c>
      <c r="C100" t="s">
        <v>31</v>
      </c>
      <c r="D100" t="s">
        <v>13</v>
      </c>
      <c r="E100" t="s">
        <v>94</v>
      </c>
      <c r="F100">
        <v>70000</v>
      </c>
      <c r="G100" t="s">
        <v>20</v>
      </c>
      <c r="H100">
        <v>70000</v>
      </c>
      <c r="I100" t="s">
        <v>30</v>
      </c>
      <c r="J100">
        <v>100</v>
      </c>
      <c r="K100" t="s">
        <v>30</v>
      </c>
      <c r="L100" t="s">
        <v>26</v>
      </c>
      <c r="M100">
        <f t="shared" si="5"/>
        <v>280</v>
      </c>
      <c r="N100">
        <f t="shared" si="6"/>
        <v>112297.86985172982</v>
      </c>
      <c r="O100">
        <f t="shared" si="7"/>
        <v>213</v>
      </c>
      <c r="P100">
        <f t="shared" si="8"/>
        <v>88</v>
      </c>
      <c r="Q100">
        <f>AVERAGE(ds_salaries[[#This Row],[TOTAL IN]],ds_salaries[[#This Row],[Avg_Us Sal]])</f>
        <v>56192.934925864909</v>
      </c>
      <c r="R100">
        <f>AVERAGE(ds_salaries[[#This Row],[Avg_Us Sal]],ds_salaries[[#This Row],[TOTAL MI]])</f>
        <v>56255.434925864909</v>
      </c>
      <c r="S100">
        <f>AVERAGE(ds_salaries[[#This Row],[TOTAL SE]],ds_salaries[[#This Row],[Avg_Us Sal]])</f>
        <v>56288.934925864909</v>
      </c>
      <c r="T100" t="str">
        <f>IF(ds_salaries[[#This Row],[salary_in_usd]]&gt;ds_salaries[[#This Row],[Avg_Us Sal]],"high paying","low paying")</f>
        <v>low paying</v>
      </c>
      <c r="U100">
        <f t="shared" si="9"/>
        <v>26</v>
      </c>
    </row>
    <row r="101" spans="1:21" x14ac:dyDescent="0.35">
      <c r="A101">
        <v>99</v>
      </c>
      <c r="B101">
        <v>2021</v>
      </c>
      <c r="C101" t="s">
        <v>12</v>
      </c>
      <c r="D101" t="s">
        <v>13</v>
      </c>
      <c r="E101" t="s">
        <v>94</v>
      </c>
      <c r="F101">
        <v>81000</v>
      </c>
      <c r="G101" t="s">
        <v>15</v>
      </c>
      <c r="H101">
        <v>95746</v>
      </c>
      <c r="I101" t="s">
        <v>16</v>
      </c>
      <c r="J101">
        <v>100</v>
      </c>
      <c r="K101" t="s">
        <v>30</v>
      </c>
      <c r="L101" t="s">
        <v>22</v>
      </c>
      <c r="M101">
        <f t="shared" si="5"/>
        <v>280</v>
      </c>
      <c r="N101">
        <f t="shared" si="6"/>
        <v>112297.86985172982</v>
      </c>
      <c r="O101">
        <f t="shared" si="7"/>
        <v>213</v>
      </c>
      <c r="P101">
        <f t="shared" si="8"/>
        <v>88</v>
      </c>
      <c r="Q101">
        <f>AVERAGE(ds_salaries[[#This Row],[TOTAL IN]],ds_salaries[[#This Row],[Avg_Us Sal]])</f>
        <v>56192.934925864909</v>
      </c>
      <c r="R101">
        <f>AVERAGE(ds_salaries[[#This Row],[Avg_Us Sal]],ds_salaries[[#This Row],[TOTAL MI]])</f>
        <v>56255.434925864909</v>
      </c>
      <c r="S101">
        <f>AVERAGE(ds_salaries[[#This Row],[TOTAL SE]],ds_salaries[[#This Row],[Avg_Us Sal]])</f>
        <v>56288.934925864909</v>
      </c>
      <c r="T101" t="str">
        <f>IF(ds_salaries[[#This Row],[salary_in_usd]]&gt;ds_salaries[[#This Row],[Avg_Us Sal]],"high paying","low paying")</f>
        <v>low paying</v>
      </c>
      <c r="U101">
        <f t="shared" si="9"/>
        <v>26</v>
      </c>
    </row>
    <row r="102" spans="1:21" x14ac:dyDescent="0.35">
      <c r="A102">
        <v>100</v>
      </c>
      <c r="B102">
        <v>2021</v>
      </c>
      <c r="C102" t="s">
        <v>12</v>
      </c>
      <c r="D102" t="s">
        <v>13</v>
      </c>
      <c r="E102" t="s">
        <v>32</v>
      </c>
      <c r="F102">
        <v>75000</v>
      </c>
      <c r="G102" t="s">
        <v>20</v>
      </c>
      <c r="H102">
        <v>75000</v>
      </c>
      <c r="I102" t="s">
        <v>30</v>
      </c>
      <c r="J102">
        <v>0</v>
      </c>
      <c r="K102" t="s">
        <v>30</v>
      </c>
      <c r="L102" t="s">
        <v>17</v>
      </c>
      <c r="M102">
        <f t="shared" si="5"/>
        <v>280</v>
      </c>
      <c r="N102">
        <f t="shared" si="6"/>
        <v>112297.86985172982</v>
      </c>
      <c r="O102">
        <f t="shared" si="7"/>
        <v>213</v>
      </c>
      <c r="P102">
        <f t="shared" si="8"/>
        <v>88</v>
      </c>
      <c r="Q102">
        <f>AVERAGE(ds_salaries[[#This Row],[TOTAL IN]],ds_salaries[[#This Row],[Avg_Us Sal]])</f>
        <v>56192.934925864909</v>
      </c>
      <c r="R102">
        <f>AVERAGE(ds_salaries[[#This Row],[Avg_Us Sal]],ds_salaries[[#This Row],[TOTAL MI]])</f>
        <v>56255.434925864909</v>
      </c>
      <c r="S102">
        <f>AVERAGE(ds_salaries[[#This Row],[TOTAL SE]],ds_salaries[[#This Row],[Avg_Us Sal]])</f>
        <v>56288.934925864909</v>
      </c>
      <c r="T102" t="str">
        <f>IF(ds_salaries[[#This Row],[salary_in_usd]]&gt;ds_salaries[[#This Row],[Avg_Us Sal]],"high paying","low paying")</f>
        <v>low paying</v>
      </c>
      <c r="U102">
        <f t="shared" si="9"/>
        <v>26</v>
      </c>
    </row>
    <row r="103" spans="1:21" x14ac:dyDescent="0.35">
      <c r="A103">
        <v>101</v>
      </c>
      <c r="B103">
        <v>2021</v>
      </c>
      <c r="C103" t="s">
        <v>18</v>
      </c>
      <c r="D103" t="s">
        <v>13</v>
      </c>
      <c r="E103" t="s">
        <v>44</v>
      </c>
      <c r="F103">
        <v>150000</v>
      </c>
      <c r="G103" t="s">
        <v>20</v>
      </c>
      <c r="H103">
        <v>150000</v>
      </c>
      <c r="I103" t="s">
        <v>30</v>
      </c>
      <c r="J103">
        <v>100</v>
      </c>
      <c r="K103" t="s">
        <v>30</v>
      </c>
      <c r="L103" t="s">
        <v>17</v>
      </c>
      <c r="M103">
        <f t="shared" si="5"/>
        <v>280</v>
      </c>
      <c r="N103">
        <f t="shared" si="6"/>
        <v>112297.86985172982</v>
      </c>
      <c r="O103">
        <f t="shared" si="7"/>
        <v>213</v>
      </c>
      <c r="P103">
        <f t="shared" si="8"/>
        <v>88</v>
      </c>
      <c r="Q103">
        <f>AVERAGE(ds_salaries[[#This Row],[TOTAL IN]],ds_salaries[[#This Row],[Avg_Us Sal]])</f>
        <v>56192.934925864909</v>
      </c>
      <c r="R103">
        <f>AVERAGE(ds_salaries[[#This Row],[Avg_Us Sal]],ds_salaries[[#This Row],[TOTAL MI]])</f>
        <v>56255.434925864909</v>
      </c>
      <c r="S103">
        <f>AVERAGE(ds_salaries[[#This Row],[TOTAL SE]],ds_salaries[[#This Row],[Avg_Us Sal]])</f>
        <v>56288.934925864909</v>
      </c>
      <c r="T103" t="str">
        <f>IF(ds_salaries[[#This Row],[salary_in_usd]]&gt;ds_salaries[[#This Row],[Avg_Us Sal]],"high paying","low paying")</f>
        <v>high paying</v>
      </c>
      <c r="U103">
        <f t="shared" si="9"/>
        <v>26</v>
      </c>
    </row>
    <row r="104" spans="1:21" x14ac:dyDescent="0.35">
      <c r="A104">
        <v>102</v>
      </c>
      <c r="B104">
        <v>2021</v>
      </c>
      <c r="C104" t="s">
        <v>12</v>
      </c>
      <c r="D104" t="s">
        <v>13</v>
      </c>
      <c r="E104" t="s">
        <v>52</v>
      </c>
      <c r="F104">
        <v>11000000</v>
      </c>
      <c r="G104" t="s">
        <v>34</v>
      </c>
      <c r="H104">
        <v>36259</v>
      </c>
      <c r="I104" t="s">
        <v>35</v>
      </c>
      <c r="J104">
        <v>50</v>
      </c>
      <c r="K104" t="s">
        <v>30</v>
      </c>
      <c r="L104" t="s">
        <v>17</v>
      </c>
      <c r="M104">
        <f t="shared" si="5"/>
        <v>280</v>
      </c>
      <c r="N104">
        <f t="shared" si="6"/>
        <v>112297.86985172982</v>
      </c>
      <c r="O104">
        <f t="shared" si="7"/>
        <v>213</v>
      </c>
      <c r="P104">
        <f t="shared" si="8"/>
        <v>88</v>
      </c>
      <c r="Q104">
        <f>AVERAGE(ds_salaries[[#This Row],[TOTAL IN]],ds_salaries[[#This Row],[Avg_Us Sal]])</f>
        <v>56192.934925864909</v>
      </c>
      <c r="R104">
        <f>AVERAGE(ds_salaries[[#This Row],[Avg_Us Sal]],ds_salaries[[#This Row],[TOTAL MI]])</f>
        <v>56255.434925864909</v>
      </c>
      <c r="S104">
        <f>AVERAGE(ds_salaries[[#This Row],[TOTAL SE]],ds_salaries[[#This Row],[Avg_Us Sal]])</f>
        <v>56288.934925864909</v>
      </c>
      <c r="T104" t="str">
        <f>IF(ds_salaries[[#This Row],[salary_in_usd]]&gt;ds_salaries[[#This Row],[Avg_Us Sal]],"high paying","low paying")</f>
        <v>low paying</v>
      </c>
      <c r="U104">
        <f t="shared" si="9"/>
        <v>26</v>
      </c>
    </row>
    <row r="105" spans="1:21" x14ac:dyDescent="0.35">
      <c r="A105">
        <v>103</v>
      </c>
      <c r="B105">
        <v>2021</v>
      </c>
      <c r="C105" t="s">
        <v>12</v>
      </c>
      <c r="D105" t="s">
        <v>13</v>
      </c>
      <c r="E105" t="s">
        <v>32</v>
      </c>
      <c r="F105">
        <v>62000</v>
      </c>
      <c r="G105" t="s">
        <v>20</v>
      </c>
      <c r="H105">
        <v>62000</v>
      </c>
      <c r="I105" t="s">
        <v>30</v>
      </c>
      <c r="J105">
        <v>0</v>
      </c>
      <c r="K105" t="s">
        <v>30</v>
      </c>
      <c r="L105" t="s">
        <v>17</v>
      </c>
      <c r="M105">
        <f t="shared" si="5"/>
        <v>280</v>
      </c>
      <c r="N105">
        <f t="shared" si="6"/>
        <v>112297.86985172982</v>
      </c>
      <c r="O105">
        <f t="shared" si="7"/>
        <v>213</v>
      </c>
      <c r="P105">
        <f t="shared" si="8"/>
        <v>88</v>
      </c>
      <c r="Q105">
        <f>AVERAGE(ds_salaries[[#This Row],[TOTAL IN]],ds_salaries[[#This Row],[Avg_Us Sal]])</f>
        <v>56192.934925864909</v>
      </c>
      <c r="R105">
        <f>AVERAGE(ds_salaries[[#This Row],[Avg_Us Sal]],ds_salaries[[#This Row],[TOTAL MI]])</f>
        <v>56255.434925864909</v>
      </c>
      <c r="S105">
        <f>AVERAGE(ds_salaries[[#This Row],[TOTAL SE]],ds_salaries[[#This Row],[Avg_Us Sal]])</f>
        <v>56288.934925864909</v>
      </c>
      <c r="T105" t="str">
        <f>IF(ds_salaries[[#This Row],[salary_in_usd]]&gt;ds_salaries[[#This Row],[Avg_Us Sal]],"high paying","low paying")</f>
        <v>low paying</v>
      </c>
      <c r="U105">
        <f t="shared" si="9"/>
        <v>26</v>
      </c>
    </row>
    <row r="106" spans="1:21" x14ac:dyDescent="0.35">
      <c r="A106">
        <v>104</v>
      </c>
      <c r="B106">
        <v>2021</v>
      </c>
      <c r="C106" t="s">
        <v>12</v>
      </c>
      <c r="D106" t="s">
        <v>13</v>
      </c>
      <c r="E106" t="s">
        <v>14</v>
      </c>
      <c r="F106">
        <v>73000</v>
      </c>
      <c r="G106" t="s">
        <v>20</v>
      </c>
      <c r="H106">
        <v>73000</v>
      </c>
      <c r="I106" t="s">
        <v>30</v>
      </c>
      <c r="J106">
        <v>0</v>
      </c>
      <c r="K106" t="s">
        <v>30</v>
      </c>
      <c r="L106" t="s">
        <v>17</v>
      </c>
      <c r="M106">
        <f t="shared" si="5"/>
        <v>280</v>
      </c>
      <c r="N106">
        <f t="shared" si="6"/>
        <v>112297.86985172982</v>
      </c>
      <c r="O106">
        <f t="shared" si="7"/>
        <v>213</v>
      </c>
      <c r="P106">
        <f t="shared" si="8"/>
        <v>88</v>
      </c>
      <c r="Q106">
        <f>AVERAGE(ds_salaries[[#This Row],[TOTAL IN]],ds_salaries[[#This Row],[Avg_Us Sal]])</f>
        <v>56192.934925864909</v>
      </c>
      <c r="R106">
        <f>AVERAGE(ds_salaries[[#This Row],[Avg_Us Sal]],ds_salaries[[#This Row],[TOTAL MI]])</f>
        <v>56255.434925864909</v>
      </c>
      <c r="S106">
        <f>AVERAGE(ds_salaries[[#This Row],[TOTAL SE]],ds_salaries[[#This Row],[Avg_Us Sal]])</f>
        <v>56288.934925864909</v>
      </c>
      <c r="T106" t="str">
        <f>IF(ds_salaries[[#This Row],[salary_in_usd]]&gt;ds_salaries[[#This Row],[Avg_Us Sal]],"high paying","low paying")</f>
        <v>low paying</v>
      </c>
      <c r="U106">
        <f t="shared" si="9"/>
        <v>26</v>
      </c>
    </row>
    <row r="107" spans="1:21" x14ac:dyDescent="0.35">
      <c r="A107">
        <v>105</v>
      </c>
      <c r="B107">
        <v>2021</v>
      </c>
      <c r="C107" t="s">
        <v>12</v>
      </c>
      <c r="D107" t="s">
        <v>13</v>
      </c>
      <c r="E107" t="s">
        <v>32</v>
      </c>
      <c r="F107">
        <v>37456</v>
      </c>
      <c r="G107" t="s">
        <v>24</v>
      </c>
      <c r="H107">
        <v>51519</v>
      </c>
      <c r="I107" t="s">
        <v>25</v>
      </c>
      <c r="J107">
        <v>50</v>
      </c>
      <c r="K107" t="s">
        <v>25</v>
      </c>
      <c r="L107" t="s">
        <v>17</v>
      </c>
      <c r="M107">
        <f t="shared" si="5"/>
        <v>280</v>
      </c>
      <c r="N107">
        <f t="shared" si="6"/>
        <v>112297.86985172982</v>
      </c>
      <c r="O107">
        <f t="shared" si="7"/>
        <v>213</v>
      </c>
      <c r="P107">
        <f t="shared" si="8"/>
        <v>88</v>
      </c>
      <c r="Q107">
        <f>AVERAGE(ds_salaries[[#This Row],[TOTAL IN]],ds_salaries[[#This Row],[Avg_Us Sal]])</f>
        <v>56192.934925864909</v>
      </c>
      <c r="R107">
        <f>AVERAGE(ds_salaries[[#This Row],[Avg_Us Sal]],ds_salaries[[#This Row],[TOTAL MI]])</f>
        <v>56255.434925864909</v>
      </c>
      <c r="S107">
        <f>AVERAGE(ds_salaries[[#This Row],[TOTAL SE]],ds_salaries[[#This Row],[Avg_Us Sal]])</f>
        <v>56288.934925864909</v>
      </c>
      <c r="T107" t="str">
        <f>IF(ds_salaries[[#This Row],[salary_in_usd]]&gt;ds_salaries[[#This Row],[Avg_Us Sal]],"high paying","low paying")</f>
        <v>low paying</v>
      </c>
      <c r="U107">
        <f t="shared" si="9"/>
        <v>26</v>
      </c>
    </row>
    <row r="108" spans="1:21" x14ac:dyDescent="0.35">
      <c r="A108">
        <v>106</v>
      </c>
      <c r="B108">
        <v>2021</v>
      </c>
      <c r="C108" t="s">
        <v>12</v>
      </c>
      <c r="D108" t="s">
        <v>13</v>
      </c>
      <c r="E108" t="s">
        <v>56</v>
      </c>
      <c r="F108">
        <v>235000</v>
      </c>
      <c r="G108" t="s">
        <v>62</v>
      </c>
      <c r="H108">
        <v>187442</v>
      </c>
      <c r="I108" t="s">
        <v>63</v>
      </c>
      <c r="J108">
        <v>100</v>
      </c>
      <c r="K108" t="s">
        <v>63</v>
      </c>
      <c r="L108" t="s">
        <v>17</v>
      </c>
      <c r="M108">
        <f t="shared" si="5"/>
        <v>280</v>
      </c>
      <c r="N108">
        <f t="shared" si="6"/>
        <v>112297.86985172982</v>
      </c>
      <c r="O108">
        <f t="shared" si="7"/>
        <v>213</v>
      </c>
      <c r="P108">
        <f t="shared" si="8"/>
        <v>88</v>
      </c>
      <c r="Q108">
        <f>AVERAGE(ds_salaries[[#This Row],[TOTAL IN]],ds_salaries[[#This Row],[Avg_Us Sal]])</f>
        <v>56192.934925864909</v>
      </c>
      <c r="R108">
        <f>AVERAGE(ds_salaries[[#This Row],[Avg_Us Sal]],ds_salaries[[#This Row],[TOTAL MI]])</f>
        <v>56255.434925864909</v>
      </c>
      <c r="S108">
        <f>AVERAGE(ds_salaries[[#This Row],[TOTAL SE]],ds_salaries[[#This Row],[Avg_Us Sal]])</f>
        <v>56288.934925864909</v>
      </c>
      <c r="T108" t="str">
        <f>IF(ds_salaries[[#This Row],[salary_in_usd]]&gt;ds_salaries[[#This Row],[Avg_Us Sal]],"high paying","low paying")</f>
        <v>high paying</v>
      </c>
      <c r="U108">
        <f t="shared" si="9"/>
        <v>26</v>
      </c>
    </row>
    <row r="109" spans="1:21" x14ac:dyDescent="0.35">
      <c r="A109">
        <v>107</v>
      </c>
      <c r="B109">
        <v>2021</v>
      </c>
      <c r="C109" t="s">
        <v>18</v>
      </c>
      <c r="D109" t="s">
        <v>13</v>
      </c>
      <c r="E109" t="s">
        <v>44</v>
      </c>
      <c r="F109">
        <v>115000</v>
      </c>
      <c r="G109" t="s">
        <v>20</v>
      </c>
      <c r="H109">
        <v>115000</v>
      </c>
      <c r="I109" t="s">
        <v>30</v>
      </c>
      <c r="J109">
        <v>100</v>
      </c>
      <c r="K109" t="s">
        <v>30</v>
      </c>
      <c r="L109" t="s">
        <v>22</v>
      </c>
      <c r="M109">
        <f t="shared" si="5"/>
        <v>280</v>
      </c>
      <c r="N109">
        <f t="shared" si="6"/>
        <v>112297.86985172982</v>
      </c>
      <c r="O109">
        <f t="shared" si="7"/>
        <v>213</v>
      </c>
      <c r="P109">
        <f t="shared" si="8"/>
        <v>88</v>
      </c>
      <c r="Q109">
        <f>AVERAGE(ds_salaries[[#This Row],[TOTAL IN]],ds_salaries[[#This Row],[Avg_Us Sal]])</f>
        <v>56192.934925864909</v>
      </c>
      <c r="R109">
        <f>AVERAGE(ds_salaries[[#This Row],[Avg_Us Sal]],ds_salaries[[#This Row],[TOTAL MI]])</f>
        <v>56255.434925864909</v>
      </c>
      <c r="S109">
        <f>AVERAGE(ds_salaries[[#This Row],[TOTAL SE]],ds_salaries[[#This Row],[Avg_Us Sal]])</f>
        <v>56288.934925864909</v>
      </c>
      <c r="T109" t="str">
        <f>IF(ds_salaries[[#This Row],[salary_in_usd]]&gt;ds_salaries[[#This Row],[Avg_Us Sal]],"high paying","low paying")</f>
        <v>high paying</v>
      </c>
      <c r="U109">
        <f t="shared" si="9"/>
        <v>26</v>
      </c>
    </row>
    <row r="110" spans="1:21" x14ac:dyDescent="0.35">
      <c r="A110">
        <v>108</v>
      </c>
      <c r="B110">
        <v>2021</v>
      </c>
      <c r="C110" t="s">
        <v>18</v>
      </c>
      <c r="D110" t="s">
        <v>13</v>
      </c>
      <c r="E110" t="s">
        <v>44</v>
      </c>
      <c r="F110">
        <v>150000</v>
      </c>
      <c r="G110" t="s">
        <v>20</v>
      </c>
      <c r="H110">
        <v>150000</v>
      </c>
      <c r="I110" t="s">
        <v>30</v>
      </c>
      <c r="J110">
        <v>100</v>
      </c>
      <c r="K110" t="s">
        <v>30</v>
      </c>
      <c r="L110" t="s">
        <v>26</v>
      </c>
      <c r="M110">
        <f t="shared" si="5"/>
        <v>280</v>
      </c>
      <c r="N110">
        <f t="shared" si="6"/>
        <v>112297.86985172982</v>
      </c>
      <c r="O110">
        <f t="shared" si="7"/>
        <v>213</v>
      </c>
      <c r="P110">
        <f t="shared" si="8"/>
        <v>88</v>
      </c>
      <c r="Q110">
        <f>AVERAGE(ds_salaries[[#This Row],[TOTAL IN]],ds_salaries[[#This Row],[Avg_Us Sal]])</f>
        <v>56192.934925864909</v>
      </c>
      <c r="R110">
        <f>AVERAGE(ds_salaries[[#This Row],[Avg_Us Sal]],ds_salaries[[#This Row],[TOTAL MI]])</f>
        <v>56255.434925864909</v>
      </c>
      <c r="S110">
        <f>AVERAGE(ds_salaries[[#This Row],[TOTAL SE]],ds_salaries[[#This Row],[Avg_Us Sal]])</f>
        <v>56288.934925864909</v>
      </c>
      <c r="T110" t="str">
        <f>IF(ds_salaries[[#This Row],[salary_in_usd]]&gt;ds_salaries[[#This Row],[Avg_Us Sal]],"high paying","low paying")</f>
        <v>high paying</v>
      </c>
      <c r="U110">
        <f t="shared" si="9"/>
        <v>26</v>
      </c>
    </row>
    <row r="111" spans="1:21" x14ac:dyDescent="0.35">
      <c r="A111">
        <v>109</v>
      </c>
      <c r="B111">
        <v>2021</v>
      </c>
      <c r="C111" t="s">
        <v>31</v>
      </c>
      <c r="D111" t="s">
        <v>13</v>
      </c>
      <c r="E111" t="s">
        <v>44</v>
      </c>
      <c r="F111">
        <v>2250000</v>
      </c>
      <c r="G111" t="s">
        <v>40</v>
      </c>
      <c r="H111">
        <v>30428</v>
      </c>
      <c r="I111" t="s">
        <v>41</v>
      </c>
      <c r="J111">
        <v>100</v>
      </c>
      <c r="K111" t="s">
        <v>41</v>
      </c>
      <c r="L111" t="s">
        <v>17</v>
      </c>
      <c r="M111">
        <f t="shared" si="5"/>
        <v>280</v>
      </c>
      <c r="N111">
        <f t="shared" si="6"/>
        <v>112297.86985172982</v>
      </c>
      <c r="O111">
        <f t="shared" si="7"/>
        <v>213</v>
      </c>
      <c r="P111">
        <f t="shared" si="8"/>
        <v>88</v>
      </c>
      <c r="Q111">
        <f>AVERAGE(ds_salaries[[#This Row],[TOTAL IN]],ds_salaries[[#This Row],[Avg_Us Sal]])</f>
        <v>56192.934925864909</v>
      </c>
      <c r="R111">
        <f>AVERAGE(ds_salaries[[#This Row],[Avg_Us Sal]],ds_salaries[[#This Row],[TOTAL MI]])</f>
        <v>56255.434925864909</v>
      </c>
      <c r="S111">
        <f>AVERAGE(ds_salaries[[#This Row],[TOTAL SE]],ds_salaries[[#This Row],[Avg_Us Sal]])</f>
        <v>56288.934925864909</v>
      </c>
      <c r="T111" t="str">
        <f>IF(ds_salaries[[#This Row],[salary_in_usd]]&gt;ds_salaries[[#This Row],[Avg_Us Sal]],"high paying","low paying")</f>
        <v>low paying</v>
      </c>
      <c r="U111">
        <f t="shared" si="9"/>
        <v>26</v>
      </c>
    </row>
    <row r="112" spans="1:21" x14ac:dyDescent="0.35">
      <c r="A112">
        <v>110</v>
      </c>
      <c r="B112">
        <v>2021</v>
      </c>
      <c r="C112" t="s">
        <v>18</v>
      </c>
      <c r="D112" t="s">
        <v>13</v>
      </c>
      <c r="E112" t="s">
        <v>29</v>
      </c>
      <c r="F112">
        <v>80000</v>
      </c>
      <c r="G112" t="s">
        <v>15</v>
      </c>
      <c r="H112">
        <v>94564</v>
      </c>
      <c r="I112" t="s">
        <v>16</v>
      </c>
      <c r="J112">
        <v>50</v>
      </c>
      <c r="K112" t="s">
        <v>16</v>
      </c>
      <c r="L112" t="s">
        <v>17</v>
      </c>
      <c r="M112">
        <f t="shared" si="5"/>
        <v>280</v>
      </c>
      <c r="N112">
        <f t="shared" si="6"/>
        <v>112297.86985172982</v>
      </c>
      <c r="O112">
        <f t="shared" si="7"/>
        <v>213</v>
      </c>
      <c r="P112">
        <f t="shared" si="8"/>
        <v>88</v>
      </c>
      <c r="Q112">
        <f>AVERAGE(ds_salaries[[#This Row],[TOTAL IN]],ds_salaries[[#This Row],[Avg_Us Sal]])</f>
        <v>56192.934925864909</v>
      </c>
      <c r="R112">
        <f>AVERAGE(ds_salaries[[#This Row],[Avg_Us Sal]],ds_salaries[[#This Row],[TOTAL MI]])</f>
        <v>56255.434925864909</v>
      </c>
      <c r="S112">
        <f>AVERAGE(ds_salaries[[#This Row],[TOTAL SE]],ds_salaries[[#This Row],[Avg_Us Sal]])</f>
        <v>56288.934925864909</v>
      </c>
      <c r="T112" t="str">
        <f>IF(ds_salaries[[#This Row],[salary_in_usd]]&gt;ds_salaries[[#This Row],[Avg_Us Sal]],"high paying","low paying")</f>
        <v>low paying</v>
      </c>
      <c r="U112">
        <f t="shared" si="9"/>
        <v>26</v>
      </c>
    </row>
    <row r="113" spans="1:21" x14ac:dyDescent="0.35">
      <c r="A113">
        <v>111</v>
      </c>
      <c r="B113">
        <v>2021</v>
      </c>
      <c r="C113" t="s">
        <v>18</v>
      </c>
      <c r="D113" t="s">
        <v>13</v>
      </c>
      <c r="E113" t="s">
        <v>95</v>
      </c>
      <c r="F113">
        <v>82500</v>
      </c>
      <c r="G113" t="s">
        <v>24</v>
      </c>
      <c r="H113">
        <v>113476</v>
      </c>
      <c r="I113" t="s">
        <v>25</v>
      </c>
      <c r="J113">
        <v>100</v>
      </c>
      <c r="K113" t="s">
        <v>25</v>
      </c>
      <c r="L113" t="s">
        <v>26</v>
      </c>
      <c r="M113">
        <f t="shared" si="5"/>
        <v>280</v>
      </c>
      <c r="N113">
        <f t="shared" si="6"/>
        <v>112297.86985172982</v>
      </c>
      <c r="O113">
        <f t="shared" si="7"/>
        <v>213</v>
      </c>
      <c r="P113">
        <f t="shared" si="8"/>
        <v>88</v>
      </c>
      <c r="Q113">
        <f>AVERAGE(ds_salaries[[#This Row],[TOTAL IN]],ds_salaries[[#This Row],[Avg_Us Sal]])</f>
        <v>56192.934925864909</v>
      </c>
      <c r="R113">
        <f>AVERAGE(ds_salaries[[#This Row],[Avg_Us Sal]],ds_salaries[[#This Row],[TOTAL MI]])</f>
        <v>56255.434925864909</v>
      </c>
      <c r="S113">
        <f>AVERAGE(ds_salaries[[#This Row],[TOTAL SE]],ds_salaries[[#This Row],[Avg_Us Sal]])</f>
        <v>56288.934925864909</v>
      </c>
      <c r="T113" t="str">
        <f>IF(ds_salaries[[#This Row],[salary_in_usd]]&gt;ds_salaries[[#This Row],[Avg_Us Sal]],"high paying","low paying")</f>
        <v>high paying</v>
      </c>
      <c r="U113">
        <f t="shared" si="9"/>
        <v>26</v>
      </c>
    </row>
    <row r="114" spans="1:21" x14ac:dyDescent="0.35">
      <c r="A114">
        <v>112</v>
      </c>
      <c r="B114">
        <v>2021</v>
      </c>
      <c r="C114" t="s">
        <v>18</v>
      </c>
      <c r="D114" t="s">
        <v>13</v>
      </c>
      <c r="E114" t="s">
        <v>37</v>
      </c>
      <c r="F114">
        <v>75000</v>
      </c>
      <c r="G114" t="s">
        <v>24</v>
      </c>
      <c r="H114">
        <v>103160</v>
      </c>
      <c r="I114" t="s">
        <v>25</v>
      </c>
      <c r="J114">
        <v>100</v>
      </c>
      <c r="K114" t="s">
        <v>25</v>
      </c>
      <c r="L114" t="s">
        <v>22</v>
      </c>
      <c r="M114">
        <f t="shared" si="5"/>
        <v>280</v>
      </c>
      <c r="N114">
        <f t="shared" si="6"/>
        <v>112297.86985172982</v>
      </c>
      <c r="O114">
        <f t="shared" si="7"/>
        <v>213</v>
      </c>
      <c r="P114">
        <f t="shared" si="8"/>
        <v>88</v>
      </c>
      <c r="Q114">
        <f>AVERAGE(ds_salaries[[#This Row],[TOTAL IN]],ds_salaries[[#This Row],[Avg_Us Sal]])</f>
        <v>56192.934925864909</v>
      </c>
      <c r="R114">
        <f>AVERAGE(ds_salaries[[#This Row],[Avg_Us Sal]],ds_salaries[[#This Row],[TOTAL MI]])</f>
        <v>56255.434925864909</v>
      </c>
      <c r="S114">
        <f>AVERAGE(ds_salaries[[#This Row],[TOTAL SE]],ds_salaries[[#This Row],[Avg_Us Sal]])</f>
        <v>56288.934925864909</v>
      </c>
      <c r="T114" t="str">
        <f>IF(ds_salaries[[#This Row],[salary_in_usd]]&gt;ds_salaries[[#This Row],[Avg_Us Sal]],"high paying","low paying")</f>
        <v>low paying</v>
      </c>
      <c r="U114">
        <f t="shared" si="9"/>
        <v>26</v>
      </c>
    </row>
    <row r="115" spans="1:21" x14ac:dyDescent="0.35">
      <c r="A115">
        <v>113</v>
      </c>
      <c r="B115">
        <v>2021</v>
      </c>
      <c r="C115" t="s">
        <v>31</v>
      </c>
      <c r="D115" t="s">
        <v>48</v>
      </c>
      <c r="E115" t="s">
        <v>71</v>
      </c>
      <c r="F115">
        <v>12000</v>
      </c>
      <c r="G115" t="s">
        <v>20</v>
      </c>
      <c r="H115">
        <v>12000</v>
      </c>
      <c r="I115" t="s">
        <v>43</v>
      </c>
      <c r="J115">
        <v>100</v>
      </c>
      <c r="K115" t="s">
        <v>30</v>
      </c>
      <c r="L115" t="s">
        <v>26</v>
      </c>
      <c r="M115">
        <f t="shared" si="5"/>
        <v>280</v>
      </c>
      <c r="N115">
        <f t="shared" si="6"/>
        <v>112297.86985172982</v>
      </c>
      <c r="O115">
        <f t="shared" si="7"/>
        <v>213</v>
      </c>
      <c r="P115">
        <f t="shared" si="8"/>
        <v>88</v>
      </c>
      <c r="Q115">
        <f>AVERAGE(ds_salaries[[#This Row],[TOTAL IN]],ds_salaries[[#This Row],[Avg_Us Sal]])</f>
        <v>56192.934925864909</v>
      </c>
      <c r="R115">
        <f>AVERAGE(ds_salaries[[#This Row],[Avg_Us Sal]],ds_salaries[[#This Row],[TOTAL MI]])</f>
        <v>56255.434925864909</v>
      </c>
      <c r="S115">
        <f>AVERAGE(ds_salaries[[#This Row],[TOTAL SE]],ds_salaries[[#This Row],[Avg_Us Sal]])</f>
        <v>56288.934925864909</v>
      </c>
      <c r="T115" t="str">
        <f>IF(ds_salaries[[#This Row],[salary_in_usd]]&gt;ds_salaries[[#This Row],[Avg_Us Sal]],"high paying","low paying")</f>
        <v>low paying</v>
      </c>
      <c r="U115">
        <f t="shared" si="9"/>
        <v>26</v>
      </c>
    </row>
    <row r="116" spans="1:21" x14ac:dyDescent="0.35">
      <c r="A116">
        <v>114</v>
      </c>
      <c r="B116">
        <v>2021</v>
      </c>
      <c r="C116" t="s">
        <v>12</v>
      </c>
      <c r="D116" t="s">
        <v>13</v>
      </c>
      <c r="E116" t="s">
        <v>44</v>
      </c>
      <c r="F116">
        <v>38400</v>
      </c>
      <c r="G116" t="s">
        <v>15</v>
      </c>
      <c r="H116">
        <v>45391</v>
      </c>
      <c r="I116" t="s">
        <v>57</v>
      </c>
      <c r="J116">
        <v>100</v>
      </c>
      <c r="K116" t="s">
        <v>57</v>
      </c>
      <c r="L116" t="s">
        <v>17</v>
      </c>
      <c r="M116">
        <f t="shared" si="5"/>
        <v>280</v>
      </c>
      <c r="N116">
        <f t="shared" si="6"/>
        <v>112297.86985172982</v>
      </c>
      <c r="O116">
        <f t="shared" si="7"/>
        <v>213</v>
      </c>
      <c r="P116">
        <f t="shared" si="8"/>
        <v>88</v>
      </c>
      <c r="Q116">
        <f>AVERAGE(ds_salaries[[#This Row],[TOTAL IN]],ds_salaries[[#This Row],[Avg_Us Sal]])</f>
        <v>56192.934925864909</v>
      </c>
      <c r="R116">
        <f>AVERAGE(ds_salaries[[#This Row],[Avg_Us Sal]],ds_salaries[[#This Row],[TOTAL MI]])</f>
        <v>56255.434925864909</v>
      </c>
      <c r="S116">
        <f>AVERAGE(ds_salaries[[#This Row],[TOTAL SE]],ds_salaries[[#This Row],[Avg_Us Sal]])</f>
        <v>56288.934925864909</v>
      </c>
      <c r="T116" t="str">
        <f>IF(ds_salaries[[#This Row],[salary_in_usd]]&gt;ds_salaries[[#This Row],[Avg_Us Sal]],"high paying","low paying")</f>
        <v>low paying</v>
      </c>
      <c r="U116">
        <f t="shared" si="9"/>
        <v>26</v>
      </c>
    </row>
    <row r="117" spans="1:21" x14ac:dyDescent="0.35">
      <c r="A117">
        <v>115</v>
      </c>
      <c r="B117">
        <v>2021</v>
      </c>
      <c r="C117" t="s">
        <v>31</v>
      </c>
      <c r="D117" t="s">
        <v>13</v>
      </c>
      <c r="E117" t="s">
        <v>19</v>
      </c>
      <c r="F117">
        <v>225000</v>
      </c>
      <c r="G117" t="s">
        <v>20</v>
      </c>
      <c r="H117">
        <v>225000</v>
      </c>
      <c r="I117" t="s">
        <v>30</v>
      </c>
      <c r="J117">
        <v>100</v>
      </c>
      <c r="K117" t="s">
        <v>30</v>
      </c>
      <c r="L117" t="s">
        <v>17</v>
      </c>
      <c r="M117">
        <f t="shared" si="5"/>
        <v>280</v>
      </c>
      <c r="N117">
        <f t="shared" si="6"/>
        <v>112297.86985172982</v>
      </c>
      <c r="O117">
        <f t="shared" si="7"/>
        <v>213</v>
      </c>
      <c r="P117">
        <f t="shared" si="8"/>
        <v>88</v>
      </c>
      <c r="Q117">
        <f>AVERAGE(ds_salaries[[#This Row],[TOTAL IN]],ds_salaries[[#This Row],[Avg_Us Sal]])</f>
        <v>56192.934925864909</v>
      </c>
      <c r="R117">
        <f>AVERAGE(ds_salaries[[#This Row],[Avg_Us Sal]],ds_salaries[[#This Row],[TOTAL MI]])</f>
        <v>56255.434925864909</v>
      </c>
      <c r="S117">
        <f>AVERAGE(ds_salaries[[#This Row],[TOTAL SE]],ds_salaries[[#This Row],[Avg_Us Sal]])</f>
        <v>56288.934925864909</v>
      </c>
      <c r="T117" t="str">
        <f>IF(ds_salaries[[#This Row],[salary_in_usd]]&gt;ds_salaries[[#This Row],[Avg_Us Sal]],"high paying","low paying")</f>
        <v>high paying</v>
      </c>
      <c r="U117">
        <f t="shared" si="9"/>
        <v>26</v>
      </c>
    </row>
    <row r="118" spans="1:21" x14ac:dyDescent="0.35">
      <c r="A118">
        <v>116</v>
      </c>
      <c r="B118">
        <v>2021</v>
      </c>
      <c r="C118" t="s">
        <v>12</v>
      </c>
      <c r="D118" t="s">
        <v>13</v>
      </c>
      <c r="E118" t="s">
        <v>14</v>
      </c>
      <c r="F118">
        <v>50000</v>
      </c>
      <c r="G118" t="s">
        <v>20</v>
      </c>
      <c r="H118">
        <v>50000</v>
      </c>
      <c r="I118" t="s">
        <v>66</v>
      </c>
      <c r="J118">
        <v>100</v>
      </c>
      <c r="K118" t="s">
        <v>66</v>
      </c>
      <c r="L118" t="s">
        <v>17</v>
      </c>
      <c r="M118">
        <f t="shared" si="5"/>
        <v>280</v>
      </c>
      <c r="N118">
        <f t="shared" si="6"/>
        <v>112297.86985172982</v>
      </c>
      <c r="O118">
        <f t="shared" si="7"/>
        <v>213</v>
      </c>
      <c r="P118">
        <f t="shared" si="8"/>
        <v>88</v>
      </c>
      <c r="Q118">
        <f>AVERAGE(ds_salaries[[#This Row],[TOTAL IN]],ds_salaries[[#This Row],[Avg_Us Sal]])</f>
        <v>56192.934925864909</v>
      </c>
      <c r="R118">
        <f>AVERAGE(ds_salaries[[#This Row],[Avg_Us Sal]],ds_salaries[[#This Row],[TOTAL MI]])</f>
        <v>56255.434925864909</v>
      </c>
      <c r="S118">
        <f>AVERAGE(ds_salaries[[#This Row],[TOTAL SE]],ds_salaries[[#This Row],[Avg_Us Sal]])</f>
        <v>56288.934925864909</v>
      </c>
      <c r="T118" t="str">
        <f>IF(ds_salaries[[#This Row],[salary_in_usd]]&gt;ds_salaries[[#This Row],[Avg_Us Sal]],"high paying","low paying")</f>
        <v>low paying</v>
      </c>
      <c r="U118">
        <f t="shared" si="9"/>
        <v>26</v>
      </c>
    </row>
    <row r="119" spans="1:21" x14ac:dyDescent="0.35">
      <c r="A119">
        <v>117</v>
      </c>
      <c r="B119">
        <v>2021</v>
      </c>
      <c r="C119" t="s">
        <v>12</v>
      </c>
      <c r="D119" t="s">
        <v>13</v>
      </c>
      <c r="E119" t="s">
        <v>96</v>
      </c>
      <c r="F119">
        <v>34000</v>
      </c>
      <c r="G119" t="s">
        <v>15</v>
      </c>
      <c r="H119">
        <v>40189</v>
      </c>
      <c r="I119" t="s">
        <v>51</v>
      </c>
      <c r="J119">
        <v>100</v>
      </c>
      <c r="K119" t="s">
        <v>51</v>
      </c>
      <c r="L119" t="s">
        <v>26</v>
      </c>
      <c r="M119">
        <f t="shared" si="5"/>
        <v>280</v>
      </c>
      <c r="N119">
        <f t="shared" si="6"/>
        <v>112297.86985172982</v>
      </c>
      <c r="O119">
        <f t="shared" si="7"/>
        <v>213</v>
      </c>
      <c r="P119">
        <f t="shared" si="8"/>
        <v>88</v>
      </c>
      <c r="Q119">
        <f>AVERAGE(ds_salaries[[#This Row],[TOTAL IN]],ds_salaries[[#This Row],[Avg_Us Sal]])</f>
        <v>56192.934925864909</v>
      </c>
      <c r="R119">
        <f>AVERAGE(ds_salaries[[#This Row],[Avg_Us Sal]],ds_salaries[[#This Row],[TOTAL MI]])</f>
        <v>56255.434925864909</v>
      </c>
      <c r="S119">
        <f>AVERAGE(ds_salaries[[#This Row],[TOTAL SE]],ds_salaries[[#This Row],[Avg_Us Sal]])</f>
        <v>56288.934925864909</v>
      </c>
      <c r="T119" t="str">
        <f>IF(ds_salaries[[#This Row],[salary_in_usd]]&gt;ds_salaries[[#This Row],[Avg_Us Sal]],"high paying","low paying")</f>
        <v>low paying</v>
      </c>
      <c r="U119">
        <f t="shared" si="9"/>
        <v>26</v>
      </c>
    </row>
    <row r="120" spans="1:21" x14ac:dyDescent="0.35">
      <c r="A120">
        <v>118</v>
      </c>
      <c r="B120">
        <v>2021</v>
      </c>
      <c r="C120" t="s">
        <v>31</v>
      </c>
      <c r="D120" t="s">
        <v>13</v>
      </c>
      <c r="E120" t="s">
        <v>32</v>
      </c>
      <c r="F120">
        <v>90000</v>
      </c>
      <c r="G120" t="s">
        <v>20</v>
      </c>
      <c r="H120">
        <v>90000</v>
      </c>
      <c r="I120" t="s">
        <v>30</v>
      </c>
      <c r="J120">
        <v>100</v>
      </c>
      <c r="K120" t="s">
        <v>30</v>
      </c>
      <c r="L120" t="s">
        <v>22</v>
      </c>
      <c r="M120">
        <f t="shared" si="5"/>
        <v>280</v>
      </c>
      <c r="N120">
        <f t="shared" si="6"/>
        <v>112297.86985172982</v>
      </c>
      <c r="O120">
        <f t="shared" si="7"/>
        <v>213</v>
      </c>
      <c r="P120">
        <f t="shared" si="8"/>
        <v>88</v>
      </c>
      <c r="Q120">
        <f>AVERAGE(ds_salaries[[#This Row],[TOTAL IN]],ds_salaries[[#This Row],[Avg_Us Sal]])</f>
        <v>56192.934925864909</v>
      </c>
      <c r="R120">
        <f>AVERAGE(ds_salaries[[#This Row],[Avg_Us Sal]],ds_salaries[[#This Row],[TOTAL MI]])</f>
        <v>56255.434925864909</v>
      </c>
      <c r="S120">
        <f>AVERAGE(ds_salaries[[#This Row],[TOTAL SE]],ds_salaries[[#This Row],[Avg_Us Sal]])</f>
        <v>56288.934925864909</v>
      </c>
      <c r="T120" t="str">
        <f>IF(ds_salaries[[#This Row],[salary_in_usd]]&gt;ds_salaries[[#This Row],[Avg_Us Sal]],"high paying","low paying")</f>
        <v>low paying</v>
      </c>
      <c r="U120">
        <f t="shared" si="9"/>
        <v>26</v>
      </c>
    </row>
    <row r="121" spans="1:21" x14ac:dyDescent="0.35">
      <c r="A121">
        <v>119</v>
      </c>
      <c r="B121">
        <v>2021</v>
      </c>
      <c r="C121" t="s">
        <v>12</v>
      </c>
      <c r="D121" t="s">
        <v>13</v>
      </c>
      <c r="E121" t="s">
        <v>44</v>
      </c>
      <c r="F121">
        <v>200000</v>
      </c>
      <c r="G121" t="s">
        <v>20</v>
      </c>
      <c r="H121">
        <v>200000</v>
      </c>
      <c r="I121" t="s">
        <v>30</v>
      </c>
      <c r="J121">
        <v>100</v>
      </c>
      <c r="K121" t="s">
        <v>30</v>
      </c>
      <c r="L121" t="s">
        <v>17</v>
      </c>
      <c r="M121">
        <f t="shared" si="5"/>
        <v>280</v>
      </c>
      <c r="N121">
        <f t="shared" si="6"/>
        <v>112297.86985172982</v>
      </c>
      <c r="O121">
        <f t="shared" si="7"/>
        <v>213</v>
      </c>
      <c r="P121">
        <f t="shared" si="8"/>
        <v>88</v>
      </c>
      <c r="Q121">
        <f>AVERAGE(ds_salaries[[#This Row],[TOTAL IN]],ds_salaries[[#This Row],[Avg_Us Sal]])</f>
        <v>56192.934925864909</v>
      </c>
      <c r="R121">
        <f>AVERAGE(ds_salaries[[#This Row],[Avg_Us Sal]],ds_salaries[[#This Row],[TOTAL MI]])</f>
        <v>56255.434925864909</v>
      </c>
      <c r="S121">
        <f>AVERAGE(ds_salaries[[#This Row],[TOTAL SE]],ds_salaries[[#This Row],[Avg_Us Sal]])</f>
        <v>56288.934925864909</v>
      </c>
      <c r="T121" t="str">
        <f>IF(ds_salaries[[#This Row],[salary_in_usd]]&gt;ds_salaries[[#This Row],[Avg_Us Sal]],"high paying","low paying")</f>
        <v>high paying</v>
      </c>
      <c r="U121">
        <f t="shared" si="9"/>
        <v>26</v>
      </c>
    </row>
    <row r="122" spans="1:21" x14ac:dyDescent="0.35">
      <c r="A122">
        <v>120</v>
      </c>
      <c r="B122">
        <v>2021</v>
      </c>
      <c r="C122" t="s">
        <v>12</v>
      </c>
      <c r="D122" t="s">
        <v>13</v>
      </c>
      <c r="E122" t="s">
        <v>23</v>
      </c>
      <c r="F122">
        <v>60000</v>
      </c>
      <c r="G122" t="s">
        <v>20</v>
      </c>
      <c r="H122">
        <v>60000</v>
      </c>
      <c r="I122" t="s">
        <v>68</v>
      </c>
      <c r="J122">
        <v>50</v>
      </c>
      <c r="K122" t="s">
        <v>97</v>
      </c>
      <c r="L122" t="s">
        <v>26</v>
      </c>
      <c r="M122">
        <f t="shared" si="5"/>
        <v>280</v>
      </c>
      <c r="N122">
        <f t="shared" si="6"/>
        <v>112297.86985172982</v>
      </c>
      <c r="O122">
        <f t="shared" si="7"/>
        <v>213</v>
      </c>
      <c r="P122">
        <f t="shared" si="8"/>
        <v>88</v>
      </c>
      <c r="Q122">
        <f>AVERAGE(ds_salaries[[#This Row],[TOTAL IN]],ds_salaries[[#This Row],[Avg_Us Sal]])</f>
        <v>56192.934925864909</v>
      </c>
      <c r="R122">
        <f>AVERAGE(ds_salaries[[#This Row],[Avg_Us Sal]],ds_salaries[[#This Row],[TOTAL MI]])</f>
        <v>56255.434925864909</v>
      </c>
      <c r="S122">
        <f>AVERAGE(ds_salaries[[#This Row],[TOTAL SE]],ds_salaries[[#This Row],[Avg_Us Sal]])</f>
        <v>56288.934925864909</v>
      </c>
      <c r="T122" t="str">
        <f>IF(ds_salaries[[#This Row],[salary_in_usd]]&gt;ds_salaries[[#This Row],[Avg_Us Sal]],"high paying","low paying")</f>
        <v>low paying</v>
      </c>
      <c r="U122">
        <f t="shared" si="9"/>
        <v>26</v>
      </c>
    </row>
    <row r="123" spans="1:21" x14ac:dyDescent="0.35">
      <c r="A123">
        <v>121</v>
      </c>
      <c r="B123">
        <v>2021</v>
      </c>
      <c r="C123" t="s">
        <v>18</v>
      </c>
      <c r="D123" t="s">
        <v>13</v>
      </c>
      <c r="E123" t="s">
        <v>98</v>
      </c>
      <c r="F123">
        <v>200000</v>
      </c>
      <c r="G123" t="s">
        <v>20</v>
      </c>
      <c r="H123">
        <v>200000</v>
      </c>
      <c r="I123" t="s">
        <v>30</v>
      </c>
      <c r="J123">
        <v>100</v>
      </c>
      <c r="K123" t="s">
        <v>30</v>
      </c>
      <c r="L123" t="s">
        <v>26</v>
      </c>
      <c r="M123">
        <f t="shared" si="5"/>
        <v>280</v>
      </c>
      <c r="N123">
        <f t="shared" si="6"/>
        <v>112297.86985172982</v>
      </c>
      <c r="O123">
        <f t="shared" si="7"/>
        <v>213</v>
      </c>
      <c r="P123">
        <f t="shared" si="8"/>
        <v>88</v>
      </c>
      <c r="Q123">
        <f>AVERAGE(ds_salaries[[#This Row],[TOTAL IN]],ds_salaries[[#This Row],[Avg_Us Sal]])</f>
        <v>56192.934925864909</v>
      </c>
      <c r="R123">
        <f>AVERAGE(ds_salaries[[#This Row],[Avg_Us Sal]],ds_salaries[[#This Row],[TOTAL MI]])</f>
        <v>56255.434925864909</v>
      </c>
      <c r="S123">
        <f>AVERAGE(ds_salaries[[#This Row],[TOTAL SE]],ds_salaries[[#This Row],[Avg_Us Sal]])</f>
        <v>56288.934925864909</v>
      </c>
      <c r="T123" t="str">
        <f>IF(ds_salaries[[#This Row],[salary_in_usd]]&gt;ds_salaries[[#This Row],[Avg_Us Sal]],"high paying","low paying")</f>
        <v>high paying</v>
      </c>
      <c r="U123">
        <f t="shared" si="9"/>
        <v>26</v>
      </c>
    </row>
    <row r="124" spans="1:21" x14ac:dyDescent="0.35">
      <c r="A124">
        <v>122</v>
      </c>
      <c r="B124">
        <v>2021</v>
      </c>
      <c r="C124" t="s">
        <v>31</v>
      </c>
      <c r="D124" t="s">
        <v>13</v>
      </c>
      <c r="E124" t="s">
        <v>32</v>
      </c>
      <c r="F124">
        <v>50000</v>
      </c>
      <c r="G124" t="s">
        <v>20</v>
      </c>
      <c r="H124">
        <v>50000</v>
      </c>
      <c r="I124" t="s">
        <v>30</v>
      </c>
      <c r="J124">
        <v>100</v>
      </c>
      <c r="K124" t="s">
        <v>30</v>
      </c>
      <c r="L124" t="s">
        <v>26</v>
      </c>
      <c r="M124">
        <f t="shared" si="5"/>
        <v>280</v>
      </c>
      <c r="N124">
        <f t="shared" si="6"/>
        <v>112297.86985172982</v>
      </c>
      <c r="O124">
        <f t="shared" si="7"/>
        <v>213</v>
      </c>
      <c r="P124">
        <f t="shared" si="8"/>
        <v>88</v>
      </c>
      <c r="Q124">
        <f>AVERAGE(ds_salaries[[#This Row],[TOTAL IN]],ds_salaries[[#This Row],[Avg_Us Sal]])</f>
        <v>56192.934925864909</v>
      </c>
      <c r="R124">
        <f>AVERAGE(ds_salaries[[#This Row],[Avg_Us Sal]],ds_salaries[[#This Row],[TOTAL MI]])</f>
        <v>56255.434925864909</v>
      </c>
      <c r="S124">
        <f>AVERAGE(ds_salaries[[#This Row],[TOTAL SE]],ds_salaries[[#This Row],[Avg_Us Sal]])</f>
        <v>56288.934925864909</v>
      </c>
      <c r="T124" t="str">
        <f>IF(ds_salaries[[#This Row],[salary_in_usd]]&gt;ds_salaries[[#This Row],[Avg_Us Sal]],"high paying","low paying")</f>
        <v>low paying</v>
      </c>
      <c r="U124">
        <f t="shared" si="9"/>
        <v>26</v>
      </c>
    </row>
    <row r="125" spans="1:21" x14ac:dyDescent="0.35">
      <c r="A125">
        <v>123</v>
      </c>
      <c r="B125">
        <v>2021</v>
      </c>
      <c r="C125" t="s">
        <v>31</v>
      </c>
      <c r="D125" t="s">
        <v>13</v>
      </c>
      <c r="E125" t="s">
        <v>85</v>
      </c>
      <c r="F125">
        <v>80000</v>
      </c>
      <c r="G125" t="s">
        <v>24</v>
      </c>
      <c r="H125">
        <v>110037</v>
      </c>
      <c r="I125" t="s">
        <v>25</v>
      </c>
      <c r="J125">
        <v>0</v>
      </c>
      <c r="K125" t="s">
        <v>25</v>
      </c>
      <c r="L125" t="s">
        <v>17</v>
      </c>
      <c r="M125">
        <f t="shared" si="5"/>
        <v>280</v>
      </c>
      <c r="N125">
        <f t="shared" si="6"/>
        <v>112297.86985172982</v>
      </c>
      <c r="O125">
        <f t="shared" si="7"/>
        <v>213</v>
      </c>
      <c r="P125">
        <f t="shared" si="8"/>
        <v>88</v>
      </c>
      <c r="Q125">
        <f>AVERAGE(ds_salaries[[#This Row],[TOTAL IN]],ds_salaries[[#This Row],[Avg_Us Sal]])</f>
        <v>56192.934925864909</v>
      </c>
      <c r="R125">
        <f>AVERAGE(ds_salaries[[#This Row],[Avg_Us Sal]],ds_salaries[[#This Row],[TOTAL MI]])</f>
        <v>56255.434925864909</v>
      </c>
      <c r="S125">
        <f>AVERAGE(ds_salaries[[#This Row],[TOTAL SE]],ds_salaries[[#This Row],[Avg_Us Sal]])</f>
        <v>56288.934925864909</v>
      </c>
      <c r="T125" t="str">
        <f>IF(ds_salaries[[#This Row],[salary_in_usd]]&gt;ds_salaries[[#This Row],[Avg_Us Sal]],"high paying","low paying")</f>
        <v>low paying</v>
      </c>
      <c r="U125">
        <f t="shared" si="9"/>
        <v>26</v>
      </c>
    </row>
    <row r="126" spans="1:21" x14ac:dyDescent="0.35">
      <c r="A126">
        <v>124</v>
      </c>
      <c r="B126">
        <v>2021</v>
      </c>
      <c r="C126" t="s">
        <v>31</v>
      </c>
      <c r="D126" t="s">
        <v>48</v>
      </c>
      <c r="E126" t="s">
        <v>32</v>
      </c>
      <c r="F126">
        <v>8760</v>
      </c>
      <c r="G126" t="s">
        <v>15</v>
      </c>
      <c r="H126">
        <v>10354</v>
      </c>
      <c r="I126" t="s">
        <v>68</v>
      </c>
      <c r="J126">
        <v>50</v>
      </c>
      <c r="K126" t="s">
        <v>68</v>
      </c>
      <c r="L126" t="s">
        <v>26</v>
      </c>
      <c r="M126">
        <f t="shared" si="5"/>
        <v>280</v>
      </c>
      <c r="N126">
        <f t="shared" si="6"/>
        <v>112297.86985172982</v>
      </c>
      <c r="O126">
        <f t="shared" si="7"/>
        <v>213</v>
      </c>
      <c r="P126">
        <f t="shared" si="8"/>
        <v>88</v>
      </c>
      <c r="Q126">
        <f>AVERAGE(ds_salaries[[#This Row],[TOTAL IN]],ds_salaries[[#This Row],[Avg_Us Sal]])</f>
        <v>56192.934925864909</v>
      </c>
      <c r="R126">
        <f>AVERAGE(ds_salaries[[#This Row],[Avg_Us Sal]],ds_salaries[[#This Row],[TOTAL MI]])</f>
        <v>56255.434925864909</v>
      </c>
      <c r="S126">
        <f>AVERAGE(ds_salaries[[#This Row],[TOTAL SE]],ds_salaries[[#This Row],[Avg_Us Sal]])</f>
        <v>56288.934925864909</v>
      </c>
      <c r="T126" t="str">
        <f>IF(ds_salaries[[#This Row],[salary_in_usd]]&gt;ds_salaries[[#This Row],[Avg_Us Sal]],"high paying","low paying")</f>
        <v>low paying</v>
      </c>
      <c r="U126">
        <f t="shared" si="9"/>
        <v>26</v>
      </c>
    </row>
    <row r="127" spans="1:21" x14ac:dyDescent="0.35">
      <c r="A127">
        <v>125</v>
      </c>
      <c r="B127">
        <v>2021</v>
      </c>
      <c r="C127" t="s">
        <v>12</v>
      </c>
      <c r="D127" t="s">
        <v>13</v>
      </c>
      <c r="E127" t="s">
        <v>77</v>
      </c>
      <c r="F127">
        <v>151000</v>
      </c>
      <c r="G127" t="s">
        <v>20</v>
      </c>
      <c r="H127">
        <v>151000</v>
      </c>
      <c r="I127" t="s">
        <v>30</v>
      </c>
      <c r="J127">
        <v>100</v>
      </c>
      <c r="K127" t="s">
        <v>30</v>
      </c>
      <c r="L127" t="s">
        <v>17</v>
      </c>
      <c r="M127">
        <f t="shared" si="5"/>
        <v>280</v>
      </c>
      <c r="N127">
        <f t="shared" si="6"/>
        <v>112297.86985172982</v>
      </c>
      <c r="O127">
        <f t="shared" si="7"/>
        <v>213</v>
      </c>
      <c r="P127">
        <f t="shared" si="8"/>
        <v>88</v>
      </c>
      <c r="Q127">
        <f>AVERAGE(ds_salaries[[#This Row],[TOTAL IN]],ds_salaries[[#This Row],[Avg_Us Sal]])</f>
        <v>56192.934925864909</v>
      </c>
      <c r="R127">
        <f>AVERAGE(ds_salaries[[#This Row],[Avg_Us Sal]],ds_salaries[[#This Row],[TOTAL MI]])</f>
        <v>56255.434925864909</v>
      </c>
      <c r="S127">
        <f>AVERAGE(ds_salaries[[#This Row],[TOTAL SE]],ds_salaries[[#This Row],[Avg_Us Sal]])</f>
        <v>56288.934925864909</v>
      </c>
      <c r="T127" t="str">
        <f>IF(ds_salaries[[#This Row],[salary_in_usd]]&gt;ds_salaries[[#This Row],[Avg_Us Sal]],"high paying","low paying")</f>
        <v>high paying</v>
      </c>
      <c r="U127">
        <f t="shared" si="9"/>
        <v>26</v>
      </c>
    </row>
    <row r="128" spans="1:21" x14ac:dyDescent="0.35">
      <c r="A128">
        <v>126</v>
      </c>
      <c r="B128">
        <v>2021</v>
      </c>
      <c r="C128" t="s">
        <v>18</v>
      </c>
      <c r="D128" t="s">
        <v>13</v>
      </c>
      <c r="E128" t="s">
        <v>19</v>
      </c>
      <c r="F128">
        <v>120000</v>
      </c>
      <c r="G128" t="s">
        <v>20</v>
      </c>
      <c r="H128">
        <v>120000</v>
      </c>
      <c r="I128" t="s">
        <v>30</v>
      </c>
      <c r="J128">
        <v>50</v>
      </c>
      <c r="K128" t="s">
        <v>30</v>
      </c>
      <c r="L128" t="s">
        <v>22</v>
      </c>
      <c r="M128">
        <f t="shared" si="5"/>
        <v>280</v>
      </c>
      <c r="N128">
        <f t="shared" si="6"/>
        <v>112297.86985172982</v>
      </c>
      <c r="O128">
        <f t="shared" si="7"/>
        <v>213</v>
      </c>
      <c r="P128">
        <f t="shared" si="8"/>
        <v>88</v>
      </c>
      <c r="Q128">
        <f>AVERAGE(ds_salaries[[#This Row],[TOTAL IN]],ds_salaries[[#This Row],[Avg_Us Sal]])</f>
        <v>56192.934925864909</v>
      </c>
      <c r="R128">
        <f>AVERAGE(ds_salaries[[#This Row],[Avg_Us Sal]],ds_salaries[[#This Row],[TOTAL MI]])</f>
        <v>56255.434925864909</v>
      </c>
      <c r="S128">
        <f>AVERAGE(ds_salaries[[#This Row],[TOTAL SE]],ds_salaries[[#This Row],[Avg_Us Sal]])</f>
        <v>56288.934925864909</v>
      </c>
      <c r="T128" t="str">
        <f>IF(ds_salaries[[#This Row],[salary_in_usd]]&gt;ds_salaries[[#This Row],[Avg_Us Sal]],"high paying","low paying")</f>
        <v>high paying</v>
      </c>
      <c r="U128">
        <f t="shared" si="9"/>
        <v>26</v>
      </c>
    </row>
    <row r="129" spans="1:21" x14ac:dyDescent="0.35">
      <c r="A129">
        <v>127</v>
      </c>
      <c r="B129">
        <v>2021</v>
      </c>
      <c r="C129" t="s">
        <v>12</v>
      </c>
      <c r="D129" t="s">
        <v>13</v>
      </c>
      <c r="E129" t="s">
        <v>14</v>
      </c>
      <c r="F129">
        <v>700000</v>
      </c>
      <c r="G129" t="s">
        <v>40</v>
      </c>
      <c r="H129">
        <v>9466</v>
      </c>
      <c r="I129" t="s">
        <v>41</v>
      </c>
      <c r="J129">
        <v>0</v>
      </c>
      <c r="K129" t="s">
        <v>41</v>
      </c>
      <c r="L129" t="s">
        <v>22</v>
      </c>
      <c r="M129">
        <f t="shared" si="5"/>
        <v>280</v>
      </c>
      <c r="N129">
        <f t="shared" si="6"/>
        <v>112297.86985172982</v>
      </c>
      <c r="O129">
        <f t="shared" si="7"/>
        <v>213</v>
      </c>
      <c r="P129">
        <f t="shared" si="8"/>
        <v>88</v>
      </c>
      <c r="Q129">
        <f>AVERAGE(ds_salaries[[#This Row],[TOTAL IN]],ds_salaries[[#This Row],[Avg_Us Sal]])</f>
        <v>56192.934925864909</v>
      </c>
      <c r="R129">
        <f>AVERAGE(ds_salaries[[#This Row],[Avg_Us Sal]],ds_salaries[[#This Row],[TOTAL MI]])</f>
        <v>56255.434925864909</v>
      </c>
      <c r="S129">
        <f>AVERAGE(ds_salaries[[#This Row],[TOTAL SE]],ds_salaries[[#This Row],[Avg_Us Sal]])</f>
        <v>56288.934925864909</v>
      </c>
      <c r="T129" t="str">
        <f>IF(ds_salaries[[#This Row],[salary_in_usd]]&gt;ds_salaries[[#This Row],[Avg_Us Sal]],"high paying","low paying")</f>
        <v>low paying</v>
      </c>
      <c r="U129">
        <f t="shared" si="9"/>
        <v>26</v>
      </c>
    </row>
    <row r="130" spans="1:21" x14ac:dyDescent="0.35">
      <c r="A130">
        <v>128</v>
      </c>
      <c r="B130">
        <v>2021</v>
      </c>
      <c r="C130" t="s">
        <v>31</v>
      </c>
      <c r="D130" t="s">
        <v>13</v>
      </c>
      <c r="E130" t="s">
        <v>29</v>
      </c>
      <c r="F130">
        <v>20000</v>
      </c>
      <c r="G130" t="s">
        <v>20</v>
      </c>
      <c r="H130">
        <v>20000</v>
      </c>
      <c r="I130" t="s">
        <v>41</v>
      </c>
      <c r="J130">
        <v>100</v>
      </c>
      <c r="K130" t="s">
        <v>41</v>
      </c>
      <c r="L130" t="s">
        <v>22</v>
      </c>
      <c r="M130">
        <f t="shared" ref="M130:M193" si="10">COUNTIFS(C:C,"SE")</f>
        <v>280</v>
      </c>
      <c r="N130">
        <f t="shared" ref="N130:N193" si="11">AVERAGE(H:H)</f>
        <v>112297.86985172982</v>
      </c>
      <c r="O130">
        <f t="shared" ref="O130:O193" si="12">COUNTIFS(C:C,"MI")</f>
        <v>213</v>
      </c>
      <c r="P130">
        <f t="shared" ref="P130:P193" si="13">COUNTIFS(C:C,"EN")</f>
        <v>88</v>
      </c>
      <c r="Q130">
        <f>AVERAGE(ds_salaries[[#This Row],[TOTAL IN]],ds_salaries[[#This Row],[Avg_Us Sal]])</f>
        <v>56192.934925864909</v>
      </c>
      <c r="R130">
        <f>AVERAGE(ds_salaries[[#This Row],[Avg_Us Sal]],ds_salaries[[#This Row],[TOTAL MI]])</f>
        <v>56255.434925864909</v>
      </c>
      <c r="S130">
        <f>AVERAGE(ds_salaries[[#This Row],[TOTAL SE]],ds_salaries[[#This Row],[Avg_Us Sal]])</f>
        <v>56288.934925864909</v>
      </c>
      <c r="T130" t="str">
        <f>IF(ds_salaries[[#This Row],[salary_in_usd]]&gt;ds_salaries[[#This Row],[Avg_Us Sal]],"high paying","low paying")</f>
        <v>low paying</v>
      </c>
      <c r="U130">
        <f t="shared" ref="U130:U193" si="14">COUNTIFS(C:C,"EX")</f>
        <v>26</v>
      </c>
    </row>
    <row r="131" spans="1:21" x14ac:dyDescent="0.35">
      <c r="A131">
        <v>129</v>
      </c>
      <c r="B131">
        <v>2021</v>
      </c>
      <c r="C131" t="s">
        <v>18</v>
      </c>
      <c r="D131" t="s">
        <v>13</v>
      </c>
      <c r="E131" t="s">
        <v>33</v>
      </c>
      <c r="F131">
        <v>3000000</v>
      </c>
      <c r="G131" t="s">
        <v>40</v>
      </c>
      <c r="H131">
        <v>40570</v>
      </c>
      <c r="I131" t="s">
        <v>41</v>
      </c>
      <c r="J131">
        <v>50</v>
      </c>
      <c r="K131" t="s">
        <v>41</v>
      </c>
      <c r="L131" t="s">
        <v>17</v>
      </c>
      <c r="M131">
        <f t="shared" si="10"/>
        <v>280</v>
      </c>
      <c r="N131">
        <f t="shared" si="11"/>
        <v>112297.86985172982</v>
      </c>
      <c r="O131">
        <f t="shared" si="12"/>
        <v>213</v>
      </c>
      <c r="P131">
        <f t="shared" si="13"/>
        <v>88</v>
      </c>
      <c r="Q131">
        <f>AVERAGE(ds_salaries[[#This Row],[TOTAL IN]],ds_salaries[[#This Row],[Avg_Us Sal]])</f>
        <v>56192.934925864909</v>
      </c>
      <c r="R131">
        <f>AVERAGE(ds_salaries[[#This Row],[Avg_Us Sal]],ds_salaries[[#This Row],[TOTAL MI]])</f>
        <v>56255.434925864909</v>
      </c>
      <c r="S131">
        <f>AVERAGE(ds_salaries[[#This Row],[TOTAL SE]],ds_salaries[[#This Row],[Avg_Us Sal]])</f>
        <v>56288.934925864909</v>
      </c>
      <c r="T131" t="str">
        <f>IF(ds_salaries[[#This Row],[salary_in_usd]]&gt;ds_salaries[[#This Row],[Avg_Us Sal]],"high paying","low paying")</f>
        <v>low paying</v>
      </c>
      <c r="U131">
        <f t="shared" si="14"/>
        <v>26</v>
      </c>
    </row>
    <row r="132" spans="1:21" x14ac:dyDescent="0.35">
      <c r="A132">
        <v>130</v>
      </c>
      <c r="B132">
        <v>2021</v>
      </c>
      <c r="C132" t="s">
        <v>31</v>
      </c>
      <c r="D132" t="s">
        <v>13</v>
      </c>
      <c r="E132" t="s">
        <v>99</v>
      </c>
      <c r="F132">
        <v>100000</v>
      </c>
      <c r="G132" t="s">
        <v>20</v>
      </c>
      <c r="H132">
        <v>100000</v>
      </c>
      <c r="I132" t="s">
        <v>100</v>
      </c>
      <c r="J132">
        <v>50</v>
      </c>
      <c r="K132" t="s">
        <v>100</v>
      </c>
      <c r="L132" t="s">
        <v>22</v>
      </c>
      <c r="M132">
        <f t="shared" si="10"/>
        <v>280</v>
      </c>
      <c r="N132">
        <f t="shared" si="11"/>
        <v>112297.86985172982</v>
      </c>
      <c r="O132">
        <f t="shared" si="12"/>
        <v>213</v>
      </c>
      <c r="P132">
        <f t="shared" si="13"/>
        <v>88</v>
      </c>
      <c r="Q132">
        <f>AVERAGE(ds_salaries[[#This Row],[TOTAL IN]],ds_salaries[[#This Row],[Avg_Us Sal]])</f>
        <v>56192.934925864909</v>
      </c>
      <c r="R132">
        <f>AVERAGE(ds_salaries[[#This Row],[Avg_Us Sal]],ds_salaries[[#This Row],[TOTAL MI]])</f>
        <v>56255.434925864909</v>
      </c>
      <c r="S132">
        <f>AVERAGE(ds_salaries[[#This Row],[TOTAL SE]],ds_salaries[[#This Row],[Avg_Us Sal]])</f>
        <v>56288.934925864909</v>
      </c>
      <c r="T132" t="str">
        <f>IF(ds_salaries[[#This Row],[salary_in_usd]]&gt;ds_salaries[[#This Row],[Avg_Us Sal]],"high paying","low paying")</f>
        <v>low paying</v>
      </c>
      <c r="U132">
        <f t="shared" si="14"/>
        <v>26</v>
      </c>
    </row>
    <row r="133" spans="1:21" x14ac:dyDescent="0.35">
      <c r="A133">
        <v>131</v>
      </c>
      <c r="B133">
        <v>2021</v>
      </c>
      <c r="C133" t="s">
        <v>31</v>
      </c>
      <c r="D133" t="s">
        <v>13</v>
      </c>
      <c r="E133" t="s">
        <v>14</v>
      </c>
      <c r="F133">
        <v>42000</v>
      </c>
      <c r="G133" t="s">
        <v>15</v>
      </c>
      <c r="H133">
        <v>49646</v>
      </c>
      <c r="I133" t="s">
        <v>39</v>
      </c>
      <c r="J133">
        <v>50</v>
      </c>
      <c r="K133" t="s">
        <v>39</v>
      </c>
      <c r="L133" t="s">
        <v>26</v>
      </c>
      <c r="M133">
        <f t="shared" si="10"/>
        <v>280</v>
      </c>
      <c r="N133">
        <f t="shared" si="11"/>
        <v>112297.86985172982</v>
      </c>
      <c r="O133">
        <f t="shared" si="12"/>
        <v>213</v>
      </c>
      <c r="P133">
        <f t="shared" si="13"/>
        <v>88</v>
      </c>
      <c r="Q133">
        <f>AVERAGE(ds_salaries[[#This Row],[TOTAL IN]],ds_salaries[[#This Row],[Avg_Us Sal]])</f>
        <v>56192.934925864909</v>
      </c>
      <c r="R133">
        <f>AVERAGE(ds_salaries[[#This Row],[Avg_Us Sal]],ds_salaries[[#This Row],[TOTAL MI]])</f>
        <v>56255.434925864909</v>
      </c>
      <c r="S133">
        <f>AVERAGE(ds_salaries[[#This Row],[TOTAL SE]],ds_salaries[[#This Row],[Avg_Us Sal]])</f>
        <v>56288.934925864909</v>
      </c>
      <c r="T133" t="str">
        <f>IF(ds_salaries[[#This Row],[salary_in_usd]]&gt;ds_salaries[[#This Row],[Avg_Us Sal]],"high paying","low paying")</f>
        <v>low paying</v>
      </c>
      <c r="U133">
        <f t="shared" si="14"/>
        <v>26</v>
      </c>
    </row>
    <row r="134" spans="1:21" x14ac:dyDescent="0.35">
      <c r="A134">
        <v>132</v>
      </c>
      <c r="B134">
        <v>2021</v>
      </c>
      <c r="C134" t="s">
        <v>12</v>
      </c>
      <c r="D134" t="s">
        <v>13</v>
      </c>
      <c r="E134" t="s">
        <v>101</v>
      </c>
      <c r="F134">
        <v>38400</v>
      </c>
      <c r="G134" t="s">
        <v>20</v>
      </c>
      <c r="H134">
        <v>38400</v>
      </c>
      <c r="I134" t="s">
        <v>102</v>
      </c>
      <c r="J134">
        <v>100</v>
      </c>
      <c r="K134" t="s">
        <v>30</v>
      </c>
      <c r="L134" t="s">
        <v>26</v>
      </c>
      <c r="M134">
        <f t="shared" si="10"/>
        <v>280</v>
      </c>
      <c r="N134">
        <f t="shared" si="11"/>
        <v>112297.86985172982</v>
      </c>
      <c r="O134">
        <f t="shared" si="12"/>
        <v>213</v>
      </c>
      <c r="P134">
        <f t="shared" si="13"/>
        <v>88</v>
      </c>
      <c r="Q134">
        <f>AVERAGE(ds_salaries[[#This Row],[TOTAL IN]],ds_salaries[[#This Row],[Avg_Us Sal]])</f>
        <v>56192.934925864909</v>
      </c>
      <c r="R134">
        <f>AVERAGE(ds_salaries[[#This Row],[Avg_Us Sal]],ds_salaries[[#This Row],[TOTAL MI]])</f>
        <v>56255.434925864909</v>
      </c>
      <c r="S134">
        <f>AVERAGE(ds_salaries[[#This Row],[TOTAL SE]],ds_salaries[[#This Row],[Avg_Us Sal]])</f>
        <v>56288.934925864909</v>
      </c>
      <c r="T134" t="str">
        <f>IF(ds_salaries[[#This Row],[salary_in_usd]]&gt;ds_salaries[[#This Row],[Avg_Us Sal]],"high paying","low paying")</f>
        <v>low paying</v>
      </c>
      <c r="U134">
        <f t="shared" si="14"/>
        <v>26</v>
      </c>
    </row>
    <row r="135" spans="1:21" x14ac:dyDescent="0.35">
      <c r="A135">
        <v>133</v>
      </c>
      <c r="B135">
        <v>2021</v>
      </c>
      <c r="C135" t="s">
        <v>18</v>
      </c>
      <c r="D135" t="s">
        <v>13</v>
      </c>
      <c r="E135" t="s">
        <v>75</v>
      </c>
      <c r="F135">
        <v>24000</v>
      </c>
      <c r="G135" t="s">
        <v>20</v>
      </c>
      <c r="H135">
        <v>24000</v>
      </c>
      <c r="I135" t="s">
        <v>92</v>
      </c>
      <c r="J135">
        <v>100</v>
      </c>
      <c r="K135" t="s">
        <v>92</v>
      </c>
      <c r="L135" t="s">
        <v>26</v>
      </c>
      <c r="M135">
        <f t="shared" si="10"/>
        <v>280</v>
      </c>
      <c r="N135">
        <f t="shared" si="11"/>
        <v>112297.86985172982</v>
      </c>
      <c r="O135">
        <f t="shared" si="12"/>
        <v>213</v>
      </c>
      <c r="P135">
        <f t="shared" si="13"/>
        <v>88</v>
      </c>
      <c r="Q135">
        <f>AVERAGE(ds_salaries[[#This Row],[TOTAL IN]],ds_salaries[[#This Row],[Avg_Us Sal]])</f>
        <v>56192.934925864909</v>
      </c>
      <c r="R135">
        <f>AVERAGE(ds_salaries[[#This Row],[Avg_Us Sal]],ds_salaries[[#This Row],[TOTAL MI]])</f>
        <v>56255.434925864909</v>
      </c>
      <c r="S135">
        <f>AVERAGE(ds_salaries[[#This Row],[TOTAL SE]],ds_salaries[[#This Row],[Avg_Us Sal]])</f>
        <v>56288.934925864909</v>
      </c>
      <c r="T135" t="str">
        <f>IF(ds_salaries[[#This Row],[salary_in_usd]]&gt;ds_salaries[[#This Row],[Avg_Us Sal]],"high paying","low paying")</f>
        <v>low paying</v>
      </c>
      <c r="U135">
        <f t="shared" si="14"/>
        <v>26</v>
      </c>
    </row>
    <row r="136" spans="1:21" x14ac:dyDescent="0.35">
      <c r="A136">
        <v>134</v>
      </c>
      <c r="B136">
        <v>2021</v>
      </c>
      <c r="C136" t="s">
        <v>31</v>
      </c>
      <c r="D136" t="s">
        <v>13</v>
      </c>
      <c r="E136" t="s">
        <v>14</v>
      </c>
      <c r="F136">
        <v>100000</v>
      </c>
      <c r="G136" t="s">
        <v>20</v>
      </c>
      <c r="H136">
        <v>100000</v>
      </c>
      <c r="I136" t="s">
        <v>30</v>
      </c>
      <c r="J136">
        <v>0</v>
      </c>
      <c r="K136" t="s">
        <v>30</v>
      </c>
      <c r="L136" t="s">
        <v>22</v>
      </c>
      <c r="M136">
        <f t="shared" si="10"/>
        <v>280</v>
      </c>
      <c r="N136">
        <f t="shared" si="11"/>
        <v>112297.86985172982</v>
      </c>
      <c r="O136">
        <f t="shared" si="12"/>
        <v>213</v>
      </c>
      <c r="P136">
        <f t="shared" si="13"/>
        <v>88</v>
      </c>
      <c r="Q136">
        <f>AVERAGE(ds_salaries[[#This Row],[TOTAL IN]],ds_salaries[[#This Row],[Avg_Us Sal]])</f>
        <v>56192.934925864909</v>
      </c>
      <c r="R136">
        <f>AVERAGE(ds_salaries[[#This Row],[Avg_Us Sal]],ds_salaries[[#This Row],[TOTAL MI]])</f>
        <v>56255.434925864909</v>
      </c>
      <c r="S136">
        <f>AVERAGE(ds_salaries[[#This Row],[TOTAL SE]],ds_salaries[[#This Row],[Avg_Us Sal]])</f>
        <v>56288.934925864909</v>
      </c>
      <c r="T136" t="str">
        <f>IF(ds_salaries[[#This Row],[salary_in_usd]]&gt;ds_salaries[[#This Row],[Avg_Us Sal]],"high paying","low paying")</f>
        <v>low paying</v>
      </c>
      <c r="U136">
        <f t="shared" si="14"/>
        <v>26</v>
      </c>
    </row>
    <row r="137" spans="1:21" x14ac:dyDescent="0.35">
      <c r="A137">
        <v>135</v>
      </c>
      <c r="B137">
        <v>2021</v>
      </c>
      <c r="C137" t="s">
        <v>12</v>
      </c>
      <c r="D137" t="s">
        <v>13</v>
      </c>
      <c r="E137" t="s">
        <v>32</v>
      </c>
      <c r="F137">
        <v>90000</v>
      </c>
      <c r="G137" t="s">
        <v>20</v>
      </c>
      <c r="H137">
        <v>90000</v>
      </c>
      <c r="I137" t="s">
        <v>30</v>
      </c>
      <c r="J137">
        <v>100</v>
      </c>
      <c r="K137" t="s">
        <v>30</v>
      </c>
      <c r="L137" t="s">
        <v>26</v>
      </c>
      <c r="M137">
        <f t="shared" si="10"/>
        <v>280</v>
      </c>
      <c r="N137">
        <f t="shared" si="11"/>
        <v>112297.86985172982</v>
      </c>
      <c r="O137">
        <f t="shared" si="12"/>
        <v>213</v>
      </c>
      <c r="P137">
        <f t="shared" si="13"/>
        <v>88</v>
      </c>
      <c r="Q137">
        <f>AVERAGE(ds_salaries[[#This Row],[TOTAL IN]],ds_salaries[[#This Row],[Avg_Us Sal]])</f>
        <v>56192.934925864909</v>
      </c>
      <c r="R137">
        <f>AVERAGE(ds_salaries[[#This Row],[Avg_Us Sal]],ds_salaries[[#This Row],[TOTAL MI]])</f>
        <v>56255.434925864909</v>
      </c>
      <c r="S137">
        <f>AVERAGE(ds_salaries[[#This Row],[TOTAL SE]],ds_salaries[[#This Row],[Avg_Us Sal]])</f>
        <v>56288.934925864909</v>
      </c>
      <c r="T137" t="str">
        <f>IF(ds_salaries[[#This Row],[salary_in_usd]]&gt;ds_salaries[[#This Row],[Avg_Us Sal]],"high paying","low paying")</f>
        <v>low paying</v>
      </c>
      <c r="U137">
        <f t="shared" si="14"/>
        <v>26</v>
      </c>
    </row>
    <row r="138" spans="1:21" x14ac:dyDescent="0.35">
      <c r="A138">
        <v>136</v>
      </c>
      <c r="B138">
        <v>2021</v>
      </c>
      <c r="C138" t="s">
        <v>12</v>
      </c>
      <c r="D138" t="s">
        <v>13</v>
      </c>
      <c r="E138" t="s">
        <v>70</v>
      </c>
      <c r="F138">
        <v>7000000</v>
      </c>
      <c r="G138" t="s">
        <v>45</v>
      </c>
      <c r="H138">
        <v>63711</v>
      </c>
      <c r="I138" t="s">
        <v>21</v>
      </c>
      <c r="J138">
        <v>50</v>
      </c>
      <c r="K138" t="s">
        <v>21</v>
      </c>
      <c r="L138" t="s">
        <v>22</v>
      </c>
      <c r="M138">
        <f t="shared" si="10"/>
        <v>280</v>
      </c>
      <c r="N138">
        <f t="shared" si="11"/>
        <v>112297.86985172982</v>
      </c>
      <c r="O138">
        <f t="shared" si="12"/>
        <v>213</v>
      </c>
      <c r="P138">
        <f t="shared" si="13"/>
        <v>88</v>
      </c>
      <c r="Q138">
        <f>AVERAGE(ds_salaries[[#This Row],[TOTAL IN]],ds_salaries[[#This Row],[Avg_Us Sal]])</f>
        <v>56192.934925864909</v>
      </c>
      <c r="R138">
        <f>AVERAGE(ds_salaries[[#This Row],[Avg_Us Sal]],ds_salaries[[#This Row],[TOTAL MI]])</f>
        <v>56255.434925864909</v>
      </c>
      <c r="S138">
        <f>AVERAGE(ds_salaries[[#This Row],[TOTAL SE]],ds_salaries[[#This Row],[Avg_Us Sal]])</f>
        <v>56288.934925864909</v>
      </c>
      <c r="T138" t="str">
        <f>IF(ds_salaries[[#This Row],[salary_in_usd]]&gt;ds_salaries[[#This Row],[Avg_Us Sal]],"high paying","low paying")</f>
        <v>low paying</v>
      </c>
      <c r="U138">
        <f t="shared" si="14"/>
        <v>26</v>
      </c>
    </row>
    <row r="139" spans="1:21" x14ac:dyDescent="0.35">
      <c r="A139">
        <v>137</v>
      </c>
      <c r="B139">
        <v>2021</v>
      </c>
      <c r="C139" t="s">
        <v>12</v>
      </c>
      <c r="D139" t="s">
        <v>13</v>
      </c>
      <c r="E139" t="s">
        <v>70</v>
      </c>
      <c r="F139">
        <v>8500000</v>
      </c>
      <c r="G139" t="s">
        <v>45</v>
      </c>
      <c r="H139">
        <v>77364</v>
      </c>
      <c r="I139" t="s">
        <v>21</v>
      </c>
      <c r="J139">
        <v>50</v>
      </c>
      <c r="K139" t="s">
        <v>21</v>
      </c>
      <c r="L139" t="s">
        <v>22</v>
      </c>
      <c r="M139">
        <f t="shared" si="10"/>
        <v>280</v>
      </c>
      <c r="N139">
        <f t="shared" si="11"/>
        <v>112297.86985172982</v>
      </c>
      <c r="O139">
        <f t="shared" si="12"/>
        <v>213</v>
      </c>
      <c r="P139">
        <f t="shared" si="13"/>
        <v>88</v>
      </c>
      <c r="Q139">
        <f>AVERAGE(ds_salaries[[#This Row],[TOTAL IN]],ds_salaries[[#This Row],[Avg_Us Sal]])</f>
        <v>56192.934925864909</v>
      </c>
      <c r="R139">
        <f>AVERAGE(ds_salaries[[#This Row],[Avg_Us Sal]],ds_salaries[[#This Row],[TOTAL MI]])</f>
        <v>56255.434925864909</v>
      </c>
      <c r="S139">
        <f>AVERAGE(ds_salaries[[#This Row],[TOTAL SE]],ds_salaries[[#This Row],[Avg_Us Sal]])</f>
        <v>56288.934925864909</v>
      </c>
      <c r="T139" t="str">
        <f>IF(ds_salaries[[#This Row],[salary_in_usd]]&gt;ds_salaries[[#This Row],[Avg_Us Sal]],"high paying","low paying")</f>
        <v>low paying</v>
      </c>
      <c r="U139">
        <f t="shared" si="14"/>
        <v>26</v>
      </c>
    </row>
    <row r="140" spans="1:21" x14ac:dyDescent="0.35">
      <c r="A140">
        <v>138</v>
      </c>
      <c r="B140">
        <v>2021</v>
      </c>
      <c r="C140" t="s">
        <v>18</v>
      </c>
      <c r="D140" t="s">
        <v>13</v>
      </c>
      <c r="E140" t="s">
        <v>77</v>
      </c>
      <c r="F140">
        <v>220000</v>
      </c>
      <c r="G140" t="s">
        <v>20</v>
      </c>
      <c r="H140">
        <v>220000</v>
      </c>
      <c r="I140" t="s">
        <v>30</v>
      </c>
      <c r="J140">
        <v>0</v>
      </c>
      <c r="K140" t="s">
        <v>30</v>
      </c>
      <c r="L140" t="s">
        <v>17</v>
      </c>
      <c r="M140">
        <f t="shared" si="10"/>
        <v>280</v>
      </c>
      <c r="N140">
        <f t="shared" si="11"/>
        <v>112297.86985172982</v>
      </c>
      <c r="O140">
        <f t="shared" si="12"/>
        <v>213</v>
      </c>
      <c r="P140">
        <f t="shared" si="13"/>
        <v>88</v>
      </c>
      <c r="Q140">
        <f>AVERAGE(ds_salaries[[#This Row],[TOTAL IN]],ds_salaries[[#This Row],[Avg_Us Sal]])</f>
        <v>56192.934925864909</v>
      </c>
      <c r="R140">
        <f>AVERAGE(ds_salaries[[#This Row],[Avg_Us Sal]],ds_salaries[[#This Row],[TOTAL MI]])</f>
        <v>56255.434925864909</v>
      </c>
      <c r="S140">
        <f>AVERAGE(ds_salaries[[#This Row],[TOTAL SE]],ds_salaries[[#This Row],[Avg_Us Sal]])</f>
        <v>56288.934925864909</v>
      </c>
      <c r="T140" t="str">
        <f>IF(ds_salaries[[#This Row],[salary_in_usd]]&gt;ds_salaries[[#This Row],[Avg_Us Sal]],"high paying","low paying")</f>
        <v>high paying</v>
      </c>
      <c r="U140">
        <f t="shared" si="14"/>
        <v>26</v>
      </c>
    </row>
    <row r="141" spans="1:21" x14ac:dyDescent="0.35">
      <c r="A141">
        <v>139</v>
      </c>
      <c r="B141">
        <v>2021</v>
      </c>
      <c r="C141" t="s">
        <v>31</v>
      </c>
      <c r="D141" t="s">
        <v>13</v>
      </c>
      <c r="E141" t="s">
        <v>14</v>
      </c>
      <c r="F141">
        <v>80000</v>
      </c>
      <c r="G141" t="s">
        <v>20</v>
      </c>
      <c r="H141">
        <v>80000</v>
      </c>
      <c r="I141" t="s">
        <v>30</v>
      </c>
      <c r="J141">
        <v>100</v>
      </c>
      <c r="K141" t="s">
        <v>30</v>
      </c>
      <c r="L141" t="s">
        <v>26</v>
      </c>
      <c r="M141">
        <f t="shared" si="10"/>
        <v>280</v>
      </c>
      <c r="N141">
        <f t="shared" si="11"/>
        <v>112297.86985172982</v>
      </c>
      <c r="O141">
        <f t="shared" si="12"/>
        <v>213</v>
      </c>
      <c r="P141">
        <f t="shared" si="13"/>
        <v>88</v>
      </c>
      <c r="Q141">
        <f>AVERAGE(ds_salaries[[#This Row],[TOTAL IN]],ds_salaries[[#This Row],[Avg_Us Sal]])</f>
        <v>56192.934925864909</v>
      </c>
      <c r="R141">
        <f>AVERAGE(ds_salaries[[#This Row],[Avg_Us Sal]],ds_salaries[[#This Row],[TOTAL MI]])</f>
        <v>56255.434925864909</v>
      </c>
      <c r="S141">
        <f>AVERAGE(ds_salaries[[#This Row],[TOTAL SE]],ds_salaries[[#This Row],[Avg_Us Sal]])</f>
        <v>56288.934925864909</v>
      </c>
      <c r="T141" t="str">
        <f>IF(ds_salaries[[#This Row],[salary_in_usd]]&gt;ds_salaries[[#This Row],[Avg_Us Sal]],"high paying","low paying")</f>
        <v>low paying</v>
      </c>
      <c r="U141">
        <f t="shared" si="14"/>
        <v>26</v>
      </c>
    </row>
    <row r="142" spans="1:21" x14ac:dyDescent="0.35">
      <c r="A142">
        <v>140</v>
      </c>
      <c r="B142">
        <v>2021</v>
      </c>
      <c r="C142" t="s">
        <v>12</v>
      </c>
      <c r="D142" t="s">
        <v>13</v>
      </c>
      <c r="E142" t="s">
        <v>32</v>
      </c>
      <c r="F142">
        <v>135000</v>
      </c>
      <c r="G142" t="s">
        <v>20</v>
      </c>
      <c r="H142">
        <v>135000</v>
      </c>
      <c r="I142" t="s">
        <v>30</v>
      </c>
      <c r="J142">
        <v>100</v>
      </c>
      <c r="K142" t="s">
        <v>30</v>
      </c>
      <c r="L142" t="s">
        <v>17</v>
      </c>
      <c r="M142">
        <f t="shared" si="10"/>
        <v>280</v>
      </c>
      <c r="N142">
        <f t="shared" si="11"/>
        <v>112297.86985172982</v>
      </c>
      <c r="O142">
        <f t="shared" si="12"/>
        <v>213</v>
      </c>
      <c r="P142">
        <f t="shared" si="13"/>
        <v>88</v>
      </c>
      <c r="Q142">
        <f>AVERAGE(ds_salaries[[#This Row],[TOTAL IN]],ds_salaries[[#This Row],[Avg_Us Sal]])</f>
        <v>56192.934925864909</v>
      </c>
      <c r="R142">
        <f>AVERAGE(ds_salaries[[#This Row],[Avg_Us Sal]],ds_salaries[[#This Row],[TOTAL MI]])</f>
        <v>56255.434925864909</v>
      </c>
      <c r="S142">
        <f>AVERAGE(ds_salaries[[#This Row],[TOTAL SE]],ds_salaries[[#This Row],[Avg_Us Sal]])</f>
        <v>56288.934925864909</v>
      </c>
      <c r="T142" t="str">
        <f>IF(ds_salaries[[#This Row],[salary_in_usd]]&gt;ds_salaries[[#This Row],[Avg_Us Sal]],"high paying","low paying")</f>
        <v>high paying</v>
      </c>
      <c r="U142">
        <f t="shared" si="14"/>
        <v>26</v>
      </c>
    </row>
    <row r="143" spans="1:21" x14ac:dyDescent="0.35">
      <c r="A143">
        <v>141</v>
      </c>
      <c r="B143">
        <v>2021</v>
      </c>
      <c r="C143" t="s">
        <v>18</v>
      </c>
      <c r="D143" t="s">
        <v>13</v>
      </c>
      <c r="E143" t="s">
        <v>80</v>
      </c>
      <c r="F143">
        <v>240000</v>
      </c>
      <c r="G143" t="s">
        <v>20</v>
      </c>
      <c r="H143">
        <v>240000</v>
      </c>
      <c r="I143" t="s">
        <v>30</v>
      </c>
      <c r="J143">
        <v>0</v>
      </c>
      <c r="K143" t="s">
        <v>30</v>
      </c>
      <c r="L143" t="s">
        <v>17</v>
      </c>
      <c r="M143">
        <f t="shared" si="10"/>
        <v>280</v>
      </c>
      <c r="N143">
        <f t="shared" si="11"/>
        <v>112297.86985172982</v>
      </c>
      <c r="O143">
        <f t="shared" si="12"/>
        <v>213</v>
      </c>
      <c r="P143">
        <f t="shared" si="13"/>
        <v>88</v>
      </c>
      <c r="Q143">
        <f>AVERAGE(ds_salaries[[#This Row],[TOTAL IN]],ds_salaries[[#This Row],[Avg_Us Sal]])</f>
        <v>56192.934925864909</v>
      </c>
      <c r="R143">
        <f>AVERAGE(ds_salaries[[#This Row],[Avg_Us Sal]],ds_salaries[[#This Row],[TOTAL MI]])</f>
        <v>56255.434925864909</v>
      </c>
      <c r="S143">
        <f>AVERAGE(ds_salaries[[#This Row],[TOTAL SE]],ds_salaries[[#This Row],[Avg_Us Sal]])</f>
        <v>56288.934925864909</v>
      </c>
      <c r="T143" t="str">
        <f>IF(ds_salaries[[#This Row],[salary_in_usd]]&gt;ds_salaries[[#This Row],[Avg_Us Sal]],"high paying","low paying")</f>
        <v>high paying</v>
      </c>
      <c r="U143">
        <f t="shared" si="14"/>
        <v>26</v>
      </c>
    </row>
    <row r="144" spans="1:21" x14ac:dyDescent="0.35">
      <c r="A144">
        <v>142</v>
      </c>
      <c r="B144">
        <v>2021</v>
      </c>
      <c r="C144" t="s">
        <v>18</v>
      </c>
      <c r="D144" t="s">
        <v>13</v>
      </c>
      <c r="E144" t="s">
        <v>64</v>
      </c>
      <c r="F144">
        <v>150000</v>
      </c>
      <c r="G144" t="s">
        <v>20</v>
      </c>
      <c r="H144">
        <v>150000</v>
      </c>
      <c r="I144" t="s">
        <v>30</v>
      </c>
      <c r="J144">
        <v>0</v>
      </c>
      <c r="K144" t="s">
        <v>30</v>
      </c>
      <c r="L144" t="s">
        <v>17</v>
      </c>
      <c r="M144">
        <f t="shared" si="10"/>
        <v>280</v>
      </c>
      <c r="N144">
        <f t="shared" si="11"/>
        <v>112297.86985172982</v>
      </c>
      <c r="O144">
        <f t="shared" si="12"/>
        <v>213</v>
      </c>
      <c r="P144">
        <f t="shared" si="13"/>
        <v>88</v>
      </c>
      <c r="Q144">
        <f>AVERAGE(ds_salaries[[#This Row],[TOTAL IN]],ds_salaries[[#This Row],[Avg_Us Sal]])</f>
        <v>56192.934925864909</v>
      </c>
      <c r="R144">
        <f>AVERAGE(ds_salaries[[#This Row],[Avg_Us Sal]],ds_salaries[[#This Row],[TOTAL MI]])</f>
        <v>56255.434925864909</v>
      </c>
      <c r="S144">
        <f>AVERAGE(ds_salaries[[#This Row],[TOTAL SE]],ds_salaries[[#This Row],[Avg_Us Sal]])</f>
        <v>56288.934925864909</v>
      </c>
      <c r="T144" t="str">
        <f>IF(ds_salaries[[#This Row],[salary_in_usd]]&gt;ds_salaries[[#This Row],[Avg_Us Sal]],"high paying","low paying")</f>
        <v>high paying</v>
      </c>
      <c r="U144">
        <f t="shared" si="14"/>
        <v>26</v>
      </c>
    </row>
    <row r="145" spans="1:21" x14ac:dyDescent="0.35">
      <c r="A145">
        <v>143</v>
      </c>
      <c r="B145">
        <v>2021</v>
      </c>
      <c r="C145" t="s">
        <v>12</v>
      </c>
      <c r="D145" t="s">
        <v>13</v>
      </c>
      <c r="E145" t="s">
        <v>14</v>
      </c>
      <c r="F145">
        <v>82500</v>
      </c>
      <c r="G145" t="s">
        <v>20</v>
      </c>
      <c r="H145">
        <v>82500</v>
      </c>
      <c r="I145" t="s">
        <v>30</v>
      </c>
      <c r="J145">
        <v>100</v>
      </c>
      <c r="K145" t="s">
        <v>30</v>
      </c>
      <c r="L145" t="s">
        <v>22</v>
      </c>
      <c r="M145">
        <f t="shared" si="10"/>
        <v>280</v>
      </c>
      <c r="N145">
        <f t="shared" si="11"/>
        <v>112297.86985172982</v>
      </c>
      <c r="O145">
        <f t="shared" si="12"/>
        <v>213</v>
      </c>
      <c r="P145">
        <f t="shared" si="13"/>
        <v>88</v>
      </c>
      <c r="Q145">
        <f>AVERAGE(ds_salaries[[#This Row],[TOTAL IN]],ds_salaries[[#This Row],[Avg_Us Sal]])</f>
        <v>56192.934925864909</v>
      </c>
      <c r="R145">
        <f>AVERAGE(ds_salaries[[#This Row],[Avg_Us Sal]],ds_salaries[[#This Row],[TOTAL MI]])</f>
        <v>56255.434925864909</v>
      </c>
      <c r="S145">
        <f>AVERAGE(ds_salaries[[#This Row],[TOTAL SE]],ds_salaries[[#This Row],[Avg_Us Sal]])</f>
        <v>56288.934925864909</v>
      </c>
      <c r="T145" t="str">
        <f>IF(ds_salaries[[#This Row],[salary_in_usd]]&gt;ds_salaries[[#This Row],[Avg_Us Sal]],"high paying","low paying")</f>
        <v>low paying</v>
      </c>
      <c r="U145">
        <f t="shared" si="14"/>
        <v>26</v>
      </c>
    </row>
    <row r="146" spans="1:21" x14ac:dyDescent="0.35">
      <c r="A146">
        <v>144</v>
      </c>
      <c r="B146">
        <v>2021</v>
      </c>
      <c r="C146" t="s">
        <v>12</v>
      </c>
      <c r="D146" t="s">
        <v>13</v>
      </c>
      <c r="E146" t="s">
        <v>44</v>
      </c>
      <c r="F146">
        <v>100000</v>
      </c>
      <c r="G146" t="s">
        <v>20</v>
      </c>
      <c r="H146">
        <v>100000</v>
      </c>
      <c r="I146" t="s">
        <v>30</v>
      </c>
      <c r="J146">
        <v>100</v>
      </c>
      <c r="K146" t="s">
        <v>30</v>
      </c>
      <c r="L146" t="s">
        <v>17</v>
      </c>
      <c r="M146">
        <f t="shared" si="10"/>
        <v>280</v>
      </c>
      <c r="N146">
        <f t="shared" si="11"/>
        <v>112297.86985172982</v>
      </c>
      <c r="O146">
        <f t="shared" si="12"/>
        <v>213</v>
      </c>
      <c r="P146">
        <f t="shared" si="13"/>
        <v>88</v>
      </c>
      <c r="Q146">
        <f>AVERAGE(ds_salaries[[#This Row],[TOTAL IN]],ds_salaries[[#This Row],[Avg_Us Sal]])</f>
        <v>56192.934925864909</v>
      </c>
      <c r="R146">
        <f>AVERAGE(ds_salaries[[#This Row],[Avg_Us Sal]],ds_salaries[[#This Row],[TOTAL MI]])</f>
        <v>56255.434925864909</v>
      </c>
      <c r="S146">
        <f>AVERAGE(ds_salaries[[#This Row],[TOTAL SE]],ds_salaries[[#This Row],[Avg_Us Sal]])</f>
        <v>56288.934925864909</v>
      </c>
      <c r="T146" t="str">
        <f>IF(ds_salaries[[#This Row],[salary_in_usd]]&gt;ds_salaries[[#This Row],[Avg_Us Sal]],"high paying","low paying")</f>
        <v>low paying</v>
      </c>
      <c r="U146">
        <f t="shared" si="14"/>
        <v>26</v>
      </c>
    </row>
    <row r="147" spans="1:21" x14ac:dyDescent="0.35">
      <c r="A147">
        <v>145</v>
      </c>
      <c r="B147">
        <v>2021</v>
      </c>
      <c r="C147" t="s">
        <v>18</v>
      </c>
      <c r="D147" t="s">
        <v>13</v>
      </c>
      <c r="E147" t="s">
        <v>29</v>
      </c>
      <c r="F147">
        <v>70000</v>
      </c>
      <c r="G147" t="s">
        <v>15</v>
      </c>
      <c r="H147">
        <v>82744</v>
      </c>
      <c r="I147" t="s">
        <v>103</v>
      </c>
      <c r="J147">
        <v>50</v>
      </c>
      <c r="K147" t="s">
        <v>103</v>
      </c>
      <c r="L147" t="s">
        <v>26</v>
      </c>
      <c r="M147">
        <f t="shared" si="10"/>
        <v>280</v>
      </c>
      <c r="N147">
        <f t="shared" si="11"/>
        <v>112297.86985172982</v>
      </c>
      <c r="O147">
        <f t="shared" si="12"/>
        <v>213</v>
      </c>
      <c r="P147">
        <f t="shared" si="13"/>
        <v>88</v>
      </c>
      <c r="Q147">
        <f>AVERAGE(ds_salaries[[#This Row],[TOTAL IN]],ds_salaries[[#This Row],[Avg_Us Sal]])</f>
        <v>56192.934925864909</v>
      </c>
      <c r="R147">
        <f>AVERAGE(ds_salaries[[#This Row],[Avg_Us Sal]],ds_salaries[[#This Row],[TOTAL MI]])</f>
        <v>56255.434925864909</v>
      </c>
      <c r="S147">
        <f>AVERAGE(ds_salaries[[#This Row],[TOTAL SE]],ds_salaries[[#This Row],[Avg_Us Sal]])</f>
        <v>56288.934925864909</v>
      </c>
      <c r="T147" t="str">
        <f>IF(ds_salaries[[#This Row],[salary_in_usd]]&gt;ds_salaries[[#This Row],[Avg_Us Sal]],"high paying","low paying")</f>
        <v>low paying</v>
      </c>
      <c r="U147">
        <f t="shared" si="14"/>
        <v>26</v>
      </c>
    </row>
    <row r="148" spans="1:21" x14ac:dyDescent="0.35">
      <c r="A148">
        <v>146</v>
      </c>
      <c r="B148">
        <v>2021</v>
      </c>
      <c r="C148" t="s">
        <v>12</v>
      </c>
      <c r="D148" t="s">
        <v>13</v>
      </c>
      <c r="E148" t="s">
        <v>56</v>
      </c>
      <c r="F148">
        <v>53000</v>
      </c>
      <c r="G148" t="s">
        <v>15</v>
      </c>
      <c r="H148">
        <v>62649</v>
      </c>
      <c r="I148" t="s">
        <v>39</v>
      </c>
      <c r="J148">
        <v>50</v>
      </c>
      <c r="K148" t="s">
        <v>39</v>
      </c>
      <c r="L148" t="s">
        <v>26</v>
      </c>
      <c r="M148">
        <f t="shared" si="10"/>
        <v>280</v>
      </c>
      <c r="N148">
        <f t="shared" si="11"/>
        <v>112297.86985172982</v>
      </c>
      <c r="O148">
        <f t="shared" si="12"/>
        <v>213</v>
      </c>
      <c r="P148">
        <f t="shared" si="13"/>
        <v>88</v>
      </c>
      <c r="Q148">
        <f>AVERAGE(ds_salaries[[#This Row],[TOTAL IN]],ds_salaries[[#This Row],[Avg_Us Sal]])</f>
        <v>56192.934925864909</v>
      </c>
      <c r="R148">
        <f>AVERAGE(ds_salaries[[#This Row],[Avg_Us Sal]],ds_salaries[[#This Row],[TOTAL MI]])</f>
        <v>56255.434925864909</v>
      </c>
      <c r="S148">
        <f>AVERAGE(ds_salaries[[#This Row],[TOTAL SE]],ds_salaries[[#This Row],[Avg_Us Sal]])</f>
        <v>56288.934925864909</v>
      </c>
      <c r="T148" t="str">
        <f>IF(ds_salaries[[#This Row],[salary_in_usd]]&gt;ds_salaries[[#This Row],[Avg_Us Sal]],"high paying","low paying")</f>
        <v>low paying</v>
      </c>
      <c r="U148">
        <f t="shared" si="14"/>
        <v>26</v>
      </c>
    </row>
    <row r="149" spans="1:21" x14ac:dyDescent="0.35">
      <c r="A149">
        <v>147</v>
      </c>
      <c r="B149">
        <v>2021</v>
      </c>
      <c r="C149" t="s">
        <v>12</v>
      </c>
      <c r="D149" t="s">
        <v>13</v>
      </c>
      <c r="E149" t="s">
        <v>44</v>
      </c>
      <c r="F149">
        <v>90000</v>
      </c>
      <c r="G149" t="s">
        <v>20</v>
      </c>
      <c r="H149">
        <v>90000</v>
      </c>
      <c r="I149" t="s">
        <v>30</v>
      </c>
      <c r="J149">
        <v>100</v>
      </c>
      <c r="K149" t="s">
        <v>30</v>
      </c>
      <c r="L149" t="s">
        <v>17</v>
      </c>
      <c r="M149">
        <f t="shared" si="10"/>
        <v>280</v>
      </c>
      <c r="N149">
        <f t="shared" si="11"/>
        <v>112297.86985172982</v>
      </c>
      <c r="O149">
        <f t="shared" si="12"/>
        <v>213</v>
      </c>
      <c r="P149">
        <f t="shared" si="13"/>
        <v>88</v>
      </c>
      <c r="Q149">
        <f>AVERAGE(ds_salaries[[#This Row],[TOTAL IN]],ds_salaries[[#This Row],[Avg_Us Sal]])</f>
        <v>56192.934925864909</v>
      </c>
      <c r="R149">
        <f>AVERAGE(ds_salaries[[#This Row],[Avg_Us Sal]],ds_salaries[[#This Row],[TOTAL MI]])</f>
        <v>56255.434925864909</v>
      </c>
      <c r="S149">
        <f>AVERAGE(ds_salaries[[#This Row],[TOTAL SE]],ds_salaries[[#This Row],[Avg_Us Sal]])</f>
        <v>56288.934925864909</v>
      </c>
      <c r="T149" t="str">
        <f>IF(ds_salaries[[#This Row],[salary_in_usd]]&gt;ds_salaries[[#This Row],[Avg_Us Sal]],"high paying","low paying")</f>
        <v>low paying</v>
      </c>
      <c r="U149">
        <f t="shared" si="14"/>
        <v>26</v>
      </c>
    </row>
    <row r="150" spans="1:21" x14ac:dyDescent="0.35">
      <c r="A150">
        <v>148</v>
      </c>
      <c r="B150">
        <v>2021</v>
      </c>
      <c r="C150" t="s">
        <v>18</v>
      </c>
      <c r="D150" t="s">
        <v>13</v>
      </c>
      <c r="E150" t="s">
        <v>64</v>
      </c>
      <c r="F150">
        <v>153000</v>
      </c>
      <c r="G150" t="s">
        <v>20</v>
      </c>
      <c r="H150">
        <v>153000</v>
      </c>
      <c r="I150" t="s">
        <v>30</v>
      </c>
      <c r="J150">
        <v>100</v>
      </c>
      <c r="K150" t="s">
        <v>30</v>
      </c>
      <c r="L150" t="s">
        <v>17</v>
      </c>
      <c r="M150">
        <f t="shared" si="10"/>
        <v>280</v>
      </c>
      <c r="N150">
        <f t="shared" si="11"/>
        <v>112297.86985172982</v>
      </c>
      <c r="O150">
        <f t="shared" si="12"/>
        <v>213</v>
      </c>
      <c r="P150">
        <f t="shared" si="13"/>
        <v>88</v>
      </c>
      <c r="Q150">
        <f>AVERAGE(ds_salaries[[#This Row],[TOTAL IN]],ds_salaries[[#This Row],[Avg_Us Sal]])</f>
        <v>56192.934925864909</v>
      </c>
      <c r="R150">
        <f>AVERAGE(ds_salaries[[#This Row],[Avg_Us Sal]],ds_salaries[[#This Row],[TOTAL MI]])</f>
        <v>56255.434925864909</v>
      </c>
      <c r="S150">
        <f>AVERAGE(ds_salaries[[#This Row],[TOTAL SE]],ds_salaries[[#This Row],[Avg_Us Sal]])</f>
        <v>56288.934925864909</v>
      </c>
      <c r="T150" t="str">
        <f>IF(ds_salaries[[#This Row],[salary_in_usd]]&gt;ds_salaries[[#This Row],[Avg_Us Sal]],"high paying","low paying")</f>
        <v>high paying</v>
      </c>
      <c r="U150">
        <f t="shared" si="14"/>
        <v>26</v>
      </c>
    </row>
    <row r="151" spans="1:21" x14ac:dyDescent="0.35">
      <c r="A151">
        <v>149</v>
      </c>
      <c r="B151">
        <v>2021</v>
      </c>
      <c r="C151" t="s">
        <v>18</v>
      </c>
      <c r="D151" t="s">
        <v>13</v>
      </c>
      <c r="E151" t="s">
        <v>89</v>
      </c>
      <c r="F151">
        <v>160000</v>
      </c>
      <c r="G151" t="s">
        <v>20</v>
      </c>
      <c r="H151">
        <v>160000</v>
      </c>
      <c r="I151" t="s">
        <v>92</v>
      </c>
      <c r="J151">
        <v>100</v>
      </c>
      <c r="K151" t="s">
        <v>30</v>
      </c>
      <c r="L151" t="s">
        <v>22</v>
      </c>
      <c r="M151">
        <f t="shared" si="10"/>
        <v>280</v>
      </c>
      <c r="N151">
        <f t="shared" si="11"/>
        <v>112297.86985172982</v>
      </c>
      <c r="O151">
        <f t="shared" si="12"/>
        <v>213</v>
      </c>
      <c r="P151">
        <f t="shared" si="13"/>
        <v>88</v>
      </c>
      <c r="Q151">
        <f>AVERAGE(ds_salaries[[#This Row],[TOTAL IN]],ds_salaries[[#This Row],[Avg_Us Sal]])</f>
        <v>56192.934925864909</v>
      </c>
      <c r="R151">
        <f>AVERAGE(ds_salaries[[#This Row],[Avg_Us Sal]],ds_salaries[[#This Row],[TOTAL MI]])</f>
        <v>56255.434925864909</v>
      </c>
      <c r="S151">
        <f>AVERAGE(ds_salaries[[#This Row],[TOTAL SE]],ds_salaries[[#This Row],[Avg_Us Sal]])</f>
        <v>56288.934925864909</v>
      </c>
      <c r="T151" t="str">
        <f>IF(ds_salaries[[#This Row],[salary_in_usd]]&gt;ds_salaries[[#This Row],[Avg_Us Sal]],"high paying","low paying")</f>
        <v>high paying</v>
      </c>
      <c r="U151">
        <f t="shared" si="14"/>
        <v>26</v>
      </c>
    </row>
    <row r="152" spans="1:21" x14ac:dyDescent="0.35">
      <c r="A152">
        <v>150</v>
      </c>
      <c r="B152">
        <v>2021</v>
      </c>
      <c r="C152" t="s">
        <v>18</v>
      </c>
      <c r="D152" t="s">
        <v>13</v>
      </c>
      <c r="E152" t="s">
        <v>55</v>
      </c>
      <c r="F152">
        <v>168000</v>
      </c>
      <c r="G152" t="s">
        <v>20</v>
      </c>
      <c r="H152">
        <v>168000</v>
      </c>
      <c r="I152" t="s">
        <v>21</v>
      </c>
      <c r="J152">
        <v>0</v>
      </c>
      <c r="K152" t="s">
        <v>21</v>
      </c>
      <c r="L152" t="s">
        <v>22</v>
      </c>
      <c r="M152">
        <f t="shared" si="10"/>
        <v>280</v>
      </c>
      <c r="N152">
        <f t="shared" si="11"/>
        <v>112297.86985172982</v>
      </c>
      <c r="O152">
        <f t="shared" si="12"/>
        <v>213</v>
      </c>
      <c r="P152">
        <f t="shared" si="13"/>
        <v>88</v>
      </c>
      <c r="Q152">
        <f>AVERAGE(ds_salaries[[#This Row],[TOTAL IN]],ds_salaries[[#This Row],[Avg_Us Sal]])</f>
        <v>56192.934925864909</v>
      </c>
      <c r="R152">
        <f>AVERAGE(ds_salaries[[#This Row],[Avg_Us Sal]],ds_salaries[[#This Row],[TOTAL MI]])</f>
        <v>56255.434925864909</v>
      </c>
      <c r="S152">
        <f>AVERAGE(ds_salaries[[#This Row],[TOTAL SE]],ds_salaries[[#This Row],[Avg_Us Sal]])</f>
        <v>56288.934925864909</v>
      </c>
      <c r="T152" t="str">
        <f>IF(ds_salaries[[#This Row],[salary_in_usd]]&gt;ds_salaries[[#This Row],[Avg_Us Sal]],"high paying","low paying")</f>
        <v>high paying</v>
      </c>
      <c r="U152">
        <f t="shared" si="14"/>
        <v>26</v>
      </c>
    </row>
    <row r="153" spans="1:21" x14ac:dyDescent="0.35">
      <c r="A153">
        <v>151</v>
      </c>
      <c r="B153">
        <v>2021</v>
      </c>
      <c r="C153" t="s">
        <v>12</v>
      </c>
      <c r="D153" t="s">
        <v>13</v>
      </c>
      <c r="E153" t="s">
        <v>14</v>
      </c>
      <c r="F153">
        <v>150000</v>
      </c>
      <c r="G153" t="s">
        <v>20</v>
      </c>
      <c r="H153">
        <v>150000</v>
      </c>
      <c r="I153" t="s">
        <v>30</v>
      </c>
      <c r="J153">
        <v>100</v>
      </c>
      <c r="K153" t="s">
        <v>30</v>
      </c>
      <c r="L153" t="s">
        <v>26</v>
      </c>
      <c r="M153">
        <f t="shared" si="10"/>
        <v>280</v>
      </c>
      <c r="N153">
        <f t="shared" si="11"/>
        <v>112297.86985172982</v>
      </c>
      <c r="O153">
        <f t="shared" si="12"/>
        <v>213</v>
      </c>
      <c r="P153">
        <f t="shared" si="13"/>
        <v>88</v>
      </c>
      <c r="Q153">
        <f>AVERAGE(ds_salaries[[#This Row],[TOTAL IN]],ds_salaries[[#This Row],[Avg_Us Sal]])</f>
        <v>56192.934925864909</v>
      </c>
      <c r="R153">
        <f>AVERAGE(ds_salaries[[#This Row],[Avg_Us Sal]],ds_salaries[[#This Row],[TOTAL MI]])</f>
        <v>56255.434925864909</v>
      </c>
      <c r="S153">
        <f>AVERAGE(ds_salaries[[#This Row],[TOTAL SE]],ds_salaries[[#This Row],[Avg_Us Sal]])</f>
        <v>56288.934925864909</v>
      </c>
      <c r="T153" t="str">
        <f>IF(ds_salaries[[#This Row],[salary_in_usd]]&gt;ds_salaries[[#This Row],[Avg_Us Sal]],"high paying","low paying")</f>
        <v>high paying</v>
      </c>
      <c r="U153">
        <f t="shared" si="14"/>
        <v>26</v>
      </c>
    </row>
    <row r="154" spans="1:21" x14ac:dyDescent="0.35">
      <c r="A154">
        <v>152</v>
      </c>
      <c r="B154">
        <v>2021</v>
      </c>
      <c r="C154" t="s">
        <v>12</v>
      </c>
      <c r="D154" t="s">
        <v>13</v>
      </c>
      <c r="E154" t="s">
        <v>14</v>
      </c>
      <c r="F154">
        <v>95000</v>
      </c>
      <c r="G154" t="s">
        <v>62</v>
      </c>
      <c r="H154">
        <v>75774</v>
      </c>
      <c r="I154" t="s">
        <v>63</v>
      </c>
      <c r="J154">
        <v>100</v>
      </c>
      <c r="K154" t="s">
        <v>63</v>
      </c>
      <c r="L154" t="s">
        <v>17</v>
      </c>
      <c r="M154">
        <f t="shared" si="10"/>
        <v>280</v>
      </c>
      <c r="N154">
        <f t="shared" si="11"/>
        <v>112297.86985172982</v>
      </c>
      <c r="O154">
        <f t="shared" si="12"/>
        <v>213</v>
      </c>
      <c r="P154">
        <f t="shared" si="13"/>
        <v>88</v>
      </c>
      <c r="Q154">
        <f>AVERAGE(ds_salaries[[#This Row],[TOTAL IN]],ds_salaries[[#This Row],[Avg_Us Sal]])</f>
        <v>56192.934925864909</v>
      </c>
      <c r="R154">
        <f>AVERAGE(ds_salaries[[#This Row],[Avg_Us Sal]],ds_salaries[[#This Row],[TOTAL MI]])</f>
        <v>56255.434925864909</v>
      </c>
      <c r="S154">
        <f>AVERAGE(ds_salaries[[#This Row],[TOTAL SE]],ds_salaries[[#This Row],[Avg_Us Sal]])</f>
        <v>56288.934925864909</v>
      </c>
      <c r="T154" t="str">
        <f>IF(ds_salaries[[#This Row],[salary_in_usd]]&gt;ds_salaries[[#This Row],[Avg_Us Sal]],"high paying","low paying")</f>
        <v>low paying</v>
      </c>
      <c r="U154">
        <f t="shared" si="14"/>
        <v>26</v>
      </c>
    </row>
    <row r="155" spans="1:21" x14ac:dyDescent="0.35">
      <c r="A155">
        <v>153</v>
      </c>
      <c r="B155">
        <v>2021</v>
      </c>
      <c r="C155" t="s">
        <v>31</v>
      </c>
      <c r="D155" t="s">
        <v>13</v>
      </c>
      <c r="E155" t="s">
        <v>14</v>
      </c>
      <c r="F155">
        <v>13400</v>
      </c>
      <c r="G155" t="s">
        <v>20</v>
      </c>
      <c r="H155">
        <v>13400</v>
      </c>
      <c r="I155" t="s">
        <v>104</v>
      </c>
      <c r="J155">
        <v>100</v>
      </c>
      <c r="K155" t="s">
        <v>104</v>
      </c>
      <c r="L155" t="s">
        <v>17</v>
      </c>
      <c r="M155">
        <f t="shared" si="10"/>
        <v>280</v>
      </c>
      <c r="N155">
        <f t="shared" si="11"/>
        <v>112297.86985172982</v>
      </c>
      <c r="O155">
        <f t="shared" si="12"/>
        <v>213</v>
      </c>
      <c r="P155">
        <f t="shared" si="13"/>
        <v>88</v>
      </c>
      <c r="Q155">
        <f>AVERAGE(ds_salaries[[#This Row],[TOTAL IN]],ds_salaries[[#This Row],[Avg_Us Sal]])</f>
        <v>56192.934925864909</v>
      </c>
      <c r="R155">
        <f>AVERAGE(ds_salaries[[#This Row],[Avg_Us Sal]],ds_salaries[[#This Row],[TOTAL MI]])</f>
        <v>56255.434925864909</v>
      </c>
      <c r="S155">
        <f>AVERAGE(ds_salaries[[#This Row],[TOTAL SE]],ds_salaries[[#This Row],[Avg_Us Sal]])</f>
        <v>56288.934925864909</v>
      </c>
      <c r="T155" t="str">
        <f>IF(ds_salaries[[#This Row],[salary_in_usd]]&gt;ds_salaries[[#This Row],[Avg_Us Sal]],"high paying","low paying")</f>
        <v>low paying</v>
      </c>
      <c r="U155">
        <f t="shared" si="14"/>
        <v>26</v>
      </c>
    </row>
    <row r="156" spans="1:21" x14ac:dyDescent="0.35">
      <c r="A156">
        <v>154</v>
      </c>
      <c r="B156">
        <v>2021</v>
      </c>
      <c r="C156" t="s">
        <v>18</v>
      </c>
      <c r="D156" t="s">
        <v>13</v>
      </c>
      <c r="E156" t="s">
        <v>80</v>
      </c>
      <c r="F156">
        <v>144000</v>
      </c>
      <c r="G156" t="s">
        <v>20</v>
      </c>
      <c r="H156">
        <v>144000</v>
      </c>
      <c r="I156" t="s">
        <v>30</v>
      </c>
      <c r="J156">
        <v>100</v>
      </c>
      <c r="K156" t="s">
        <v>30</v>
      </c>
      <c r="L156" t="s">
        <v>17</v>
      </c>
      <c r="M156">
        <f t="shared" si="10"/>
        <v>280</v>
      </c>
      <c r="N156">
        <f t="shared" si="11"/>
        <v>112297.86985172982</v>
      </c>
      <c r="O156">
        <f t="shared" si="12"/>
        <v>213</v>
      </c>
      <c r="P156">
        <f t="shared" si="13"/>
        <v>88</v>
      </c>
      <c r="Q156">
        <f>AVERAGE(ds_salaries[[#This Row],[TOTAL IN]],ds_salaries[[#This Row],[Avg_Us Sal]])</f>
        <v>56192.934925864909</v>
      </c>
      <c r="R156">
        <f>AVERAGE(ds_salaries[[#This Row],[Avg_Us Sal]],ds_salaries[[#This Row],[TOTAL MI]])</f>
        <v>56255.434925864909</v>
      </c>
      <c r="S156">
        <f>AVERAGE(ds_salaries[[#This Row],[TOTAL SE]],ds_salaries[[#This Row],[Avg_Us Sal]])</f>
        <v>56288.934925864909</v>
      </c>
      <c r="T156" t="str">
        <f>IF(ds_salaries[[#This Row],[salary_in_usd]]&gt;ds_salaries[[#This Row],[Avg_Us Sal]],"high paying","low paying")</f>
        <v>high paying</v>
      </c>
      <c r="U156">
        <f t="shared" si="14"/>
        <v>26</v>
      </c>
    </row>
    <row r="157" spans="1:21" x14ac:dyDescent="0.35">
      <c r="A157">
        <v>155</v>
      </c>
      <c r="B157">
        <v>2021</v>
      </c>
      <c r="C157" t="s">
        <v>18</v>
      </c>
      <c r="D157" t="s">
        <v>13</v>
      </c>
      <c r="E157" t="s">
        <v>96</v>
      </c>
      <c r="F157">
        <v>159500</v>
      </c>
      <c r="G157" t="s">
        <v>62</v>
      </c>
      <c r="H157">
        <v>127221</v>
      </c>
      <c r="I157" t="s">
        <v>63</v>
      </c>
      <c r="J157">
        <v>50</v>
      </c>
      <c r="K157" t="s">
        <v>63</v>
      </c>
      <c r="L157" t="s">
        <v>17</v>
      </c>
      <c r="M157">
        <f t="shared" si="10"/>
        <v>280</v>
      </c>
      <c r="N157">
        <f t="shared" si="11"/>
        <v>112297.86985172982</v>
      </c>
      <c r="O157">
        <f t="shared" si="12"/>
        <v>213</v>
      </c>
      <c r="P157">
        <f t="shared" si="13"/>
        <v>88</v>
      </c>
      <c r="Q157">
        <f>AVERAGE(ds_salaries[[#This Row],[TOTAL IN]],ds_salaries[[#This Row],[Avg_Us Sal]])</f>
        <v>56192.934925864909</v>
      </c>
      <c r="R157">
        <f>AVERAGE(ds_salaries[[#This Row],[Avg_Us Sal]],ds_salaries[[#This Row],[TOTAL MI]])</f>
        <v>56255.434925864909</v>
      </c>
      <c r="S157">
        <f>AVERAGE(ds_salaries[[#This Row],[TOTAL SE]],ds_salaries[[#This Row],[Avg_Us Sal]])</f>
        <v>56288.934925864909</v>
      </c>
      <c r="T157" t="str">
        <f>IF(ds_salaries[[#This Row],[salary_in_usd]]&gt;ds_salaries[[#This Row],[Avg_Us Sal]],"high paying","low paying")</f>
        <v>high paying</v>
      </c>
      <c r="U157">
        <f t="shared" si="14"/>
        <v>26</v>
      </c>
    </row>
    <row r="158" spans="1:21" x14ac:dyDescent="0.35">
      <c r="A158">
        <v>156</v>
      </c>
      <c r="B158">
        <v>2021</v>
      </c>
      <c r="C158" t="s">
        <v>12</v>
      </c>
      <c r="D158" t="s">
        <v>13</v>
      </c>
      <c r="E158" t="s">
        <v>14</v>
      </c>
      <c r="F158">
        <v>160000</v>
      </c>
      <c r="G158" t="s">
        <v>90</v>
      </c>
      <c r="H158">
        <v>119059</v>
      </c>
      <c r="I158" t="s">
        <v>91</v>
      </c>
      <c r="J158">
        <v>100</v>
      </c>
      <c r="K158" t="s">
        <v>105</v>
      </c>
      <c r="L158" t="s">
        <v>26</v>
      </c>
      <c r="M158">
        <f t="shared" si="10"/>
        <v>280</v>
      </c>
      <c r="N158">
        <f t="shared" si="11"/>
        <v>112297.86985172982</v>
      </c>
      <c r="O158">
        <f t="shared" si="12"/>
        <v>213</v>
      </c>
      <c r="P158">
        <f t="shared" si="13"/>
        <v>88</v>
      </c>
      <c r="Q158">
        <f>AVERAGE(ds_salaries[[#This Row],[TOTAL IN]],ds_salaries[[#This Row],[Avg_Us Sal]])</f>
        <v>56192.934925864909</v>
      </c>
      <c r="R158">
        <f>AVERAGE(ds_salaries[[#This Row],[Avg_Us Sal]],ds_salaries[[#This Row],[TOTAL MI]])</f>
        <v>56255.434925864909</v>
      </c>
      <c r="S158">
        <f>AVERAGE(ds_salaries[[#This Row],[TOTAL SE]],ds_salaries[[#This Row],[Avg_Us Sal]])</f>
        <v>56288.934925864909</v>
      </c>
      <c r="T158" t="str">
        <f>IF(ds_salaries[[#This Row],[salary_in_usd]]&gt;ds_salaries[[#This Row],[Avg_Us Sal]],"high paying","low paying")</f>
        <v>high paying</v>
      </c>
      <c r="U158">
        <f t="shared" si="14"/>
        <v>26</v>
      </c>
    </row>
    <row r="159" spans="1:21" x14ac:dyDescent="0.35">
      <c r="A159">
        <v>157</v>
      </c>
      <c r="B159">
        <v>2021</v>
      </c>
      <c r="C159" t="s">
        <v>12</v>
      </c>
      <c r="D159" t="s">
        <v>13</v>
      </c>
      <c r="E159" t="s">
        <v>101</v>
      </c>
      <c r="F159">
        <v>423000</v>
      </c>
      <c r="G159" t="s">
        <v>20</v>
      </c>
      <c r="H159">
        <v>423000</v>
      </c>
      <c r="I159" t="s">
        <v>30</v>
      </c>
      <c r="J159">
        <v>50</v>
      </c>
      <c r="K159" t="s">
        <v>30</v>
      </c>
      <c r="L159" t="s">
        <v>17</v>
      </c>
      <c r="M159">
        <f t="shared" si="10"/>
        <v>280</v>
      </c>
      <c r="N159">
        <f t="shared" si="11"/>
        <v>112297.86985172982</v>
      </c>
      <c r="O159">
        <f t="shared" si="12"/>
        <v>213</v>
      </c>
      <c r="P159">
        <f t="shared" si="13"/>
        <v>88</v>
      </c>
      <c r="Q159">
        <f>AVERAGE(ds_salaries[[#This Row],[TOTAL IN]],ds_salaries[[#This Row],[Avg_Us Sal]])</f>
        <v>56192.934925864909</v>
      </c>
      <c r="R159">
        <f>AVERAGE(ds_salaries[[#This Row],[Avg_Us Sal]],ds_salaries[[#This Row],[TOTAL MI]])</f>
        <v>56255.434925864909</v>
      </c>
      <c r="S159">
        <f>AVERAGE(ds_salaries[[#This Row],[TOTAL SE]],ds_salaries[[#This Row],[Avg_Us Sal]])</f>
        <v>56288.934925864909</v>
      </c>
      <c r="T159" t="str">
        <f>IF(ds_salaries[[#This Row],[salary_in_usd]]&gt;ds_salaries[[#This Row],[Avg_Us Sal]],"high paying","low paying")</f>
        <v>high paying</v>
      </c>
      <c r="U159">
        <f t="shared" si="14"/>
        <v>26</v>
      </c>
    </row>
    <row r="160" spans="1:21" x14ac:dyDescent="0.35">
      <c r="A160">
        <v>158</v>
      </c>
      <c r="B160">
        <v>2021</v>
      </c>
      <c r="C160" t="s">
        <v>18</v>
      </c>
      <c r="D160" t="s">
        <v>13</v>
      </c>
      <c r="E160" t="s">
        <v>106</v>
      </c>
      <c r="F160">
        <v>120000</v>
      </c>
      <c r="G160" t="s">
        <v>20</v>
      </c>
      <c r="H160">
        <v>120000</v>
      </c>
      <c r="I160" t="s">
        <v>30</v>
      </c>
      <c r="J160">
        <v>100</v>
      </c>
      <c r="K160" t="s">
        <v>30</v>
      </c>
      <c r="L160" t="s">
        <v>26</v>
      </c>
      <c r="M160">
        <f t="shared" si="10"/>
        <v>280</v>
      </c>
      <c r="N160">
        <f t="shared" si="11"/>
        <v>112297.86985172982</v>
      </c>
      <c r="O160">
        <f t="shared" si="12"/>
        <v>213</v>
      </c>
      <c r="P160">
        <f t="shared" si="13"/>
        <v>88</v>
      </c>
      <c r="Q160">
        <f>AVERAGE(ds_salaries[[#This Row],[TOTAL IN]],ds_salaries[[#This Row],[Avg_Us Sal]])</f>
        <v>56192.934925864909</v>
      </c>
      <c r="R160">
        <f>AVERAGE(ds_salaries[[#This Row],[Avg_Us Sal]],ds_salaries[[#This Row],[TOTAL MI]])</f>
        <v>56255.434925864909</v>
      </c>
      <c r="S160">
        <f>AVERAGE(ds_salaries[[#This Row],[TOTAL SE]],ds_salaries[[#This Row],[Avg_Us Sal]])</f>
        <v>56288.934925864909</v>
      </c>
      <c r="T160" t="str">
        <f>IF(ds_salaries[[#This Row],[salary_in_usd]]&gt;ds_salaries[[#This Row],[Avg_Us Sal]],"high paying","low paying")</f>
        <v>high paying</v>
      </c>
      <c r="U160">
        <f t="shared" si="14"/>
        <v>26</v>
      </c>
    </row>
    <row r="161" spans="1:21" x14ac:dyDescent="0.35">
      <c r="A161">
        <v>159</v>
      </c>
      <c r="B161">
        <v>2021</v>
      </c>
      <c r="C161" t="s">
        <v>31</v>
      </c>
      <c r="D161" t="s">
        <v>13</v>
      </c>
      <c r="E161" t="s">
        <v>29</v>
      </c>
      <c r="F161">
        <v>125000</v>
      </c>
      <c r="G161" t="s">
        <v>20</v>
      </c>
      <c r="H161">
        <v>125000</v>
      </c>
      <c r="I161" t="s">
        <v>30</v>
      </c>
      <c r="J161">
        <v>100</v>
      </c>
      <c r="K161" t="s">
        <v>30</v>
      </c>
      <c r="L161" t="s">
        <v>22</v>
      </c>
      <c r="M161">
        <f t="shared" si="10"/>
        <v>280</v>
      </c>
      <c r="N161">
        <f t="shared" si="11"/>
        <v>112297.86985172982</v>
      </c>
      <c r="O161">
        <f t="shared" si="12"/>
        <v>213</v>
      </c>
      <c r="P161">
        <f t="shared" si="13"/>
        <v>88</v>
      </c>
      <c r="Q161">
        <f>AVERAGE(ds_salaries[[#This Row],[TOTAL IN]],ds_salaries[[#This Row],[Avg_Us Sal]])</f>
        <v>56192.934925864909</v>
      </c>
      <c r="R161">
        <f>AVERAGE(ds_salaries[[#This Row],[Avg_Us Sal]],ds_salaries[[#This Row],[TOTAL MI]])</f>
        <v>56255.434925864909</v>
      </c>
      <c r="S161">
        <f>AVERAGE(ds_salaries[[#This Row],[TOTAL SE]],ds_salaries[[#This Row],[Avg_Us Sal]])</f>
        <v>56288.934925864909</v>
      </c>
      <c r="T161" t="str">
        <f>IF(ds_salaries[[#This Row],[salary_in_usd]]&gt;ds_salaries[[#This Row],[Avg_Us Sal]],"high paying","low paying")</f>
        <v>high paying</v>
      </c>
      <c r="U161">
        <f t="shared" si="14"/>
        <v>26</v>
      </c>
    </row>
    <row r="162" spans="1:21" x14ac:dyDescent="0.35">
      <c r="A162">
        <v>160</v>
      </c>
      <c r="B162">
        <v>2021</v>
      </c>
      <c r="C162" t="s">
        <v>54</v>
      </c>
      <c r="D162" t="s">
        <v>13</v>
      </c>
      <c r="E162" t="s">
        <v>82</v>
      </c>
      <c r="F162">
        <v>230000</v>
      </c>
      <c r="G162" t="s">
        <v>20</v>
      </c>
      <c r="H162">
        <v>230000</v>
      </c>
      <c r="I162" t="s">
        <v>76</v>
      </c>
      <c r="J162">
        <v>50</v>
      </c>
      <c r="K162" t="s">
        <v>76</v>
      </c>
      <c r="L162" t="s">
        <v>17</v>
      </c>
      <c r="M162">
        <f t="shared" si="10"/>
        <v>280</v>
      </c>
      <c r="N162">
        <f t="shared" si="11"/>
        <v>112297.86985172982</v>
      </c>
      <c r="O162">
        <f t="shared" si="12"/>
        <v>213</v>
      </c>
      <c r="P162">
        <f t="shared" si="13"/>
        <v>88</v>
      </c>
      <c r="Q162">
        <f>AVERAGE(ds_salaries[[#This Row],[TOTAL IN]],ds_salaries[[#This Row],[Avg_Us Sal]])</f>
        <v>56192.934925864909</v>
      </c>
      <c r="R162">
        <f>AVERAGE(ds_salaries[[#This Row],[Avg_Us Sal]],ds_salaries[[#This Row],[TOTAL MI]])</f>
        <v>56255.434925864909</v>
      </c>
      <c r="S162">
        <f>AVERAGE(ds_salaries[[#This Row],[TOTAL SE]],ds_salaries[[#This Row],[Avg_Us Sal]])</f>
        <v>56288.934925864909</v>
      </c>
      <c r="T162" t="str">
        <f>IF(ds_salaries[[#This Row],[salary_in_usd]]&gt;ds_salaries[[#This Row],[Avg_Us Sal]],"high paying","low paying")</f>
        <v>high paying</v>
      </c>
      <c r="U162">
        <f t="shared" si="14"/>
        <v>26</v>
      </c>
    </row>
    <row r="163" spans="1:21" x14ac:dyDescent="0.35">
      <c r="A163">
        <v>161</v>
      </c>
      <c r="B163">
        <v>2021</v>
      </c>
      <c r="C163" t="s">
        <v>54</v>
      </c>
      <c r="D163" t="s">
        <v>13</v>
      </c>
      <c r="E163" t="s">
        <v>107</v>
      </c>
      <c r="F163">
        <v>85000</v>
      </c>
      <c r="G163" t="s">
        <v>20</v>
      </c>
      <c r="H163">
        <v>85000</v>
      </c>
      <c r="I163" t="s">
        <v>76</v>
      </c>
      <c r="J163">
        <v>0</v>
      </c>
      <c r="K163" t="s">
        <v>76</v>
      </c>
      <c r="L163" t="s">
        <v>26</v>
      </c>
      <c r="M163">
        <f t="shared" si="10"/>
        <v>280</v>
      </c>
      <c r="N163">
        <f t="shared" si="11"/>
        <v>112297.86985172982</v>
      </c>
      <c r="O163">
        <f t="shared" si="12"/>
        <v>213</v>
      </c>
      <c r="P163">
        <f t="shared" si="13"/>
        <v>88</v>
      </c>
      <c r="Q163">
        <f>AVERAGE(ds_salaries[[#This Row],[TOTAL IN]],ds_salaries[[#This Row],[Avg_Us Sal]])</f>
        <v>56192.934925864909</v>
      </c>
      <c r="R163">
        <f>AVERAGE(ds_salaries[[#This Row],[Avg_Us Sal]],ds_salaries[[#This Row],[TOTAL MI]])</f>
        <v>56255.434925864909</v>
      </c>
      <c r="S163">
        <f>AVERAGE(ds_salaries[[#This Row],[TOTAL SE]],ds_salaries[[#This Row],[Avg_Us Sal]])</f>
        <v>56288.934925864909</v>
      </c>
      <c r="T163" t="str">
        <f>IF(ds_salaries[[#This Row],[salary_in_usd]]&gt;ds_salaries[[#This Row],[Avg_Us Sal]],"high paying","low paying")</f>
        <v>low paying</v>
      </c>
      <c r="U163">
        <f t="shared" si="14"/>
        <v>26</v>
      </c>
    </row>
    <row r="164" spans="1:21" x14ac:dyDescent="0.35">
      <c r="A164">
        <v>162</v>
      </c>
      <c r="B164">
        <v>2021</v>
      </c>
      <c r="C164" t="s">
        <v>12</v>
      </c>
      <c r="D164" t="s">
        <v>13</v>
      </c>
      <c r="E164" t="s">
        <v>44</v>
      </c>
      <c r="F164">
        <v>24000</v>
      </c>
      <c r="G164" t="s">
        <v>15</v>
      </c>
      <c r="H164">
        <v>28369</v>
      </c>
      <c r="I164" t="s">
        <v>108</v>
      </c>
      <c r="J164">
        <v>50</v>
      </c>
      <c r="K164" t="s">
        <v>108</v>
      </c>
      <c r="L164" t="s">
        <v>17</v>
      </c>
      <c r="M164">
        <f t="shared" si="10"/>
        <v>280</v>
      </c>
      <c r="N164">
        <f t="shared" si="11"/>
        <v>112297.86985172982</v>
      </c>
      <c r="O164">
        <f t="shared" si="12"/>
        <v>213</v>
      </c>
      <c r="P164">
        <f t="shared" si="13"/>
        <v>88</v>
      </c>
      <c r="Q164">
        <f>AVERAGE(ds_salaries[[#This Row],[TOTAL IN]],ds_salaries[[#This Row],[Avg_Us Sal]])</f>
        <v>56192.934925864909</v>
      </c>
      <c r="R164">
        <f>AVERAGE(ds_salaries[[#This Row],[Avg_Us Sal]],ds_salaries[[#This Row],[TOTAL MI]])</f>
        <v>56255.434925864909</v>
      </c>
      <c r="S164">
        <f>AVERAGE(ds_salaries[[#This Row],[TOTAL SE]],ds_salaries[[#This Row],[Avg_Us Sal]])</f>
        <v>56288.934925864909</v>
      </c>
      <c r="T164" t="str">
        <f>IF(ds_salaries[[#This Row],[salary_in_usd]]&gt;ds_salaries[[#This Row],[Avg_Us Sal]],"high paying","low paying")</f>
        <v>low paying</v>
      </c>
      <c r="U164">
        <f t="shared" si="14"/>
        <v>26</v>
      </c>
    </row>
    <row r="165" spans="1:21" x14ac:dyDescent="0.35">
      <c r="A165">
        <v>163</v>
      </c>
      <c r="B165">
        <v>2021</v>
      </c>
      <c r="C165" t="s">
        <v>31</v>
      </c>
      <c r="D165" t="s">
        <v>13</v>
      </c>
      <c r="E165" t="s">
        <v>47</v>
      </c>
      <c r="F165">
        <v>54000</v>
      </c>
      <c r="G165" t="s">
        <v>15</v>
      </c>
      <c r="H165">
        <v>63831</v>
      </c>
      <c r="I165" t="s">
        <v>16</v>
      </c>
      <c r="J165">
        <v>50</v>
      </c>
      <c r="K165" t="s">
        <v>16</v>
      </c>
      <c r="L165" t="s">
        <v>17</v>
      </c>
      <c r="M165">
        <f t="shared" si="10"/>
        <v>280</v>
      </c>
      <c r="N165">
        <f t="shared" si="11"/>
        <v>112297.86985172982</v>
      </c>
      <c r="O165">
        <f t="shared" si="12"/>
        <v>213</v>
      </c>
      <c r="P165">
        <f t="shared" si="13"/>
        <v>88</v>
      </c>
      <c r="Q165">
        <f>AVERAGE(ds_salaries[[#This Row],[TOTAL IN]],ds_salaries[[#This Row],[Avg_Us Sal]])</f>
        <v>56192.934925864909</v>
      </c>
      <c r="R165">
        <f>AVERAGE(ds_salaries[[#This Row],[Avg_Us Sal]],ds_salaries[[#This Row],[TOTAL MI]])</f>
        <v>56255.434925864909</v>
      </c>
      <c r="S165">
        <f>AVERAGE(ds_salaries[[#This Row],[TOTAL SE]],ds_salaries[[#This Row],[Avg_Us Sal]])</f>
        <v>56288.934925864909</v>
      </c>
      <c r="T165" t="str">
        <f>IF(ds_salaries[[#This Row],[salary_in_usd]]&gt;ds_salaries[[#This Row],[Avg_Us Sal]],"high paying","low paying")</f>
        <v>low paying</v>
      </c>
      <c r="U165">
        <f t="shared" si="14"/>
        <v>26</v>
      </c>
    </row>
    <row r="166" spans="1:21" x14ac:dyDescent="0.35">
      <c r="A166">
        <v>164</v>
      </c>
      <c r="B166">
        <v>2021</v>
      </c>
      <c r="C166" t="s">
        <v>54</v>
      </c>
      <c r="D166" t="s">
        <v>13</v>
      </c>
      <c r="E166" t="s">
        <v>55</v>
      </c>
      <c r="F166">
        <v>110000</v>
      </c>
      <c r="G166" t="s">
        <v>15</v>
      </c>
      <c r="H166">
        <v>130026</v>
      </c>
      <c r="I166" t="s">
        <v>16</v>
      </c>
      <c r="J166">
        <v>50</v>
      </c>
      <c r="K166" t="s">
        <v>16</v>
      </c>
      <c r="L166" t="s">
        <v>26</v>
      </c>
      <c r="M166">
        <f t="shared" si="10"/>
        <v>280</v>
      </c>
      <c r="N166">
        <f t="shared" si="11"/>
        <v>112297.86985172982</v>
      </c>
      <c r="O166">
        <f t="shared" si="12"/>
        <v>213</v>
      </c>
      <c r="P166">
        <f t="shared" si="13"/>
        <v>88</v>
      </c>
      <c r="Q166">
        <f>AVERAGE(ds_salaries[[#This Row],[TOTAL IN]],ds_salaries[[#This Row],[Avg_Us Sal]])</f>
        <v>56192.934925864909</v>
      </c>
      <c r="R166">
        <f>AVERAGE(ds_salaries[[#This Row],[Avg_Us Sal]],ds_salaries[[#This Row],[TOTAL MI]])</f>
        <v>56255.434925864909</v>
      </c>
      <c r="S166">
        <f>AVERAGE(ds_salaries[[#This Row],[TOTAL SE]],ds_salaries[[#This Row],[Avg_Us Sal]])</f>
        <v>56288.934925864909</v>
      </c>
      <c r="T166" t="str">
        <f>IF(ds_salaries[[#This Row],[salary_in_usd]]&gt;ds_salaries[[#This Row],[Avg_Us Sal]],"high paying","low paying")</f>
        <v>high paying</v>
      </c>
      <c r="U166">
        <f t="shared" si="14"/>
        <v>26</v>
      </c>
    </row>
    <row r="167" spans="1:21" x14ac:dyDescent="0.35">
      <c r="A167">
        <v>165</v>
      </c>
      <c r="B167">
        <v>2021</v>
      </c>
      <c r="C167" t="s">
        <v>18</v>
      </c>
      <c r="D167" t="s">
        <v>13</v>
      </c>
      <c r="E167" t="s">
        <v>109</v>
      </c>
      <c r="F167">
        <v>165000</v>
      </c>
      <c r="G167" t="s">
        <v>20</v>
      </c>
      <c r="H167">
        <v>165000</v>
      </c>
      <c r="I167" t="s">
        <v>30</v>
      </c>
      <c r="J167">
        <v>100</v>
      </c>
      <c r="K167" t="s">
        <v>30</v>
      </c>
      <c r="L167" t="s">
        <v>17</v>
      </c>
      <c r="M167">
        <f t="shared" si="10"/>
        <v>280</v>
      </c>
      <c r="N167">
        <f t="shared" si="11"/>
        <v>112297.86985172982</v>
      </c>
      <c r="O167">
        <f t="shared" si="12"/>
        <v>213</v>
      </c>
      <c r="P167">
        <f t="shared" si="13"/>
        <v>88</v>
      </c>
      <c r="Q167">
        <f>AVERAGE(ds_salaries[[#This Row],[TOTAL IN]],ds_salaries[[#This Row],[Avg_Us Sal]])</f>
        <v>56192.934925864909</v>
      </c>
      <c r="R167">
        <f>AVERAGE(ds_salaries[[#This Row],[Avg_Us Sal]],ds_salaries[[#This Row],[TOTAL MI]])</f>
        <v>56255.434925864909</v>
      </c>
      <c r="S167">
        <f>AVERAGE(ds_salaries[[#This Row],[TOTAL SE]],ds_salaries[[#This Row],[Avg_Us Sal]])</f>
        <v>56288.934925864909</v>
      </c>
      <c r="T167" t="str">
        <f>IF(ds_salaries[[#This Row],[salary_in_usd]]&gt;ds_salaries[[#This Row],[Avg_Us Sal]],"high paying","low paying")</f>
        <v>high paying</v>
      </c>
      <c r="U167">
        <f t="shared" si="14"/>
        <v>26</v>
      </c>
    </row>
    <row r="168" spans="1:21" x14ac:dyDescent="0.35">
      <c r="A168">
        <v>166</v>
      </c>
      <c r="B168">
        <v>2021</v>
      </c>
      <c r="C168" t="s">
        <v>31</v>
      </c>
      <c r="D168" t="s">
        <v>13</v>
      </c>
      <c r="E168" t="s">
        <v>44</v>
      </c>
      <c r="F168">
        <v>80000</v>
      </c>
      <c r="G168" t="s">
        <v>20</v>
      </c>
      <c r="H168">
        <v>80000</v>
      </c>
      <c r="I168" t="s">
        <v>30</v>
      </c>
      <c r="J168">
        <v>100</v>
      </c>
      <c r="K168" t="s">
        <v>30</v>
      </c>
      <c r="L168" t="s">
        <v>17</v>
      </c>
      <c r="M168">
        <f t="shared" si="10"/>
        <v>280</v>
      </c>
      <c r="N168">
        <f t="shared" si="11"/>
        <v>112297.86985172982</v>
      </c>
      <c r="O168">
        <f t="shared" si="12"/>
        <v>213</v>
      </c>
      <c r="P168">
        <f t="shared" si="13"/>
        <v>88</v>
      </c>
      <c r="Q168">
        <f>AVERAGE(ds_salaries[[#This Row],[TOTAL IN]],ds_salaries[[#This Row],[Avg_Us Sal]])</f>
        <v>56192.934925864909</v>
      </c>
      <c r="R168">
        <f>AVERAGE(ds_salaries[[#This Row],[Avg_Us Sal]],ds_salaries[[#This Row],[TOTAL MI]])</f>
        <v>56255.434925864909</v>
      </c>
      <c r="S168">
        <f>AVERAGE(ds_salaries[[#This Row],[TOTAL SE]],ds_salaries[[#This Row],[Avg_Us Sal]])</f>
        <v>56288.934925864909</v>
      </c>
      <c r="T168" t="str">
        <f>IF(ds_salaries[[#This Row],[salary_in_usd]]&gt;ds_salaries[[#This Row],[Avg_Us Sal]],"high paying","low paying")</f>
        <v>low paying</v>
      </c>
      <c r="U168">
        <f t="shared" si="14"/>
        <v>26</v>
      </c>
    </row>
    <row r="169" spans="1:21" x14ac:dyDescent="0.35">
      <c r="A169">
        <v>167</v>
      </c>
      <c r="B169">
        <v>2021</v>
      </c>
      <c r="C169" t="s">
        <v>54</v>
      </c>
      <c r="D169" t="s">
        <v>13</v>
      </c>
      <c r="E169" t="s">
        <v>55</v>
      </c>
      <c r="F169">
        <v>250000</v>
      </c>
      <c r="G169" t="s">
        <v>20</v>
      </c>
      <c r="H169">
        <v>250000</v>
      </c>
      <c r="I169" t="s">
        <v>30</v>
      </c>
      <c r="J169">
        <v>0</v>
      </c>
      <c r="K169" t="s">
        <v>30</v>
      </c>
      <c r="L169" t="s">
        <v>17</v>
      </c>
      <c r="M169">
        <f t="shared" si="10"/>
        <v>280</v>
      </c>
      <c r="N169">
        <f t="shared" si="11"/>
        <v>112297.86985172982</v>
      </c>
      <c r="O169">
        <f t="shared" si="12"/>
        <v>213</v>
      </c>
      <c r="P169">
        <f t="shared" si="13"/>
        <v>88</v>
      </c>
      <c r="Q169">
        <f>AVERAGE(ds_salaries[[#This Row],[TOTAL IN]],ds_salaries[[#This Row],[Avg_Us Sal]])</f>
        <v>56192.934925864909</v>
      </c>
      <c r="R169">
        <f>AVERAGE(ds_salaries[[#This Row],[Avg_Us Sal]],ds_salaries[[#This Row],[TOTAL MI]])</f>
        <v>56255.434925864909</v>
      </c>
      <c r="S169">
        <f>AVERAGE(ds_salaries[[#This Row],[TOTAL SE]],ds_salaries[[#This Row],[Avg_Us Sal]])</f>
        <v>56288.934925864909</v>
      </c>
      <c r="T169" t="str">
        <f>IF(ds_salaries[[#This Row],[salary_in_usd]]&gt;ds_salaries[[#This Row],[Avg_Us Sal]],"high paying","low paying")</f>
        <v>high paying</v>
      </c>
      <c r="U169">
        <f t="shared" si="14"/>
        <v>26</v>
      </c>
    </row>
    <row r="170" spans="1:21" x14ac:dyDescent="0.35">
      <c r="A170">
        <v>168</v>
      </c>
      <c r="B170">
        <v>2021</v>
      </c>
      <c r="C170" t="s">
        <v>31</v>
      </c>
      <c r="D170" t="s">
        <v>13</v>
      </c>
      <c r="E170" t="s">
        <v>52</v>
      </c>
      <c r="F170">
        <v>55000</v>
      </c>
      <c r="G170" t="s">
        <v>20</v>
      </c>
      <c r="H170">
        <v>55000</v>
      </c>
      <c r="I170" t="s">
        <v>30</v>
      </c>
      <c r="J170">
        <v>50</v>
      </c>
      <c r="K170" t="s">
        <v>30</v>
      </c>
      <c r="L170" t="s">
        <v>22</v>
      </c>
      <c r="M170">
        <f t="shared" si="10"/>
        <v>280</v>
      </c>
      <c r="N170">
        <f t="shared" si="11"/>
        <v>112297.86985172982</v>
      </c>
      <c r="O170">
        <f t="shared" si="12"/>
        <v>213</v>
      </c>
      <c r="P170">
        <f t="shared" si="13"/>
        <v>88</v>
      </c>
      <c r="Q170">
        <f>AVERAGE(ds_salaries[[#This Row],[TOTAL IN]],ds_salaries[[#This Row],[Avg_Us Sal]])</f>
        <v>56192.934925864909</v>
      </c>
      <c r="R170">
        <f>AVERAGE(ds_salaries[[#This Row],[Avg_Us Sal]],ds_salaries[[#This Row],[TOTAL MI]])</f>
        <v>56255.434925864909</v>
      </c>
      <c r="S170">
        <f>AVERAGE(ds_salaries[[#This Row],[TOTAL SE]],ds_salaries[[#This Row],[Avg_Us Sal]])</f>
        <v>56288.934925864909</v>
      </c>
      <c r="T170" t="str">
        <f>IF(ds_salaries[[#This Row],[salary_in_usd]]&gt;ds_salaries[[#This Row],[Avg_Us Sal]],"high paying","low paying")</f>
        <v>low paying</v>
      </c>
      <c r="U170">
        <f t="shared" si="14"/>
        <v>26</v>
      </c>
    </row>
    <row r="171" spans="1:21" x14ac:dyDescent="0.35">
      <c r="A171">
        <v>169</v>
      </c>
      <c r="B171">
        <v>2021</v>
      </c>
      <c r="C171" t="s">
        <v>12</v>
      </c>
      <c r="D171" t="s">
        <v>13</v>
      </c>
      <c r="E171" t="s">
        <v>110</v>
      </c>
      <c r="F171">
        <v>150000</v>
      </c>
      <c r="G171" t="s">
        <v>20</v>
      </c>
      <c r="H171">
        <v>150000</v>
      </c>
      <c r="I171" t="s">
        <v>30</v>
      </c>
      <c r="J171">
        <v>100</v>
      </c>
      <c r="K171" t="s">
        <v>30</v>
      </c>
      <c r="L171" t="s">
        <v>17</v>
      </c>
      <c r="M171">
        <f t="shared" si="10"/>
        <v>280</v>
      </c>
      <c r="N171">
        <f t="shared" si="11"/>
        <v>112297.86985172982</v>
      </c>
      <c r="O171">
        <f t="shared" si="12"/>
        <v>213</v>
      </c>
      <c r="P171">
        <f t="shared" si="13"/>
        <v>88</v>
      </c>
      <c r="Q171">
        <f>AVERAGE(ds_salaries[[#This Row],[TOTAL IN]],ds_salaries[[#This Row],[Avg_Us Sal]])</f>
        <v>56192.934925864909</v>
      </c>
      <c r="R171">
        <f>AVERAGE(ds_salaries[[#This Row],[Avg_Us Sal]],ds_salaries[[#This Row],[TOTAL MI]])</f>
        <v>56255.434925864909</v>
      </c>
      <c r="S171">
        <f>AVERAGE(ds_salaries[[#This Row],[TOTAL SE]],ds_salaries[[#This Row],[Avg_Us Sal]])</f>
        <v>56288.934925864909</v>
      </c>
      <c r="T171" t="str">
        <f>IF(ds_salaries[[#This Row],[salary_in_usd]]&gt;ds_salaries[[#This Row],[Avg_Us Sal]],"high paying","low paying")</f>
        <v>high paying</v>
      </c>
      <c r="U171">
        <f t="shared" si="14"/>
        <v>26</v>
      </c>
    </row>
    <row r="172" spans="1:21" x14ac:dyDescent="0.35">
      <c r="A172">
        <v>170</v>
      </c>
      <c r="B172">
        <v>2021</v>
      </c>
      <c r="C172" t="s">
        <v>12</v>
      </c>
      <c r="D172" t="s">
        <v>13</v>
      </c>
      <c r="E172" t="s">
        <v>110</v>
      </c>
      <c r="F172">
        <v>170000</v>
      </c>
      <c r="G172" t="s">
        <v>20</v>
      </c>
      <c r="H172">
        <v>170000</v>
      </c>
      <c r="I172" t="s">
        <v>30</v>
      </c>
      <c r="J172">
        <v>100</v>
      </c>
      <c r="K172" t="s">
        <v>30</v>
      </c>
      <c r="L172" t="s">
        <v>17</v>
      </c>
      <c r="M172">
        <f t="shared" si="10"/>
        <v>280</v>
      </c>
      <c r="N172">
        <f t="shared" si="11"/>
        <v>112297.86985172982</v>
      </c>
      <c r="O172">
        <f t="shared" si="12"/>
        <v>213</v>
      </c>
      <c r="P172">
        <f t="shared" si="13"/>
        <v>88</v>
      </c>
      <c r="Q172">
        <f>AVERAGE(ds_salaries[[#This Row],[TOTAL IN]],ds_salaries[[#This Row],[Avg_Us Sal]])</f>
        <v>56192.934925864909</v>
      </c>
      <c r="R172">
        <f>AVERAGE(ds_salaries[[#This Row],[Avg_Us Sal]],ds_salaries[[#This Row],[TOTAL MI]])</f>
        <v>56255.434925864909</v>
      </c>
      <c r="S172">
        <f>AVERAGE(ds_salaries[[#This Row],[TOTAL SE]],ds_salaries[[#This Row],[Avg_Us Sal]])</f>
        <v>56288.934925864909</v>
      </c>
      <c r="T172" t="str">
        <f>IF(ds_salaries[[#This Row],[salary_in_usd]]&gt;ds_salaries[[#This Row],[Avg_Us Sal]],"high paying","low paying")</f>
        <v>high paying</v>
      </c>
      <c r="U172">
        <f t="shared" si="14"/>
        <v>26</v>
      </c>
    </row>
    <row r="173" spans="1:21" x14ac:dyDescent="0.35">
      <c r="A173">
        <v>171</v>
      </c>
      <c r="B173">
        <v>2021</v>
      </c>
      <c r="C173" t="s">
        <v>12</v>
      </c>
      <c r="D173" t="s">
        <v>13</v>
      </c>
      <c r="E173" t="s">
        <v>44</v>
      </c>
      <c r="F173">
        <v>60000</v>
      </c>
      <c r="G173" t="s">
        <v>24</v>
      </c>
      <c r="H173">
        <v>82528</v>
      </c>
      <c r="I173" t="s">
        <v>25</v>
      </c>
      <c r="J173">
        <v>100</v>
      </c>
      <c r="K173" t="s">
        <v>25</v>
      </c>
      <c r="L173" t="s">
        <v>17</v>
      </c>
      <c r="M173">
        <f t="shared" si="10"/>
        <v>280</v>
      </c>
      <c r="N173">
        <f t="shared" si="11"/>
        <v>112297.86985172982</v>
      </c>
      <c r="O173">
        <f t="shared" si="12"/>
        <v>213</v>
      </c>
      <c r="P173">
        <f t="shared" si="13"/>
        <v>88</v>
      </c>
      <c r="Q173">
        <f>AVERAGE(ds_salaries[[#This Row],[TOTAL IN]],ds_salaries[[#This Row],[Avg_Us Sal]])</f>
        <v>56192.934925864909</v>
      </c>
      <c r="R173">
        <f>AVERAGE(ds_salaries[[#This Row],[Avg_Us Sal]],ds_salaries[[#This Row],[TOTAL MI]])</f>
        <v>56255.434925864909</v>
      </c>
      <c r="S173">
        <f>AVERAGE(ds_salaries[[#This Row],[TOTAL SE]],ds_salaries[[#This Row],[Avg_Us Sal]])</f>
        <v>56288.934925864909</v>
      </c>
      <c r="T173" t="str">
        <f>IF(ds_salaries[[#This Row],[salary_in_usd]]&gt;ds_salaries[[#This Row],[Avg_Us Sal]],"high paying","low paying")</f>
        <v>low paying</v>
      </c>
      <c r="U173">
        <f t="shared" si="14"/>
        <v>26</v>
      </c>
    </row>
    <row r="174" spans="1:21" x14ac:dyDescent="0.35">
      <c r="A174">
        <v>172</v>
      </c>
      <c r="B174">
        <v>2021</v>
      </c>
      <c r="C174" t="s">
        <v>31</v>
      </c>
      <c r="D174" t="s">
        <v>13</v>
      </c>
      <c r="E174" t="s">
        <v>32</v>
      </c>
      <c r="F174">
        <v>60000</v>
      </c>
      <c r="G174" t="s">
        <v>20</v>
      </c>
      <c r="H174">
        <v>60000</v>
      </c>
      <c r="I174" t="s">
        <v>30</v>
      </c>
      <c r="J174">
        <v>100</v>
      </c>
      <c r="K174" t="s">
        <v>30</v>
      </c>
      <c r="L174" t="s">
        <v>22</v>
      </c>
      <c r="M174">
        <f t="shared" si="10"/>
        <v>280</v>
      </c>
      <c r="N174">
        <f t="shared" si="11"/>
        <v>112297.86985172982</v>
      </c>
      <c r="O174">
        <f t="shared" si="12"/>
        <v>213</v>
      </c>
      <c r="P174">
        <f t="shared" si="13"/>
        <v>88</v>
      </c>
      <c r="Q174">
        <f>AVERAGE(ds_salaries[[#This Row],[TOTAL IN]],ds_salaries[[#This Row],[Avg_Us Sal]])</f>
        <v>56192.934925864909</v>
      </c>
      <c r="R174">
        <f>AVERAGE(ds_salaries[[#This Row],[Avg_Us Sal]],ds_salaries[[#This Row],[TOTAL MI]])</f>
        <v>56255.434925864909</v>
      </c>
      <c r="S174">
        <f>AVERAGE(ds_salaries[[#This Row],[TOTAL SE]],ds_salaries[[#This Row],[Avg_Us Sal]])</f>
        <v>56288.934925864909</v>
      </c>
      <c r="T174" t="str">
        <f>IF(ds_salaries[[#This Row],[salary_in_usd]]&gt;ds_salaries[[#This Row],[Avg_Us Sal]],"high paying","low paying")</f>
        <v>low paying</v>
      </c>
      <c r="U174">
        <f t="shared" si="14"/>
        <v>26</v>
      </c>
    </row>
    <row r="175" spans="1:21" x14ac:dyDescent="0.35">
      <c r="A175">
        <v>173</v>
      </c>
      <c r="B175">
        <v>2021</v>
      </c>
      <c r="C175" t="s">
        <v>18</v>
      </c>
      <c r="D175" t="s">
        <v>13</v>
      </c>
      <c r="E175" t="s">
        <v>77</v>
      </c>
      <c r="F175">
        <v>235000</v>
      </c>
      <c r="G175" t="s">
        <v>20</v>
      </c>
      <c r="H175">
        <v>235000</v>
      </c>
      <c r="I175" t="s">
        <v>30</v>
      </c>
      <c r="J175">
        <v>100</v>
      </c>
      <c r="K175" t="s">
        <v>30</v>
      </c>
      <c r="L175" t="s">
        <v>17</v>
      </c>
      <c r="M175">
        <f t="shared" si="10"/>
        <v>280</v>
      </c>
      <c r="N175">
        <f t="shared" si="11"/>
        <v>112297.86985172982</v>
      </c>
      <c r="O175">
        <f t="shared" si="12"/>
        <v>213</v>
      </c>
      <c r="P175">
        <f t="shared" si="13"/>
        <v>88</v>
      </c>
      <c r="Q175">
        <f>AVERAGE(ds_salaries[[#This Row],[TOTAL IN]],ds_salaries[[#This Row],[Avg_Us Sal]])</f>
        <v>56192.934925864909</v>
      </c>
      <c r="R175">
        <f>AVERAGE(ds_salaries[[#This Row],[Avg_Us Sal]],ds_salaries[[#This Row],[TOTAL MI]])</f>
        <v>56255.434925864909</v>
      </c>
      <c r="S175">
        <f>AVERAGE(ds_salaries[[#This Row],[TOTAL SE]],ds_salaries[[#This Row],[Avg_Us Sal]])</f>
        <v>56288.934925864909</v>
      </c>
      <c r="T175" t="str">
        <f>IF(ds_salaries[[#This Row],[salary_in_usd]]&gt;ds_salaries[[#This Row],[Avg_Us Sal]],"high paying","low paying")</f>
        <v>high paying</v>
      </c>
      <c r="U175">
        <f t="shared" si="14"/>
        <v>26</v>
      </c>
    </row>
    <row r="176" spans="1:21" x14ac:dyDescent="0.35">
      <c r="A176">
        <v>174</v>
      </c>
      <c r="B176">
        <v>2021</v>
      </c>
      <c r="C176" t="s">
        <v>18</v>
      </c>
      <c r="D176" t="s">
        <v>13</v>
      </c>
      <c r="E176" t="s">
        <v>56</v>
      </c>
      <c r="F176">
        <v>51400</v>
      </c>
      <c r="G176" t="s">
        <v>15</v>
      </c>
      <c r="H176">
        <v>60757</v>
      </c>
      <c r="I176" t="s">
        <v>48</v>
      </c>
      <c r="J176">
        <v>50</v>
      </c>
      <c r="K176" t="s">
        <v>48</v>
      </c>
      <c r="L176" t="s">
        <v>17</v>
      </c>
      <c r="M176">
        <f t="shared" si="10"/>
        <v>280</v>
      </c>
      <c r="N176">
        <f t="shared" si="11"/>
        <v>112297.86985172982</v>
      </c>
      <c r="O176">
        <f t="shared" si="12"/>
        <v>213</v>
      </c>
      <c r="P176">
        <f t="shared" si="13"/>
        <v>88</v>
      </c>
      <c r="Q176">
        <f>AVERAGE(ds_salaries[[#This Row],[TOTAL IN]],ds_salaries[[#This Row],[Avg_Us Sal]])</f>
        <v>56192.934925864909</v>
      </c>
      <c r="R176">
        <f>AVERAGE(ds_salaries[[#This Row],[Avg_Us Sal]],ds_salaries[[#This Row],[TOTAL MI]])</f>
        <v>56255.434925864909</v>
      </c>
      <c r="S176">
        <f>AVERAGE(ds_salaries[[#This Row],[TOTAL SE]],ds_salaries[[#This Row],[Avg_Us Sal]])</f>
        <v>56288.934925864909</v>
      </c>
      <c r="T176" t="str">
        <f>IF(ds_salaries[[#This Row],[salary_in_usd]]&gt;ds_salaries[[#This Row],[Avg_Us Sal]],"high paying","low paying")</f>
        <v>low paying</v>
      </c>
      <c r="U176">
        <f t="shared" si="14"/>
        <v>26</v>
      </c>
    </row>
    <row r="177" spans="1:21" x14ac:dyDescent="0.35">
      <c r="A177">
        <v>175</v>
      </c>
      <c r="B177">
        <v>2021</v>
      </c>
      <c r="C177" t="s">
        <v>18</v>
      </c>
      <c r="D177" t="s">
        <v>13</v>
      </c>
      <c r="E177" t="s">
        <v>64</v>
      </c>
      <c r="F177">
        <v>174000</v>
      </c>
      <c r="G177" t="s">
        <v>20</v>
      </c>
      <c r="H177">
        <v>174000</v>
      </c>
      <c r="I177" t="s">
        <v>30</v>
      </c>
      <c r="J177">
        <v>100</v>
      </c>
      <c r="K177" t="s">
        <v>30</v>
      </c>
      <c r="L177" t="s">
        <v>17</v>
      </c>
      <c r="M177">
        <f t="shared" si="10"/>
        <v>280</v>
      </c>
      <c r="N177">
        <f t="shared" si="11"/>
        <v>112297.86985172982</v>
      </c>
      <c r="O177">
        <f t="shared" si="12"/>
        <v>213</v>
      </c>
      <c r="P177">
        <f t="shared" si="13"/>
        <v>88</v>
      </c>
      <c r="Q177">
        <f>AVERAGE(ds_salaries[[#This Row],[TOTAL IN]],ds_salaries[[#This Row],[Avg_Us Sal]])</f>
        <v>56192.934925864909</v>
      </c>
      <c r="R177">
        <f>AVERAGE(ds_salaries[[#This Row],[Avg_Us Sal]],ds_salaries[[#This Row],[TOTAL MI]])</f>
        <v>56255.434925864909</v>
      </c>
      <c r="S177">
        <f>AVERAGE(ds_salaries[[#This Row],[TOTAL SE]],ds_salaries[[#This Row],[Avg_Us Sal]])</f>
        <v>56288.934925864909</v>
      </c>
      <c r="T177" t="str">
        <f>IF(ds_salaries[[#This Row],[salary_in_usd]]&gt;ds_salaries[[#This Row],[Avg_Us Sal]],"high paying","low paying")</f>
        <v>high paying</v>
      </c>
      <c r="U177">
        <f t="shared" si="14"/>
        <v>26</v>
      </c>
    </row>
    <row r="178" spans="1:21" x14ac:dyDescent="0.35">
      <c r="A178">
        <v>176</v>
      </c>
      <c r="B178">
        <v>2021</v>
      </c>
      <c r="C178" t="s">
        <v>12</v>
      </c>
      <c r="D178" t="s">
        <v>13</v>
      </c>
      <c r="E178" t="s">
        <v>14</v>
      </c>
      <c r="F178">
        <v>58000</v>
      </c>
      <c r="G178" t="s">
        <v>58</v>
      </c>
      <c r="H178">
        <v>2859</v>
      </c>
      <c r="I178" t="s">
        <v>59</v>
      </c>
      <c r="J178">
        <v>0</v>
      </c>
      <c r="K178" t="s">
        <v>59</v>
      </c>
      <c r="L178" t="s">
        <v>22</v>
      </c>
      <c r="M178">
        <f t="shared" si="10"/>
        <v>280</v>
      </c>
      <c r="N178">
        <f t="shared" si="11"/>
        <v>112297.86985172982</v>
      </c>
      <c r="O178">
        <f t="shared" si="12"/>
        <v>213</v>
      </c>
      <c r="P178">
        <f t="shared" si="13"/>
        <v>88</v>
      </c>
      <c r="Q178">
        <f>AVERAGE(ds_salaries[[#This Row],[TOTAL IN]],ds_salaries[[#This Row],[Avg_Us Sal]])</f>
        <v>56192.934925864909</v>
      </c>
      <c r="R178">
        <f>AVERAGE(ds_salaries[[#This Row],[Avg_Us Sal]],ds_salaries[[#This Row],[TOTAL MI]])</f>
        <v>56255.434925864909</v>
      </c>
      <c r="S178">
        <f>AVERAGE(ds_salaries[[#This Row],[TOTAL SE]],ds_salaries[[#This Row],[Avg_Us Sal]])</f>
        <v>56288.934925864909</v>
      </c>
      <c r="T178" t="str">
        <f>IF(ds_salaries[[#This Row],[salary_in_usd]]&gt;ds_salaries[[#This Row],[Avg_Us Sal]],"high paying","low paying")</f>
        <v>low paying</v>
      </c>
      <c r="U178">
        <f t="shared" si="14"/>
        <v>26</v>
      </c>
    </row>
    <row r="179" spans="1:21" x14ac:dyDescent="0.35">
      <c r="A179">
        <v>177</v>
      </c>
      <c r="B179">
        <v>2021</v>
      </c>
      <c r="C179" t="s">
        <v>12</v>
      </c>
      <c r="D179" t="s">
        <v>13</v>
      </c>
      <c r="E179" t="s">
        <v>14</v>
      </c>
      <c r="F179">
        <v>30400000</v>
      </c>
      <c r="G179" t="s">
        <v>111</v>
      </c>
      <c r="H179">
        <v>40038</v>
      </c>
      <c r="I179" t="s">
        <v>112</v>
      </c>
      <c r="J179">
        <v>100</v>
      </c>
      <c r="K179" t="s">
        <v>112</v>
      </c>
      <c r="L179" t="s">
        <v>17</v>
      </c>
      <c r="M179">
        <f t="shared" si="10"/>
        <v>280</v>
      </c>
      <c r="N179">
        <f t="shared" si="11"/>
        <v>112297.86985172982</v>
      </c>
      <c r="O179">
        <f t="shared" si="12"/>
        <v>213</v>
      </c>
      <c r="P179">
        <f t="shared" si="13"/>
        <v>88</v>
      </c>
      <c r="Q179">
        <f>AVERAGE(ds_salaries[[#This Row],[TOTAL IN]],ds_salaries[[#This Row],[Avg_Us Sal]])</f>
        <v>56192.934925864909</v>
      </c>
      <c r="R179">
        <f>AVERAGE(ds_salaries[[#This Row],[Avg_Us Sal]],ds_salaries[[#This Row],[TOTAL MI]])</f>
        <v>56255.434925864909</v>
      </c>
      <c r="S179">
        <f>AVERAGE(ds_salaries[[#This Row],[TOTAL SE]],ds_salaries[[#This Row],[Avg_Us Sal]])</f>
        <v>56288.934925864909</v>
      </c>
      <c r="T179" t="str">
        <f>IF(ds_salaries[[#This Row],[salary_in_usd]]&gt;ds_salaries[[#This Row],[Avg_Us Sal]],"high paying","low paying")</f>
        <v>low paying</v>
      </c>
      <c r="U179">
        <f t="shared" si="14"/>
        <v>26</v>
      </c>
    </row>
    <row r="180" spans="1:21" x14ac:dyDescent="0.35">
      <c r="A180">
        <v>178</v>
      </c>
      <c r="B180">
        <v>2021</v>
      </c>
      <c r="C180" t="s">
        <v>31</v>
      </c>
      <c r="D180" t="s">
        <v>13</v>
      </c>
      <c r="E180" t="s">
        <v>29</v>
      </c>
      <c r="F180">
        <v>81000</v>
      </c>
      <c r="G180" t="s">
        <v>20</v>
      </c>
      <c r="H180">
        <v>81000</v>
      </c>
      <c r="I180" t="s">
        <v>30</v>
      </c>
      <c r="J180">
        <v>50</v>
      </c>
      <c r="K180" t="s">
        <v>30</v>
      </c>
      <c r="L180" t="s">
        <v>22</v>
      </c>
      <c r="M180">
        <f t="shared" si="10"/>
        <v>280</v>
      </c>
      <c r="N180">
        <f t="shared" si="11"/>
        <v>112297.86985172982</v>
      </c>
      <c r="O180">
        <f t="shared" si="12"/>
        <v>213</v>
      </c>
      <c r="P180">
        <f t="shared" si="13"/>
        <v>88</v>
      </c>
      <c r="Q180">
        <f>AVERAGE(ds_salaries[[#This Row],[TOTAL IN]],ds_salaries[[#This Row],[Avg_Us Sal]])</f>
        <v>56192.934925864909</v>
      </c>
      <c r="R180">
        <f>AVERAGE(ds_salaries[[#This Row],[Avg_Us Sal]],ds_salaries[[#This Row],[TOTAL MI]])</f>
        <v>56255.434925864909</v>
      </c>
      <c r="S180">
        <f>AVERAGE(ds_salaries[[#This Row],[TOTAL SE]],ds_salaries[[#This Row],[Avg_Us Sal]])</f>
        <v>56288.934925864909</v>
      </c>
      <c r="T180" t="str">
        <f>IF(ds_salaries[[#This Row],[salary_in_usd]]&gt;ds_salaries[[#This Row],[Avg_Us Sal]],"high paying","low paying")</f>
        <v>low paying</v>
      </c>
      <c r="U180">
        <f t="shared" si="14"/>
        <v>26</v>
      </c>
    </row>
    <row r="181" spans="1:21" x14ac:dyDescent="0.35">
      <c r="A181">
        <v>179</v>
      </c>
      <c r="B181">
        <v>2021</v>
      </c>
      <c r="C181" t="s">
        <v>12</v>
      </c>
      <c r="D181" t="s">
        <v>13</v>
      </c>
      <c r="E181" t="s">
        <v>14</v>
      </c>
      <c r="F181">
        <v>420000</v>
      </c>
      <c r="G181" t="s">
        <v>40</v>
      </c>
      <c r="H181">
        <v>5679</v>
      </c>
      <c r="I181" t="s">
        <v>41</v>
      </c>
      <c r="J181">
        <v>100</v>
      </c>
      <c r="K181" t="s">
        <v>30</v>
      </c>
      <c r="L181" t="s">
        <v>22</v>
      </c>
      <c r="M181">
        <f t="shared" si="10"/>
        <v>280</v>
      </c>
      <c r="N181">
        <f t="shared" si="11"/>
        <v>112297.86985172982</v>
      </c>
      <c r="O181">
        <f t="shared" si="12"/>
        <v>213</v>
      </c>
      <c r="P181">
        <f t="shared" si="13"/>
        <v>88</v>
      </c>
      <c r="Q181">
        <f>AVERAGE(ds_salaries[[#This Row],[TOTAL IN]],ds_salaries[[#This Row],[Avg_Us Sal]])</f>
        <v>56192.934925864909</v>
      </c>
      <c r="R181">
        <f>AVERAGE(ds_salaries[[#This Row],[Avg_Us Sal]],ds_salaries[[#This Row],[TOTAL MI]])</f>
        <v>56255.434925864909</v>
      </c>
      <c r="S181">
        <f>AVERAGE(ds_salaries[[#This Row],[TOTAL SE]],ds_salaries[[#This Row],[Avg_Us Sal]])</f>
        <v>56288.934925864909</v>
      </c>
      <c r="T181" t="str">
        <f>IF(ds_salaries[[#This Row],[salary_in_usd]]&gt;ds_salaries[[#This Row],[Avg_Us Sal]],"high paying","low paying")</f>
        <v>low paying</v>
      </c>
      <c r="U181">
        <f t="shared" si="14"/>
        <v>26</v>
      </c>
    </row>
    <row r="182" spans="1:21" x14ac:dyDescent="0.35">
      <c r="A182">
        <v>180</v>
      </c>
      <c r="B182">
        <v>2021</v>
      </c>
      <c r="C182" t="s">
        <v>12</v>
      </c>
      <c r="D182" t="s">
        <v>13</v>
      </c>
      <c r="E182" t="s">
        <v>23</v>
      </c>
      <c r="F182">
        <v>1672000</v>
      </c>
      <c r="G182" t="s">
        <v>40</v>
      </c>
      <c r="H182">
        <v>22611</v>
      </c>
      <c r="I182" t="s">
        <v>41</v>
      </c>
      <c r="J182">
        <v>0</v>
      </c>
      <c r="K182" t="s">
        <v>41</v>
      </c>
      <c r="L182" t="s">
        <v>17</v>
      </c>
      <c r="M182">
        <f t="shared" si="10"/>
        <v>280</v>
      </c>
      <c r="N182">
        <f t="shared" si="11"/>
        <v>112297.86985172982</v>
      </c>
      <c r="O182">
        <f t="shared" si="12"/>
        <v>213</v>
      </c>
      <c r="P182">
        <f t="shared" si="13"/>
        <v>88</v>
      </c>
      <c r="Q182">
        <f>AVERAGE(ds_salaries[[#This Row],[TOTAL IN]],ds_salaries[[#This Row],[Avg_Us Sal]])</f>
        <v>56192.934925864909</v>
      </c>
      <c r="R182">
        <f>AVERAGE(ds_salaries[[#This Row],[Avg_Us Sal]],ds_salaries[[#This Row],[TOTAL MI]])</f>
        <v>56255.434925864909</v>
      </c>
      <c r="S182">
        <f>AVERAGE(ds_salaries[[#This Row],[TOTAL SE]],ds_salaries[[#This Row],[Avg_Us Sal]])</f>
        <v>56288.934925864909</v>
      </c>
      <c r="T182" t="str">
        <f>IF(ds_salaries[[#This Row],[salary_in_usd]]&gt;ds_salaries[[#This Row],[Avg_Us Sal]],"high paying","low paying")</f>
        <v>low paying</v>
      </c>
      <c r="U182">
        <f t="shared" si="14"/>
        <v>26</v>
      </c>
    </row>
    <row r="183" spans="1:21" x14ac:dyDescent="0.35">
      <c r="A183">
        <v>181</v>
      </c>
      <c r="B183">
        <v>2021</v>
      </c>
      <c r="C183" t="s">
        <v>12</v>
      </c>
      <c r="D183" t="s">
        <v>13</v>
      </c>
      <c r="E183" t="s">
        <v>14</v>
      </c>
      <c r="F183">
        <v>76760</v>
      </c>
      <c r="G183" t="s">
        <v>15</v>
      </c>
      <c r="H183">
        <v>90734</v>
      </c>
      <c r="I183" t="s">
        <v>16</v>
      </c>
      <c r="J183">
        <v>50</v>
      </c>
      <c r="K183" t="s">
        <v>16</v>
      </c>
      <c r="L183" t="s">
        <v>17</v>
      </c>
      <c r="M183">
        <f t="shared" si="10"/>
        <v>280</v>
      </c>
      <c r="N183">
        <f t="shared" si="11"/>
        <v>112297.86985172982</v>
      </c>
      <c r="O183">
        <f t="shared" si="12"/>
        <v>213</v>
      </c>
      <c r="P183">
        <f t="shared" si="13"/>
        <v>88</v>
      </c>
      <c r="Q183">
        <f>AVERAGE(ds_salaries[[#This Row],[TOTAL IN]],ds_salaries[[#This Row],[Avg_Us Sal]])</f>
        <v>56192.934925864909</v>
      </c>
      <c r="R183">
        <f>AVERAGE(ds_salaries[[#This Row],[Avg_Us Sal]],ds_salaries[[#This Row],[TOTAL MI]])</f>
        <v>56255.434925864909</v>
      </c>
      <c r="S183">
        <f>AVERAGE(ds_salaries[[#This Row],[TOTAL SE]],ds_salaries[[#This Row],[Avg_Us Sal]])</f>
        <v>56288.934925864909</v>
      </c>
      <c r="T183" t="str">
        <f>IF(ds_salaries[[#This Row],[salary_in_usd]]&gt;ds_salaries[[#This Row],[Avg_Us Sal]],"high paying","low paying")</f>
        <v>low paying</v>
      </c>
      <c r="U183">
        <f t="shared" si="14"/>
        <v>26</v>
      </c>
    </row>
    <row r="184" spans="1:21" x14ac:dyDescent="0.35">
      <c r="A184">
        <v>182</v>
      </c>
      <c r="B184">
        <v>2021</v>
      </c>
      <c r="C184" t="s">
        <v>12</v>
      </c>
      <c r="D184" t="s">
        <v>13</v>
      </c>
      <c r="E184" t="s">
        <v>44</v>
      </c>
      <c r="F184">
        <v>22000</v>
      </c>
      <c r="G184" t="s">
        <v>15</v>
      </c>
      <c r="H184">
        <v>26005</v>
      </c>
      <c r="I184" t="s">
        <v>97</v>
      </c>
      <c r="J184">
        <v>0</v>
      </c>
      <c r="K184" t="s">
        <v>30</v>
      </c>
      <c r="L184" t="s">
        <v>17</v>
      </c>
      <c r="M184">
        <f t="shared" si="10"/>
        <v>280</v>
      </c>
      <c r="N184">
        <f t="shared" si="11"/>
        <v>112297.86985172982</v>
      </c>
      <c r="O184">
        <f t="shared" si="12"/>
        <v>213</v>
      </c>
      <c r="P184">
        <f t="shared" si="13"/>
        <v>88</v>
      </c>
      <c r="Q184">
        <f>AVERAGE(ds_salaries[[#This Row],[TOTAL IN]],ds_salaries[[#This Row],[Avg_Us Sal]])</f>
        <v>56192.934925864909</v>
      </c>
      <c r="R184">
        <f>AVERAGE(ds_salaries[[#This Row],[Avg_Us Sal]],ds_salaries[[#This Row],[TOTAL MI]])</f>
        <v>56255.434925864909</v>
      </c>
      <c r="S184">
        <f>AVERAGE(ds_salaries[[#This Row],[TOTAL SE]],ds_salaries[[#This Row],[Avg_Us Sal]])</f>
        <v>56288.934925864909</v>
      </c>
      <c r="T184" t="str">
        <f>IF(ds_salaries[[#This Row],[salary_in_usd]]&gt;ds_salaries[[#This Row],[Avg_Us Sal]],"high paying","low paying")</f>
        <v>low paying</v>
      </c>
      <c r="U184">
        <f t="shared" si="14"/>
        <v>26</v>
      </c>
    </row>
    <row r="185" spans="1:21" x14ac:dyDescent="0.35">
      <c r="A185">
        <v>183</v>
      </c>
      <c r="B185">
        <v>2021</v>
      </c>
      <c r="C185" t="s">
        <v>18</v>
      </c>
      <c r="D185" t="s">
        <v>13</v>
      </c>
      <c r="E185" t="s">
        <v>113</v>
      </c>
      <c r="F185">
        <v>45000</v>
      </c>
      <c r="G185" t="s">
        <v>24</v>
      </c>
      <c r="H185">
        <v>61896</v>
      </c>
      <c r="I185" t="s">
        <v>25</v>
      </c>
      <c r="J185">
        <v>50</v>
      </c>
      <c r="K185" t="s">
        <v>25</v>
      </c>
      <c r="L185" t="s">
        <v>17</v>
      </c>
      <c r="M185">
        <f t="shared" si="10"/>
        <v>280</v>
      </c>
      <c r="N185">
        <f t="shared" si="11"/>
        <v>112297.86985172982</v>
      </c>
      <c r="O185">
        <f t="shared" si="12"/>
        <v>213</v>
      </c>
      <c r="P185">
        <f t="shared" si="13"/>
        <v>88</v>
      </c>
      <c r="Q185">
        <f>AVERAGE(ds_salaries[[#This Row],[TOTAL IN]],ds_salaries[[#This Row],[Avg_Us Sal]])</f>
        <v>56192.934925864909</v>
      </c>
      <c r="R185">
        <f>AVERAGE(ds_salaries[[#This Row],[Avg_Us Sal]],ds_salaries[[#This Row],[TOTAL MI]])</f>
        <v>56255.434925864909</v>
      </c>
      <c r="S185">
        <f>AVERAGE(ds_salaries[[#This Row],[TOTAL SE]],ds_salaries[[#This Row],[Avg_Us Sal]])</f>
        <v>56288.934925864909</v>
      </c>
      <c r="T185" t="str">
        <f>IF(ds_salaries[[#This Row],[salary_in_usd]]&gt;ds_salaries[[#This Row],[Avg_Us Sal]],"high paying","low paying")</f>
        <v>low paying</v>
      </c>
      <c r="U185">
        <f t="shared" si="14"/>
        <v>26</v>
      </c>
    </row>
    <row r="186" spans="1:21" x14ac:dyDescent="0.35">
      <c r="A186">
        <v>184</v>
      </c>
      <c r="B186">
        <v>2021</v>
      </c>
      <c r="C186" t="s">
        <v>12</v>
      </c>
      <c r="D186" t="s">
        <v>74</v>
      </c>
      <c r="E186" t="s">
        <v>19</v>
      </c>
      <c r="F186">
        <v>12000</v>
      </c>
      <c r="G186" t="s">
        <v>20</v>
      </c>
      <c r="H186">
        <v>12000</v>
      </c>
      <c r="I186" t="s">
        <v>43</v>
      </c>
      <c r="J186">
        <v>50</v>
      </c>
      <c r="K186" t="s">
        <v>43</v>
      </c>
      <c r="L186" t="s">
        <v>26</v>
      </c>
      <c r="M186">
        <f t="shared" si="10"/>
        <v>280</v>
      </c>
      <c r="N186">
        <f t="shared" si="11"/>
        <v>112297.86985172982</v>
      </c>
      <c r="O186">
        <f t="shared" si="12"/>
        <v>213</v>
      </c>
      <c r="P186">
        <f t="shared" si="13"/>
        <v>88</v>
      </c>
      <c r="Q186">
        <f>AVERAGE(ds_salaries[[#This Row],[TOTAL IN]],ds_salaries[[#This Row],[Avg_Us Sal]])</f>
        <v>56192.934925864909</v>
      </c>
      <c r="R186">
        <f>AVERAGE(ds_salaries[[#This Row],[Avg_Us Sal]],ds_salaries[[#This Row],[TOTAL MI]])</f>
        <v>56255.434925864909</v>
      </c>
      <c r="S186">
        <f>AVERAGE(ds_salaries[[#This Row],[TOTAL SE]],ds_salaries[[#This Row],[Avg_Us Sal]])</f>
        <v>56288.934925864909</v>
      </c>
      <c r="T186" t="str">
        <f>IF(ds_salaries[[#This Row],[salary_in_usd]]&gt;ds_salaries[[#This Row],[Avg_Us Sal]],"high paying","low paying")</f>
        <v>low paying</v>
      </c>
      <c r="U186">
        <f t="shared" si="14"/>
        <v>26</v>
      </c>
    </row>
    <row r="187" spans="1:21" x14ac:dyDescent="0.35">
      <c r="A187">
        <v>185</v>
      </c>
      <c r="B187">
        <v>2021</v>
      </c>
      <c r="C187" t="s">
        <v>12</v>
      </c>
      <c r="D187" t="s">
        <v>13</v>
      </c>
      <c r="E187" t="s">
        <v>44</v>
      </c>
      <c r="F187">
        <v>4000</v>
      </c>
      <c r="G187" t="s">
        <v>20</v>
      </c>
      <c r="H187">
        <v>4000</v>
      </c>
      <c r="I187" t="s">
        <v>114</v>
      </c>
      <c r="J187">
        <v>100</v>
      </c>
      <c r="K187" t="s">
        <v>114</v>
      </c>
      <c r="L187" t="s">
        <v>26</v>
      </c>
      <c r="M187">
        <f t="shared" si="10"/>
        <v>280</v>
      </c>
      <c r="N187">
        <f t="shared" si="11"/>
        <v>112297.86985172982</v>
      </c>
      <c r="O187">
        <f t="shared" si="12"/>
        <v>213</v>
      </c>
      <c r="P187">
        <f t="shared" si="13"/>
        <v>88</v>
      </c>
      <c r="Q187">
        <f>AVERAGE(ds_salaries[[#This Row],[TOTAL IN]],ds_salaries[[#This Row],[Avg_Us Sal]])</f>
        <v>56192.934925864909</v>
      </c>
      <c r="R187">
        <f>AVERAGE(ds_salaries[[#This Row],[Avg_Us Sal]],ds_salaries[[#This Row],[TOTAL MI]])</f>
        <v>56255.434925864909</v>
      </c>
      <c r="S187">
        <f>AVERAGE(ds_salaries[[#This Row],[TOTAL SE]],ds_salaries[[#This Row],[Avg_Us Sal]])</f>
        <v>56288.934925864909</v>
      </c>
      <c r="T187" t="str">
        <f>IF(ds_salaries[[#This Row],[salary_in_usd]]&gt;ds_salaries[[#This Row],[Avg_Us Sal]],"high paying","low paying")</f>
        <v>low paying</v>
      </c>
      <c r="U187">
        <f t="shared" si="14"/>
        <v>26</v>
      </c>
    </row>
    <row r="188" spans="1:21" x14ac:dyDescent="0.35">
      <c r="A188">
        <v>186</v>
      </c>
      <c r="B188">
        <v>2021</v>
      </c>
      <c r="C188" t="s">
        <v>18</v>
      </c>
      <c r="D188" t="s">
        <v>13</v>
      </c>
      <c r="E188" t="s">
        <v>84</v>
      </c>
      <c r="F188">
        <v>50000</v>
      </c>
      <c r="G188" t="s">
        <v>20</v>
      </c>
      <c r="H188">
        <v>50000</v>
      </c>
      <c r="I188" t="s">
        <v>102</v>
      </c>
      <c r="J188">
        <v>100</v>
      </c>
      <c r="K188" t="s">
        <v>25</v>
      </c>
      <c r="L188" t="s">
        <v>26</v>
      </c>
      <c r="M188">
        <f t="shared" si="10"/>
        <v>280</v>
      </c>
      <c r="N188">
        <f t="shared" si="11"/>
        <v>112297.86985172982</v>
      </c>
      <c r="O188">
        <f t="shared" si="12"/>
        <v>213</v>
      </c>
      <c r="P188">
        <f t="shared" si="13"/>
        <v>88</v>
      </c>
      <c r="Q188">
        <f>AVERAGE(ds_salaries[[#This Row],[TOTAL IN]],ds_salaries[[#This Row],[Avg_Us Sal]])</f>
        <v>56192.934925864909</v>
      </c>
      <c r="R188">
        <f>AVERAGE(ds_salaries[[#This Row],[Avg_Us Sal]],ds_salaries[[#This Row],[TOTAL MI]])</f>
        <v>56255.434925864909</v>
      </c>
      <c r="S188">
        <f>AVERAGE(ds_salaries[[#This Row],[TOTAL SE]],ds_salaries[[#This Row],[Avg_Us Sal]])</f>
        <v>56288.934925864909</v>
      </c>
      <c r="T188" t="str">
        <f>IF(ds_salaries[[#This Row],[salary_in_usd]]&gt;ds_salaries[[#This Row],[Avg_Us Sal]],"high paying","low paying")</f>
        <v>low paying</v>
      </c>
      <c r="U188">
        <f t="shared" si="14"/>
        <v>26</v>
      </c>
    </row>
    <row r="189" spans="1:21" x14ac:dyDescent="0.35">
      <c r="A189">
        <v>187</v>
      </c>
      <c r="B189">
        <v>2021</v>
      </c>
      <c r="C189" t="s">
        <v>54</v>
      </c>
      <c r="D189" t="s">
        <v>13</v>
      </c>
      <c r="E189" t="s">
        <v>47</v>
      </c>
      <c r="F189">
        <v>59000</v>
      </c>
      <c r="G189" t="s">
        <v>15</v>
      </c>
      <c r="H189">
        <v>69741</v>
      </c>
      <c r="I189" t="s">
        <v>39</v>
      </c>
      <c r="J189">
        <v>100</v>
      </c>
      <c r="K189" t="s">
        <v>68</v>
      </c>
      <c r="L189" t="s">
        <v>22</v>
      </c>
      <c r="M189">
        <f t="shared" si="10"/>
        <v>280</v>
      </c>
      <c r="N189">
        <f t="shared" si="11"/>
        <v>112297.86985172982</v>
      </c>
      <c r="O189">
        <f t="shared" si="12"/>
        <v>213</v>
      </c>
      <c r="P189">
        <f t="shared" si="13"/>
        <v>88</v>
      </c>
      <c r="Q189">
        <f>AVERAGE(ds_salaries[[#This Row],[TOTAL IN]],ds_salaries[[#This Row],[Avg_Us Sal]])</f>
        <v>56192.934925864909</v>
      </c>
      <c r="R189">
        <f>AVERAGE(ds_salaries[[#This Row],[Avg_Us Sal]],ds_salaries[[#This Row],[TOTAL MI]])</f>
        <v>56255.434925864909</v>
      </c>
      <c r="S189">
        <f>AVERAGE(ds_salaries[[#This Row],[TOTAL SE]],ds_salaries[[#This Row],[Avg_Us Sal]])</f>
        <v>56288.934925864909</v>
      </c>
      <c r="T189" t="str">
        <f>IF(ds_salaries[[#This Row],[salary_in_usd]]&gt;ds_salaries[[#This Row],[Avg_Us Sal]],"high paying","low paying")</f>
        <v>low paying</v>
      </c>
      <c r="U189">
        <f t="shared" si="14"/>
        <v>26</v>
      </c>
    </row>
    <row r="190" spans="1:21" x14ac:dyDescent="0.35">
      <c r="A190">
        <v>188</v>
      </c>
      <c r="B190">
        <v>2021</v>
      </c>
      <c r="C190" t="s">
        <v>18</v>
      </c>
      <c r="D190" t="s">
        <v>13</v>
      </c>
      <c r="E190" t="s">
        <v>44</v>
      </c>
      <c r="F190">
        <v>65000</v>
      </c>
      <c r="G190" t="s">
        <v>15</v>
      </c>
      <c r="H190">
        <v>76833</v>
      </c>
      <c r="I190" t="s">
        <v>97</v>
      </c>
      <c r="J190">
        <v>50</v>
      </c>
      <c r="K190" t="s">
        <v>25</v>
      </c>
      <c r="L190" t="s">
        <v>22</v>
      </c>
      <c r="M190">
        <f t="shared" si="10"/>
        <v>280</v>
      </c>
      <c r="N190">
        <f t="shared" si="11"/>
        <v>112297.86985172982</v>
      </c>
      <c r="O190">
        <f t="shared" si="12"/>
        <v>213</v>
      </c>
      <c r="P190">
        <f t="shared" si="13"/>
        <v>88</v>
      </c>
      <c r="Q190">
        <f>AVERAGE(ds_salaries[[#This Row],[TOTAL IN]],ds_salaries[[#This Row],[Avg_Us Sal]])</f>
        <v>56192.934925864909</v>
      </c>
      <c r="R190">
        <f>AVERAGE(ds_salaries[[#This Row],[Avg_Us Sal]],ds_salaries[[#This Row],[TOTAL MI]])</f>
        <v>56255.434925864909</v>
      </c>
      <c r="S190">
        <f>AVERAGE(ds_salaries[[#This Row],[TOTAL SE]],ds_salaries[[#This Row],[Avg_Us Sal]])</f>
        <v>56288.934925864909</v>
      </c>
      <c r="T190" t="str">
        <f>IF(ds_salaries[[#This Row],[salary_in_usd]]&gt;ds_salaries[[#This Row],[Avg_Us Sal]],"high paying","low paying")</f>
        <v>low paying</v>
      </c>
      <c r="U190">
        <f t="shared" si="14"/>
        <v>26</v>
      </c>
    </row>
    <row r="191" spans="1:21" x14ac:dyDescent="0.35">
      <c r="A191">
        <v>189</v>
      </c>
      <c r="B191">
        <v>2021</v>
      </c>
      <c r="C191" t="s">
        <v>12</v>
      </c>
      <c r="D191" t="s">
        <v>13</v>
      </c>
      <c r="E191" t="s">
        <v>29</v>
      </c>
      <c r="F191">
        <v>74000</v>
      </c>
      <c r="G191" t="s">
        <v>20</v>
      </c>
      <c r="H191">
        <v>74000</v>
      </c>
      <c r="I191" t="s">
        <v>21</v>
      </c>
      <c r="J191">
        <v>50</v>
      </c>
      <c r="K191" t="s">
        <v>21</v>
      </c>
      <c r="L191" t="s">
        <v>22</v>
      </c>
      <c r="M191">
        <f t="shared" si="10"/>
        <v>280</v>
      </c>
      <c r="N191">
        <f t="shared" si="11"/>
        <v>112297.86985172982</v>
      </c>
      <c r="O191">
        <f t="shared" si="12"/>
        <v>213</v>
      </c>
      <c r="P191">
        <f t="shared" si="13"/>
        <v>88</v>
      </c>
      <c r="Q191">
        <f>AVERAGE(ds_salaries[[#This Row],[TOTAL IN]],ds_salaries[[#This Row],[Avg_Us Sal]])</f>
        <v>56192.934925864909</v>
      </c>
      <c r="R191">
        <f>AVERAGE(ds_salaries[[#This Row],[Avg_Us Sal]],ds_salaries[[#This Row],[TOTAL MI]])</f>
        <v>56255.434925864909</v>
      </c>
      <c r="S191">
        <f>AVERAGE(ds_salaries[[#This Row],[TOTAL SE]],ds_salaries[[#This Row],[Avg_Us Sal]])</f>
        <v>56288.934925864909</v>
      </c>
      <c r="T191" t="str">
        <f>IF(ds_salaries[[#This Row],[salary_in_usd]]&gt;ds_salaries[[#This Row],[Avg_Us Sal]],"high paying","low paying")</f>
        <v>low paying</v>
      </c>
      <c r="U191">
        <f t="shared" si="14"/>
        <v>26</v>
      </c>
    </row>
    <row r="192" spans="1:21" x14ac:dyDescent="0.35">
      <c r="A192">
        <v>190</v>
      </c>
      <c r="B192">
        <v>2021</v>
      </c>
      <c r="C192" t="s">
        <v>18</v>
      </c>
      <c r="D192" t="s">
        <v>13</v>
      </c>
      <c r="E192" t="s">
        <v>80</v>
      </c>
      <c r="F192">
        <v>152000</v>
      </c>
      <c r="G192" t="s">
        <v>20</v>
      </c>
      <c r="H192">
        <v>152000</v>
      </c>
      <c r="I192" t="s">
        <v>30</v>
      </c>
      <c r="J192">
        <v>100</v>
      </c>
      <c r="K192" t="s">
        <v>39</v>
      </c>
      <c r="L192" t="s">
        <v>17</v>
      </c>
      <c r="M192">
        <f t="shared" si="10"/>
        <v>280</v>
      </c>
      <c r="N192">
        <f t="shared" si="11"/>
        <v>112297.86985172982</v>
      </c>
      <c r="O192">
        <f t="shared" si="12"/>
        <v>213</v>
      </c>
      <c r="P192">
        <f t="shared" si="13"/>
        <v>88</v>
      </c>
      <c r="Q192">
        <f>AVERAGE(ds_salaries[[#This Row],[TOTAL IN]],ds_salaries[[#This Row],[Avg_Us Sal]])</f>
        <v>56192.934925864909</v>
      </c>
      <c r="R192">
        <f>AVERAGE(ds_salaries[[#This Row],[Avg_Us Sal]],ds_salaries[[#This Row],[TOTAL MI]])</f>
        <v>56255.434925864909</v>
      </c>
      <c r="S192">
        <f>AVERAGE(ds_salaries[[#This Row],[TOTAL SE]],ds_salaries[[#This Row],[Avg_Us Sal]])</f>
        <v>56288.934925864909</v>
      </c>
      <c r="T192" t="str">
        <f>IF(ds_salaries[[#This Row],[salary_in_usd]]&gt;ds_salaries[[#This Row],[Avg_Us Sal]],"high paying","low paying")</f>
        <v>high paying</v>
      </c>
      <c r="U192">
        <f t="shared" si="14"/>
        <v>26</v>
      </c>
    </row>
    <row r="193" spans="1:21" x14ac:dyDescent="0.35">
      <c r="A193">
        <v>191</v>
      </c>
      <c r="B193">
        <v>2021</v>
      </c>
      <c r="C193" t="s">
        <v>31</v>
      </c>
      <c r="D193" t="s">
        <v>13</v>
      </c>
      <c r="E193" t="s">
        <v>29</v>
      </c>
      <c r="F193">
        <v>21844</v>
      </c>
      <c r="G193" t="s">
        <v>20</v>
      </c>
      <c r="H193">
        <v>21844</v>
      </c>
      <c r="I193" t="s">
        <v>115</v>
      </c>
      <c r="J193">
        <v>50</v>
      </c>
      <c r="K193" t="s">
        <v>115</v>
      </c>
      <c r="L193" t="s">
        <v>26</v>
      </c>
      <c r="M193">
        <f t="shared" si="10"/>
        <v>280</v>
      </c>
      <c r="N193">
        <f t="shared" si="11"/>
        <v>112297.86985172982</v>
      </c>
      <c r="O193">
        <f t="shared" si="12"/>
        <v>213</v>
      </c>
      <c r="P193">
        <f t="shared" si="13"/>
        <v>88</v>
      </c>
      <c r="Q193">
        <f>AVERAGE(ds_salaries[[#This Row],[TOTAL IN]],ds_salaries[[#This Row],[Avg_Us Sal]])</f>
        <v>56192.934925864909</v>
      </c>
      <c r="R193">
        <f>AVERAGE(ds_salaries[[#This Row],[Avg_Us Sal]],ds_salaries[[#This Row],[TOTAL MI]])</f>
        <v>56255.434925864909</v>
      </c>
      <c r="S193">
        <f>AVERAGE(ds_salaries[[#This Row],[TOTAL SE]],ds_salaries[[#This Row],[Avg_Us Sal]])</f>
        <v>56288.934925864909</v>
      </c>
      <c r="T193" t="str">
        <f>IF(ds_salaries[[#This Row],[salary_in_usd]]&gt;ds_salaries[[#This Row],[Avg_Us Sal]],"high paying","low paying")</f>
        <v>low paying</v>
      </c>
      <c r="U193">
        <f t="shared" si="14"/>
        <v>26</v>
      </c>
    </row>
    <row r="194" spans="1:21" x14ac:dyDescent="0.35">
      <c r="A194">
        <v>192</v>
      </c>
      <c r="B194">
        <v>2021</v>
      </c>
      <c r="C194" t="s">
        <v>12</v>
      </c>
      <c r="D194" t="s">
        <v>13</v>
      </c>
      <c r="E194" t="s">
        <v>23</v>
      </c>
      <c r="F194">
        <v>18000</v>
      </c>
      <c r="G194" t="s">
        <v>20</v>
      </c>
      <c r="H194">
        <v>18000</v>
      </c>
      <c r="I194" t="s">
        <v>116</v>
      </c>
      <c r="J194">
        <v>0</v>
      </c>
      <c r="K194" t="s">
        <v>116</v>
      </c>
      <c r="L194" t="s">
        <v>22</v>
      </c>
      <c r="M194">
        <f t="shared" ref="M194:M257" si="15">COUNTIFS(C:C,"SE")</f>
        <v>280</v>
      </c>
      <c r="N194">
        <f t="shared" ref="N194:N257" si="16">AVERAGE(H:H)</f>
        <v>112297.86985172982</v>
      </c>
      <c r="O194">
        <f t="shared" ref="O194:O257" si="17">COUNTIFS(C:C,"MI")</f>
        <v>213</v>
      </c>
      <c r="P194">
        <f t="shared" ref="P194:P257" si="18">COUNTIFS(C:C,"EN")</f>
        <v>88</v>
      </c>
      <c r="Q194">
        <f>AVERAGE(ds_salaries[[#This Row],[TOTAL IN]],ds_salaries[[#This Row],[Avg_Us Sal]])</f>
        <v>56192.934925864909</v>
      </c>
      <c r="R194">
        <f>AVERAGE(ds_salaries[[#This Row],[Avg_Us Sal]],ds_salaries[[#This Row],[TOTAL MI]])</f>
        <v>56255.434925864909</v>
      </c>
      <c r="S194">
        <f>AVERAGE(ds_salaries[[#This Row],[TOTAL SE]],ds_salaries[[#This Row],[Avg_Us Sal]])</f>
        <v>56288.934925864909</v>
      </c>
      <c r="T194" t="str">
        <f>IF(ds_salaries[[#This Row],[salary_in_usd]]&gt;ds_salaries[[#This Row],[Avg_Us Sal]],"high paying","low paying")</f>
        <v>low paying</v>
      </c>
      <c r="U194">
        <f t="shared" ref="U194:U257" si="19">COUNTIFS(C:C,"EX")</f>
        <v>26</v>
      </c>
    </row>
    <row r="195" spans="1:21" x14ac:dyDescent="0.35">
      <c r="A195">
        <v>193</v>
      </c>
      <c r="B195">
        <v>2021</v>
      </c>
      <c r="C195" t="s">
        <v>18</v>
      </c>
      <c r="D195" t="s">
        <v>13</v>
      </c>
      <c r="E195" t="s">
        <v>80</v>
      </c>
      <c r="F195">
        <v>174000</v>
      </c>
      <c r="G195" t="s">
        <v>20</v>
      </c>
      <c r="H195">
        <v>174000</v>
      </c>
      <c r="I195" t="s">
        <v>30</v>
      </c>
      <c r="J195">
        <v>100</v>
      </c>
      <c r="K195" t="s">
        <v>30</v>
      </c>
      <c r="L195" t="s">
        <v>17</v>
      </c>
      <c r="M195">
        <f t="shared" si="15"/>
        <v>280</v>
      </c>
      <c r="N195">
        <f t="shared" si="16"/>
        <v>112297.86985172982</v>
      </c>
      <c r="O195">
        <f t="shared" si="17"/>
        <v>213</v>
      </c>
      <c r="P195">
        <f t="shared" si="18"/>
        <v>88</v>
      </c>
      <c r="Q195">
        <f>AVERAGE(ds_salaries[[#This Row],[TOTAL IN]],ds_salaries[[#This Row],[Avg_Us Sal]])</f>
        <v>56192.934925864909</v>
      </c>
      <c r="R195">
        <f>AVERAGE(ds_salaries[[#This Row],[Avg_Us Sal]],ds_salaries[[#This Row],[TOTAL MI]])</f>
        <v>56255.434925864909</v>
      </c>
      <c r="S195">
        <f>AVERAGE(ds_salaries[[#This Row],[TOTAL SE]],ds_salaries[[#This Row],[Avg_Us Sal]])</f>
        <v>56288.934925864909</v>
      </c>
      <c r="T195" t="str">
        <f>IF(ds_salaries[[#This Row],[salary_in_usd]]&gt;ds_salaries[[#This Row],[Avg_Us Sal]],"high paying","low paying")</f>
        <v>high paying</v>
      </c>
      <c r="U195">
        <f t="shared" si="19"/>
        <v>26</v>
      </c>
    </row>
    <row r="196" spans="1:21" x14ac:dyDescent="0.35">
      <c r="A196">
        <v>194</v>
      </c>
      <c r="B196">
        <v>2021</v>
      </c>
      <c r="C196" t="s">
        <v>18</v>
      </c>
      <c r="D196" t="s">
        <v>13</v>
      </c>
      <c r="E196" t="s">
        <v>56</v>
      </c>
      <c r="F196">
        <v>120500</v>
      </c>
      <c r="G196" t="s">
        <v>62</v>
      </c>
      <c r="H196">
        <v>96113</v>
      </c>
      <c r="I196" t="s">
        <v>63</v>
      </c>
      <c r="J196">
        <v>50</v>
      </c>
      <c r="K196" t="s">
        <v>63</v>
      </c>
      <c r="L196" t="s">
        <v>17</v>
      </c>
      <c r="M196">
        <f t="shared" si="15"/>
        <v>280</v>
      </c>
      <c r="N196">
        <f t="shared" si="16"/>
        <v>112297.86985172982</v>
      </c>
      <c r="O196">
        <f t="shared" si="17"/>
        <v>213</v>
      </c>
      <c r="P196">
        <f t="shared" si="18"/>
        <v>88</v>
      </c>
      <c r="Q196">
        <f>AVERAGE(ds_salaries[[#This Row],[TOTAL IN]],ds_salaries[[#This Row],[Avg_Us Sal]])</f>
        <v>56192.934925864909</v>
      </c>
      <c r="R196">
        <f>AVERAGE(ds_salaries[[#This Row],[Avg_Us Sal]],ds_salaries[[#This Row],[TOTAL MI]])</f>
        <v>56255.434925864909</v>
      </c>
      <c r="S196">
        <f>AVERAGE(ds_salaries[[#This Row],[TOTAL SE]],ds_salaries[[#This Row],[Avg_Us Sal]])</f>
        <v>56288.934925864909</v>
      </c>
      <c r="T196" t="str">
        <f>IF(ds_salaries[[#This Row],[salary_in_usd]]&gt;ds_salaries[[#This Row],[Avg_Us Sal]],"high paying","low paying")</f>
        <v>low paying</v>
      </c>
      <c r="U196">
        <f t="shared" si="19"/>
        <v>26</v>
      </c>
    </row>
    <row r="197" spans="1:21" x14ac:dyDescent="0.35">
      <c r="A197">
        <v>195</v>
      </c>
      <c r="B197">
        <v>2021</v>
      </c>
      <c r="C197" t="s">
        <v>12</v>
      </c>
      <c r="D197" t="s">
        <v>13</v>
      </c>
      <c r="E197" t="s">
        <v>14</v>
      </c>
      <c r="F197">
        <v>147000</v>
      </c>
      <c r="G197" t="s">
        <v>20</v>
      </c>
      <c r="H197">
        <v>147000</v>
      </c>
      <c r="I197" t="s">
        <v>30</v>
      </c>
      <c r="J197">
        <v>50</v>
      </c>
      <c r="K197" t="s">
        <v>30</v>
      </c>
      <c r="L197" t="s">
        <v>17</v>
      </c>
      <c r="M197">
        <f t="shared" si="15"/>
        <v>280</v>
      </c>
      <c r="N197">
        <f t="shared" si="16"/>
        <v>112297.86985172982</v>
      </c>
      <c r="O197">
        <f t="shared" si="17"/>
        <v>213</v>
      </c>
      <c r="P197">
        <f t="shared" si="18"/>
        <v>88</v>
      </c>
      <c r="Q197">
        <f>AVERAGE(ds_salaries[[#This Row],[TOTAL IN]],ds_salaries[[#This Row],[Avg_Us Sal]])</f>
        <v>56192.934925864909</v>
      </c>
      <c r="R197">
        <f>AVERAGE(ds_salaries[[#This Row],[Avg_Us Sal]],ds_salaries[[#This Row],[TOTAL MI]])</f>
        <v>56255.434925864909</v>
      </c>
      <c r="S197">
        <f>AVERAGE(ds_salaries[[#This Row],[TOTAL SE]],ds_salaries[[#This Row],[Avg_Us Sal]])</f>
        <v>56288.934925864909</v>
      </c>
      <c r="T197" t="str">
        <f>IF(ds_salaries[[#This Row],[salary_in_usd]]&gt;ds_salaries[[#This Row],[Avg_Us Sal]],"high paying","low paying")</f>
        <v>high paying</v>
      </c>
      <c r="U197">
        <f t="shared" si="19"/>
        <v>26</v>
      </c>
    </row>
    <row r="198" spans="1:21" x14ac:dyDescent="0.35">
      <c r="A198">
        <v>196</v>
      </c>
      <c r="B198">
        <v>2021</v>
      </c>
      <c r="C198" t="s">
        <v>31</v>
      </c>
      <c r="D198" t="s">
        <v>13</v>
      </c>
      <c r="E198" t="s">
        <v>52</v>
      </c>
      <c r="F198">
        <v>9272</v>
      </c>
      <c r="G198" t="s">
        <v>20</v>
      </c>
      <c r="H198">
        <v>9272</v>
      </c>
      <c r="I198" t="s">
        <v>117</v>
      </c>
      <c r="J198">
        <v>100</v>
      </c>
      <c r="K198" t="s">
        <v>117</v>
      </c>
      <c r="L198" t="s">
        <v>22</v>
      </c>
      <c r="M198">
        <f t="shared" si="15"/>
        <v>280</v>
      </c>
      <c r="N198">
        <f t="shared" si="16"/>
        <v>112297.86985172982</v>
      </c>
      <c r="O198">
        <f t="shared" si="17"/>
        <v>213</v>
      </c>
      <c r="P198">
        <f t="shared" si="18"/>
        <v>88</v>
      </c>
      <c r="Q198">
        <f>AVERAGE(ds_salaries[[#This Row],[TOTAL IN]],ds_salaries[[#This Row],[Avg_Us Sal]])</f>
        <v>56192.934925864909</v>
      </c>
      <c r="R198">
        <f>AVERAGE(ds_salaries[[#This Row],[Avg_Us Sal]],ds_salaries[[#This Row],[TOTAL MI]])</f>
        <v>56255.434925864909</v>
      </c>
      <c r="S198">
        <f>AVERAGE(ds_salaries[[#This Row],[TOTAL SE]],ds_salaries[[#This Row],[Avg_Us Sal]])</f>
        <v>56288.934925864909</v>
      </c>
      <c r="T198" t="str">
        <f>IF(ds_salaries[[#This Row],[salary_in_usd]]&gt;ds_salaries[[#This Row],[Avg_Us Sal]],"high paying","low paying")</f>
        <v>low paying</v>
      </c>
      <c r="U198">
        <f t="shared" si="19"/>
        <v>26</v>
      </c>
    </row>
    <row r="199" spans="1:21" x14ac:dyDescent="0.35">
      <c r="A199">
        <v>197</v>
      </c>
      <c r="B199">
        <v>2021</v>
      </c>
      <c r="C199" t="s">
        <v>18</v>
      </c>
      <c r="D199" t="s">
        <v>13</v>
      </c>
      <c r="E199" t="s">
        <v>29</v>
      </c>
      <c r="F199">
        <v>1799997</v>
      </c>
      <c r="G199" t="s">
        <v>40</v>
      </c>
      <c r="H199">
        <v>24342</v>
      </c>
      <c r="I199" t="s">
        <v>41</v>
      </c>
      <c r="J199">
        <v>100</v>
      </c>
      <c r="K199" t="s">
        <v>41</v>
      </c>
      <c r="L199" t="s">
        <v>17</v>
      </c>
      <c r="M199">
        <f t="shared" si="15"/>
        <v>280</v>
      </c>
      <c r="N199">
        <f t="shared" si="16"/>
        <v>112297.86985172982</v>
      </c>
      <c r="O199">
        <f t="shared" si="17"/>
        <v>213</v>
      </c>
      <c r="P199">
        <f t="shared" si="18"/>
        <v>88</v>
      </c>
      <c r="Q199">
        <f>AVERAGE(ds_salaries[[#This Row],[TOTAL IN]],ds_salaries[[#This Row],[Avg_Us Sal]])</f>
        <v>56192.934925864909</v>
      </c>
      <c r="R199">
        <f>AVERAGE(ds_salaries[[#This Row],[Avg_Us Sal]],ds_salaries[[#This Row],[TOTAL MI]])</f>
        <v>56255.434925864909</v>
      </c>
      <c r="S199">
        <f>AVERAGE(ds_salaries[[#This Row],[TOTAL SE]],ds_salaries[[#This Row],[Avg_Us Sal]])</f>
        <v>56288.934925864909</v>
      </c>
      <c r="T199" t="str">
        <f>IF(ds_salaries[[#This Row],[salary_in_usd]]&gt;ds_salaries[[#This Row],[Avg_Us Sal]],"high paying","low paying")</f>
        <v>low paying</v>
      </c>
      <c r="U199">
        <f t="shared" si="19"/>
        <v>26</v>
      </c>
    </row>
    <row r="200" spans="1:21" x14ac:dyDescent="0.35">
      <c r="A200">
        <v>198</v>
      </c>
      <c r="B200">
        <v>2021</v>
      </c>
      <c r="C200" t="s">
        <v>18</v>
      </c>
      <c r="D200" t="s">
        <v>13</v>
      </c>
      <c r="E200" t="s">
        <v>80</v>
      </c>
      <c r="F200">
        <v>4000000</v>
      </c>
      <c r="G200" t="s">
        <v>40</v>
      </c>
      <c r="H200">
        <v>54094</v>
      </c>
      <c r="I200" t="s">
        <v>41</v>
      </c>
      <c r="J200">
        <v>50</v>
      </c>
      <c r="K200" t="s">
        <v>30</v>
      </c>
      <c r="L200" t="s">
        <v>17</v>
      </c>
      <c r="M200">
        <f t="shared" si="15"/>
        <v>280</v>
      </c>
      <c r="N200">
        <f t="shared" si="16"/>
        <v>112297.86985172982</v>
      </c>
      <c r="O200">
        <f t="shared" si="17"/>
        <v>213</v>
      </c>
      <c r="P200">
        <f t="shared" si="18"/>
        <v>88</v>
      </c>
      <c r="Q200">
        <f>AVERAGE(ds_salaries[[#This Row],[TOTAL IN]],ds_salaries[[#This Row],[Avg_Us Sal]])</f>
        <v>56192.934925864909</v>
      </c>
      <c r="R200">
        <f>AVERAGE(ds_salaries[[#This Row],[Avg_Us Sal]],ds_salaries[[#This Row],[TOTAL MI]])</f>
        <v>56255.434925864909</v>
      </c>
      <c r="S200">
        <f>AVERAGE(ds_salaries[[#This Row],[TOTAL SE]],ds_salaries[[#This Row],[Avg_Us Sal]])</f>
        <v>56288.934925864909</v>
      </c>
      <c r="T200" t="str">
        <f>IF(ds_salaries[[#This Row],[salary_in_usd]]&gt;ds_salaries[[#This Row],[Avg_Us Sal]],"high paying","low paying")</f>
        <v>low paying</v>
      </c>
      <c r="U200">
        <f t="shared" si="19"/>
        <v>26</v>
      </c>
    </row>
    <row r="201" spans="1:21" x14ac:dyDescent="0.35">
      <c r="A201">
        <v>199</v>
      </c>
      <c r="B201">
        <v>2021</v>
      </c>
      <c r="C201" t="s">
        <v>31</v>
      </c>
      <c r="D201" t="s">
        <v>13</v>
      </c>
      <c r="E201" t="s">
        <v>47</v>
      </c>
      <c r="F201">
        <v>90000</v>
      </c>
      <c r="G201" t="s">
        <v>20</v>
      </c>
      <c r="H201">
        <v>90000</v>
      </c>
      <c r="I201" t="s">
        <v>30</v>
      </c>
      <c r="J201">
        <v>100</v>
      </c>
      <c r="K201" t="s">
        <v>30</v>
      </c>
      <c r="L201" t="s">
        <v>22</v>
      </c>
      <c r="M201">
        <f t="shared" si="15"/>
        <v>280</v>
      </c>
      <c r="N201">
        <f t="shared" si="16"/>
        <v>112297.86985172982</v>
      </c>
      <c r="O201">
        <f t="shared" si="17"/>
        <v>213</v>
      </c>
      <c r="P201">
        <f t="shared" si="18"/>
        <v>88</v>
      </c>
      <c r="Q201">
        <f>AVERAGE(ds_salaries[[#This Row],[TOTAL IN]],ds_salaries[[#This Row],[Avg_Us Sal]])</f>
        <v>56192.934925864909</v>
      </c>
      <c r="R201">
        <f>AVERAGE(ds_salaries[[#This Row],[Avg_Us Sal]],ds_salaries[[#This Row],[TOTAL MI]])</f>
        <v>56255.434925864909</v>
      </c>
      <c r="S201">
        <f>AVERAGE(ds_salaries[[#This Row],[TOTAL SE]],ds_salaries[[#This Row],[Avg_Us Sal]])</f>
        <v>56288.934925864909</v>
      </c>
      <c r="T201" t="str">
        <f>IF(ds_salaries[[#This Row],[salary_in_usd]]&gt;ds_salaries[[#This Row],[Avg_Us Sal]],"high paying","low paying")</f>
        <v>low paying</v>
      </c>
      <c r="U201">
        <f t="shared" si="19"/>
        <v>26</v>
      </c>
    </row>
    <row r="202" spans="1:21" x14ac:dyDescent="0.35">
      <c r="A202">
        <v>200</v>
      </c>
      <c r="B202">
        <v>2021</v>
      </c>
      <c r="C202" t="s">
        <v>12</v>
      </c>
      <c r="D202" t="s">
        <v>13</v>
      </c>
      <c r="E202" t="s">
        <v>14</v>
      </c>
      <c r="F202">
        <v>52000</v>
      </c>
      <c r="G202" t="s">
        <v>15</v>
      </c>
      <c r="H202">
        <v>61467</v>
      </c>
      <c r="I202" t="s">
        <v>16</v>
      </c>
      <c r="J202">
        <v>50</v>
      </c>
      <c r="K202" t="s">
        <v>65</v>
      </c>
      <c r="L202" t="s">
        <v>26</v>
      </c>
      <c r="M202">
        <f t="shared" si="15"/>
        <v>280</v>
      </c>
      <c r="N202">
        <f t="shared" si="16"/>
        <v>112297.86985172982</v>
      </c>
      <c r="O202">
        <f t="shared" si="17"/>
        <v>213</v>
      </c>
      <c r="P202">
        <f t="shared" si="18"/>
        <v>88</v>
      </c>
      <c r="Q202">
        <f>AVERAGE(ds_salaries[[#This Row],[TOTAL IN]],ds_salaries[[#This Row],[Avg_Us Sal]])</f>
        <v>56192.934925864909</v>
      </c>
      <c r="R202">
        <f>AVERAGE(ds_salaries[[#This Row],[Avg_Us Sal]],ds_salaries[[#This Row],[TOTAL MI]])</f>
        <v>56255.434925864909</v>
      </c>
      <c r="S202">
        <f>AVERAGE(ds_salaries[[#This Row],[TOTAL SE]],ds_salaries[[#This Row],[Avg_Us Sal]])</f>
        <v>56288.934925864909</v>
      </c>
      <c r="T202" t="str">
        <f>IF(ds_salaries[[#This Row],[salary_in_usd]]&gt;ds_salaries[[#This Row],[Avg_Us Sal]],"high paying","low paying")</f>
        <v>low paying</v>
      </c>
      <c r="U202">
        <f t="shared" si="19"/>
        <v>26</v>
      </c>
    </row>
    <row r="203" spans="1:21" x14ac:dyDescent="0.35">
      <c r="A203">
        <v>201</v>
      </c>
      <c r="B203">
        <v>2021</v>
      </c>
      <c r="C203" t="s">
        <v>18</v>
      </c>
      <c r="D203" t="s">
        <v>13</v>
      </c>
      <c r="E203" t="s">
        <v>69</v>
      </c>
      <c r="F203">
        <v>195000</v>
      </c>
      <c r="G203" t="s">
        <v>20</v>
      </c>
      <c r="H203">
        <v>195000</v>
      </c>
      <c r="I203" t="s">
        <v>30</v>
      </c>
      <c r="J203">
        <v>100</v>
      </c>
      <c r="K203" t="s">
        <v>30</v>
      </c>
      <c r="L203" t="s">
        <v>26</v>
      </c>
      <c r="M203">
        <f t="shared" si="15"/>
        <v>280</v>
      </c>
      <c r="N203">
        <f t="shared" si="16"/>
        <v>112297.86985172982</v>
      </c>
      <c r="O203">
        <f t="shared" si="17"/>
        <v>213</v>
      </c>
      <c r="P203">
        <f t="shared" si="18"/>
        <v>88</v>
      </c>
      <c r="Q203">
        <f>AVERAGE(ds_salaries[[#This Row],[TOTAL IN]],ds_salaries[[#This Row],[Avg_Us Sal]])</f>
        <v>56192.934925864909</v>
      </c>
      <c r="R203">
        <f>AVERAGE(ds_salaries[[#This Row],[Avg_Us Sal]],ds_salaries[[#This Row],[TOTAL MI]])</f>
        <v>56255.434925864909</v>
      </c>
      <c r="S203">
        <f>AVERAGE(ds_salaries[[#This Row],[TOTAL SE]],ds_salaries[[#This Row],[Avg_Us Sal]])</f>
        <v>56288.934925864909</v>
      </c>
      <c r="T203" t="str">
        <f>IF(ds_salaries[[#This Row],[salary_in_usd]]&gt;ds_salaries[[#This Row],[Avg_Us Sal]],"high paying","low paying")</f>
        <v>high paying</v>
      </c>
      <c r="U203">
        <f t="shared" si="19"/>
        <v>26</v>
      </c>
    </row>
    <row r="204" spans="1:21" x14ac:dyDescent="0.35">
      <c r="A204">
        <v>202</v>
      </c>
      <c r="B204">
        <v>2021</v>
      </c>
      <c r="C204" t="s">
        <v>12</v>
      </c>
      <c r="D204" t="s">
        <v>13</v>
      </c>
      <c r="E204" t="s">
        <v>14</v>
      </c>
      <c r="F204">
        <v>32000</v>
      </c>
      <c r="G204" t="s">
        <v>15</v>
      </c>
      <c r="H204">
        <v>37825</v>
      </c>
      <c r="I204" t="s">
        <v>68</v>
      </c>
      <c r="J204">
        <v>100</v>
      </c>
      <c r="K204" t="s">
        <v>68</v>
      </c>
      <c r="L204" t="s">
        <v>17</v>
      </c>
      <c r="M204">
        <f t="shared" si="15"/>
        <v>280</v>
      </c>
      <c r="N204">
        <f t="shared" si="16"/>
        <v>112297.86985172982</v>
      </c>
      <c r="O204">
        <f t="shared" si="17"/>
        <v>213</v>
      </c>
      <c r="P204">
        <f t="shared" si="18"/>
        <v>88</v>
      </c>
      <c r="Q204">
        <f>AVERAGE(ds_salaries[[#This Row],[TOTAL IN]],ds_salaries[[#This Row],[Avg_Us Sal]])</f>
        <v>56192.934925864909</v>
      </c>
      <c r="R204">
        <f>AVERAGE(ds_salaries[[#This Row],[Avg_Us Sal]],ds_salaries[[#This Row],[TOTAL MI]])</f>
        <v>56255.434925864909</v>
      </c>
      <c r="S204">
        <f>AVERAGE(ds_salaries[[#This Row],[TOTAL SE]],ds_salaries[[#This Row],[Avg_Us Sal]])</f>
        <v>56288.934925864909</v>
      </c>
      <c r="T204" t="str">
        <f>IF(ds_salaries[[#This Row],[salary_in_usd]]&gt;ds_salaries[[#This Row],[Avg_Us Sal]],"high paying","low paying")</f>
        <v>low paying</v>
      </c>
      <c r="U204">
        <f t="shared" si="19"/>
        <v>26</v>
      </c>
    </row>
    <row r="205" spans="1:21" x14ac:dyDescent="0.35">
      <c r="A205">
        <v>203</v>
      </c>
      <c r="B205">
        <v>2021</v>
      </c>
      <c r="C205" t="s">
        <v>18</v>
      </c>
      <c r="D205" t="s">
        <v>13</v>
      </c>
      <c r="E205" t="s">
        <v>56</v>
      </c>
      <c r="F205">
        <v>50000</v>
      </c>
      <c r="G205" t="s">
        <v>20</v>
      </c>
      <c r="H205">
        <v>50000</v>
      </c>
      <c r="I205" t="s">
        <v>39</v>
      </c>
      <c r="J205">
        <v>100</v>
      </c>
      <c r="K205" t="s">
        <v>30</v>
      </c>
      <c r="L205" t="s">
        <v>22</v>
      </c>
      <c r="M205">
        <f t="shared" si="15"/>
        <v>280</v>
      </c>
      <c r="N205">
        <f t="shared" si="16"/>
        <v>112297.86985172982</v>
      </c>
      <c r="O205">
        <f t="shared" si="17"/>
        <v>213</v>
      </c>
      <c r="P205">
        <f t="shared" si="18"/>
        <v>88</v>
      </c>
      <c r="Q205">
        <f>AVERAGE(ds_salaries[[#This Row],[TOTAL IN]],ds_salaries[[#This Row],[Avg_Us Sal]])</f>
        <v>56192.934925864909</v>
      </c>
      <c r="R205">
        <f>AVERAGE(ds_salaries[[#This Row],[Avg_Us Sal]],ds_salaries[[#This Row],[TOTAL MI]])</f>
        <v>56255.434925864909</v>
      </c>
      <c r="S205">
        <f>AVERAGE(ds_salaries[[#This Row],[TOTAL SE]],ds_salaries[[#This Row],[Avg_Us Sal]])</f>
        <v>56288.934925864909</v>
      </c>
      <c r="T205" t="str">
        <f>IF(ds_salaries[[#This Row],[salary_in_usd]]&gt;ds_salaries[[#This Row],[Avg_Us Sal]],"high paying","low paying")</f>
        <v>low paying</v>
      </c>
      <c r="U205">
        <f t="shared" si="19"/>
        <v>26</v>
      </c>
    </row>
    <row r="206" spans="1:21" x14ac:dyDescent="0.35">
      <c r="A206">
        <v>204</v>
      </c>
      <c r="B206">
        <v>2021</v>
      </c>
      <c r="C206" t="s">
        <v>12</v>
      </c>
      <c r="D206" t="s">
        <v>13</v>
      </c>
      <c r="E206" t="s">
        <v>14</v>
      </c>
      <c r="F206">
        <v>160000</v>
      </c>
      <c r="G206" t="s">
        <v>20</v>
      </c>
      <c r="H206">
        <v>160000</v>
      </c>
      <c r="I206" t="s">
        <v>30</v>
      </c>
      <c r="J206">
        <v>100</v>
      </c>
      <c r="K206" t="s">
        <v>30</v>
      </c>
      <c r="L206" t="s">
        <v>17</v>
      </c>
      <c r="M206">
        <f t="shared" si="15"/>
        <v>280</v>
      </c>
      <c r="N206">
        <f t="shared" si="16"/>
        <v>112297.86985172982</v>
      </c>
      <c r="O206">
        <f t="shared" si="17"/>
        <v>213</v>
      </c>
      <c r="P206">
        <f t="shared" si="18"/>
        <v>88</v>
      </c>
      <c r="Q206">
        <f>AVERAGE(ds_salaries[[#This Row],[TOTAL IN]],ds_salaries[[#This Row],[Avg_Us Sal]])</f>
        <v>56192.934925864909</v>
      </c>
      <c r="R206">
        <f>AVERAGE(ds_salaries[[#This Row],[Avg_Us Sal]],ds_salaries[[#This Row],[TOTAL MI]])</f>
        <v>56255.434925864909</v>
      </c>
      <c r="S206">
        <f>AVERAGE(ds_salaries[[#This Row],[TOTAL SE]],ds_salaries[[#This Row],[Avg_Us Sal]])</f>
        <v>56288.934925864909</v>
      </c>
      <c r="T206" t="str">
        <f>IF(ds_salaries[[#This Row],[salary_in_usd]]&gt;ds_salaries[[#This Row],[Avg_Us Sal]],"high paying","low paying")</f>
        <v>high paying</v>
      </c>
      <c r="U206">
        <f t="shared" si="19"/>
        <v>26</v>
      </c>
    </row>
    <row r="207" spans="1:21" x14ac:dyDescent="0.35">
      <c r="A207">
        <v>205</v>
      </c>
      <c r="B207">
        <v>2021</v>
      </c>
      <c r="C207" t="s">
        <v>12</v>
      </c>
      <c r="D207" t="s">
        <v>13</v>
      </c>
      <c r="E207" t="s">
        <v>14</v>
      </c>
      <c r="F207">
        <v>69600</v>
      </c>
      <c r="G207" t="s">
        <v>118</v>
      </c>
      <c r="H207">
        <v>12901</v>
      </c>
      <c r="I207" t="s">
        <v>92</v>
      </c>
      <c r="J207">
        <v>0</v>
      </c>
      <c r="K207" t="s">
        <v>92</v>
      </c>
      <c r="L207" t="s">
        <v>22</v>
      </c>
      <c r="M207">
        <f t="shared" si="15"/>
        <v>280</v>
      </c>
      <c r="N207">
        <f t="shared" si="16"/>
        <v>112297.86985172982</v>
      </c>
      <c r="O207">
        <f t="shared" si="17"/>
        <v>213</v>
      </c>
      <c r="P207">
        <f t="shared" si="18"/>
        <v>88</v>
      </c>
      <c r="Q207">
        <f>AVERAGE(ds_salaries[[#This Row],[TOTAL IN]],ds_salaries[[#This Row],[Avg_Us Sal]])</f>
        <v>56192.934925864909</v>
      </c>
      <c r="R207">
        <f>AVERAGE(ds_salaries[[#This Row],[Avg_Us Sal]],ds_salaries[[#This Row],[TOTAL MI]])</f>
        <v>56255.434925864909</v>
      </c>
      <c r="S207">
        <f>AVERAGE(ds_salaries[[#This Row],[TOTAL SE]],ds_salaries[[#This Row],[Avg_Us Sal]])</f>
        <v>56288.934925864909</v>
      </c>
      <c r="T207" t="str">
        <f>IF(ds_salaries[[#This Row],[salary_in_usd]]&gt;ds_salaries[[#This Row],[Avg_Us Sal]],"high paying","low paying")</f>
        <v>low paying</v>
      </c>
      <c r="U207">
        <f t="shared" si="19"/>
        <v>26</v>
      </c>
    </row>
    <row r="208" spans="1:21" x14ac:dyDescent="0.35">
      <c r="A208">
        <v>206</v>
      </c>
      <c r="B208">
        <v>2021</v>
      </c>
      <c r="C208" t="s">
        <v>18</v>
      </c>
      <c r="D208" t="s">
        <v>13</v>
      </c>
      <c r="E208" t="s">
        <v>29</v>
      </c>
      <c r="F208">
        <v>200000</v>
      </c>
      <c r="G208" t="s">
        <v>20</v>
      </c>
      <c r="H208">
        <v>200000</v>
      </c>
      <c r="I208" t="s">
        <v>30</v>
      </c>
      <c r="J208">
        <v>100</v>
      </c>
      <c r="K208" t="s">
        <v>30</v>
      </c>
      <c r="L208" t="s">
        <v>17</v>
      </c>
      <c r="M208">
        <f t="shared" si="15"/>
        <v>280</v>
      </c>
      <c r="N208">
        <f t="shared" si="16"/>
        <v>112297.86985172982</v>
      </c>
      <c r="O208">
        <f t="shared" si="17"/>
        <v>213</v>
      </c>
      <c r="P208">
        <f t="shared" si="18"/>
        <v>88</v>
      </c>
      <c r="Q208">
        <f>AVERAGE(ds_salaries[[#This Row],[TOTAL IN]],ds_salaries[[#This Row],[Avg_Us Sal]])</f>
        <v>56192.934925864909</v>
      </c>
      <c r="R208">
        <f>AVERAGE(ds_salaries[[#This Row],[Avg_Us Sal]],ds_salaries[[#This Row],[TOTAL MI]])</f>
        <v>56255.434925864909</v>
      </c>
      <c r="S208">
        <f>AVERAGE(ds_salaries[[#This Row],[TOTAL SE]],ds_salaries[[#This Row],[Avg_Us Sal]])</f>
        <v>56288.934925864909</v>
      </c>
      <c r="T208" t="str">
        <f>IF(ds_salaries[[#This Row],[salary_in_usd]]&gt;ds_salaries[[#This Row],[Avg_Us Sal]],"high paying","low paying")</f>
        <v>high paying</v>
      </c>
      <c r="U208">
        <f t="shared" si="19"/>
        <v>26</v>
      </c>
    </row>
    <row r="209" spans="1:21" x14ac:dyDescent="0.35">
      <c r="A209">
        <v>207</v>
      </c>
      <c r="B209">
        <v>2021</v>
      </c>
      <c r="C209" t="s">
        <v>18</v>
      </c>
      <c r="D209" t="s">
        <v>13</v>
      </c>
      <c r="E209" t="s">
        <v>44</v>
      </c>
      <c r="F209">
        <v>165000</v>
      </c>
      <c r="G209" t="s">
        <v>20</v>
      </c>
      <c r="H209">
        <v>165000</v>
      </c>
      <c r="I209" t="s">
        <v>30</v>
      </c>
      <c r="J209">
        <v>0</v>
      </c>
      <c r="K209" t="s">
        <v>30</v>
      </c>
      <c r="L209" t="s">
        <v>26</v>
      </c>
      <c r="M209">
        <f t="shared" si="15"/>
        <v>280</v>
      </c>
      <c r="N209">
        <f t="shared" si="16"/>
        <v>112297.86985172982</v>
      </c>
      <c r="O209">
        <f t="shared" si="17"/>
        <v>213</v>
      </c>
      <c r="P209">
        <f t="shared" si="18"/>
        <v>88</v>
      </c>
      <c r="Q209">
        <f>AVERAGE(ds_salaries[[#This Row],[TOTAL IN]],ds_salaries[[#This Row],[Avg_Us Sal]])</f>
        <v>56192.934925864909</v>
      </c>
      <c r="R209">
        <f>AVERAGE(ds_salaries[[#This Row],[Avg_Us Sal]],ds_salaries[[#This Row],[TOTAL MI]])</f>
        <v>56255.434925864909</v>
      </c>
      <c r="S209">
        <f>AVERAGE(ds_salaries[[#This Row],[TOTAL SE]],ds_salaries[[#This Row],[Avg_Us Sal]])</f>
        <v>56288.934925864909</v>
      </c>
      <c r="T209" t="str">
        <f>IF(ds_salaries[[#This Row],[salary_in_usd]]&gt;ds_salaries[[#This Row],[Avg_Us Sal]],"high paying","low paying")</f>
        <v>high paying</v>
      </c>
      <c r="U209">
        <f t="shared" si="19"/>
        <v>26</v>
      </c>
    </row>
    <row r="210" spans="1:21" x14ac:dyDescent="0.35">
      <c r="A210">
        <v>208</v>
      </c>
      <c r="B210">
        <v>2021</v>
      </c>
      <c r="C210" t="s">
        <v>12</v>
      </c>
      <c r="D210" t="s">
        <v>74</v>
      </c>
      <c r="E210" t="s">
        <v>44</v>
      </c>
      <c r="F210">
        <v>20000</v>
      </c>
      <c r="G210" t="s">
        <v>20</v>
      </c>
      <c r="H210">
        <v>20000</v>
      </c>
      <c r="I210" t="s">
        <v>78</v>
      </c>
      <c r="J210">
        <v>0</v>
      </c>
      <c r="K210" t="s">
        <v>30</v>
      </c>
      <c r="L210" t="s">
        <v>17</v>
      </c>
      <c r="M210">
        <f t="shared" si="15"/>
        <v>280</v>
      </c>
      <c r="N210">
        <f t="shared" si="16"/>
        <v>112297.86985172982</v>
      </c>
      <c r="O210">
        <f t="shared" si="17"/>
        <v>213</v>
      </c>
      <c r="P210">
        <f t="shared" si="18"/>
        <v>88</v>
      </c>
      <c r="Q210">
        <f>AVERAGE(ds_salaries[[#This Row],[TOTAL IN]],ds_salaries[[#This Row],[Avg_Us Sal]])</f>
        <v>56192.934925864909</v>
      </c>
      <c r="R210">
        <f>AVERAGE(ds_salaries[[#This Row],[Avg_Us Sal]],ds_salaries[[#This Row],[TOTAL MI]])</f>
        <v>56255.434925864909</v>
      </c>
      <c r="S210">
        <f>AVERAGE(ds_salaries[[#This Row],[TOTAL SE]],ds_salaries[[#This Row],[Avg_Us Sal]])</f>
        <v>56288.934925864909</v>
      </c>
      <c r="T210" t="str">
        <f>IF(ds_salaries[[#This Row],[salary_in_usd]]&gt;ds_salaries[[#This Row],[Avg_Us Sal]],"high paying","low paying")</f>
        <v>low paying</v>
      </c>
      <c r="U210">
        <f t="shared" si="19"/>
        <v>26</v>
      </c>
    </row>
    <row r="211" spans="1:21" x14ac:dyDescent="0.35">
      <c r="A211">
        <v>209</v>
      </c>
      <c r="B211">
        <v>2021</v>
      </c>
      <c r="C211" t="s">
        <v>18</v>
      </c>
      <c r="D211" t="s">
        <v>13</v>
      </c>
      <c r="E211" t="s">
        <v>106</v>
      </c>
      <c r="F211">
        <v>120000</v>
      </c>
      <c r="G211" t="s">
        <v>20</v>
      </c>
      <c r="H211">
        <v>120000</v>
      </c>
      <c r="I211" t="s">
        <v>30</v>
      </c>
      <c r="J211">
        <v>0</v>
      </c>
      <c r="K211" t="s">
        <v>30</v>
      </c>
      <c r="L211" t="s">
        <v>17</v>
      </c>
      <c r="M211">
        <f t="shared" si="15"/>
        <v>280</v>
      </c>
      <c r="N211">
        <f t="shared" si="16"/>
        <v>112297.86985172982</v>
      </c>
      <c r="O211">
        <f t="shared" si="17"/>
        <v>213</v>
      </c>
      <c r="P211">
        <f t="shared" si="18"/>
        <v>88</v>
      </c>
      <c r="Q211">
        <f>AVERAGE(ds_salaries[[#This Row],[TOTAL IN]],ds_salaries[[#This Row],[Avg_Us Sal]])</f>
        <v>56192.934925864909</v>
      </c>
      <c r="R211">
        <f>AVERAGE(ds_salaries[[#This Row],[Avg_Us Sal]],ds_salaries[[#This Row],[TOTAL MI]])</f>
        <v>56255.434925864909</v>
      </c>
      <c r="S211">
        <f>AVERAGE(ds_salaries[[#This Row],[TOTAL SE]],ds_salaries[[#This Row],[Avg_Us Sal]])</f>
        <v>56288.934925864909</v>
      </c>
      <c r="T211" t="str">
        <f>IF(ds_salaries[[#This Row],[salary_in_usd]]&gt;ds_salaries[[#This Row],[Avg_Us Sal]],"high paying","low paying")</f>
        <v>high paying</v>
      </c>
      <c r="U211">
        <f t="shared" si="19"/>
        <v>26</v>
      </c>
    </row>
    <row r="212" spans="1:21" x14ac:dyDescent="0.35">
      <c r="A212">
        <v>210</v>
      </c>
      <c r="B212">
        <v>2021</v>
      </c>
      <c r="C212" t="s">
        <v>12</v>
      </c>
      <c r="D212" t="s">
        <v>13</v>
      </c>
      <c r="E212" t="s">
        <v>29</v>
      </c>
      <c r="F212">
        <v>21000</v>
      </c>
      <c r="G212" t="s">
        <v>15</v>
      </c>
      <c r="H212">
        <v>24823</v>
      </c>
      <c r="I212" t="s">
        <v>119</v>
      </c>
      <c r="J212">
        <v>50</v>
      </c>
      <c r="K212" t="s">
        <v>119</v>
      </c>
      <c r="L212" t="s">
        <v>17</v>
      </c>
      <c r="M212">
        <f t="shared" si="15"/>
        <v>280</v>
      </c>
      <c r="N212">
        <f t="shared" si="16"/>
        <v>112297.86985172982</v>
      </c>
      <c r="O212">
        <f t="shared" si="17"/>
        <v>213</v>
      </c>
      <c r="P212">
        <f t="shared" si="18"/>
        <v>88</v>
      </c>
      <c r="Q212">
        <f>AVERAGE(ds_salaries[[#This Row],[TOTAL IN]],ds_salaries[[#This Row],[Avg_Us Sal]])</f>
        <v>56192.934925864909</v>
      </c>
      <c r="R212">
        <f>AVERAGE(ds_salaries[[#This Row],[Avg_Us Sal]],ds_salaries[[#This Row],[TOTAL MI]])</f>
        <v>56255.434925864909</v>
      </c>
      <c r="S212">
        <f>AVERAGE(ds_salaries[[#This Row],[TOTAL SE]],ds_salaries[[#This Row],[Avg_Us Sal]])</f>
        <v>56288.934925864909</v>
      </c>
      <c r="T212" t="str">
        <f>IF(ds_salaries[[#This Row],[salary_in_usd]]&gt;ds_salaries[[#This Row],[Avg_Us Sal]],"high paying","low paying")</f>
        <v>low paying</v>
      </c>
      <c r="U212">
        <f t="shared" si="19"/>
        <v>26</v>
      </c>
    </row>
    <row r="213" spans="1:21" x14ac:dyDescent="0.35">
      <c r="A213">
        <v>211</v>
      </c>
      <c r="B213">
        <v>2021</v>
      </c>
      <c r="C213" t="s">
        <v>12</v>
      </c>
      <c r="D213" t="s">
        <v>13</v>
      </c>
      <c r="E213" t="s">
        <v>56</v>
      </c>
      <c r="F213">
        <v>48000</v>
      </c>
      <c r="G213" t="s">
        <v>15</v>
      </c>
      <c r="H213">
        <v>56738</v>
      </c>
      <c r="I213" t="s">
        <v>39</v>
      </c>
      <c r="J213">
        <v>50</v>
      </c>
      <c r="K213" t="s">
        <v>39</v>
      </c>
      <c r="L213" t="s">
        <v>22</v>
      </c>
      <c r="M213">
        <f t="shared" si="15"/>
        <v>280</v>
      </c>
      <c r="N213">
        <f t="shared" si="16"/>
        <v>112297.86985172982</v>
      </c>
      <c r="O213">
        <f t="shared" si="17"/>
        <v>213</v>
      </c>
      <c r="P213">
        <f t="shared" si="18"/>
        <v>88</v>
      </c>
      <c r="Q213">
        <f>AVERAGE(ds_salaries[[#This Row],[TOTAL IN]],ds_salaries[[#This Row],[Avg_Us Sal]])</f>
        <v>56192.934925864909</v>
      </c>
      <c r="R213">
        <f>AVERAGE(ds_salaries[[#This Row],[Avg_Us Sal]],ds_salaries[[#This Row],[TOTAL MI]])</f>
        <v>56255.434925864909</v>
      </c>
      <c r="S213">
        <f>AVERAGE(ds_salaries[[#This Row],[TOTAL SE]],ds_salaries[[#This Row],[Avg_Us Sal]])</f>
        <v>56288.934925864909</v>
      </c>
      <c r="T213" t="str">
        <f>IF(ds_salaries[[#This Row],[salary_in_usd]]&gt;ds_salaries[[#This Row],[Avg_Us Sal]],"high paying","low paying")</f>
        <v>low paying</v>
      </c>
      <c r="U213">
        <f t="shared" si="19"/>
        <v>26</v>
      </c>
    </row>
    <row r="214" spans="1:21" x14ac:dyDescent="0.35">
      <c r="A214">
        <v>212</v>
      </c>
      <c r="B214">
        <v>2021</v>
      </c>
      <c r="C214" t="s">
        <v>12</v>
      </c>
      <c r="D214" t="s">
        <v>13</v>
      </c>
      <c r="E214" t="s">
        <v>44</v>
      </c>
      <c r="F214">
        <v>48000</v>
      </c>
      <c r="G214" t="s">
        <v>24</v>
      </c>
      <c r="H214">
        <v>66022</v>
      </c>
      <c r="I214" t="s">
        <v>120</v>
      </c>
      <c r="J214">
        <v>50</v>
      </c>
      <c r="K214" t="s">
        <v>25</v>
      </c>
      <c r="L214" t="s">
        <v>22</v>
      </c>
      <c r="M214">
        <f t="shared" si="15"/>
        <v>280</v>
      </c>
      <c r="N214">
        <f t="shared" si="16"/>
        <v>112297.86985172982</v>
      </c>
      <c r="O214">
        <f t="shared" si="17"/>
        <v>213</v>
      </c>
      <c r="P214">
        <f t="shared" si="18"/>
        <v>88</v>
      </c>
      <c r="Q214">
        <f>AVERAGE(ds_salaries[[#This Row],[TOTAL IN]],ds_salaries[[#This Row],[Avg_Us Sal]])</f>
        <v>56192.934925864909</v>
      </c>
      <c r="R214">
        <f>AVERAGE(ds_salaries[[#This Row],[Avg_Us Sal]],ds_salaries[[#This Row],[TOTAL MI]])</f>
        <v>56255.434925864909</v>
      </c>
      <c r="S214">
        <f>AVERAGE(ds_salaries[[#This Row],[TOTAL SE]],ds_salaries[[#This Row],[Avg_Us Sal]])</f>
        <v>56288.934925864909</v>
      </c>
      <c r="T214" t="str">
        <f>IF(ds_salaries[[#This Row],[salary_in_usd]]&gt;ds_salaries[[#This Row],[Avg_Us Sal]],"high paying","low paying")</f>
        <v>low paying</v>
      </c>
      <c r="U214">
        <f t="shared" si="19"/>
        <v>26</v>
      </c>
    </row>
    <row r="215" spans="1:21" x14ac:dyDescent="0.35">
      <c r="A215">
        <v>213</v>
      </c>
      <c r="B215">
        <v>2021</v>
      </c>
      <c r="C215" t="s">
        <v>31</v>
      </c>
      <c r="D215" t="s">
        <v>13</v>
      </c>
      <c r="E215" t="s">
        <v>23</v>
      </c>
      <c r="F215">
        <v>435000</v>
      </c>
      <c r="G215" t="s">
        <v>40</v>
      </c>
      <c r="H215">
        <v>5882</v>
      </c>
      <c r="I215" t="s">
        <v>41</v>
      </c>
      <c r="J215">
        <v>0</v>
      </c>
      <c r="K215" t="s">
        <v>121</v>
      </c>
      <c r="L215" t="s">
        <v>17</v>
      </c>
      <c r="M215">
        <f t="shared" si="15"/>
        <v>280</v>
      </c>
      <c r="N215">
        <f t="shared" si="16"/>
        <v>112297.86985172982</v>
      </c>
      <c r="O215">
        <f t="shared" si="17"/>
        <v>213</v>
      </c>
      <c r="P215">
        <f t="shared" si="18"/>
        <v>88</v>
      </c>
      <c r="Q215">
        <f>AVERAGE(ds_salaries[[#This Row],[TOTAL IN]],ds_salaries[[#This Row],[Avg_Us Sal]])</f>
        <v>56192.934925864909</v>
      </c>
      <c r="R215">
        <f>AVERAGE(ds_salaries[[#This Row],[Avg_Us Sal]],ds_salaries[[#This Row],[TOTAL MI]])</f>
        <v>56255.434925864909</v>
      </c>
      <c r="S215">
        <f>AVERAGE(ds_salaries[[#This Row],[TOTAL SE]],ds_salaries[[#This Row],[Avg_Us Sal]])</f>
        <v>56288.934925864909</v>
      </c>
      <c r="T215" t="str">
        <f>IF(ds_salaries[[#This Row],[salary_in_usd]]&gt;ds_salaries[[#This Row],[Avg_Us Sal]],"high paying","low paying")</f>
        <v>low paying</v>
      </c>
      <c r="U215">
        <f t="shared" si="19"/>
        <v>26</v>
      </c>
    </row>
    <row r="216" spans="1:21" x14ac:dyDescent="0.35">
      <c r="A216">
        <v>214</v>
      </c>
      <c r="B216">
        <v>2021</v>
      </c>
      <c r="C216" t="s">
        <v>31</v>
      </c>
      <c r="D216" t="s">
        <v>13</v>
      </c>
      <c r="E216" t="s">
        <v>29</v>
      </c>
      <c r="F216">
        <v>21000</v>
      </c>
      <c r="G216" t="s">
        <v>15</v>
      </c>
      <c r="H216">
        <v>24823</v>
      </c>
      <c r="I216" t="s">
        <v>16</v>
      </c>
      <c r="J216">
        <v>50</v>
      </c>
      <c r="K216" t="s">
        <v>16</v>
      </c>
      <c r="L216" t="s">
        <v>26</v>
      </c>
      <c r="M216">
        <f t="shared" si="15"/>
        <v>280</v>
      </c>
      <c r="N216">
        <f t="shared" si="16"/>
        <v>112297.86985172982</v>
      </c>
      <c r="O216">
        <f t="shared" si="17"/>
        <v>213</v>
      </c>
      <c r="P216">
        <f t="shared" si="18"/>
        <v>88</v>
      </c>
      <c r="Q216">
        <f>AVERAGE(ds_salaries[[#This Row],[TOTAL IN]],ds_salaries[[#This Row],[Avg_Us Sal]])</f>
        <v>56192.934925864909</v>
      </c>
      <c r="R216">
        <f>AVERAGE(ds_salaries[[#This Row],[Avg_Us Sal]],ds_salaries[[#This Row],[TOTAL MI]])</f>
        <v>56255.434925864909</v>
      </c>
      <c r="S216">
        <f>AVERAGE(ds_salaries[[#This Row],[TOTAL SE]],ds_salaries[[#This Row],[Avg_Us Sal]])</f>
        <v>56288.934925864909</v>
      </c>
      <c r="T216" t="str">
        <f>IF(ds_salaries[[#This Row],[salary_in_usd]]&gt;ds_salaries[[#This Row],[Avg_Us Sal]],"high paying","low paying")</f>
        <v>low paying</v>
      </c>
      <c r="U216">
        <f t="shared" si="19"/>
        <v>26</v>
      </c>
    </row>
    <row r="217" spans="1:21" x14ac:dyDescent="0.35">
      <c r="A217">
        <v>215</v>
      </c>
      <c r="B217">
        <v>2021</v>
      </c>
      <c r="C217" t="s">
        <v>18</v>
      </c>
      <c r="D217" t="s">
        <v>13</v>
      </c>
      <c r="E217" t="s">
        <v>98</v>
      </c>
      <c r="F217">
        <v>185000</v>
      </c>
      <c r="G217" t="s">
        <v>20</v>
      </c>
      <c r="H217">
        <v>185000</v>
      </c>
      <c r="I217" t="s">
        <v>30</v>
      </c>
      <c r="J217">
        <v>100</v>
      </c>
      <c r="K217" t="s">
        <v>30</v>
      </c>
      <c r="L217" t="s">
        <v>17</v>
      </c>
      <c r="M217">
        <f t="shared" si="15"/>
        <v>280</v>
      </c>
      <c r="N217">
        <f t="shared" si="16"/>
        <v>112297.86985172982</v>
      </c>
      <c r="O217">
        <f t="shared" si="17"/>
        <v>213</v>
      </c>
      <c r="P217">
        <f t="shared" si="18"/>
        <v>88</v>
      </c>
      <c r="Q217">
        <f>AVERAGE(ds_salaries[[#This Row],[TOTAL IN]],ds_salaries[[#This Row],[Avg_Us Sal]])</f>
        <v>56192.934925864909</v>
      </c>
      <c r="R217">
        <f>AVERAGE(ds_salaries[[#This Row],[Avg_Us Sal]],ds_salaries[[#This Row],[TOTAL MI]])</f>
        <v>56255.434925864909</v>
      </c>
      <c r="S217">
        <f>AVERAGE(ds_salaries[[#This Row],[TOTAL SE]],ds_salaries[[#This Row],[Avg_Us Sal]])</f>
        <v>56288.934925864909</v>
      </c>
      <c r="T217" t="str">
        <f>IF(ds_salaries[[#This Row],[salary_in_usd]]&gt;ds_salaries[[#This Row],[Avg_Us Sal]],"high paying","low paying")</f>
        <v>high paying</v>
      </c>
      <c r="U217">
        <f t="shared" si="19"/>
        <v>26</v>
      </c>
    </row>
    <row r="218" spans="1:21" x14ac:dyDescent="0.35">
      <c r="A218">
        <v>216</v>
      </c>
      <c r="B218">
        <v>2021</v>
      </c>
      <c r="C218" t="s">
        <v>31</v>
      </c>
      <c r="D218" t="s">
        <v>48</v>
      </c>
      <c r="E218" t="s">
        <v>75</v>
      </c>
      <c r="F218">
        <v>180000</v>
      </c>
      <c r="G218" t="s">
        <v>72</v>
      </c>
      <c r="H218">
        <v>28609</v>
      </c>
      <c r="I218" t="s">
        <v>73</v>
      </c>
      <c r="J218">
        <v>50</v>
      </c>
      <c r="K218" t="s">
        <v>73</v>
      </c>
      <c r="L218" t="s">
        <v>22</v>
      </c>
      <c r="M218">
        <f t="shared" si="15"/>
        <v>280</v>
      </c>
      <c r="N218">
        <f t="shared" si="16"/>
        <v>112297.86985172982</v>
      </c>
      <c r="O218">
        <f t="shared" si="17"/>
        <v>213</v>
      </c>
      <c r="P218">
        <f t="shared" si="18"/>
        <v>88</v>
      </c>
      <c r="Q218">
        <f>AVERAGE(ds_salaries[[#This Row],[TOTAL IN]],ds_salaries[[#This Row],[Avg_Us Sal]])</f>
        <v>56192.934925864909</v>
      </c>
      <c r="R218">
        <f>AVERAGE(ds_salaries[[#This Row],[Avg_Us Sal]],ds_salaries[[#This Row],[TOTAL MI]])</f>
        <v>56255.434925864909</v>
      </c>
      <c r="S218">
        <f>AVERAGE(ds_salaries[[#This Row],[TOTAL SE]],ds_salaries[[#This Row],[Avg_Us Sal]])</f>
        <v>56288.934925864909</v>
      </c>
      <c r="T218" t="str">
        <f>IF(ds_salaries[[#This Row],[salary_in_usd]]&gt;ds_salaries[[#This Row],[Avg_Us Sal]],"high paying","low paying")</f>
        <v>low paying</v>
      </c>
      <c r="U218">
        <f t="shared" si="19"/>
        <v>26</v>
      </c>
    </row>
    <row r="219" spans="1:21" x14ac:dyDescent="0.35">
      <c r="A219">
        <v>217</v>
      </c>
      <c r="B219">
        <v>2021</v>
      </c>
      <c r="C219" t="s">
        <v>12</v>
      </c>
      <c r="D219" t="s">
        <v>13</v>
      </c>
      <c r="E219" t="s">
        <v>14</v>
      </c>
      <c r="F219">
        <v>76760</v>
      </c>
      <c r="G219" t="s">
        <v>15</v>
      </c>
      <c r="H219">
        <v>90734</v>
      </c>
      <c r="I219" t="s">
        <v>16</v>
      </c>
      <c r="J219">
        <v>50</v>
      </c>
      <c r="K219" t="s">
        <v>16</v>
      </c>
      <c r="L219" t="s">
        <v>17</v>
      </c>
      <c r="M219">
        <f t="shared" si="15"/>
        <v>280</v>
      </c>
      <c r="N219">
        <f t="shared" si="16"/>
        <v>112297.86985172982</v>
      </c>
      <c r="O219">
        <f t="shared" si="17"/>
        <v>213</v>
      </c>
      <c r="P219">
        <f t="shared" si="18"/>
        <v>88</v>
      </c>
      <c r="Q219">
        <f>AVERAGE(ds_salaries[[#This Row],[TOTAL IN]],ds_salaries[[#This Row],[Avg_Us Sal]])</f>
        <v>56192.934925864909</v>
      </c>
      <c r="R219">
        <f>AVERAGE(ds_salaries[[#This Row],[Avg_Us Sal]],ds_salaries[[#This Row],[TOTAL MI]])</f>
        <v>56255.434925864909</v>
      </c>
      <c r="S219">
        <f>AVERAGE(ds_salaries[[#This Row],[TOTAL SE]],ds_salaries[[#This Row],[Avg_Us Sal]])</f>
        <v>56288.934925864909</v>
      </c>
      <c r="T219" t="str">
        <f>IF(ds_salaries[[#This Row],[salary_in_usd]]&gt;ds_salaries[[#This Row],[Avg_Us Sal]],"high paying","low paying")</f>
        <v>low paying</v>
      </c>
      <c r="U219">
        <f t="shared" si="19"/>
        <v>26</v>
      </c>
    </row>
    <row r="220" spans="1:21" x14ac:dyDescent="0.35">
      <c r="A220">
        <v>218</v>
      </c>
      <c r="B220">
        <v>2021</v>
      </c>
      <c r="C220" t="s">
        <v>12</v>
      </c>
      <c r="D220" t="s">
        <v>13</v>
      </c>
      <c r="E220" t="s">
        <v>29</v>
      </c>
      <c r="F220">
        <v>75000</v>
      </c>
      <c r="G220" t="s">
        <v>15</v>
      </c>
      <c r="H220">
        <v>88654</v>
      </c>
      <c r="I220" t="s">
        <v>103</v>
      </c>
      <c r="J220">
        <v>100</v>
      </c>
      <c r="K220" t="s">
        <v>103</v>
      </c>
      <c r="L220" t="s">
        <v>26</v>
      </c>
      <c r="M220">
        <f t="shared" si="15"/>
        <v>280</v>
      </c>
      <c r="N220">
        <f t="shared" si="16"/>
        <v>112297.86985172982</v>
      </c>
      <c r="O220">
        <f t="shared" si="17"/>
        <v>213</v>
      </c>
      <c r="P220">
        <f t="shared" si="18"/>
        <v>88</v>
      </c>
      <c r="Q220">
        <f>AVERAGE(ds_salaries[[#This Row],[TOTAL IN]],ds_salaries[[#This Row],[Avg_Us Sal]])</f>
        <v>56192.934925864909</v>
      </c>
      <c r="R220">
        <f>AVERAGE(ds_salaries[[#This Row],[Avg_Us Sal]],ds_salaries[[#This Row],[TOTAL MI]])</f>
        <v>56255.434925864909</v>
      </c>
      <c r="S220">
        <f>AVERAGE(ds_salaries[[#This Row],[TOTAL SE]],ds_salaries[[#This Row],[Avg_Us Sal]])</f>
        <v>56288.934925864909</v>
      </c>
      <c r="T220" t="str">
        <f>IF(ds_salaries[[#This Row],[salary_in_usd]]&gt;ds_salaries[[#This Row],[Avg_Us Sal]],"high paying","low paying")</f>
        <v>low paying</v>
      </c>
      <c r="U220">
        <f t="shared" si="19"/>
        <v>26</v>
      </c>
    </row>
    <row r="221" spans="1:21" x14ac:dyDescent="0.35">
      <c r="A221">
        <v>219</v>
      </c>
      <c r="B221">
        <v>2021</v>
      </c>
      <c r="C221" t="s">
        <v>18</v>
      </c>
      <c r="D221" t="s">
        <v>13</v>
      </c>
      <c r="E221" t="s">
        <v>106</v>
      </c>
      <c r="F221">
        <v>140000</v>
      </c>
      <c r="G221" t="s">
        <v>20</v>
      </c>
      <c r="H221">
        <v>140000</v>
      </c>
      <c r="I221" t="s">
        <v>30</v>
      </c>
      <c r="J221">
        <v>100</v>
      </c>
      <c r="K221" t="s">
        <v>30</v>
      </c>
      <c r="L221" t="s">
        <v>17</v>
      </c>
      <c r="M221">
        <f t="shared" si="15"/>
        <v>280</v>
      </c>
      <c r="N221">
        <f t="shared" si="16"/>
        <v>112297.86985172982</v>
      </c>
      <c r="O221">
        <f t="shared" si="17"/>
        <v>213</v>
      </c>
      <c r="P221">
        <f t="shared" si="18"/>
        <v>88</v>
      </c>
      <c r="Q221">
        <f>AVERAGE(ds_salaries[[#This Row],[TOTAL IN]],ds_salaries[[#This Row],[Avg_Us Sal]])</f>
        <v>56192.934925864909</v>
      </c>
      <c r="R221">
        <f>AVERAGE(ds_salaries[[#This Row],[Avg_Us Sal]],ds_salaries[[#This Row],[TOTAL MI]])</f>
        <v>56255.434925864909</v>
      </c>
      <c r="S221">
        <f>AVERAGE(ds_salaries[[#This Row],[TOTAL SE]],ds_salaries[[#This Row],[Avg_Us Sal]])</f>
        <v>56288.934925864909</v>
      </c>
      <c r="T221" t="str">
        <f>IF(ds_salaries[[#This Row],[salary_in_usd]]&gt;ds_salaries[[#This Row],[Avg_Us Sal]],"high paying","low paying")</f>
        <v>high paying</v>
      </c>
      <c r="U221">
        <f t="shared" si="19"/>
        <v>26</v>
      </c>
    </row>
    <row r="222" spans="1:21" x14ac:dyDescent="0.35">
      <c r="A222">
        <v>220</v>
      </c>
      <c r="B222">
        <v>2021</v>
      </c>
      <c r="C222" t="s">
        <v>12</v>
      </c>
      <c r="D222" t="s">
        <v>13</v>
      </c>
      <c r="E222" t="s">
        <v>29</v>
      </c>
      <c r="F222">
        <v>180000</v>
      </c>
      <c r="G222" t="s">
        <v>86</v>
      </c>
      <c r="H222">
        <v>46597</v>
      </c>
      <c r="I222" t="s">
        <v>46</v>
      </c>
      <c r="J222">
        <v>100</v>
      </c>
      <c r="K222" t="s">
        <v>46</v>
      </c>
      <c r="L222" t="s">
        <v>17</v>
      </c>
      <c r="M222">
        <f t="shared" si="15"/>
        <v>280</v>
      </c>
      <c r="N222">
        <f t="shared" si="16"/>
        <v>112297.86985172982</v>
      </c>
      <c r="O222">
        <f t="shared" si="17"/>
        <v>213</v>
      </c>
      <c r="P222">
        <f t="shared" si="18"/>
        <v>88</v>
      </c>
      <c r="Q222">
        <f>AVERAGE(ds_salaries[[#This Row],[TOTAL IN]],ds_salaries[[#This Row],[Avg_Us Sal]])</f>
        <v>56192.934925864909</v>
      </c>
      <c r="R222">
        <f>AVERAGE(ds_salaries[[#This Row],[Avg_Us Sal]],ds_salaries[[#This Row],[TOTAL MI]])</f>
        <v>56255.434925864909</v>
      </c>
      <c r="S222">
        <f>AVERAGE(ds_salaries[[#This Row],[TOTAL SE]],ds_salaries[[#This Row],[Avg_Us Sal]])</f>
        <v>56288.934925864909</v>
      </c>
      <c r="T222" t="str">
        <f>IF(ds_salaries[[#This Row],[salary_in_usd]]&gt;ds_salaries[[#This Row],[Avg_Us Sal]],"high paying","low paying")</f>
        <v>low paying</v>
      </c>
      <c r="U222">
        <f t="shared" si="19"/>
        <v>26</v>
      </c>
    </row>
    <row r="223" spans="1:21" x14ac:dyDescent="0.35">
      <c r="A223">
        <v>221</v>
      </c>
      <c r="B223">
        <v>2021</v>
      </c>
      <c r="C223" t="s">
        <v>12</v>
      </c>
      <c r="D223" t="s">
        <v>13</v>
      </c>
      <c r="E223" t="s">
        <v>14</v>
      </c>
      <c r="F223">
        <v>85000</v>
      </c>
      <c r="G223" t="s">
        <v>24</v>
      </c>
      <c r="H223">
        <v>116914</v>
      </c>
      <c r="I223" t="s">
        <v>25</v>
      </c>
      <c r="J223">
        <v>50</v>
      </c>
      <c r="K223" t="s">
        <v>25</v>
      </c>
      <c r="L223" t="s">
        <v>17</v>
      </c>
      <c r="M223">
        <f t="shared" si="15"/>
        <v>280</v>
      </c>
      <c r="N223">
        <f t="shared" si="16"/>
        <v>112297.86985172982</v>
      </c>
      <c r="O223">
        <f t="shared" si="17"/>
        <v>213</v>
      </c>
      <c r="P223">
        <f t="shared" si="18"/>
        <v>88</v>
      </c>
      <c r="Q223">
        <f>AVERAGE(ds_salaries[[#This Row],[TOTAL IN]],ds_salaries[[#This Row],[Avg_Us Sal]])</f>
        <v>56192.934925864909</v>
      </c>
      <c r="R223">
        <f>AVERAGE(ds_salaries[[#This Row],[Avg_Us Sal]],ds_salaries[[#This Row],[TOTAL MI]])</f>
        <v>56255.434925864909</v>
      </c>
      <c r="S223">
        <f>AVERAGE(ds_salaries[[#This Row],[TOTAL SE]],ds_salaries[[#This Row],[Avg_Us Sal]])</f>
        <v>56288.934925864909</v>
      </c>
      <c r="T223" t="str">
        <f>IF(ds_salaries[[#This Row],[salary_in_usd]]&gt;ds_salaries[[#This Row],[Avg_Us Sal]],"high paying","low paying")</f>
        <v>high paying</v>
      </c>
      <c r="U223">
        <f t="shared" si="19"/>
        <v>26</v>
      </c>
    </row>
    <row r="224" spans="1:21" x14ac:dyDescent="0.35">
      <c r="A224">
        <v>222</v>
      </c>
      <c r="B224">
        <v>2021</v>
      </c>
      <c r="C224" t="s">
        <v>12</v>
      </c>
      <c r="D224" t="s">
        <v>13</v>
      </c>
      <c r="E224" t="s">
        <v>14</v>
      </c>
      <c r="F224">
        <v>2500000</v>
      </c>
      <c r="G224" t="s">
        <v>40</v>
      </c>
      <c r="H224">
        <v>33808</v>
      </c>
      <c r="I224" t="s">
        <v>41</v>
      </c>
      <c r="J224">
        <v>0</v>
      </c>
      <c r="K224" t="s">
        <v>41</v>
      </c>
      <c r="L224" t="s">
        <v>26</v>
      </c>
      <c r="M224">
        <f t="shared" si="15"/>
        <v>280</v>
      </c>
      <c r="N224">
        <f t="shared" si="16"/>
        <v>112297.86985172982</v>
      </c>
      <c r="O224">
        <f t="shared" si="17"/>
        <v>213</v>
      </c>
      <c r="P224">
        <f t="shared" si="18"/>
        <v>88</v>
      </c>
      <c r="Q224">
        <f>AVERAGE(ds_salaries[[#This Row],[TOTAL IN]],ds_salaries[[#This Row],[Avg_Us Sal]])</f>
        <v>56192.934925864909</v>
      </c>
      <c r="R224">
        <f>AVERAGE(ds_salaries[[#This Row],[Avg_Us Sal]],ds_salaries[[#This Row],[TOTAL MI]])</f>
        <v>56255.434925864909</v>
      </c>
      <c r="S224">
        <f>AVERAGE(ds_salaries[[#This Row],[TOTAL SE]],ds_salaries[[#This Row],[Avg_Us Sal]])</f>
        <v>56288.934925864909</v>
      </c>
      <c r="T224" t="str">
        <f>IF(ds_salaries[[#This Row],[salary_in_usd]]&gt;ds_salaries[[#This Row],[Avg_Us Sal]],"high paying","low paying")</f>
        <v>low paying</v>
      </c>
      <c r="U224">
        <f t="shared" si="19"/>
        <v>26</v>
      </c>
    </row>
    <row r="225" spans="1:21" x14ac:dyDescent="0.35">
      <c r="A225">
        <v>223</v>
      </c>
      <c r="B225">
        <v>2021</v>
      </c>
      <c r="C225" t="s">
        <v>12</v>
      </c>
      <c r="D225" t="s">
        <v>13</v>
      </c>
      <c r="E225" t="s">
        <v>14</v>
      </c>
      <c r="F225">
        <v>40900</v>
      </c>
      <c r="G225" t="s">
        <v>24</v>
      </c>
      <c r="H225">
        <v>56256</v>
      </c>
      <c r="I225" t="s">
        <v>25</v>
      </c>
      <c r="J225">
        <v>50</v>
      </c>
      <c r="K225" t="s">
        <v>25</v>
      </c>
      <c r="L225" t="s">
        <v>17</v>
      </c>
      <c r="M225">
        <f t="shared" si="15"/>
        <v>280</v>
      </c>
      <c r="N225">
        <f t="shared" si="16"/>
        <v>112297.86985172982</v>
      </c>
      <c r="O225">
        <f t="shared" si="17"/>
        <v>213</v>
      </c>
      <c r="P225">
        <f t="shared" si="18"/>
        <v>88</v>
      </c>
      <c r="Q225">
        <f>AVERAGE(ds_salaries[[#This Row],[TOTAL IN]],ds_salaries[[#This Row],[Avg_Us Sal]])</f>
        <v>56192.934925864909</v>
      </c>
      <c r="R225">
        <f>AVERAGE(ds_salaries[[#This Row],[Avg_Us Sal]],ds_salaries[[#This Row],[TOTAL MI]])</f>
        <v>56255.434925864909</v>
      </c>
      <c r="S225">
        <f>AVERAGE(ds_salaries[[#This Row],[TOTAL SE]],ds_salaries[[#This Row],[Avg_Us Sal]])</f>
        <v>56288.934925864909</v>
      </c>
      <c r="T225" t="str">
        <f>IF(ds_salaries[[#This Row],[salary_in_usd]]&gt;ds_salaries[[#This Row],[Avg_Us Sal]],"high paying","low paying")</f>
        <v>low paying</v>
      </c>
      <c r="U225">
        <f t="shared" si="19"/>
        <v>26</v>
      </c>
    </row>
    <row r="226" spans="1:21" x14ac:dyDescent="0.35">
      <c r="A226">
        <v>224</v>
      </c>
      <c r="B226">
        <v>2021</v>
      </c>
      <c r="C226" t="s">
        <v>18</v>
      </c>
      <c r="D226" t="s">
        <v>13</v>
      </c>
      <c r="E226" t="s">
        <v>19</v>
      </c>
      <c r="F226">
        <v>225000</v>
      </c>
      <c r="G226" t="s">
        <v>20</v>
      </c>
      <c r="H226">
        <v>225000</v>
      </c>
      <c r="I226" t="s">
        <v>30</v>
      </c>
      <c r="J226">
        <v>100</v>
      </c>
      <c r="K226" t="s">
        <v>63</v>
      </c>
      <c r="L226" t="s">
        <v>17</v>
      </c>
      <c r="M226">
        <f t="shared" si="15"/>
        <v>280</v>
      </c>
      <c r="N226">
        <f t="shared" si="16"/>
        <v>112297.86985172982</v>
      </c>
      <c r="O226">
        <f t="shared" si="17"/>
        <v>213</v>
      </c>
      <c r="P226">
        <f t="shared" si="18"/>
        <v>88</v>
      </c>
      <c r="Q226">
        <f>AVERAGE(ds_salaries[[#This Row],[TOTAL IN]],ds_salaries[[#This Row],[Avg_Us Sal]])</f>
        <v>56192.934925864909</v>
      </c>
      <c r="R226">
        <f>AVERAGE(ds_salaries[[#This Row],[Avg_Us Sal]],ds_salaries[[#This Row],[TOTAL MI]])</f>
        <v>56255.434925864909</v>
      </c>
      <c r="S226">
        <f>AVERAGE(ds_salaries[[#This Row],[TOTAL SE]],ds_salaries[[#This Row],[Avg_Us Sal]])</f>
        <v>56288.934925864909</v>
      </c>
      <c r="T226" t="str">
        <f>IF(ds_salaries[[#This Row],[salary_in_usd]]&gt;ds_salaries[[#This Row],[Avg_Us Sal]],"high paying","low paying")</f>
        <v>high paying</v>
      </c>
      <c r="U226">
        <f t="shared" si="19"/>
        <v>26</v>
      </c>
    </row>
    <row r="227" spans="1:21" x14ac:dyDescent="0.35">
      <c r="A227">
        <v>225</v>
      </c>
      <c r="B227">
        <v>2021</v>
      </c>
      <c r="C227" t="s">
        <v>54</v>
      </c>
      <c r="D227" t="s">
        <v>60</v>
      </c>
      <c r="E227" t="s">
        <v>77</v>
      </c>
      <c r="F227">
        <v>416000</v>
      </c>
      <c r="G227" t="s">
        <v>20</v>
      </c>
      <c r="H227">
        <v>416000</v>
      </c>
      <c r="I227" t="s">
        <v>30</v>
      </c>
      <c r="J227">
        <v>100</v>
      </c>
      <c r="K227" t="s">
        <v>30</v>
      </c>
      <c r="L227" t="s">
        <v>22</v>
      </c>
      <c r="M227">
        <f t="shared" si="15"/>
        <v>280</v>
      </c>
      <c r="N227">
        <f t="shared" si="16"/>
        <v>112297.86985172982</v>
      </c>
      <c r="O227">
        <f t="shared" si="17"/>
        <v>213</v>
      </c>
      <c r="P227">
        <f t="shared" si="18"/>
        <v>88</v>
      </c>
      <c r="Q227">
        <f>AVERAGE(ds_salaries[[#This Row],[TOTAL IN]],ds_salaries[[#This Row],[Avg_Us Sal]])</f>
        <v>56192.934925864909</v>
      </c>
      <c r="R227">
        <f>AVERAGE(ds_salaries[[#This Row],[Avg_Us Sal]],ds_salaries[[#This Row],[TOTAL MI]])</f>
        <v>56255.434925864909</v>
      </c>
      <c r="S227">
        <f>AVERAGE(ds_salaries[[#This Row],[TOTAL SE]],ds_salaries[[#This Row],[Avg_Us Sal]])</f>
        <v>56288.934925864909</v>
      </c>
      <c r="T227" t="str">
        <f>IF(ds_salaries[[#This Row],[salary_in_usd]]&gt;ds_salaries[[#This Row],[Avg_Us Sal]],"high paying","low paying")</f>
        <v>high paying</v>
      </c>
      <c r="U227">
        <f t="shared" si="19"/>
        <v>26</v>
      </c>
    </row>
    <row r="228" spans="1:21" x14ac:dyDescent="0.35">
      <c r="A228">
        <v>226</v>
      </c>
      <c r="B228">
        <v>2021</v>
      </c>
      <c r="C228" t="s">
        <v>18</v>
      </c>
      <c r="D228" t="s">
        <v>13</v>
      </c>
      <c r="E228" t="s">
        <v>14</v>
      </c>
      <c r="F228">
        <v>110000</v>
      </c>
      <c r="G228" t="s">
        <v>62</v>
      </c>
      <c r="H228">
        <v>87738</v>
      </c>
      <c r="I228" t="s">
        <v>63</v>
      </c>
      <c r="J228">
        <v>100</v>
      </c>
      <c r="K228" t="s">
        <v>63</v>
      </c>
      <c r="L228" t="s">
        <v>22</v>
      </c>
      <c r="M228">
        <f t="shared" si="15"/>
        <v>280</v>
      </c>
      <c r="N228">
        <f t="shared" si="16"/>
        <v>112297.86985172982</v>
      </c>
      <c r="O228">
        <f t="shared" si="17"/>
        <v>213</v>
      </c>
      <c r="P228">
        <f t="shared" si="18"/>
        <v>88</v>
      </c>
      <c r="Q228">
        <f>AVERAGE(ds_salaries[[#This Row],[TOTAL IN]],ds_salaries[[#This Row],[Avg_Us Sal]])</f>
        <v>56192.934925864909</v>
      </c>
      <c r="R228">
        <f>AVERAGE(ds_salaries[[#This Row],[Avg_Us Sal]],ds_salaries[[#This Row],[TOTAL MI]])</f>
        <v>56255.434925864909</v>
      </c>
      <c r="S228">
        <f>AVERAGE(ds_salaries[[#This Row],[TOTAL SE]],ds_salaries[[#This Row],[Avg_Us Sal]])</f>
        <v>56288.934925864909</v>
      </c>
      <c r="T228" t="str">
        <f>IF(ds_salaries[[#This Row],[salary_in_usd]]&gt;ds_salaries[[#This Row],[Avg_Us Sal]],"high paying","low paying")</f>
        <v>low paying</v>
      </c>
      <c r="U228">
        <f t="shared" si="19"/>
        <v>26</v>
      </c>
    </row>
    <row r="229" spans="1:21" x14ac:dyDescent="0.35">
      <c r="A229">
        <v>227</v>
      </c>
      <c r="B229">
        <v>2021</v>
      </c>
      <c r="C229" t="s">
        <v>12</v>
      </c>
      <c r="D229" t="s">
        <v>13</v>
      </c>
      <c r="E229" t="s">
        <v>14</v>
      </c>
      <c r="F229">
        <v>75000</v>
      </c>
      <c r="G229" t="s">
        <v>15</v>
      </c>
      <c r="H229">
        <v>88654</v>
      </c>
      <c r="I229" t="s">
        <v>16</v>
      </c>
      <c r="J229">
        <v>50</v>
      </c>
      <c r="K229" t="s">
        <v>16</v>
      </c>
      <c r="L229" t="s">
        <v>17</v>
      </c>
      <c r="M229">
        <f t="shared" si="15"/>
        <v>280</v>
      </c>
      <c r="N229">
        <f t="shared" si="16"/>
        <v>112297.86985172982</v>
      </c>
      <c r="O229">
        <f t="shared" si="17"/>
        <v>213</v>
      </c>
      <c r="P229">
        <f t="shared" si="18"/>
        <v>88</v>
      </c>
      <c r="Q229">
        <f>AVERAGE(ds_salaries[[#This Row],[TOTAL IN]],ds_salaries[[#This Row],[Avg_Us Sal]])</f>
        <v>56192.934925864909</v>
      </c>
      <c r="R229">
        <f>AVERAGE(ds_salaries[[#This Row],[Avg_Us Sal]],ds_salaries[[#This Row],[TOTAL MI]])</f>
        <v>56255.434925864909</v>
      </c>
      <c r="S229">
        <f>AVERAGE(ds_salaries[[#This Row],[TOTAL SE]],ds_salaries[[#This Row],[Avg_Us Sal]])</f>
        <v>56288.934925864909</v>
      </c>
      <c r="T229" t="str">
        <f>IF(ds_salaries[[#This Row],[salary_in_usd]]&gt;ds_salaries[[#This Row],[Avg_Us Sal]],"high paying","low paying")</f>
        <v>low paying</v>
      </c>
      <c r="U229">
        <f t="shared" si="19"/>
        <v>26</v>
      </c>
    </row>
    <row r="230" spans="1:21" x14ac:dyDescent="0.35">
      <c r="A230">
        <v>228</v>
      </c>
      <c r="B230">
        <v>2021</v>
      </c>
      <c r="C230" t="s">
        <v>18</v>
      </c>
      <c r="D230" t="s">
        <v>13</v>
      </c>
      <c r="E230" t="s">
        <v>14</v>
      </c>
      <c r="F230">
        <v>135000</v>
      </c>
      <c r="G230" t="s">
        <v>20</v>
      </c>
      <c r="H230">
        <v>135000</v>
      </c>
      <c r="I230" t="s">
        <v>30</v>
      </c>
      <c r="J230">
        <v>0</v>
      </c>
      <c r="K230" t="s">
        <v>30</v>
      </c>
      <c r="L230" t="s">
        <v>17</v>
      </c>
      <c r="M230">
        <f t="shared" si="15"/>
        <v>280</v>
      </c>
      <c r="N230">
        <f t="shared" si="16"/>
        <v>112297.86985172982</v>
      </c>
      <c r="O230">
        <f t="shared" si="17"/>
        <v>213</v>
      </c>
      <c r="P230">
        <f t="shared" si="18"/>
        <v>88</v>
      </c>
      <c r="Q230">
        <f>AVERAGE(ds_salaries[[#This Row],[TOTAL IN]],ds_salaries[[#This Row],[Avg_Us Sal]])</f>
        <v>56192.934925864909</v>
      </c>
      <c r="R230">
        <f>AVERAGE(ds_salaries[[#This Row],[Avg_Us Sal]],ds_salaries[[#This Row],[TOTAL MI]])</f>
        <v>56255.434925864909</v>
      </c>
      <c r="S230">
        <f>AVERAGE(ds_salaries[[#This Row],[TOTAL SE]],ds_salaries[[#This Row],[Avg_Us Sal]])</f>
        <v>56288.934925864909</v>
      </c>
      <c r="T230" t="str">
        <f>IF(ds_salaries[[#This Row],[salary_in_usd]]&gt;ds_salaries[[#This Row],[Avg_Us Sal]],"high paying","low paying")</f>
        <v>high paying</v>
      </c>
      <c r="U230">
        <f t="shared" si="19"/>
        <v>26</v>
      </c>
    </row>
    <row r="231" spans="1:21" x14ac:dyDescent="0.35">
      <c r="A231">
        <v>229</v>
      </c>
      <c r="B231">
        <v>2021</v>
      </c>
      <c r="C231" t="s">
        <v>18</v>
      </c>
      <c r="D231" t="s">
        <v>13</v>
      </c>
      <c r="E231" t="s">
        <v>32</v>
      </c>
      <c r="F231">
        <v>90000</v>
      </c>
      <c r="G231" t="s">
        <v>62</v>
      </c>
      <c r="H231">
        <v>71786</v>
      </c>
      <c r="I231" t="s">
        <v>63</v>
      </c>
      <c r="J231">
        <v>100</v>
      </c>
      <c r="K231" t="s">
        <v>63</v>
      </c>
      <c r="L231" t="s">
        <v>26</v>
      </c>
      <c r="M231">
        <f t="shared" si="15"/>
        <v>280</v>
      </c>
      <c r="N231">
        <f t="shared" si="16"/>
        <v>112297.86985172982</v>
      </c>
      <c r="O231">
        <f t="shared" si="17"/>
        <v>213</v>
      </c>
      <c r="P231">
        <f t="shared" si="18"/>
        <v>88</v>
      </c>
      <c r="Q231">
        <f>AVERAGE(ds_salaries[[#This Row],[TOTAL IN]],ds_salaries[[#This Row],[Avg_Us Sal]])</f>
        <v>56192.934925864909</v>
      </c>
      <c r="R231">
        <f>AVERAGE(ds_salaries[[#This Row],[Avg_Us Sal]],ds_salaries[[#This Row],[TOTAL MI]])</f>
        <v>56255.434925864909</v>
      </c>
      <c r="S231">
        <f>AVERAGE(ds_salaries[[#This Row],[TOTAL SE]],ds_salaries[[#This Row],[Avg_Us Sal]])</f>
        <v>56288.934925864909</v>
      </c>
      <c r="T231" t="str">
        <f>IF(ds_salaries[[#This Row],[salary_in_usd]]&gt;ds_salaries[[#This Row],[Avg_Us Sal]],"high paying","low paying")</f>
        <v>low paying</v>
      </c>
      <c r="U231">
        <f t="shared" si="19"/>
        <v>26</v>
      </c>
    </row>
    <row r="232" spans="1:21" x14ac:dyDescent="0.35">
      <c r="A232">
        <v>230</v>
      </c>
      <c r="B232">
        <v>2021</v>
      </c>
      <c r="C232" t="s">
        <v>31</v>
      </c>
      <c r="D232" t="s">
        <v>13</v>
      </c>
      <c r="E232" t="s">
        <v>23</v>
      </c>
      <c r="F232">
        <v>1200000</v>
      </c>
      <c r="G232" t="s">
        <v>40</v>
      </c>
      <c r="H232">
        <v>16228</v>
      </c>
      <c r="I232" t="s">
        <v>41</v>
      </c>
      <c r="J232">
        <v>100</v>
      </c>
      <c r="K232" t="s">
        <v>41</v>
      </c>
      <c r="L232" t="s">
        <v>17</v>
      </c>
      <c r="M232">
        <f t="shared" si="15"/>
        <v>280</v>
      </c>
      <c r="N232">
        <f t="shared" si="16"/>
        <v>112297.86985172982</v>
      </c>
      <c r="O232">
        <f t="shared" si="17"/>
        <v>213</v>
      </c>
      <c r="P232">
        <f t="shared" si="18"/>
        <v>88</v>
      </c>
      <c r="Q232">
        <f>AVERAGE(ds_salaries[[#This Row],[TOTAL IN]],ds_salaries[[#This Row],[Avg_Us Sal]])</f>
        <v>56192.934925864909</v>
      </c>
      <c r="R232">
        <f>AVERAGE(ds_salaries[[#This Row],[Avg_Us Sal]],ds_salaries[[#This Row],[TOTAL MI]])</f>
        <v>56255.434925864909</v>
      </c>
      <c r="S232">
        <f>AVERAGE(ds_salaries[[#This Row],[TOTAL SE]],ds_salaries[[#This Row],[Avg_Us Sal]])</f>
        <v>56288.934925864909</v>
      </c>
      <c r="T232" t="str">
        <f>IF(ds_salaries[[#This Row],[salary_in_usd]]&gt;ds_salaries[[#This Row],[Avg_Us Sal]],"high paying","low paying")</f>
        <v>low paying</v>
      </c>
      <c r="U232">
        <f t="shared" si="19"/>
        <v>26</v>
      </c>
    </row>
    <row r="233" spans="1:21" x14ac:dyDescent="0.35">
      <c r="A233">
        <v>231</v>
      </c>
      <c r="B233">
        <v>2021</v>
      </c>
      <c r="C233" t="s">
        <v>18</v>
      </c>
      <c r="D233" t="s">
        <v>13</v>
      </c>
      <c r="E233" t="s">
        <v>70</v>
      </c>
      <c r="F233">
        <v>256000</v>
      </c>
      <c r="G233" t="s">
        <v>20</v>
      </c>
      <c r="H233">
        <v>256000</v>
      </c>
      <c r="I233" t="s">
        <v>30</v>
      </c>
      <c r="J233">
        <v>100</v>
      </c>
      <c r="K233" t="s">
        <v>30</v>
      </c>
      <c r="L233" t="s">
        <v>22</v>
      </c>
      <c r="M233">
        <f t="shared" si="15"/>
        <v>280</v>
      </c>
      <c r="N233">
        <f t="shared" si="16"/>
        <v>112297.86985172982</v>
      </c>
      <c r="O233">
        <f t="shared" si="17"/>
        <v>213</v>
      </c>
      <c r="P233">
        <f t="shared" si="18"/>
        <v>88</v>
      </c>
      <c r="Q233">
        <f>AVERAGE(ds_salaries[[#This Row],[TOTAL IN]],ds_salaries[[#This Row],[Avg_Us Sal]])</f>
        <v>56192.934925864909</v>
      </c>
      <c r="R233">
        <f>AVERAGE(ds_salaries[[#This Row],[Avg_Us Sal]],ds_salaries[[#This Row],[TOTAL MI]])</f>
        <v>56255.434925864909</v>
      </c>
      <c r="S233">
        <f>AVERAGE(ds_salaries[[#This Row],[TOTAL SE]],ds_salaries[[#This Row],[Avg_Us Sal]])</f>
        <v>56288.934925864909</v>
      </c>
      <c r="T233" t="str">
        <f>IF(ds_salaries[[#This Row],[salary_in_usd]]&gt;ds_salaries[[#This Row],[Avg_Us Sal]],"high paying","low paying")</f>
        <v>high paying</v>
      </c>
      <c r="U233">
        <f t="shared" si="19"/>
        <v>26</v>
      </c>
    </row>
    <row r="234" spans="1:21" x14ac:dyDescent="0.35">
      <c r="A234">
        <v>232</v>
      </c>
      <c r="B234">
        <v>2021</v>
      </c>
      <c r="C234" t="s">
        <v>18</v>
      </c>
      <c r="D234" t="s">
        <v>13</v>
      </c>
      <c r="E234" t="s">
        <v>95</v>
      </c>
      <c r="F234">
        <v>200000</v>
      </c>
      <c r="G234" t="s">
        <v>20</v>
      </c>
      <c r="H234">
        <v>200000</v>
      </c>
      <c r="I234" t="s">
        <v>30</v>
      </c>
      <c r="J234">
        <v>100</v>
      </c>
      <c r="K234" t="s">
        <v>30</v>
      </c>
      <c r="L234" t="s">
        <v>17</v>
      </c>
      <c r="M234">
        <f t="shared" si="15"/>
        <v>280</v>
      </c>
      <c r="N234">
        <f t="shared" si="16"/>
        <v>112297.86985172982</v>
      </c>
      <c r="O234">
        <f t="shared" si="17"/>
        <v>213</v>
      </c>
      <c r="P234">
        <f t="shared" si="18"/>
        <v>88</v>
      </c>
      <c r="Q234">
        <f>AVERAGE(ds_salaries[[#This Row],[TOTAL IN]],ds_salaries[[#This Row],[Avg_Us Sal]])</f>
        <v>56192.934925864909</v>
      </c>
      <c r="R234">
        <f>AVERAGE(ds_salaries[[#This Row],[Avg_Us Sal]],ds_salaries[[#This Row],[TOTAL MI]])</f>
        <v>56255.434925864909</v>
      </c>
      <c r="S234">
        <f>AVERAGE(ds_salaries[[#This Row],[TOTAL SE]],ds_salaries[[#This Row],[Avg_Us Sal]])</f>
        <v>56288.934925864909</v>
      </c>
      <c r="T234" t="str">
        <f>IF(ds_salaries[[#This Row],[salary_in_usd]]&gt;ds_salaries[[#This Row],[Avg_Us Sal]],"high paying","low paying")</f>
        <v>high paying</v>
      </c>
      <c r="U234">
        <f t="shared" si="19"/>
        <v>26</v>
      </c>
    </row>
    <row r="235" spans="1:21" x14ac:dyDescent="0.35">
      <c r="A235">
        <v>233</v>
      </c>
      <c r="B235">
        <v>2021</v>
      </c>
      <c r="C235" t="s">
        <v>18</v>
      </c>
      <c r="D235" t="s">
        <v>13</v>
      </c>
      <c r="E235" t="s">
        <v>32</v>
      </c>
      <c r="F235">
        <v>200000</v>
      </c>
      <c r="G235" t="s">
        <v>20</v>
      </c>
      <c r="H235">
        <v>200000</v>
      </c>
      <c r="I235" t="s">
        <v>30</v>
      </c>
      <c r="J235">
        <v>100</v>
      </c>
      <c r="K235" t="s">
        <v>30</v>
      </c>
      <c r="L235" t="s">
        <v>17</v>
      </c>
      <c r="M235">
        <f t="shared" si="15"/>
        <v>280</v>
      </c>
      <c r="N235">
        <f t="shared" si="16"/>
        <v>112297.86985172982</v>
      </c>
      <c r="O235">
        <f t="shared" si="17"/>
        <v>213</v>
      </c>
      <c r="P235">
        <f t="shared" si="18"/>
        <v>88</v>
      </c>
      <c r="Q235">
        <f>AVERAGE(ds_salaries[[#This Row],[TOTAL IN]],ds_salaries[[#This Row],[Avg_Us Sal]])</f>
        <v>56192.934925864909</v>
      </c>
      <c r="R235">
        <f>AVERAGE(ds_salaries[[#This Row],[Avg_Us Sal]],ds_salaries[[#This Row],[TOTAL MI]])</f>
        <v>56255.434925864909</v>
      </c>
      <c r="S235">
        <f>AVERAGE(ds_salaries[[#This Row],[TOTAL SE]],ds_salaries[[#This Row],[Avg_Us Sal]])</f>
        <v>56288.934925864909</v>
      </c>
      <c r="T235" t="str">
        <f>IF(ds_salaries[[#This Row],[salary_in_usd]]&gt;ds_salaries[[#This Row],[Avg_Us Sal]],"high paying","low paying")</f>
        <v>high paying</v>
      </c>
      <c r="U235">
        <f t="shared" si="19"/>
        <v>26</v>
      </c>
    </row>
    <row r="236" spans="1:21" x14ac:dyDescent="0.35">
      <c r="A236">
        <v>234</v>
      </c>
      <c r="B236">
        <v>2021</v>
      </c>
      <c r="C236" t="s">
        <v>12</v>
      </c>
      <c r="D236" t="s">
        <v>13</v>
      </c>
      <c r="E236" t="s">
        <v>110</v>
      </c>
      <c r="F236">
        <v>180000</v>
      </c>
      <c r="G236" t="s">
        <v>20</v>
      </c>
      <c r="H236">
        <v>180000</v>
      </c>
      <c r="I236" t="s">
        <v>30</v>
      </c>
      <c r="J236">
        <v>100</v>
      </c>
      <c r="K236" t="s">
        <v>30</v>
      </c>
      <c r="L236" t="s">
        <v>17</v>
      </c>
      <c r="M236">
        <f t="shared" si="15"/>
        <v>280</v>
      </c>
      <c r="N236">
        <f t="shared" si="16"/>
        <v>112297.86985172982</v>
      </c>
      <c r="O236">
        <f t="shared" si="17"/>
        <v>213</v>
      </c>
      <c r="P236">
        <f t="shared" si="18"/>
        <v>88</v>
      </c>
      <c r="Q236">
        <f>AVERAGE(ds_salaries[[#This Row],[TOTAL IN]],ds_salaries[[#This Row],[Avg_Us Sal]])</f>
        <v>56192.934925864909</v>
      </c>
      <c r="R236">
        <f>AVERAGE(ds_salaries[[#This Row],[Avg_Us Sal]],ds_salaries[[#This Row],[TOTAL MI]])</f>
        <v>56255.434925864909</v>
      </c>
      <c r="S236">
        <f>AVERAGE(ds_salaries[[#This Row],[TOTAL SE]],ds_salaries[[#This Row],[Avg_Us Sal]])</f>
        <v>56288.934925864909</v>
      </c>
      <c r="T236" t="str">
        <f>IF(ds_salaries[[#This Row],[salary_in_usd]]&gt;ds_salaries[[#This Row],[Avg_Us Sal]],"high paying","low paying")</f>
        <v>high paying</v>
      </c>
      <c r="U236">
        <f t="shared" si="19"/>
        <v>26</v>
      </c>
    </row>
    <row r="237" spans="1:21" x14ac:dyDescent="0.35">
      <c r="A237">
        <v>235</v>
      </c>
      <c r="B237">
        <v>2021</v>
      </c>
      <c r="C237" t="s">
        <v>12</v>
      </c>
      <c r="D237" t="s">
        <v>13</v>
      </c>
      <c r="E237" t="s">
        <v>107</v>
      </c>
      <c r="F237">
        <v>110000</v>
      </c>
      <c r="G237" t="s">
        <v>20</v>
      </c>
      <c r="H237">
        <v>110000</v>
      </c>
      <c r="I237" t="s">
        <v>30</v>
      </c>
      <c r="J237">
        <v>0</v>
      </c>
      <c r="K237" t="s">
        <v>30</v>
      </c>
      <c r="L237" t="s">
        <v>22</v>
      </c>
      <c r="M237">
        <f t="shared" si="15"/>
        <v>280</v>
      </c>
      <c r="N237">
        <f t="shared" si="16"/>
        <v>112297.86985172982</v>
      </c>
      <c r="O237">
        <f t="shared" si="17"/>
        <v>213</v>
      </c>
      <c r="P237">
        <f t="shared" si="18"/>
        <v>88</v>
      </c>
      <c r="Q237">
        <f>AVERAGE(ds_salaries[[#This Row],[TOTAL IN]],ds_salaries[[#This Row],[Avg_Us Sal]])</f>
        <v>56192.934925864909</v>
      </c>
      <c r="R237">
        <f>AVERAGE(ds_salaries[[#This Row],[Avg_Us Sal]],ds_salaries[[#This Row],[TOTAL MI]])</f>
        <v>56255.434925864909</v>
      </c>
      <c r="S237">
        <f>AVERAGE(ds_salaries[[#This Row],[TOTAL SE]],ds_salaries[[#This Row],[Avg_Us Sal]])</f>
        <v>56288.934925864909</v>
      </c>
      <c r="T237" t="str">
        <f>IF(ds_salaries[[#This Row],[salary_in_usd]]&gt;ds_salaries[[#This Row],[Avg_Us Sal]],"high paying","low paying")</f>
        <v>low paying</v>
      </c>
      <c r="U237">
        <f t="shared" si="19"/>
        <v>26</v>
      </c>
    </row>
    <row r="238" spans="1:21" x14ac:dyDescent="0.35">
      <c r="A238">
        <v>236</v>
      </c>
      <c r="B238">
        <v>2021</v>
      </c>
      <c r="C238" t="s">
        <v>12</v>
      </c>
      <c r="D238" t="s">
        <v>13</v>
      </c>
      <c r="E238" t="s">
        <v>56</v>
      </c>
      <c r="F238">
        <v>80000</v>
      </c>
      <c r="G238" t="s">
        <v>62</v>
      </c>
      <c r="H238">
        <v>63810</v>
      </c>
      <c r="I238" t="s">
        <v>63</v>
      </c>
      <c r="J238">
        <v>100</v>
      </c>
      <c r="K238" t="s">
        <v>63</v>
      </c>
      <c r="L238" t="s">
        <v>26</v>
      </c>
      <c r="M238">
        <f t="shared" si="15"/>
        <v>280</v>
      </c>
      <c r="N238">
        <f t="shared" si="16"/>
        <v>112297.86985172982</v>
      </c>
      <c r="O238">
        <f t="shared" si="17"/>
        <v>213</v>
      </c>
      <c r="P238">
        <f t="shared" si="18"/>
        <v>88</v>
      </c>
      <c r="Q238">
        <f>AVERAGE(ds_salaries[[#This Row],[TOTAL IN]],ds_salaries[[#This Row],[Avg_Us Sal]])</f>
        <v>56192.934925864909</v>
      </c>
      <c r="R238">
        <f>AVERAGE(ds_salaries[[#This Row],[Avg_Us Sal]],ds_salaries[[#This Row],[TOTAL MI]])</f>
        <v>56255.434925864909</v>
      </c>
      <c r="S238">
        <f>AVERAGE(ds_salaries[[#This Row],[TOTAL SE]],ds_salaries[[#This Row],[Avg_Us Sal]])</f>
        <v>56288.934925864909</v>
      </c>
      <c r="T238" t="str">
        <f>IF(ds_salaries[[#This Row],[salary_in_usd]]&gt;ds_salaries[[#This Row],[Avg_Us Sal]],"high paying","low paying")</f>
        <v>low paying</v>
      </c>
      <c r="U238">
        <f t="shared" si="19"/>
        <v>26</v>
      </c>
    </row>
    <row r="239" spans="1:21" x14ac:dyDescent="0.35">
      <c r="A239">
        <v>237</v>
      </c>
      <c r="B239">
        <v>2021</v>
      </c>
      <c r="C239" t="s">
        <v>12</v>
      </c>
      <c r="D239" t="s">
        <v>13</v>
      </c>
      <c r="E239" t="s">
        <v>14</v>
      </c>
      <c r="F239">
        <v>39600</v>
      </c>
      <c r="G239" t="s">
        <v>15</v>
      </c>
      <c r="H239">
        <v>46809</v>
      </c>
      <c r="I239" t="s">
        <v>68</v>
      </c>
      <c r="J239">
        <v>100</v>
      </c>
      <c r="K239" t="s">
        <v>68</v>
      </c>
      <c r="L239" t="s">
        <v>26</v>
      </c>
      <c r="M239">
        <f t="shared" si="15"/>
        <v>280</v>
      </c>
      <c r="N239">
        <f t="shared" si="16"/>
        <v>112297.86985172982</v>
      </c>
      <c r="O239">
        <f t="shared" si="17"/>
        <v>213</v>
      </c>
      <c r="P239">
        <f t="shared" si="18"/>
        <v>88</v>
      </c>
      <c r="Q239">
        <f>AVERAGE(ds_salaries[[#This Row],[TOTAL IN]],ds_salaries[[#This Row],[Avg_Us Sal]])</f>
        <v>56192.934925864909</v>
      </c>
      <c r="R239">
        <f>AVERAGE(ds_salaries[[#This Row],[Avg_Us Sal]],ds_salaries[[#This Row],[TOTAL MI]])</f>
        <v>56255.434925864909</v>
      </c>
      <c r="S239">
        <f>AVERAGE(ds_salaries[[#This Row],[TOTAL SE]],ds_salaries[[#This Row],[Avg_Us Sal]])</f>
        <v>56288.934925864909</v>
      </c>
      <c r="T239" t="str">
        <f>IF(ds_salaries[[#This Row],[salary_in_usd]]&gt;ds_salaries[[#This Row],[Avg_Us Sal]],"high paying","low paying")</f>
        <v>low paying</v>
      </c>
      <c r="U239">
        <f t="shared" si="19"/>
        <v>26</v>
      </c>
    </row>
    <row r="240" spans="1:21" x14ac:dyDescent="0.35">
      <c r="A240">
        <v>238</v>
      </c>
      <c r="B240">
        <v>2021</v>
      </c>
      <c r="C240" t="s">
        <v>31</v>
      </c>
      <c r="D240" t="s">
        <v>13</v>
      </c>
      <c r="E240" t="s">
        <v>14</v>
      </c>
      <c r="F240">
        <v>4000</v>
      </c>
      <c r="G240" t="s">
        <v>20</v>
      </c>
      <c r="H240">
        <v>4000</v>
      </c>
      <c r="I240" t="s">
        <v>102</v>
      </c>
      <c r="J240">
        <v>0</v>
      </c>
      <c r="K240" t="s">
        <v>102</v>
      </c>
      <c r="L240" t="s">
        <v>26</v>
      </c>
      <c r="M240">
        <f t="shared" si="15"/>
        <v>280</v>
      </c>
      <c r="N240">
        <f t="shared" si="16"/>
        <v>112297.86985172982</v>
      </c>
      <c r="O240">
        <f t="shared" si="17"/>
        <v>213</v>
      </c>
      <c r="P240">
        <f t="shared" si="18"/>
        <v>88</v>
      </c>
      <c r="Q240">
        <f>AVERAGE(ds_salaries[[#This Row],[TOTAL IN]],ds_salaries[[#This Row],[Avg_Us Sal]])</f>
        <v>56192.934925864909</v>
      </c>
      <c r="R240">
        <f>AVERAGE(ds_salaries[[#This Row],[Avg_Us Sal]],ds_salaries[[#This Row],[TOTAL MI]])</f>
        <v>56255.434925864909</v>
      </c>
      <c r="S240">
        <f>AVERAGE(ds_salaries[[#This Row],[TOTAL SE]],ds_salaries[[#This Row],[Avg_Us Sal]])</f>
        <v>56288.934925864909</v>
      </c>
      <c r="T240" t="str">
        <f>IF(ds_salaries[[#This Row],[salary_in_usd]]&gt;ds_salaries[[#This Row],[Avg_Us Sal]],"high paying","low paying")</f>
        <v>low paying</v>
      </c>
      <c r="U240">
        <f t="shared" si="19"/>
        <v>26</v>
      </c>
    </row>
    <row r="241" spans="1:21" x14ac:dyDescent="0.35">
      <c r="A241">
        <v>239</v>
      </c>
      <c r="B241">
        <v>2021</v>
      </c>
      <c r="C241" t="s">
        <v>31</v>
      </c>
      <c r="D241" t="s">
        <v>13</v>
      </c>
      <c r="E241" t="s">
        <v>44</v>
      </c>
      <c r="F241">
        <v>1600000</v>
      </c>
      <c r="G241" t="s">
        <v>40</v>
      </c>
      <c r="H241">
        <v>21637</v>
      </c>
      <c r="I241" t="s">
        <v>41</v>
      </c>
      <c r="J241">
        <v>50</v>
      </c>
      <c r="K241" t="s">
        <v>41</v>
      </c>
      <c r="L241" t="s">
        <v>26</v>
      </c>
      <c r="M241">
        <f t="shared" si="15"/>
        <v>280</v>
      </c>
      <c r="N241">
        <f t="shared" si="16"/>
        <v>112297.86985172982</v>
      </c>
      <c r="O241">
        <f t="shared" si="17"/>
        <v>213</v>
      </c>
      <c r="P241">
        <f t="shared" si="18"/>
        <v>88</v>
      </c>
      <c r="Q241">
        <f>AVERAGE(ds_salaries[[#This Row],[TOTAL IN]],ds_salaries[[#This Row],[Avg_Us Sal]])</f>
        <v>56192.934925864909</v>
      </c>
      <c r="R241">
        <f>AVERAGE(ds_salaries[[#This Row],[Avg_Us Sal]],ds_salaries[[#This Row],[TOTAL MI]])</f>
        <v>56255.434925864909</v>
      </c>
      <c r="S241">
        <f>AVERAGE(ds_salaries[[#This Row],[TOTAL SE]],ds_salaries[[#This Row],[Avg_Us Sal]])</f>
        <v>56288.934925864909</v>
      </c>
      <c r="T241" t="str">
        <f>IF(ds_salaries[[#This Row],[salary_in_usd]]&gt;ds_salaries[[#This Row],[Avg_Us Sal]],"high paying","low paying")</f>
        <v>low paying</v>
      </c>
      <c r="U241">
        <f t="shared" si="19"/>
        <v>26</v>
      </c>
    </row>
    <row r="242" spans="1:21" x14ac:dyDescent="0.35">
      <c r="A242">
        <v>240</v>
      </c>
      <c r="B242">
        <v>2021</v>
      </c>
      <c r="C242" t="s">
        <v>18</v>
      </c>
      <c r="D242" t="s">
        <v>13</v>
      </c>
      <c r="E242" t="s">
        <v>14</v>
      </c>
      <c r="F242">
        <v>130000</v>
      </c>
      <c r="G242" t="s">
        <v>62</v>
      </c>
      <c r="H242">
        <v>103691</v>
      </c>
      <c r="I242" t="s">
        <v>63</v>
      </c>
      <c r="J242">
        <v>100</v>
      </c>
      <c r="K242" t="s">
        <v>63</v>
      </c>
      <c r="L242" t="s">
        <v>17</v>
      </c>
      <c r="M242">
        <f t="shared" si="15"/>
        <v>280</v>
      </c>
      <c r="N242">
        <f t="shared" si="16"/>
        <v>112297.86985172982</v>
      </c>
      <c r="O242">
        <f t="shared" si="17"/>
        <v>213</v>
      </c>
      <c r="P242">
        <f t="shared" si="18"/>
        <v>88</v>
      </c>
      <c r="Q242">
        <f>AVERAGE(ds_salaries[[#This Row],[TOTAL IN]],ds_salaries[[#This Row],[Avg_Us Sal]])</f>
        <v>56192.934925864909</v>
      </c>
      <c r="R242">
        <f>AVERAGE(ds_salaries[[#This Row],[Avg_Us Sal]],ds_salaries[[#This Row],[TOTAL MI]])</f>
        <v>56255.434925864909</v>
      </c>
      <c r="S242">
        <f>AVERAGE(ds_salaries[[#This Row],[TOTAL SE]],ds_salaries[[#This Row],[Avg_Us Sal]])</f>
        <v>56288.934925864909</v>
      </c>
      <c r="T242" t="str">
        <f>IF(ds_salaries[[#This Row],[salary_in_usd]]&gt;ds_salaries[[#This Row],[Avg_Us Sal]],"high paying","low paying")</f>
        <v>low paying</v>
      </c>
      <c r="U242">
        <f t="shared" si="19"/>
        <v>26</v>
      </c>
    </row>
    <row r="243" spans="1:21" x14ac:dyDescent="0.35">
      <c r="A243">
        <v>241</v>
      </c>
      <c r="B243">
        <v>2021</v>
      </c>
      <c r="C243" t="s">
        <v>12</v>
      </c>
      <c r="D243" t="s">
        <v>13</v>
      </c>
      <c r="E243" t="s">
        <v>32</v>
      </c>
      <c r="F243">
        <v>80000</v>
      </c>
      <c r="G243" t="s">
        <v>20</v>
      </c>
      <c r="H243">
        <v>80000</v>
      </c>
      <c r="I243" t="s">
        <v>30</v>
      </c>
      <c r="J243">
        <v>100</v>
      </c>
      <c r="K243" t="s">
        <v>30</v>
      </c>
      <c r="L243" t="s">
        <v>17</v>
      </c>
      <c r="M243">
        <f t="shared" si="15"/>
        <v>280</v>
      </c>
      <c r="N243">
        <f t="shared" si="16"/>
        <v>112297.86985172982</v>
      </c>
      <c r="O243">
        <f t="shared" si="17"/>
        <v>213</v>
      </c>
      <c r="P243">
        <f t="shared" si="18"/>
        <v>88</v>
      </c>
      <c r="Q243">
        <f>AVERAGE(ds_salaries[[#This Row],[TOTAL IN]],ds_salaries[[#This Row],[Avg_Us Sal]])</f>
        <v>56192.934925864909</v>
      </c>
      <c r="R243">
        <f>AVERAGE(ds_salaries[[#This Row],[Avg_Us Sal]],ds_salaries[[#This Row],[TOTAL MI]])</f>
        <v>56255.434925864909</v>
      </c>
      <c r="S243">
        <f>AVERAGE(ds_salaries[[#This Row],[TOTAL SE]],ds_salaries[[#This Row],[Avg_Us Sal]])</f>
        <v>56288.934925864909</v>
      </c>
      <c r="T243" t="str">
        <f>IF(ds_salaries[[#This Row],[salary_in_usd]]&gt;ds_salaries[[#This Row],[Avg_Us Sal]],"high paying","low paying")</f>
        <v>low paying</v>
      </c>
      <c r="U243">
        <f t="shared" si="19"/>
        <v>26</v>
      </c>
    </row>
    <row r="244" spans="1:21" x14ac:dyDescent="0.35">
      <c r="A244">
        <v>242</v>
      </c>
      <c r="B244">
        <v>2021</v>
      </c>
      <c r="C244" t="s">
        <v>12</v>
      </c>
      <c r="D244" t="s">
        <v>13</v>
      </c>
      <c r="E244" t="s">
        <v>44</v>
      </c>
      <c r="F244">
        <v>110000</v>
      </c>
      <c r="G244" t="s">
        <v>20</v>
      </c>
      <c r="H244">
        <v>110000</v>
      </c>
      <c r="I244" t="s">
        <v>30</v>
      </c>
      <c r="J244">
        <v>100</v>
      </c>
      <c r="K244" t="s">
        <v>30</v>
      </c>
      <c r="L244" t="s">
        <v>17</v>
      </c>
      <c r="M244">
        <f t="shared" si="15"/>
        <v>280</v>
      </c>
      <c r="N244">
        <f t="shared" si="16"/>
        <v>112297.86985172982</v>
      </c>
      <c r="O244">
        <f t="shared" si="17"/>
        <v>213</v>
      </c>
      <c r="P244">
        <f t="shared" si="18"/>
        <v>88</v>
      </c>
      <c r="Q244">
        <f>AVERAGE(ds_salaries[[#This Row],[TOTAL IN]],ds_salaries[[#This Row],[Avg_Us Sal]])</f>
        <v>56192.934925864909</v>
      </c>
      <c r="R244">
        <f>AVERAGE(ds_salaries[[#This Row],[Avg_Us Sal]],ds_salaries[[#This Row],[TOTAL MI]])</f>
        <v>56255.434925864909</v>
      </c>
      <c r="S244">
        <f>AVERAGE(ds_salaries[[#This Row],[TOTAL SE]],ds_salaries[[#This Row],[Avg_Us Sal]])</f>
        <v>56288.934925864909</v>
      </c>
      <c r="T244" t="str">
        <f>IF(ds_salaries[[#This Row],[salary_in_usd]]&gt;ds_salaries[[#This Row],[Avg_Us Sal]],"high paying","low paying")</f>
        <v>low paying</v>
      </c>
      <c r="U244">
        <f t="shared" si="19"/>
        <v>26</v>
      </c>
    </row>
    <row r="245" spans="1:21" x14ac:dyDescent="0.35">
      <c r="A245">
        <v>243</v>
      </c>
      <c r="B245">
        <v>2021</v>
      </c>
      <c r="C245" t="s">
        <v>18</v>
      </c>
      <c r="D245" t="s">
        <v>13</v>
      </c>
      <c r="E245" t="s">
        <v>14</v>
      </c>
      <c r="F245">
        <v>165000</v>
      </c>
      <c r="G245" t="s">
        <v>20</v>
      </c>
      <c r="H245">
        <v>165000</v>
      </c>
      <c r="I245" t="s">
        <v>30</v>
      </c>
      <c r="J245">
        <v>100</v>
      </c>
      <c r="K245" t="s">
        <v>30</v>
      </c>
      <c r="L245" t="s">
        <v>17</v>
      </c>
      <c r="M245">
        <f t="shared" si="15"/>
        <v>280</v>
      </c>
      <c r="N245">
        <f t="shared" si="16"/>
        <v>112297.86985172982</v>
      </c>
      <c r="O245">
        <f t="shared" si="17"/>
        <v>213</v>
      </c>
      <c r="P245">
        <f t="shared" si="18"/>
        <v>88</v>
      </c>
      <c r="Q245">
        <f>AVERAGE(ds_salaries[[#This Row],[TOTAL IN]],ds_salaries[[#This Row],[Avg_Us Sal]])</f>
        <v>56192.934925864909</v>
      </c>
      <c r="R245">
        <f>AVERAGE(ds_salaries[[#This Row],[Avg_Us Sal]],ds_salaries[[#This Row],[TOTAL MI]])</f>
        <v>56255.434925864909</v>
      </c>
      <c r="S245">
        <f>AVERAGE(ds_salaries[[#This Row],[TOTAL SE]],ds_salaries[[#This Row],[Avg_Us Sal]])</f>
        <v>56288.934925864909</v>
      </c>
      <c r="T245" t="str">
        <f>IF(ds_salaries[[#This Row],[salary_in_usd]]&gt;ds_salaries[[#This Row],[Avg_Us Sal]],"high paying","low paying")</f>
        <v>high paying</v>
      </c>
      <c r="U245">
        <f t="shared" si="19"/>
        <v>26</v>
      </c>
    </row>
    <row r="246" spans="1:21" x14ac:dyDescent="0.35">
      <c r="A246">
        <v>244</v>
      </c>
      <c r="B246">
        <v>2021</v>
      </c>
      <c r="C246" t="s">
        <v>31</v>
      </c>
      <c r="D246" t="s">
        <v>13</v>
      </c>
      <c r="E246" t="s">
        <v>71</v>
      </c>
      <c r="F246">
        <v>1335000</v>
      </c>
      <c r="G246" t="s">
        <v>40</v>
      </c>
      <c r="H246">
        <v>18053</v>
      </c>
      <c r="I246" t="s">
        <v>41</v>
      </c>
      <c r="J246">
        <v>100</v>
      </c>
      <c r="K246" t="s">
        <v>122</v>
      </c>
      <c r="L246" t="s">
        <v>22</v>
      </c>
      <c r="M246">
        <f t="shared" si="15"/>
        <v>280</v>
      </c>
      <c r="N246">
        <f t="shared" si="16"/>
        <v>112297.86985172982</v>
      </c>
      <c r="O246">
        <f t="shared" si="17"/>
        <v>213</v>
      </c>
      <c r="P246">
        <f t="shared" si="18"/>
        <v>88</v>
      </c>
      <c r="Q246">
        <f>AVERAGE(ds_salaries[[#This Row],[TOTAL IN]],ds_salaries[[#This Row],[Avg_Us Sal]])</f>
        <v>56192.934925864909</v>
      </c>
      <c r="R246">
        <f>AVERAGE(ds_salaries[[#This Row],[Avg_Us Sal]],ds_salaries[[#This Row],[TOTAL MI]])</f>
        <v>56255.434925864909</v>
      </c>
      <c r="S246">
        <f>AVERAGE(ds_salaries[[#This Row],[TOTAL SE]],ds_salaries[[#This Row],[Avg_Us Sal]])</f>
        <v>56288.934925864909</v>
      </c>
      <c r="T246" t="str">
        <f>IF(ds_salaries[[#This Row],[salary_in_usd]]&gt;ds_salaries[[#This Row],[Avg_Us Sal]],"high paying","low paying")</f>
        <v>low paying</v>
      </c>
      <c r="U246">
        <f t="shared" si="19"/>
        <v>26</v>
      </c>
    </row>
    <row r="247" spans="1:21" x14ac:dyDescent="0.35">
      <c r="A247">
        <v>245</v>
      </c>
      <c r="B247">
        <v>2021</v>
      </c>
      <c r="C247" t="s">
        <v>12</v>
      </c>
      <c r="D247" t="s">
        <v>13</v>
      </c>
      <c r="E247" t="s">
        <v>44</v>
      </c>
      <c r="F247">
        <v>52500</v>
      </c>
      <c r="G247" t="s">
        <v>24</v>
      </c>
      <c r="H247">
        <v>72212</v>
      </c>
      <c r="I247" t="s">
        <v>25</v>
      </c>
      <c r="J247">
        <v>50</v>
      </c>
      <c r="K247" t="s">
        <v>25</v>
      </c>
      <c r="L247" t="s">
        <v>17</v>
      </c>
      <c r="M247">
        <f t="shared" si="15"/>
        <v>280</v>
      </c>
      <c r="N247">
        <f t="shared" si="16"/>
        <v>112297.86985172982</v>
      </c>
      <c r="O247">
        <f t="shared" si="17"/>
        <v>213</v>
      </c>
      <c r="P247">
        <f t="shared" si="18"/>
        <v>88</v>
      </c>
      <c r="Q247">
        <f>AVERAGE(ds_salaries[[#This Row],[TOTAL IN]],ds_salaries[[#This Row],[Avg_Us Sal]])</f>
        <v>56192.934925864909</v>
      </c>
      <c r="R247">
        <f>AVERAGE(ds_salaries[[#This Row],[Avg_Us Sal]],ds_salaries[[#This Row],[TOTAL MI]])</f>
        <v>56255.434925864909</v>
      </c>
      <c r="S247">
        <f>AVERAGE(ds_salaries[[#This Row],[TOTAL SE]],ds_salaries[[#This Row],[Avg_Us Sal]])</f>
        <v>56288.934925864909</v>
      </c>
      <c r="T247" t="str">
        <f>IF(ds_salaries[[#This Row],[salary_in_usd]]&gt;ds_salaries[[#This Row],[Avg_Us Sal]],"high paying","low paying")</f>
        <v>low paying</v>
      </c>
      <c r="U247">
        <f t="shared" si="19"/>
        <v>26</v>
      </c>
    </row>
    <row r="248" spans="1:21" x14ac:dyDescent="0.35">
      <c r="A248">
        <v>246</v>
      </c>
      <c r="B248">
        <v>2021</v>
      </c>
      <c r="C248" t="s">
        <v>31</v>
      </c>
      <c r="D248" t="s">
        <v>13</v>
      </c>
      <c r="E248" t="s">
        <v>14</v>
      </c>
      <c r="F248">
        <v>31000</v>
      </c>
      <c r="G248" t="s">
        <v>15</v>
      </c>
      <c r="H248">
        <v>36643</v>
      </c>
      <c r="I248" t="s">
        <v>39</v>
      </c>
      <c r="J248">
        <v>50</v>
      </c>
      <c r="K248" t="s">
        <v>39</v>
      </c>
      <c r="L248" t="s">
        <v>17</v>
      </c>
      <c r="M248">
        <f t="shared" si="15"/>
        <v>280</v>
      </c>
      <c r="N248">
        <f t="shared" si="16"/>
        <v>112297.86985172982</v>
      </c>
      <c r="O248">
        <f t="shared" si="17"/>
        <v>213</v>
      </c>
      <c r="P248">
        <f t="shared" si="18"/>
        <v>88</v>
      </c>
      <c r="Q248">
        <f>AVERAGE(ds_salaries[[#This Row],[TOTAL IN]],ds_salaries[[#This Row],[Avg_Us Sal]])</f>
        <v>56192.934925864909</v>
      </c>
      <c r="R248">
        <f>AVERAGE(ds_salaries[[#This Row],[Avg_Us Sal]],ds_salaries[[#This Row],[TOTAL MI]])</f>
        <v>56255.434925864909</v>
      </c>
      <c r="S248">
        <f>AVERAGE(ds_salaries[[#This Row],[TOTAL SE]],ds_salaries[[#This Row],[Avg_Us Sal]])</f>
        <v>56288.934925864909</v>
      </c>
      <c r="T248" t="str">
        <f>IF(ds_salaries[[#This Row],[salary_in_usd]]&gt;ds_salaries[[#This Row],[Avg_Us Sal]],"high paying","low paying")</f>
        <v>low paying</v>
      </c>
      <c r="U248">
        <f t="shared" si="19"/>
        <v>26</v>
      </c>
    </row>
    <row r="249" spans="1:21" x14ac:dyDescent="0.35">
      <c r="A249">
        <v>247</v>
      </c>
      <c r="B249">
        <v>2021</v>
      </c>
      <c r="C249" t="s">
        <v>12</v>
      </c>
      <c r="D249" t="s">
        <v>13</v>
      </c>
      <c r="E249" t="s">
        <v>44</v>
      </c>
      <c r="F249">
        <v>108000</v>
      </c>
      <c r="G249" t="s">
        <v>123</v>
      </c>
      <c r="H249">
        <v>12103</v>
      </c>
      <c r="I249" t="s">
        <v>124</v>
      </c>
      <c r="J249">
        <v>0</v>
      </c>
      <c r="K249" t="s">
        <v>124</v>
      </c>
      <c r="L249" t="s">
        <v>26</v>
      </c>
      <c r="M249">
        <f t="shared" si="15"/>
        <v>280</v>
      </c>
      <c r="N249">
        <f t="shared" si="16"/>
        <v>112297.86985172982</v>
      </c>
      <c r="O249">
        <f t="shared" si="17"/>
        <v>213</v>
      </c>
      <c r="P249">
        <f t="shared" si="18"/>
        <v>88</v>
      </c>
      <c r="Q249">
        <f>AVERAGE(ds_salaries[[#This Row],[TOTAL IN]],ds_salaries[[#This Row],[Avg_Us Sal]])</f>
        <v>56192.934925864909</v>
      </c>
      <c r="R249">
        <f>AVERAGE(ds_salaries[[#This Row],[Avg_Us Sal]],ds_salaries[[#This Row],[TOTAL MI]])</f>
        <v>56255.434925864909</v>
      </c>
      <c r="S249">
        <f>AVERAGE(ds_salaries[[#This Row],[TOTAL SE]],ds_salaries[[#This Row],[Avg_Us Sal]])</f>
        <v>56288.934925864909</v>
      </c>
      <c r="T249" t="str">
        <f>IF(ds_salaries[[#This Row],[salary_in_usd]]&gt;ds_salaries[[#This Row],[Avg_Us Sal]],"high paying","low paying")</f>
        <v>low paying</v>
      </c>
      <c r="U249">
        <f t="shared" si="19"/>
        <v>26</v>
      </c>
    </row>
    <row r="250" spans="1:21" x14ac:dyDescent="0.35">
      <c r="A250">
        <v>248</v>
      </c>
      <c r="B250">
        <v>2021</v>
      </c>
      <c r="C250" t="s">
        <v>18</v>
      </c>
      <c r="D250" t="s">
        <v>13</v>
      </c>
      <c r="E250" t="s">
        <v>44</v>
      </c>
      <c r="F250">
        <v>70000</v>
      </c>
      <c r="G250" t="s">
        <v>24</v>
      </c>
      <c r="H250">
        <v>96282</v>
      </c>
      <c r="I250" t="s">
        <v>25</v>
      </c>
      <c r="J250">
        <v>50</v>
      </c>
      <c r="K250" t="s">
        <v>25</v>
      </c>
      <c r="L250" t="s">
        <v>17</v>
      </c>
      <c r="M250">
        <f t="shared" si="15"/>
        <v>280</v>
      </c>
      <c r="N250">
        <f t="shared" si="16"/>
        <v>112297.86985172982</v>
      </c>
      <c r="O250">
        <f t="shared" si="17"/>
        <v>213</v>
      </c>
      <c r="P250">
        <f t="shared" si="18"/>
        <v>88</v>
      </c>
      <c r="Q250">
        <f>AVERAGE(ds_salaries[[#This Row],[TOTAL IN]],ds_salaries[[#This Row],[Avg_Us Sal]])</f>
        <v>56192.934925864909</v>
      </c>
      <c r="R250">
        <f>AVERAGE(ds_salaries[[#This Row],[Avg_Us Sal]],ds_salaries[[#This Row],[TOTAL MI]])</f>
        <v>56255.434925864909</v>
      </c>
      <c r="S250">
        <f>AVERAGE(ds_salaries[[#This Row],[TOTAL SE]],ds_salaries[[#This Row],[Avg_Us Sal]])</f>
        <v>56288.934925864909</v>
      </c>
      <c r="T250" t="str">
        <f>IF(ds_salaries[[#This Row],[salary_in_usd]]&gt;ds_salaries[[#This Row],[Avg_Us Sal]],"high paying","low paying")</f>
        <v>low paying</v>
      </c>
      <c r="U250">
        <f t="shared" si="19"/>
        <v>26</v>
      </c>
    </row>
    <row r="251" spans="1:21" x14ac:dyDescent="0.35">
      <c r="A251">
        <v>249</v>
      </c>
      <c r="B251">
        <v>2021</v>
      </c>
      <c r="C251" t="s">
        <v>18</v>
      </c>
      <c r="D251" t="s">
        <v>13</v>
      </c>
      <c r="E251" t="s">
        <v>125</v>
      </c>
      <c r="F251">
        <v>170000</v>
      </c>
      <c r="G251" t="s">
        <v>20</v>
      </c>
      <c r="H251">
        <v>170000</v>
      </c>
      <c r="I251" t="s">
        <v>30</v>
      </c>
      <c r="J251">
        <v>100</v>
      </c>
      <c r="K251" t="s">
        <v>30</v>
      </c>
      <c r="L251" t="s">
        <v>26</v>
      </c>
      <c r="M251">
        <f t="shared" si="15"/>
        <v>280</v>
      </c>
      <c r="N251">
        <f t="shared" si="16"/>
        <v>112297.86985172982</v>
      </c>
      <c r="O251">
        <f t="shared" si="17"/>
        <v>213</v>
      </c>
      <c r="P251">
        <f t="shared" si="18"/>
        <v>88</v>
      </c>
      <c r="Q251">
        <f>AVERAGE(ds_salaries[[#This Row],[TOTAL IN]],ds_salaries[[#This Row],[Avg_Us Sal]])</f>
        <v>56192.934925864909</v>
      </c>
      <c r="R251">
        <f>AVERAGE(ds_salaries[[#This Row],[Avg_Us Sal]],ds_salaries[[#This Row],[TOTAL MI]])</f>
        <v>56255.434925864909</v>
      </c>
      <c r="S251">
        <f>AVERAGE(ds_salaries[[#This Row],[TOTAL SE]],ds_salaries[[#This Row],[Avg_Us Sal]])</f>
        <v>56288.934925864909</v>
      </c>
      <c r="T251" t="str">
        <f>IF(ds_salaries[[#This Row],[salary_in_usd]]&gt;ds_salaries[[#This Row],[Avg_Us Sal]],"high paying","low paying")</f>
        <v>high paying</v>
      </c>
      <c r="U251">
        <f t="shared" si="19"/>
        <v>26</v>
      </c>
    </row>
    <row r="252" spans="1:21" x14ac:dyDescent="0.35">
      <c r="A252">
        <v>250</v>
      </c>
      <c r="B252">
        <v>2021</v>
      </c>
      <c r="C252" t="s">
        <v>12</v>
      </c>
      <c r="D252" t="s">
        <v>13</v>
      </c>
      <c r="E252" t="s">
        <v>14</v>
      </c>
      <c r="F252">
        <v>115000</v>
      </c>
      <c r="G252" t="s">
        <v>20</v>
      </c>
      <c r="H252">
        <v>115000</v>
      </c>
      <c r="I252" t="s">
        <v>30</v>
      </c>
      <c r="J252">
        <v>50</v>
      </c>
      <c r="K252" t="s">
        <v>30</v>
      </c>
      <c r="L252" t="s">
        <v>17</v>
      </c>
      <c r="M252">
        <f t="shared" si="15"/>
        <v>280</v>
      </c>
      <c r="N252">
        <f t="shared" si="16"/>
        <v>112297.86985172982</v>
      </c>
      <c r="O252">
        <f t="shared" si="17"/>
        <v>213</v>
      </c>
      <c r="P252">
        <f t="shared" si="18"/>
        <v>88</v>
      </c>
      <c r="Q252">
        <f>AVERAGE(ds_salaries[[#This Row],[TOTAL IN]],ds_salaries[[#This Row],[Avg_Us Sal]])</f>
        <v>56192.934925864909</v>
      </c>
      <c r="R252">
        <f>AVERAGE(ds_salaries[[#This Row],[Avg_Us Sal]],ds_salaries[[#This Row],[TOTAL MI]])</f>
        <v>56255.434925864909</v>
      </c>
      <c r="S252">
        <f>AVERAGE(ds_salaries[[#This Row],[TOTAL SE]],ds_salaries[[#This Row],[Avg_Us Sal]])</f>
        <v>56288.934925864909</v>
      </c>
      <c r="T252" t="str">
        <f>IF(ds_salaries[[#This Row],[salary_in_usd]]&gt;ds_salaries[[#This Row],[Avg_Us Sal]],"high paying","low paying")</f>
        <v>high paying</v>
      </c>
      <c r="U252">
        <f t="shared" si="19"/>
        <v>26</v>
      </c>
    </row>
    <row r="253" spans="1:21" x14ac:dyDescent="0.35">
      <c r="A253">
        <v>251</v>
      </c>
      <c r="B253">
        <v>2021</v>
      </c>
      <c r="C253" t="s">
        <v>31</v>
      </c>
      <c r="D253" t="s">
        <v>13</v>
      </c>
      <c r="E253" t="s">
        <v>14</v>
      </c>
      <c r="F253">
        <v>90000</v>
      </c>
      <c r="G253" t="s">
        <v>20</v>
      </c>
      <c r="H253">
        <v>90000</v>
      </c>
      <c r="I253" t="s">
        <v>30</v>
      </c>
      <c r="J253">
        <v>100</v>
      </c>
      <c r="K253" t="s">
        <v>30</v>
      </c>
      <c r="L253" t="s">
        <v>22</v>
      </c>
      <c r="M253">
        <f t="shared" si="15"/>
        <v>280</v>
      </c>
      <c r="N253">
        <f t="shared" si="16"/>
        <v>112297.86985172982</v>
      </c>
      <c r="O253">
        <f t="shared" si="17"/>
        <v>213</v>
      </c>
      <c r="P253">
        <f t="shared" si="18"/>
        <v>88</v>
      </c>
      <c r="Q253">
        <f>AVERAGE(ds_salaries[[#This Row],[TOTAL IN]],ds_salaries[[#This Row],[Avg_Us Sal]])</f>
        <v>56192.934925864909</v>
      </c>
      <c r="R253">
        <f>AVERAGE(ds_salaries[[#This Row],[Avg_Us Sal]],ds_salaries[[#This Row],[TOTAL MI]])</f>
        <v>56255.434925864909</v>
      </c>
      <c r="S253">
        <f>AVERAGE(ds_salaries[[#This Row],[TOTAL SE]],ds_salaries[[#This Row],[Avg_Us Sal]])</f>
        <v>56288.934925864909</v>
      </c>
      <c r="T253" t="str">
        <f>IF(ds_salaries[[#This Row],[salary_in_usd]]&gt;ds_salaries[[#This Row],[Avg_Us Sal]],"high paying","low paying")</f>
        <v>low paying</v>
      </c>
      <c r="U253">
        <f t="shared" si="19"/>
        <v>26</v>
      </c>
    </row>
    <row r="254" spans="1:21" x14ac:dyDescent="0.35">
      <c r="A254">
        <v>252</v>
      </c>
      <c r="B254">
        <v>2021</v>
      </c>
      <c r="C254" t="s">
        <v>54</v>
      </c>
      <c r="D254" t="s">
        <v>13</v>
      </c>
      <c r="E254" t="s">
        <v>98</v>
      </c>
      <c r="F254">
        <v>600000</v>
      </c>
      <c r="G254" t="s">
        <v>20</v>
      </c>
      <c r="H254">
        <v>600000</v>
      </c>
      <c r="I254" t="s">
        <v>30</v>
      </c>
      <c r="J254">
        <v>100</v>
      </c>
      <c r="K254" t="s">
        <v>30</v>
      </c>
      <c r="L254" t="s">
        <v>17</v>
      </c>
      <c r="M254">
        <f t="shared" si="15"/>
        <v>280</v>
      </c>
      <c r="N254">
        <f t="shared" si="16"/>
        <v>112297.86985172982</v>
      </c>
      <c r="O254">
        <f t="shared" si="17"/>
        <v>213</v>
      </c>
      <c r="P254">
        <f t="shared" si="18"/>
        <v>88</v>
      </c>
      <c r="Q254">
        <f>AVERAGE(ds_salaries[[#This Row],[TOTAL IN]],ds_salaries[[#This Row],[Avg_Us Sal]])</f>
        <v>56192.934925864909</v>
      </c>
      <c r="R254">
        <f>AVERAGE(ds_salaries[[#This Row],[Avg_Us Sal]],ds_salaries[[#This Row],[TOTAL MI]])</f>
        <v>56255.434925864909</v>
      </c>
      <c r="S254">
        <f>AVERAGE(ds_salaries[[#This Row],[TOTAL SE]],ds_salaries[[#This Row],[Avg_Us Sal]])</f>
        <v>56288.934925864909</v>
      </c>
      <c r="T254" t="str">
        <f>IF(ds_salaries[[#This Row],[salary_in_usd]]&gt;ds_salaries[[#This Row],[Avg_Us Sal]],"high paying","low paying")</f>
        <v>high paying</v>
      </c>
      <c r="U254">
        <f t="shared" si="19"/>
        <v>26</v>
      </c>
    </row>
    <row r="255" spans="1:21" x14ac:dyDescent="0.35">
      <c r="A255">
        <v>253</v>
      </c>
      <c r="B255">
        <v>2021</v>
      </c>
      <c r="C255" t="s">
        <v>31</v>
      </c>
      <c r="D255" t="s">
        <v>13</v>
      </c>
      <c r="E255" t="s">
        <v>14</v>
      </c>
      <c r="F255">
        <v>2100000</v>
      </c>
      <c r="G255" t="s">
        <v>40</v>
      </c>
      <c r="H255">
        <v>28399</v>
      </c>
      <c r="I255" t="s">
        <v>41</v>
      </c>
      <c r="J255">
        <v>100</v>
      </c>
      <c r="K255" t="s">
        <v>41</v>
      </c>
      <c r="L255" t="s">
        <v>26</v>
      </c>
      <c r="M255">
        <f t="shared" si="15"/>
        <v>280</v>
      </c>
      <c r="N255">
        <f t="shared" si="16"/>
        <v>112297.86985172982</v>
      </c>
      <c r="O255">
        <f t="shared" si="17"/>
        <v>213</v>
      </c>
      <c r="P255">
        <f t="shared" si="18"/>
        <v>88</v>
      </c>
      <c r="Q255">
        <f>AVERAGE(ds_salaries[[#This Row],[TOTAL IN]],ds_salaries[[#This Row],[Avg_Us Sal]])</f>
        <v>56192.934925864909</v>
      </c>
      <c r="R255">
        <f>AVERAGE(ds_salaries[[#This Row],[Avg_Us Sal]],ds_salaries[[#This Row],[TOTAL MI]])</f>
        <v>56255.434925864909</v>
      </c>
      <c r="S255">
        <f>AVERAGE(ds_salaries[[#This Row],[TOTAL SE]],ds_salaries[[#This Row],[Avg_Us Sal]])</f>
        <v>56288.934925864909</v>
      </c>
      <c r="T255" t="str">
        <f>IF(ds_salaries[[#This Row],[salary_in_usd]]&gt;ds_salaries[[#This Row],[Avg_Us Sal]],"high paying","low paying")</f>
        <v>low paying</v>
      </c>
      <c r="U255">
        <f t="shared" si="19"/>
        <v>26</v>
      </c>
    </row>
    <row r="256" spans="1:21" x14ac:dyDescent="0.35">
      <c r="A256">
        <v>254</v>
      </c>
      <c r="B256">
        <v>2021</v>
      </c>
      <c r="C256" t="s">
        <v>12</v>
      </c>
      <c r="D256" t="s">
        <v>13</v>
      </c>
      <c r="E256" t="s">
        <v>32</v>
      </c>
      <c r="F256">
        <v>93000</v>
      </c>
      <c r="G256" t="s">
        <v>20</v>
      </c>
      <c r="H256">
        <v>93000</v>
      </c>
      <c r="I256" t="s">
        <v>30</v>
      </c>
      <c r="J256">
        <v>100</v>
      </c>
      <c r="K256" t="s">
        <v>30</v>
      </c>
      <c r="L256" t="s">
        <v>17</v>
      </c>
      <c r="M256">
        <f t="shared" si="15"/>
        <v>280</v>
      </c>
      <c r="N256">
        <f t="shared" si="16"/>
        <v>112297.86985172982</v>
      </c>
      <c r="O256">
        <f t="shared" si="17"/>
        <v>213</v>
      </c>
      <c r="P256">
        <f t="shared" si="18"/>
        <v>88</v>
      </c>
      <c r="Q256">
        <f>AVERAGE(ds_salaries[[#This Row],[TOTAL IN]],ds_salaries[[#This Row],[Avg_Us Sal]])</f>
        <v>56192.934925864909</v>
      </c>
      <c r="R256">
        <f>AVERAGE(ds_salaries[[#This Row],[Avg_Us Sal]],ds_salaries[[#This Row],[TOTAL MI]])</f>
        <v>56255.434925864909</v>
      </c>
      <c r="S256">
        <f>AVERAGE(ds_salaries[[#This Row],[TOTAL SE]],ds_salaries[[#This Row],[Avg_Us Sal]])</f>
        <v>56288.934925864909</v>
      </c>
      <c r="T256" t="str">
        <f>IF(ds_salaries[[#This Row],[salary_in_usd]]&gt;ds_salaries[[#This Row],[Avg_Us Sal]],"high paying","low paying")</f>
        <v>low paying</v>
      </c>
      <c r="U256">
        <f t="shared" si="19"/>
        <v>26</v>
      </c>
    </row>
    <row r="257" spans="1:21" x14ac:dyDescent="0.35">
      <c r="A257">
        <v>255</v>
      </c>
      <c r="B257">
        <v>2021</v>
      </c>
      <c r="C257" t="s">
        <v>18</v>
      </c>
      <c r="D257" t="s">
        <v>13</v>
      </c>
      <c r="E257" t="s">
        <v>126</v>
      </c>
      <c r="F257">
        <v>125000</v>
      </c>
      <c r="G257" t="s">
        <v>62</v>
      </c>
      <c r="H257">
        <v>99703</v>
      </c>
      <c r="I257" t="s">
        <v>63</v>
      </c>
      <c r="J257">
        <v>50</v>
      </c>
      <c r="K257" t="s">
        <v>63</v>
      </c>
      <c r="L257" t="s">
        <v>26</v>
      </c>
      <c r="M257">
        <f t="shared" si="15"/>
        <v>280</v>
      </c>
      <c r="N257">
        <f t="shared" si="16"/>
        <v>112297.86985172982</v>
      </c>
      <c r="O257">
        <f t="shared" si="17"/>
        <v>213</v>
      </c>
      <c r="P257">
        <f t="shared" si="18"/>
        <v>88</v>
      </c>
      <c r="Q257">
        <f>AVERAGE(ds_salaries[[#This Row],[TOTAL IN]],ds_salaries[[#This Row],[Avg_Us Sal]])</f>
        <v>56192.934925864909</v>
      </c>
      <c r="R257">
        <f>AVERAGE(ds_salaries[[#This Row],[Avg_Us Sal]],ds_salaries[[#This Row],[TOTAL MI]])</f>
        <v>56255.434925864909</v>
      </c>
      <c r="S257">
        <f>AVERAGE(ds_salaries[[#This Row],[TOTAL SE]],ds_salaries[[#This Row],[Avg_Us Sal]])</f>
        <v>56288.934925864909</v>
      </c>
      <c r="T257" t="str">
        <f>IF(ds_salaries[[#This Row],[salary_in_usd]]&gt;ds_salaries[[#This Row],[Avg_Us Sal]],"high paying","low paying")</f>
        <v>low paying</v>
      </c>
      <c r="U257">
        <f t="shared" si="19"/>
        <v>26</v>
      </c>
    </row>
    <row r="258" spans="1:21" x14ac:dyDescent="0.35">
      <c r="A258">
        <v>256</v>
      </c>
      <c r="B258">
        <v>2021</v>
      </c>
      <c r="C258" t="s">
        <v>12</v>
      </c>
      <c r="D258" t="s">
        <v>13</v>
      </c>
      <c r="E258" t="s">
        <v>44</v>
      </c>
      <c r="F258">
        <v>200000</v>
      </c>
      <c r="G258" t="s">
        <v>20</v>
      </c>
      <c r="H258">
        <v>200000</v>
      </c>
      <c r="I258" t="s">
        <v>30</v>
      </c>
      <c r="J258">
        <v>100</v>
      </c>
      <c r="K258" t="s">
        <v>30</v>
      </c>
      <c r="L258" t="s">
        <v>17</v>
      </c>
      <c r="M258">
        <f t="shared" ref="M258:M321" si="20">COUNTIFS(C:C,"SE")</f>
        <v>280</v>
      </c>
      <c r="N258">
        <f t="shared" ref="N258:N321" si="21">AVERAGE(H:H)</f>
        <v>112297.86985172982</v>
      </c>
      <c r="O258">
        <f t="shared" ref="O258:O321" si="22">COUNTIFS(C:C,"MI")</f>
        <v>213</v>
      </c>
      <c r="P258">
        <f t="shared" ref="P258:P321" si="23">COUNTIFS(C:C,"EN")</f>
        <v>88</v>
      </c>
      <c r="Q258">
        <f>AVERAGE(ds_salaries[[#This Row],[TOTAL IN]],ds_salaries[[#This Row],[Avg_Us Sal]])</f>
        <v>56192.934925864909</v>
      </c>
      <c r="R258">
        <f>AVERAGE(ds_salaries[[#This Row],[Avg_Us Sal]],ds_salaries[[#This Row],[TOTAL MI]])</f>
        <v>56255.434925864909</v>
      </c>
      <c r="S258">
        <f>AVERAGE(ds_salaries[[#This Row],[TOTAL SE]],ds_salaries[[#This Row],[Avg_Us Sal]])</f>
        <v>56288.934925864909</v>
      </c>
      <c r="T258" t="str">
        <f>IF(ds_salaries[[#This Row],[salary_in_usd]]&gt;ds_salaries[[#This Row],[Avg_Us Sal]],"high paying","low paying")</f>
        <v>high paying</v>
      </c>
      <c r="U258">
        <f t="shared" ref="U258:U321" si="24">COUNTIFS(C:C,"EX")</f>
        <v>26</v>
      </c>
    </row>
    <row r="259" spans="1:21" x14ac:dyDescent="0.35">
      <c r="A259">
        <v>257</v>
      </c>
      <c r="B259">
        <v>2021</v>
      </c>
      <c r="C259" t="s">
        <v>18</v>
      </c>
      <c r="D259" t="s">
        <v>13</v>
      </c>
      <c r="E259" t="s">
        <v>77</v>
      </c>
      <c r="F259">
        <v>147000</v>
      </c>
      <c r="G259" t="s">
        <v>15</v>
      </c>
      <c r="H259">
        <v>173762</v>
      </c>
      <c r="I259" t="s">
        <v>16</v>
      </c>
      <c r="J259">
        <v>100</v>
      </c>
      <c r="K259" t="s">
        <v>16</v>
      </c>
      <c r="L259" t="s">
        <v>26</v>
      </c>
      <c r="M259">
        <f t="shared" si="20"/>
        <v>280</v>
      </c>
      <c r="N259">
        <f t="shared" si="21"/>
        <v>112297.86985172982</v>
      </c>
      <c r="O259">
        <f t="shared" si="22"/>
        <v>213</v>
      </c>
      <c r="P259">
        <f t="shared" si="23"/>
        <v>88</v>
      </c>
      <c r="Q259">
        <f>AVERAGE(ds_salaries[[#This Row],[TOTAL IN]],ds_salaries[[#This Row],[Avg_Us Sal]])</f>
        <v>56192.934925864909</v>
      </c>
      <c r="R259">
        <f>AVERAGE(ds_salaries[[#This Row],[Avg_Us Sal]],ds_salaries[[#This Row],[TOTAL MI]])</f>
        <v>56255.434925864909</v>
      </c>
      <c r="S259">
        <f>AVERAGE(ds_salaries[[#This Row],[TOTAL SE]],ds_salaries[[#This Row],[Avg_Us Sal]])</f>
        <v>56288.934925864909</v>
      </c>
      <c r="T259" t="str">
        <f>IF(ds_salaries[[#This Row],[salary_in_usd]]&gt;ds_salaries[[#This Row],[Avg_Us Sal]],"high paying","low paying")</f>
        <v>high paying</v>
      </c>
      <c r="U259">
        <f t="shared" si="24"/>
        <v>26</v>
      </c>
    </row>
    <row r="260" spans="1:21" x14ac:dyDescent="0.35">
      <c r="A260">
        <v>258</v>
      </c>
      <c r="B260">
        <v>2021</v>
      </c>
      <c r="C260" t="s">
        <v>18</v>
      </c>
      <c r="D260" t="s">
        <v>13</v>
      </c>
      <c r="E260" t="s">
        <v>29</v>
      </c>
      <c r="F260">
        <v>185000</v>
      </c>
      <c r="G260" t="s">
        <v>20</v>
      </c>
      <c r="H260">
        <v>185000</v>
      </c>
      <c r="I260" t="s">
        <v>30</v>
      </c>
      <c r="J260">
        <v>50</v>
      </c>
      <c r="K260" t="s">
        <v>30</v>
      </c>
      <c r="L260" t="s">
        <v>17</v>
      </c>
      <c r="M260">
        <f t="shared" si="20"/>
        <v>280</v>
      </c>
      <c r="N260">
        <f t="shared" si="21"/>
        <v>112297.86985172982</v>
      </c>
      <c r="O260">
        <f t="shared" si="22"/>
        <v>213</v>
      </c>
      <c r="P260">
        <f t="shared" si="23"/>
        <v>88</v>
      </c>
      <c r="Q260">
        <f>AVERAGE(ds_salaries[[#This Row],[TOTAL IN]],ds_salaries[[#This Row],[Avg_Us Sal]])</f>
        <v>56192.934925864909</v>
      </c>
      <c r="R260">
        <f>AVERAGE(ds_salaries[[#This Row],[Avg_Us Sal]],ds_salaries[[#This Row],[TOTAL MI]])</f>
        <v>56255.434925864909</v>
      </c>
      <c r="S260">
        <f>AVERAGE(ds_salaries[[#This Row],[TOTAL SE]],ds_salaries[[#This Row],[Avg_Us Sal]])</f>
        <v>56288.934925864909</v>
      </c>
      <c r="T260" t="str">
        <f>IF(ds_salaries[[#This Row],[salary_in_usd]]&gt;ds_salaries[[#This Row],[Avg_Us Sal]],"high paying","low paying")</f>
        <v>high paying</v>
      </c>
      <c r="U260">
        <f t="shared" si="24"/>
        <v>26</v>
      </c>
    </row>
    <row r="261" spans="1:21" x14ac:dyDescent="0.35">
      <c r="A261">
        <v>259</v>
      </c>
      <c r="B261">
        <v>2021</v>
      </c>
      <c r="C261" t="s">
        <v>54</v>
      </c>
      <c r="D261" t="s">
        <v>13</v>
      </c>
      <c r="E261" t="s">
        <v>55</v>
      </c>
      <c r="F261">
        <v>120000</v>
      </c>
      <c r="G261" t="s">
        <v>15</v>
      </c>
      <c r="H261">
        <v>141846</v>
      </c>
      <c r="I261" t="s">
        <v>16</v>
      </c>
      <c r="J261">
        <v>0</v>
      </c>
      <c r="K261" t="s">
        <v>16</v>
      </c>
      <c r="L261" t="s">
        <v>17</v>
      </c>
      <c r="M261">
        <f t="shared" si="20"/>
        <v>280</v>
      </c>
      <c r="N261">
        <f t="shared" si="21"/>
        <v>112297.86985172982</v>
      </c>
      <c r="O261">
        <f t="shared" si="22"/>
        <v>213</v>
      </c>
      <c r="P261">
        <f t="shared" si="23"/>
        <v>88</v>
      </c>
      <c r="Q261">
        <f>AVERAGE(ds_salaries[[#This Row],[TOTAL IN]],ds_salaries[[#This Row],[Avg_Us Sal]])</f>
        <v>56192.934925864909</v>
      </c>
      <c r="R261">
        <f>AVERAGE(ds_salaries[[#This Row],[Avg_Us Sal]],ds_salaries[[#This Row],[TOTAL MI]])</f>
        <v>56255.434925864909</v>
      </c>
      <c r="S261">
        <f>AVERAGE(ds_salaries[[#This Row],[TOTAL SE]],ds_salaries[[#This Row],[Avg_Us Sal]])</f>
        <v>56288.934925864909</v>
      </c>
      <c r="T261" t="str">
        <f>IF(ds_salaries[[#This Row],[salary_in_usd]]&gt;ds_salaries[[#This Row],[Avg_Us Sal]],"high paying","low paying")</f>
        <v>high paying</v>
      </c>
      <c r="U261">
        <f t="shared" si="24"/>
        <v>26</v>
      </c>
    </row>
    <row r="262" spans="1:21" x14ac:dyDescent="0.35">
      <c r="A262">
        <v>260</v>
      </c>
      <c r="B262">
        <v>2021</v>
      </c>
      <c r="C262" t="s">
        <v>12</v>
      </c>
      <c r="D262" t="s">
        <v>13</v>
      </c>
      <c r="E262" t="s">
        <v>14</v>
      </c>
      <c r="F262">
        <v>130000</v>
      </c>
      <c r="G262" t="s">
        <v>20</v>
      </c>
      <c r="H262">
        <v>130000</v>
      </c>
      <c r="I262" t="s">
        <v>30</v>
      </c>
      <c r="J262">
        <v>50</v>
      </c>
      <c r="K262" t="s">
        <v>30</v>
      </c>
      <c r="L262" t="s">
        <v>17</v>
      </c>
      <c r="M262">
        <f t="shared" si="20"/>
        <v>280</v>
      </c>
      <c r="N262">
        <f t="shared" si="21"/>
        <v>112297.86985172982</v>
      </c>
      <c r="O262">
        <f t="shared" si="22"/>
        <v>213</v>
      </c>
      <c r="P262">
        <f t="shared" si="23"/>
        <v>88</v>
      </c>
      <c r="Q262">
        <f>AVERAGE(ds_salaries[[#This Row],[TOTAL IN]],ds_salaries[[#This Row],[Avg_Us Sal]])</f>
        <v>56192.934925864909</v>
      </c>
      <c r="R262">
        <f>AVERAGE(ds_salaries[[#This Row],[Avg_Us Sal]],ds_salaries[[#This Row],[TOTAL MI]])</f>
        <v>56255.434925864909</v>
      </c>
      <c r="S262">
        <f>AVERAGE(ds_salaries[[#This Row],[TOTAL SE]],ds_salaries[[#This Row],[Avg_Us Sal]])</f>
        <v>56288.934925864909</v>
      </c>
      <c r="T262" t="str">
        <f>IF(ds_salaries[[#This Row],[salary_in_usd]]&gt;ds_salaries[[#This Row],[Avg_Us Sal]],"high paying","low paying")</f>
        <v>high paying</v>
      </c>
      <c r="U262">
        <f t="shared" si="24"/>
        <v>26</v>
      </c>
    </row>
    <row r="263" spans="1:21" x14ac:dyDescent="0.35">
      <c r="A263">
        <v>261</v>
      </c>
      <c r="B263">
        <v>2021</v>
      </c>
      <c r="C263" t="s">
        <v>18</v>
      </c>
      <c r="D263" t="s">
        <v>13</v>
      </c>
      <c r="E263" t="s">
        <v>32</v>
      </c>
      <c r="F263">
        <v>54000</v>
      </c>
      <c r="G263" t="s">
        <v>15</v>
      </c>
      <c r="H263">
        <v>63831</v>
      </c>
      <c r="I263" t="s">
        <v>16</v>
      </c>
      <c r="J263">
        <v>50</v>
      </c>
      <c r="K263" t="s">
        <v>16</v>
      </c>
      <c r="L263" t="s">
        <v>17</v>
      </c>
      <c r="M263">
        <f t="shared" si="20"/>
        <v>280</v>
      </c>
      <c r="N263">
        <f t="shared" si="21"/>
        <v>112297.86985172982</v>
      </c>
      <c r="O263">
        <f t="shared" si="22"/>
        <v>213</v>
      </c>
      <c r="P263">
        <f t="shared" si="23"/>
        <v>88</v>
      </c>
      <c r="Q263">
        <f>AVERAGE(ds_salaries[[#This Row],[TOTAL IN]],ds_salaries[[#This Row],[Avg_Us Sal]])</f>
        <v>56192.934925864909</v>
      </c>
      <c r="R263">
        <f>AVERAGE(ds_salaries[[#This Row],[Avg_Us Sal]],ds_salaries[[#This Row],[TOTAL MI]])</f>
        <v>56255.434925864909</v>
      </c>
      <c r="S263">
        <f>AVERAGE(ds_salaries[[#This Row],[TOTAL SE]],ds_salaries[[#This Row],[Avg_Us Sal]])</f>
        <v>56288.934925864909</v>
      </c>
      <c r="T263" t="str">
        <f>IF(ds_salaries[[#This Row],[salary_in_usd]]&gt;ds_salaries[[#This Row],[Avg_Us Sal]],"high paying","low paying")</f>
        <v>low paying</v>
      </c>
      <c r="U263">
        <f t="shared" si="24"/>
        <v>26</v>
      </c>
    </row>
    <row r="264" spans="1:21" x14ac:dyDescent="0.35">
      <c r="A264">
        <v>262</v>
      </c>
      <c r="B264">
        <v>2021</v>
      </c>
      <c r="C264" t="s">
        <v>12</v>
      </c>
      <c r="D264" t="s">
        <v>13</v>
      </c>
      <c r="E264" t="s">
        <v>14</v>
      </c>
      <c r="F264">
        <v>1250000</v>
      </c>
      <c r="G264" t="s">
        <v>40</v>
      </c>
      <c r="H264">
        <v>16904</v>
      </c>
      <c r="I264" t="s">
        <v>41</v>
      </c>
      <c r="J264">
        <v>100</v>
      </c>
      <c r="K264" t="s">
        <v>41</v>
      </c>
      <c r="L264" t="s">
        <v>22</v>
      </c>
      <c r="M264">
        <f t="shared" si="20"/>
        <v>280</v>
      </c>
      <c r="N264">
        <f t="shared" si="21"/>
        <v>112297.86985172982</v>
      </c>
      <c r="O264">
        <f t="shared" si="22"/>
        <v>213</v>
      </c>
      <c r="P264">
        <f t="shared" si="23"/>
        <v>88</v>
      </c>
      <c r="Q264">
        <f>AVERAGE(ds_salaries[[#This Row],[TOTAL IN]],ds_salaries[[#This Row],[Avg_Us Sal]])</f>
        <v>56192.934925864909</v>
      </c>
      <c r="R264">
        <f>AVERAGE(ds_salaries[[#This Row],[Avg_Us Sal]],ds_salaries[[#This Row],[TOTAL MI]])</f>
        <v>56255.434925864909</v>
      </c>
      <c r="S264">
        <f>AVERAGE(ds_salaries[[#This Row],[TOTAL SE]],ds_salaries[[#This Row],[Avg_Us Sal]])</f>
        <v>56288.934925864909</v>
      </c>
      <c r="T264" t="str">
        <f>IF(ds_salaries[[#This Row],[salary_in_usd]]&gt;ds_salaries[[#This Row],[Avg_Us Sal]],"high paying","low paying")</f>
        <v>low paying</v>
      </c>
      <c r="U264">
        <f t="shared" si="24"/>
        <v>26</v>
      </c>
    </row>
    <row r="265" spans="1:21" x14ac:dyDescent="0.35">
      <c r="A265">
        <v>263</v>
      </c>
      <c r="B265">
        <v>2021</v>
      </c>
      <c r="C265" t="s">
        <v>18</v>
      </c>
      <c r="D265" t="s">
        <v>13</v>
      </c>
      <c r="E265" t="s">
        <v>29</v>
      </c>
      <c r="F265">
        <v>4900000</v>
      </c>
      <c r="G265" t="s">
        <v>40</v>
      </c>
      <c r="H265">
        <v>66265</v>
      </c>
      <c r="I265" t="s">
        <v>41</v>
      </c>
      <c r="J265">
        <v>0</v>
      </c>
      <c r="K265" t="s">
        <v>41</v>
      </c>
      <c r="L265" t="s">
        <v>17</v>
      </c>
      <c r="M265">
        <f t="shared" si="20"/>
        <v>280</v>
      </c>
      <c r="N265">
        <f t="shared" si="21"/>
        <v>112297.86985172982</v>
      </c>
      <c r="O265">
        <f t="shared" si="22"/>
        <v>213</v>
      </c>
      <c r="P265">
        <f t="shared" si="23"/>
        <v>88</v>
      </c>
      <c r="Q265">
        <f>AVERAGE(ds_salaries[[#This Row],[TOTAL IN]],ds_salaries[[#This Row],[Avg_Us Sal]])</f>
        <v>56192.934925864909</v>
      </c>
      <c r="R265">
        <f>AVERAGE(ds_salaries[[#This Row],[Avg_Us Sal]],ds_salaries[[#This Row],[TOTAL MI]])</f>
        <v>56255.434925864909</v>
      </c>
      <c r="S265">
        <f>AVERAGE(ds_salaries[[#This Row],[TOTAL SE]],ds_salaries[[#This Row],[Avg_Us Sal]])</f>
        <v>56288.934925864909</v>
      </c>
      <c r="T265" t="str">
        <f>IF(ds_salaries[[#This Row],[salary_in_usd]]&gt;ds_salaries[[#This Row],[Avg_Us Sal]],"high paying","low paying")</f>
        <v>low paying</v>
      </c>
      <c r="U265">
        <f t="shared" si="24"/>
        <v>26</v>
      </c>
    </row>
    <row r="266" spans="1:21" x14ac:dyDescent="0.35">
      <c r="A266">
        <v>264</v>
      </c>
      <c r="B266">
        <v>2021</v>
      </c>
      <c r="C266" t="s">
        <v>12</v>
      </c>
      <c r="D266" t="s">
        <v>13</v>
      </c>
      <c r="E266" t="s">
        <v>14</v>
      </c>
      <c r="F266">
        <v>21600</v>
      </c>
      <c r="G266" t="s">
        <v>15</v>
      </c>
      <c r="H266">
        <v>25532</v>
      </c>
      <c r="I266" t="s">
        <v>127</v>
      </c>
      <c r="J266">
        <v>100</v>
      </c>
      <c r="K266" t="s">
        <v>16</v>
      </c>
      <c r="L266" t="s">
        <v>22</v>
      </c>
      <c r="M266">
        <f t="shared" si="20"/>
        <v>280</v>
      </c>
      <c r="N266">
        <f t="shared" si="21"/>
        <v>112297.86985172982</v>
      </c>
      <c r="O266">
        <f t="shared" si="22"/>
        <v>213</v>
      </c>
      <c r="P266">
        <f t="shared" si="23"/>
        <v>88</v>
      </c>
      <c r="Q266">
        <f>AVERAGE(ds_salaries[[#This Row],[TOTAL IN]],ds_salaries[[#This Row],[Avg_Us Sal]])</f>
        <v>56192.934925864909</v>
      </c>
      <c r="R266">
        <f>AVERAGE(ds_salaries[[#This Row],[Avg_Us Sal]],ds_salaries[[#This Row],[TOTAL MI]])</f>
        <v>56255.434925864909</v>
      </c>
      <c r="S266">
        <f>AVERAGE(ds_salaries[[#This Row],[TOTAL SE]],ds_salaries[[#This Row],[Avg_Us Sal]])</f>
        <v>56288.934925864909</v>
      </c>
      <c r="T266" t="str">
        <f>IF(ds_salaries[[#This Row],[salary_in_usd]]&gt;ds_salaries[[#This Row],[Avg_Us Sal]],"high paying","low paying")</f>
        <v>low paying</v>
      </c>
      <c r="U266">
        <f t="shared" si="24"/>
        <v>26</v>
      </c>
    </row>
    <row r="267" spans="1:21" x14ac:dyDescent="0.35">
      <c r="A267">
        <v>265</v>
      </c>
      <c r="B267">
        <v>2021</v>
      </c>
      <c r="C267" t="s">
        <v>18</v>
      </c>
      <c r="D267" t="s">
        <v>13</v>
      </c>
      <c r="E267" t="s">
        <v>37</v>
      </c>
      <c r="F267">
        <v>160000</v>
      </c>
      <c r="G267" t="s">
        <v>20</v>
      </c>
      <c r="H267">
        <v>160000</v>
      </c>
      <c r="I267" t="s">
        <v>128</v>
      </c>
      <c r="J267">
        <v>50</v>
      </c>
      <c r="K267" t="s">
        <v>30</v>
      </c>
      <c r="L267" t="s">
        <v>22</v>
      </c>
      <c r="M267">
        <f t="shared" si="20"/>
        <v>280</v>
      </c>
      <c r="N267">
        <f t="shared" si="21"/>
        <v>112297.86985172982</v>
      </c>
      <c r="O267">
        <f t="shared" si="22"/>
        <v>213</v>
      </c>
      <c r="P267">
        <f t="shared" si="23"/>
        <v>88</v>
      </c>
      <c r="Q267">
        <f>AVERAGE(ds_salaries[[#This Row],[TOTAL IN]],ds_salaries[[#This Row],[Avg_Us Sal]])</f>
        <v>56192.934925864909</v>
      </c>
      <c r="R267">
        <f>AVERAGE(ds_salaries[[#This Row],[Avg_Us Sal]],ds_salaries[[#This Row],[TOTAL MI]])</f>
        <v>56255.434925864909</v>
      </c>
      <c r="S267">
        <f>AVERAGE(ds_salaries[[#This Row],[TOTAL SE]],ds_salaries[[#This Row],[Avg_Us Sal]])</f>
        <v>56288.934925864909</v>
      </c>
      <c r="T267" t="str">
        <f>IF(ds_salaries[[#This Row],[salary_in_usd]]&gt;ds_salaries[[#This Row],[Avg_Us Sal]],"high paying","low paying")</f>
        <v>high paying</v>
      </c>
      <c r="U267">
        <f t="shared" si="24"/>
        <v>26</v>
      </c>
    </row>
    <row r="268" spans="1:21" x14ac:dyDescent="0.35">
      <c r="A268">
        <v>266</v>
      </c>
      <c r="B268">
        <v>2021</v>
      </c>
      <c r="C268" t="s">
        <v>12</v>
      </c>
      <c r="D268" t="s">
        <v>13</v>
      </c>
      <c r="E268" t="s">
        <v>44</v>
      </c>
      <c r="F268">
        <v>93150</v>
      </c>
      <c r="G268" t="s">
        <v>20</v>
      </c>
      <c r="H268">
        <v>93150</v>
      </c>
      <c r="I268" t="s">
        <v>30</v>
      </c>
      <c r="J268">
        <v>0</v>
      </c>
      <c r="K268" t="s">
        <v>30</v>
      </c>
      <c r="L268" t="s">
        <v>26</v>
      </c>
      <c r="M268">
        <f t="shared" si="20"/>
        <v>280</v>
      </c>
      <c r="N268">
        <f t="shared" si="21"/>
        <v>112297.86985172982</v>
      </c>
      <c r="O268">
        <f t="shared" si="22"/>
        <v>213</v>
      </c>
      <c r="P268">
        <f t="shared" si="23"/>
        <v>88</v>
      </c>
      <c r="Q268">
        <f>AVERAGE(ds_salaries[[#This Row],[TOTAL IN]],ds_salaries[[#This Row],[Avg_Us Sal]])</f>
        <v>56192.934925864909</v>
      </c>
      <c r="R268">
        <f>AVERAGE(ds_salaries[[#This Row],[Avg_Us Sal]],ds_salaries[[#This Row],[TOTAL MI]])</f>
        <v>56255.434925864909</v>
      </c>
      <c r="S268">
        <f>AVERAGE(ds_salaries[[#This Row],[TOTAL SE]],ds_salaries[[#This Row],[Avg_Us Sal]])</f>
        <v>56288.934925864909</v>
      </c>
      <c r="T268" t="str">
        <f>IF(ds_salaries[[#This Row],[salary_in_usd]]&gt;ds_salaries[[#This Row],[Avg_Us Sal]],"high paying","low paying")</f>
        <v>low paying</v>
      </c>
      <c r="U268">
        <f t="shared" si="24"/>
        <v>26</v>
      </c>
    </row>
    <row r="269" spans="1:21" x14ac:dyDescent="0.35">
      <c r="A269">
        <v>267</v>
      </c>
      <c r="B269">
        <v>2021</v>
      </c>
      <c r="C269" t="s">
        <v>12</v>
      </c>
      <c r="D269" t="s">
        <v>13</v>
      </c>
      <c r="E269" t="s">
        <v>44</v>
      </c>
      <c r="F269">
        <v>111775</v>
      </c>
      <c r="G269" t="s">
        <v>20</v>
      </c>
      <c r="H269">
        <v>111775</v>
      </c>
      <c r="I269" t="s">
        <v>30</v>
      </c>
      <c r="J269">
        <v>0</v>
      </c>
      <c r="K269" t="s">
        <v>30</v>
      </c>
      <c r="L269" t="s">
        <v>26</v>
      </c>
      <c r="M269">
        <f t="shared" si="20"/>
        <v>280</v>
      </c>
      <c r="N269">
        <f t="shared" si="21"/>
        <v>112297.86985172982</v>
      </c>
      <c r="O269">
        <f t="shared" si="22"/>
        <v>213</v>
      </c>
      <c r="P269">
        <f t="shared" si="23"/>
        <v>88</v>
      </c>
      <c r="Q269">
        <f>AVERAGE(ds_salaries[[#This Row],[TOTAL IN]],ds_salaries[[#This Row],[Avg_Us Sal]])</f>
        <v>56192.934925864909</v>
      </c>
      <c r="R269">
        <f>AVERAGE(ds_salaries[[#This Row],[Avg_Us Sal]],ds_salaries[[#This Row],[TOTAL MI]])</f>
        <v>56255.434925864909</v>
      </c>
      <c r="S269">
        <f>AVERAGE(ds_salaries[[#This Row],[TOTAL SE]],ds_salaries[[#This Row],[Avg_Us Sal]])</f>
        <v>56288.934925864909</v>
      </c>
      <c r="T269" t="str">
        <f>IF(ds_salaries[[#This Row],[salary_in_usd]]&gt;ds_salaries[[#This Row],[Avg_Us Sal]],"high paying","low paying")</f>
        <v>low paying</v>
      </c>
      <c r="U269">
        <f t="shared" si="24"/>
        <v>26</v>
      </c>
    </row>
    <row r="270" spans="1:21" x14ac:dyDescent="0.35">
      <c r="A270">
        <v>268</v>
      </c>
      <c r="B270">
        <v>2021</v>
      </c>
      <c r="C270" t="s">
        <v>12</v>
      </c>
      <c r="D270" t="s">
        <v>13</v>
      </c>
      <c r="E270" t="s">
        <v>44</v>
      </c>
      <c r="F270">
        <v>250000</v>
      </c>
      <c r="G270" t="s">
        <v>123</v>
      </c>
      <c r="H270">
        <v>28016</v>
      </c>
      <c r="I270" t="s">
        <v>124</v>
      </c>
      <c r="J270">
        <v>100</v>
      </c>
      <c r="K270" t="s">
        <v>124</v>
      </c>
      <c r="L270" t="s">
        <v>26</v>
      </c>
      <c r="M270">
        <f t="shared" si="20"/>
        <v>280</v>
      </c>
      <c r="N270">
        <f t="shared" si="21"/>
        <v>112297.86985172982</v>
      </c>
      <c r="O270">
        <f t="shared" si="22"/>
        <v>213</v>
      </c>
      <c r="P270">
        <f t="shared" si="23"/>
        <v>88</v>
      </c>
      <c r="Q270">
        <f>AVERAGE(ds_salaries[[#This Row],[TOTAL IN]],ds_salaries[[#This Row],[Avg_Us Sal]])</f>
        <v>56192.934925864909</v>
      </c>
      <c r="R270">
        <f>AVERAGE(ds_salaries[[#This Row],[Avg_Us Sal]],ds_salaries[[#This Row],[TOTAL MI]])</f>
        <v>56255.434925864909</v>
      </c>
      <c r="S270">
        <f>AVERAGE(ds_salaries[[#This Row],[TOTAL SE]],ds_salaries[[#This Row],[Avg_Us Sal]])</f>
        <v>56288.934925864909</v>
      </c>
      <c r="T270" t="str">
        <f>IF(ds_salaries[[#This Row],[salary_in_usd]]&gt;ds_salaries[[#This Row],[Avg_Us Sal]],"high paying","low paying")</f>
        <v>low paying</v>
      </c>
      <c r="U270">
        <f t="shared" si="24"/>
        <v>26</v>
      </c>
    </row>
    <row r="271" spans="1:21" x14ac:dyDescent="0.35">
      <c r="A271">
        <v>269</v>
      </c>
      <c r="B271">
        <v>2021</v>
      </c>
      <c r="C271" t="s">
        <v>31</v>
      </c>
      <c r="D271" t="s">
        <v>13</v>
      </c>
      <c r="E271" t="s">
        <v>44</v>
      </c>
      <c r="F271">
        <v>55000</v>
      </c>
      <c r="G271" t="s">
        <v>15</v>
      </c>
      <c r="H271">
        <v>65013</v>
      </c>
      <c r="I271" t="s">
        <v>16</v>
      </c>
      <c r="J271">
        <v>50</v>
      </c>
      <c r="K271" t="s">
        <v>16</v>
      </c>
      <c r="L271" t="s">
        <v>26</v>
      </c>
      <c r="M271">
        <f t="shared" si="20"/>
        <v>280</v>
      </c>
      <c r="N271">
        <f t="shared" si="21"/>
        <v>112297.86985172982</v>
      </c>
      <c r="O271">
        <f t="shared" si="22"/>
        <v>213</v>
      </c>
      <c r="P271">
        <f t="shared" si="23"/>
        <v>88</v>
      </c>
      <c r="Q271">
        <f>AVERAGE(ds_salaries[[#This Row],[TOTAL IN]],ds_salaries[[#This Row],[Avg_Us Sal]])</f>
        <v>56192.934925864909</v>
      </c>
      <c r="R271">
        <f>AVERAGE(ds_salaries[[#This Row],[Avg_Us Sal]],ds_salaries[[#This Row],[TOTAL MI]])</f>
        <v>56255.434925864909</v>
      </c>
      <c r="S271">
        <f>AVERAGE(ds_salaries[[#This Row],[TOTAL SE]],ds_salaries[[#This Row],[Avg_Us Sal]])</f>
        <v>56288.934925864909</v>
      </c>
      <c r="T271" t="str">
        <f>IF(ds_salaries[[#This Row],[salary_in_usd]]&gt;ds_salaries[[#This Row],[Avg_Us Sal]],"high paying","low paying")</f>
        <v>low paying</v>
      </c>
      <c r="U271">
        <f t="shared" si="24"/>
        <v>26</v>
      </c>
    </row>
    <row r="272" spans="1:21" x14ac:dyDescent="0.35">
      <c r="A272">
        <v>270</v>
      </c>
      <c r="B272">
        <v>2021</v>
      </c>
      <c r="C272" t="s">
        <v>31</v>
      </c>
      <c r="D272" t="s">
        <v>13</v>
      </c>
      <c r="E272" t="s">
        <v>44</v>
      </c>
      <c r="F272">
        <v>72500</v>
      </c>
      <c r="G272" t="s">
        <v>20</v>
      </c>
      <c r="H272">
        <v>72500</v>
      </c>
      <c r="I272" t="s">
        <v>30</v>
      </c>
      <c r="J272">
        <v>100</v>
      </c>
      <c r="K272" t="s">
        <v>30</v>
      </c>
      <c r="L272" t="s">
        <v>17</v>
      </c>
      <c r="M272">
        <f t="shared" si="20"/>
        <v>280</v>
      </c>
      <c r="N272">
        <f t="shared" si="21"/>
        <v>112297.86985172982</v>
      </c>
      <c r="O272">
        <f t="shared" si="22"/>
        <v>213</v>
      </c>
      <c r="P272">
        <f t="shared" si="23"/>
        <v>88</v>
      </c>
      <c r="Q272">
        <f>AVERAGE(ds_salaries[[#This Row],[TOTAL IN]],ds_salaries[[#This Row],[Avg_Us Sal]])</f>
        <v>56192.934925864909</v>
      </c>
      <c r="R272">
        <f>AVERAGE(ds_salaries[[#This Row],[Avg_Us Sal]],ds_salaries[[#This Row],[TOTAL MI]])</f>
        <v>56255.434925864909</v>
      </c>
      <c r="S272">
        <f>AVERAGE(ds_salaries[[#This Row],[TOTAL SE]],ds_salaries[[#This Row],[Avg_Us Sal]])</f>
        <v>56288.934925864909</v>
      </c>
      <c r="T272" t="str">
        <f>IF(ds_salaries[[#This Row],[salary_in_usd]]&gt;ds_salaries[[#This Row],[Avg_Us Sal]],"high paying","low paying")</f>
        <v>low paying</v>
      </c>
      <c r="U272">
        <f t="shared" si="24"/>
        <v>26</v>
      </c>
    </row>
    <row r="273" spans="1:21" x14ac:dyDescent="0.35">
      <c r="A273">
        <v>271</v>
      </c>
      <c r="B273">
        <v>2021</v>
      </c>
      <c r="C273" t="s">
        <v>18</v>
      </c>
      <c r="D273" t="s">
        <v>13</v>
      </c>
      <c r="E273" t="s">
        <v>75</v>
      </c>
      <c r="F273">
        <v>102000</v>
      </c>
      <c r="G273" t="s">
        <v>118</v>
      </c>
      <c r="H273">
        <v>18907</v>
      </c>
      <c r="I273" t="s">
        <v>92</v>
      </c>
      <c r="J273">
        <v>0</v>
      </c>
      <c r="K273" t="s">
        <v>92</v>
      </c>
      <c r="L273" t="s">
        <v>26</v>
      </c>
      <c r="M273">
        <f t="shared" si="20"/>
        <v>280</v>
      </c>
      <c r="N273">
        <f t="shared" si="21"/>
        <v>112297.86985172982</v>
      </c>
      <c r="O273">
        <f t="shared" si="22"/>
        <v>213</v>
      </c>
      <c r="P273">
        <f t="shared" si="23"/>
        <v>88</v>
      </c>
      <c r="Q273">
        <f>AVERAGE(ds_salaries[[#This Row],[TOTAL IN]],ds_salaries[[#This Row],[Avg_Us Sal]])</f>
        <v>56192.934925864909</v>
      </c>
      <c r="R273">
        <f>AVERAGE(ds_salaries[[#This Row],[Avg_Us Sal]],ds_salaries[[#This Row],[TOTAL MI]])</f>
        <v>56255.434925864909</v>
      </c>
      <c r="S273">
        <f>AVERAGE(ds_salaries[[#This Row],[TOTAL SE]],ds_salaries[[#This Row],[Avg_Us Sal]])</f>
        <v>56288.934925864909</v>
      </c>
      <c r="T273" t="str">
        <f>IF(ds_salaries[[#This Row],[salary_in_usd]]&gt;ds_salaries[[#This Row],[Avg_Us Sal]],"high paying","low paying")</f>
        <v>low paying</v>
      </c>
      <c r="U273">
        <f t="shared" si="24"/>
        <v>26</v>
      </c>
    </row>
    <row r="274" spans="1:21" x14ac:dyDescent="0.35">
      <c r="A274">
        <v>272</v>
      </c>
      <c r="B274">
        <v>2021</v>
      </c>
      <c r="C274" t="s">
        <v>31</v>
      </c>
      <c r="D274" t="s">
        <v>13</v>
      </c>
      <c r="E274" t="s">
        <v>47</v>
      </c>
      <c r="F274">
        <v>65000</v>
      </c>
      <c r="G274" t="s">
        <v>15</v>
      </c>
      <c r="H274">
        <v>76833</v>
      </c>
      <c r="I274" t="s">
        <v>16</v>
      </c>
      <c r="J274">
        <v>0</v>
      </c>
      <c r="K274" t="s">
        <v>16</v>
      </c>
      <c r="L274" t="s">
        <v>17</v>
      </c>
      <c r="M274">
        <f t="shared" si="20"/>
        <v>280</v>
      </c>
      <c r="N274">
        <f t="shared" si="21"/>
        <v>112297.86985172982</v>
      </c>
      <c r="O274">
        <f t="shared" si="22"/>
        <v>213</v>
      </c>
      <c r="P274">
        <f t="shared" si="23"/>
        <v>88</v>
      </c>
      <c r="Q274">
        <f>AVERAGE(ds_salaries[[#This Row],[TOTAL IN]],ds_salaries[[#This Row],[Avg_Us Sal]])</f>
        <v>56192.934925864909</v>
      </c>
      <c r="R274">
        <f>AVERAGE(ds_salaries[[#This Row],[Avg_Us Sal]],ds_salaries[[#This Row],[TOTAL MI]])</f>
        <v>56255.434925864909</v>
      </c>
      <c r="S274">
        <f>AVERAGE(ds_salaries[[#This Row],[TOTAL SE]],ds_salaries[[#This Row],[Avg_Us Sal]])</f>
        <v>56288.934925864909</v>
      </c>
      <c r="T274" t="str">
        <f>IF(ds_salaries[[#This Row],[salary_in_usd]]&gt;ds_salaries[[#This Row],[Avg_Us Sal]],"high paying","low paying")</f>
        <v>low paying</v>
      </c>
      <c r="U274">
        <f t="shared" si="24"/>
        <v>26</v>
      </c>
    </row>
    <row r="275" spans="1:21" x14ac:dyDescent="0.35">
      <c r="A275">
        <v>273</v>
      </c>
      <c r="B275">
        <v>2021</v>
      </c>
      <c r="C275" t="s">
        <v>31</v>
      </c>
      <c r="D275" t="s">
        <v>13</v>
      </c>
      <c r="E275" t="s">
        <v>29</v>
      </c>
      <c r="F275">
        <v>85000</v>
      </c>
      <c r="G275" t="s">
        <v>20</v>
      </c>
      <c r="H275">
        <v>85000</v>
      </c>
      <c r="I275" t="s">
        <v>57</v>
      </c>
      <c r="J275">
        <v>100</v>
      </c>
      <c r="K275" t="s">
        <v>16</v>
      </c>
      <c r="L275" t="s">
        <v>22</v>
      </c>
      <c r="M275">
        <f t="shared" si="20"/>
        <v>280</v>
      </c>
      <c r="N275">
        <f t="shared" si="21"/>
        <v>112297.86985172982</v>
      </c>
      <c r="O275">
        <f t="shared" si="22"/>
        <v>213</v>
      </c>
      <c r="P275">
        <f t="shared" si="23"/>
        <v>88</v>
      </c>
      <c r="Q275">
        <f>AVERAGE(ds_salaries[[#This Row],[TOTAL IN]],ds_salaries[[#This Row],[Avg_Us Sal]])</f>
        <v>56192.934925864909</v>
      </c>
      <c r="R275">
        <f>AVERAGE(ds_salaries[[#This Row],[Avg_Us Sal]],ds_salaries[[#This Row],[TOTAL MI]])</f>
        <v>56255.434925864909</v>
      </c>
      <c r="S275">
        <f>AVERAGE(ds_salaries[[#This Row],[TOTAL SE]],ds_salaries[[#This Row],[Avg_Us Sal]])</f>
        <v>56288.934925864909</v>
      </c>
      <c r="T275" t="str">
        <f>IF(ds_salaries[[#This Row],[salary_in_usd]]&gt;ds_salaries[[#This Row],[Avg_Us Sal]],"high paying","low paying")</f>
        <v>low paying</v>
      </c>
      <c r="U275">
        <f t="shared" si="24"/>
        <v>26</v>
      </c>
    </row>
    <row r="276" spans="1:21" x14ac:dyDescent="0.35">
      <c r="A276">
        <v>274</v>
      </c>
      <c r="B276">
        <v>2021</v>
      </c>
      <c r="C276" t="s">
        <v>18</v>
      </c>
      <c r="D276" t="s">
        <v>13</v>
      </c>
      <c r="E276" t="s">
        <v>14</v>
      </c>
      <c r="F276">
        <v>65720</v>
      </c>
      <c r="G276" t="s">
        <v>15</v>
      </c>
      <c r="H276">
        <v>77684</v>
      </c>
      <c r="I276" t="s">
        <v>39</v>
      </c>
      <c r="J276">
        <v>50</v>
      </c>
      <c r="K276" t="s">
        <v>39</v>
      </c>
      <c r="L276" t="s">
        <v>26</v>
      </c>
      <c r="M276">
        <f t="shared" si="20"/>
        <v>280</v>
      </c>
      <c r="N276">
        <f t="shared" si="21"/>
        <v>112297.86985172982</v>
      </c>
      <c r="O276">
        <f t="shared" si="22"/>
        <v>213</v>
      </c>
      <c r="P276">
        <f t="shared" si="23"/>
        <v>88</v>
      </c>
      <c r="Q276">
        <f>AVERAGE(ds_salaries[[#This Row],[TOTAL IN]],ds_salaries[[#This Row],[Avg_Us Sal]])</f>
        <v>56192.934925864909</v>
      </c>
      <c r="R276">
        <f>AVERAGE(ds_salaries[[#This Row],[Avg_Us Sal]],ds_salaries[[#This Row],[TOTAL MI]])</f>
        <v>56255.434925864909</v>
      </c>
      <c r="S276">
        <f>AVERAGE(ds_salaries[[#This Row],[TOTAL SE]],ds_salaries[[#This Row],[Avg_Us Sal]])</f>
        <v>56288.934925864909</v>
      </c>
      <c r="T276" t="str">
        <f>IF(ds_salaries[[#This Row],[salary_in_usd]]&gt;ds_salaries[[#This Row],[Avg_Us Sal]],"high paying","low paying")</f>
        <v>low paying</v>
      </c>
      <c r="U276">
        <f t="shared" si="24"/>
        <v>26</v>
      </c>
    </row>
    <row r="277" spans="1:21" x14ac:dyDescent="0.35">
      <c r="A277">
        <v>275</v>
      </c>
      <c r="B277">
        <v>2021</v>
      </c>
      <c r="C277" t="s">
        <v>31</v>
      </c>
      <c r="D277" t="s">
        <v>13</v>
      </c>
      <c r="E277" t="s">
        <v>14</v>
      </c>
      <c r="F277">
        <v>100000</v>
      </c>
      <c r="G277" t="s">
        <v>20</v>
      </c>
      <c r="H277">
        <v>100000</v>
      </c>
      <c r="I277" t="s">
        <v>30</v>
      </c>
      <c r="J277">
        <v>100</v>
      </c>
      <c r="K277" t="s">
        <v>30</v>
      </c>
      <c r="L277" t="s">
        <v>26</v>
      </c>
      <c r="M277">
        <f t="shared" si="20"/>
        <v>280</v>
      </c>
      <c r="N277">
        <f t="shared" si="21"/>
        <v>112297.86985172982</v>
      </c>
      <c r="O277">
        <f t="shared" si="22"/>
        <v>213</v>
      </c>
      <c r="P277">
        <f t="shared" si="23"/>
        <v>88</v>
      </c>
      <c r="Q277">
        <f>AVERAGE(ds_salaries[[#This Row],[TOTAL IN]],ds_salaries[[#This Row],[Avg_Us Sal]])</f>
        <v>56192.934925864909</v>
      </c>
      <c r="R277">
        <f>AVERAGE(ds_salaries[[#This Row],[Avg_Us Sal]],ds_salaries[[#This Row],[TOTAL MI]])</f>
        <v>56255.434925864909</v>
      </c>
      <c r="S277">
        <f>AVERAGE(ds_salaries[[#This Row],[TOTAL SE]],ds_salaries[[#This Row],[Avg_Us Sal]])</f>
        <v>56288.934925864909</v>
      </c>
      <c r="T277" t="str">
        <f>IF(ds_salaries[[#This Row],[salary_in_usd]]&gt;ds_salaries[[#This Row],[Avg_Us Sal]],"high paying","low paying")</f>
        <v>low paying</v>
      </c>
      <c r="U277">
        <f t="shared" si="24"/>
        <v>26</v>
      </c>
    </row>
    <row r="278" spans="1:21" x14ac:dyDescent="0.35">
      <c r="A278">
        <v>276</v>
      </c>
      <c r="B278">
        <v>2021</v>
      </c>
      <c r="C278" t="s">
        <v>31</v>
      </c>
      <c r="D278" t="s">
        <v>13</v>
      </c>
      <c r="E278" t="s">
        <v>14</v>
      </c>
      <c r="F278">
        <v>58000</v>
      </c>
      <c r="G278" t="s">
        <v>20</v>
      </c>
      <c r="H278">
        <v>58000</v>
      </c>
      <c r="I278" t="s">
        <v>30</v>
      </c>
      <c r="J278">
        <v>50</v>
      </c>
      <c r="K278" t="s">
        <v>30</v>
      </c>
      <c r="L278" t="s">
        <v>17</v>
      </c>
      <c r="M278">
        <f t="shared" si="20"/>
        <v>280</v>
      </c>
      <c r="N278">
        <f t="shared" si="21"/>
        <v>112297.86985172982</v>
      </c>
      <c r="O278">
        <f t="shared" si="22"/>
        <v>213</v>
      </c>
      <c r="P278">
        <f t="shared" si="23"/>
        <v>88</v>
      </c>
      <c r="Q278">
        <f>AVERAGE(ds_salaries[[#This Row],[TOTAL IN]],ds_salaries[[#This Row],[Avg_Us Sal]])</f>
        <v>56192.934925864909</v>
      </c>
      <c r="R278">
        <f>AVERAGE(ds_salaries[[#This Row],[Avg_Us Sal]],ds_salaries[[#This Row],[TOTAL MI]])</f>
        <v>56255.434925864909</v>
      </c>
      <c r="S278">
        <f>AVERAGE(ds_salaries[[#This Row],[TOTAL SE]],ds_salaries[[#This Row],[Avg_Us Sal]])</f>
        <v>56288.934925864909</v>
      </c>
      <c r="T278" t="str">
        <f>IF(ds_salaries[[#This Row],[salary_in_usd]]&gt;ds_salaries[[#This Row],[Avg_Us Sal]],"high paying","low paying")</f>
        <v>low paying</v>
      </c>
      <c r="U278">
        <f t="shared" si="24"/>
        <v>26</v>
      </c>
    </row>
    <row r="279" spans="1:21" x14ac:dyDescent="0.35">
      <c r="A279">
        <v>277</v>
      </c>
      <c r="B279">
        <v>2021</v>
      </c>
      <c r="C279" t="s">
        <v>18</v>
      </c>
      <c r="D279" t="s">
        <v>13</v>
      </c>
      <c r="E279" t="s">
        <v>71</v>
      </c>
      <c r="F279">
        <v>55000</v>
      </c>
      <c r="G279" t="s">
        <v>20</v>
      </c>
      <c r="H279">
        <v>55000</v>
      </c>
      <c r="I279" t="s">
        <v>68</v>
      </c>
      <c r="J279">
        <v>100</v>
      </c>
      <c r="K279" t="s">
        <v>68</v>
      </c>
      <c r="L279" t="s">
        <v>17</v>
      </c>
      <c r="M279">
        <f t="shared" si="20"/>
        <v>280</v>
      </c>
      <c r="N279">
        <f t="shared" si="21"/>
        <v>112297.86985172982</v>
      </c>
      <c r="O279">
        <f t="shared" si="22"/>
        <v>213</v>
      </c>
      <c r="P279">
        <f t="shared" si="23"/>
        <v>88</v>
      </c>
      <c r="Q279">
        <f>AVERAGE(ds_salaries[[#This Row],[TOTAL IN]],ds_salaries[[#This Row],[Avg_Us Sal]])</f>
        <v>56192.934925864909</v>
      </c>
      <c r="R279">
        <f>AVERAGE(ds_salaries[[#This Row],[Avg_Us Sal]],ds_salaries[[#This Row],[TOTAL MI]])</f>
        <v>56255.434925864909</v>
      </c>
      <c r="S279">
        <f>AVERAGE(ds_salaries[[#This Row],[TOTAL SE]],ds_salaries[[#This Row],[Avg_Us Sal]])</f>
        <v>56288.934925864909</v>
      </c>
      <c r="T279" t="str">
        <f>IF(ds_salaries[[#This Row],[salary_in_usd]]&gt;ds_salaries[[#This Row],[Avg_Us Sal]],"high paying","low paying")</f>
        <v>low paying</v>
      </c>
      <c r="U279">
        <f t="shared" si="24"/>
        <v>26</v>
      </c>
    </row>
    <row r="280" spans="1:21" x14ac:dyDescent="0.35">
      <c r="A280">
        <v>278</v>
      </c>
      <c r="B280">
        <v>2021</v>
      </c>
      <c r="C280" t="s">
        <v>18</v>
      </c>
      <c r="D280" t="s">
        <v>13</v>
      </c>
      <c r="E280" t="s">
        <v>14</v>
      </c>
      <c r="F280">
        <v>180000</v>
      </c>
      <c r="G280" t="s">
        <v>123</v>
      </c>
      <c r="H280">
        <v>20171</v>
      </c>
      <c r="I280" t="s">
        <v>124</v>
      </c>
      <c r="J280">
        <v>50</v>
      </c>
      <c r="K280" t="s">
        <v>124</v>
      </c>
      <c r="L280" t="s">
        <v>17</v>
      </c>
      <c r="M280">
        <f t="shared" si="20"/>
        <v>280</v>
      </c>
      <c r="N280">
        <f t="shared" si="21"/>
        <v>112297.86985172982</v>
      </c>
      <c r="O280">
        <f t="shared" si="22"/>
        <v>213</v>
      </c>
      <c r="P280">
        <f t="shared" si="23"/>
        <v>88</v>
      </c>
      <c r="Q280">
        <f>AVERAGE(ds_salaries[[#This Row],[TOTAL IN]],ds_salaries[[#This Row],[Avg_Us Sal]])</f>
        <v>56192.934925864909</v>
      </c>
      <c r="R280">
        <f>AVERAGE(ds_salaries[[#This Row],[Avg_Us Sal]],ds_salaries[[#This Row],[TOTAL MI]])</f>
        <v>56255.434925864909</v>
      </c>
      <c r="S280">
        <f>AVERAGE(ds_salaries[[#This Row],[TOTAL SE]],ds_salaries[[#This Row],[Avg_Us Sal]])</f>
        <v>56288.934925864909</v>
      </c>
      <c r="T280" t="str">
        <f>IF(ds_salaries[[#This Row],[salary_in_usd]]&gt;ds_salaries[[#This Row],[Avg_Us Sal]],"high paying","low paying")</f>
        <v>low paying</v>
      </c>
      <c r="U280">
        <f t="shared" si="24"/>
        <v>26</v>
      </c>
    </row>
    <row r="281" spans="1:21" x14ac:dyDescent="0.35">
      <c r="A281">
        <v>279</v>
      </c>
      <c r="B281">
        <v>2021</v>
      </c>
      <c r="C281" t="s">
        <v>31</v>
      </c>
      <c r="D281" t="s">
        <v>13</v>
      </c>
      <c r="E281" t="s">
        <v>36</v>
      </c>
      <c r="F281">
        <v>50000</v>
      </c>
      <c r="G281" t="s">
        <v>15</v>
      </c>
      <c r="H281">
        <v>59102</v>
      </c>
      <c r="I281" t="s">
        <v>81</v>
      </c>
      <c r="J281">
        <v>100</v>
      </c>
      <c r="K281" t="s">
        <v>81</v>
      </c>
      <c r="L281" t="s">
        <v>17</v>
      </c>
      <c r="M281">
        <f t="shared" si="20"/>
        <v>280</v>
      </c>
      <c r="N281">
        <f t="shared" si="21"/>
        <v>112297.86985172982</v>
      </c>
      <c r="O281">
        <f t="shared" si="22"/>
        <v>213</v>
      </c>
      <c r="P281">
        <f t="shared" si="23"/>
        <v>88</v>
      </c>
      <c r="Q281">
        <f>AVERAGE(ds_salaries[[#This Row],[TOTAL IN]],ds_salaries[[#This Row],[Avg_Us Sal]])</f>
        <v>56192.934925864909</v>
      </c>
      <c r="R281">
        <f>AVERAGE(ds_salaries[[#This Row],[Avg_Us Sal]],ds_salaries[[#This Row],[TOTAL MI]])</f>
        <v>56255.434925864909</v>
      </c>
      <c r="S281">
        <f>AVERAGE(ds_salaries[[#This Row],[TOTAL SE]],ds_salaries[[#This Row],[Avg_Us Sal]])</f>
        <v>56288.934925864909</v>
      </c>
      <c r="T281" t="str">
        <f>IF(ds_salaries[[#This Row],[salary_in_usd]]&gt;ds_salaries[[#This Row],[Avg_Us Sal]],"high paying","low paying")</f>
        <v>low paying</v>
      </c>
      <c r="U281">
        <f t="shared" si="24"/>
        <v>26</v>
      </c>
    </row>
    <row r="282" spans="1:21" x14ac:dyDescent="0.35">
      <c r="A282">
        <v>280</v>
      </c>
      <c r="B282">
        <v>2021</v>
      </c>
      <c r="C282" t="s">
        <v>12</v>
      </c>
      <c r="D282" t="s">
        <v>13</v>
      </c>
      <c r="E282" t="s">
        <v>44</v>
      </c>
      <c r="F282">
        <v>112000</v>
      </c>
      <c r="G282" t="s">
        <v>20</v>
      </c>
      <c r="H282">
        <v>112000</v>
      </c>
      <c r="I282" t="s">
        <v>30</v>
      </c>
      <c r="J282">
        <v>100</v>
      </c>
      <c r="K282" t="s">
        <v>30</v>
      </c>
      <c r="L282" t="s">
        <v>17</v>
      </c>
      <c r="M282">
        <f t="shared" si="20"/>
        <v>280</v>
      </c>
      <c r="N282">
        <f t="shared" si="21"/>
        <v>112297.86985172982</v>
      </c>
      <c r="O282">
        <f t="shared" si="22"/>
        <v>213</v>
      </c>
      <c r="P282">
        <f t="shared" si="23"/>
        <v>88</v>
      </c>
      <c r="Q282">
        <f>AVERAGE(ds_salaries[[#This Row],[TOTAL IN]],ds_salaries[[#This Row],[Avg_Us Sal]])</f>
        <v>56192.934925864909</v>
      </c>
      <c r="R282">
        <f>AVERAGE(ds_salaries[[#This Row],[Avg_Us Sal]],ds_salaries[[#This Row],[TOTAL MI]])</f>
        <v>56255.434925864909</v>
      </c>
      <c r="S282">
        <f>AVERAGE(ds_salaries[[#This Row],[TOTAL SE]],ds_salaries[[#This Row],[Avg_Us Sal]])</f>
        <v>56288.934925864909</v>
      </c>
      <c r="T282" t="str">
        <f>IF(ds_salaries[[#This Row],[salary_in_usd]]&gt;ds_salaries[[#This Row],[Avg_Us Sal]],"high paying","low paying")</f>
        <v>low paying</v>
      </c>
      <c r="U282">
        <f t="shared" si="24"/>
        <v>26</v>
      </c>
    </row>
    <row r="283" spans="1:21" x14ac:dyDescent="0.35">
      <c r="A283">
        <v>281</v>
      </c>
      <c r="B283">
        <v>2021</v>
      </c>
      <c r="C283" t="s">
        <v>31</v>
      </c>
      <c r="D283" t="s">
        <v>13</v>
      </c>
      <c r="E283" t="s">
        <v>56</v>
      </c>
      <c r="F283">
        <v>100000</v>
      </c>
      <c r="G283" t="s">
        <v>20</v>
      </c>
      <c r="H283">
        <v>100000</v>
      </c>
      <c r="I283" t="s">
        <v>129</v>
      </c>
      <c r="J283">
        <v>0</v>
      </c>
      <c r="K283" t="s">
        <v>50</v>
      </c>
      <c r="L283" t="s">
        <v>17</v>
      </c>
      <c r="M283">
        <f t="shared" si="20"/>
        <v>280</v>
      </c>
      <c r="N283">
        <f t="shared" si="21"/>
        <v>112297.86985172982</v>
      </c>
      <c r="O283">
        <f t="shared" si="22"/>
        <v>213</v>
      </c>
      <c r="P283">
        <f t="shared" si="23"/>
        <v>88</v>
      </c>
      <c r="Q283">
        <f>AVERAGE(ds_salaries[[#This Row],[TOTAL IN]],ds_salaries[[#This Row],[Avg_Us Sal]])</f>
        <v>56192.934925864909</v>
      </c>
      <c r="R283">
        <f>AVERAGE(ds_salaries[[#This Row],[Avg_Us Sal]],ds_salaries[[#This Row],[TOTAL MI]])</f>
        <v>56255.434925864909</v>
      </c>
      <c r="S283">
        <f>AVERAGE(ds_salaries[[#This Row],[TOTAL SE]],ds_salaries[[#This Row],[Avg_Us Sal]])</f>
        <v>56288.934925864909</v>
      </c>
      <c r="T283" t="str">
        <f>IF(ds_salaries[[#This Row],[salary_in_usd]]&gt;ds_salaries[[#This Row],[Avg_Us Sal]],"high paying","low paying")</f>
        <v>low paying</v>
      </c>
      <c r="U283">
        <f t="shared" si="24"/>
        <v>26</v>
      </c>
    </row>
    <row r="284" spans="1:21" x14ac:dyDescent="0.35">
      <c r="A284">
        <v>282</v>
      </c>
      <c r="B284">
        <v>2021</v>
      </c>
      <c r="C284" t="s">
        <v>12</v>
      </c>
      <c r="D284" t="s">
        <v>48</v>
      </c>
      <c r="E284" t="s">
        <v>44</v>
      </c>
      <c r="F284">
        <v>59000</v>
      </c>
      <c r="G284" t="s">
        <v>15</v>
      </c>
      <c r="H284">
        <v>69741</v>
      </c>
      <c r="I284" t="s">
        <v>57</v>
      </c>
      <c r="J284">
        <v>100</v>
      </c>
      <c r="K284" t="s">
        <v>57</v>
      </c>
      <c r="L284" t="s">
        <v>17</v>
      </c>
      <c r="M284">
        <f t="shared" si="20"/>
        <v>280</v>
      </c>
      <c r="N284">
        <f t="shared" si="21"/>
        <v>112297.86985172982</v>
      </c>
      <c r="O284">
        <f t="shared" si="22"/>
        <v>213</v>
      </c>
      <c r="P284">
        <f t="shared" si="23"/>
        <v>88</v>
      </c>
      <c r="Q284">
        <f>AVERAGE(ds_salaries[[#This Row],[TOTAL IN]],ds_salaries[[#This Row],[Avg_Us Sal]])</f>
        <v>56192.934925864909</v>
      </c>
      <c r="R284">
        <f>AVERAGE(ds_salaries[[#This Row],[Avg_Us Sal]],ds_salaries[[#This Row],[TOTAL MI]])</f>
        <v>56255.434925864909</v>
      </c>
      <c r="S284">
        <f>AVERAGE(ds_salaries[[#This Row],[TOTAL SE]],ds_salaries[[#This Row],[Avg_Us Sal]])</f>
        <v>56288.934925864909</v>
      </c>
      <c r="T284" t="str">
        <f>IF(ds_salaries[[#This Row],[salary_in_usd]]&gt;ds_salaries[[#This Row],[Avg_Us Sal]],"high paying","low paying")</f>
        <v>low paying</v>
      </c>
      <c r="U284">
        <f t="shared" si="24"/>
        <v>26</v>
      </c>
    </row>
    <row r="285" spans="1:21" x14ac:dyDescent="0.35">
      <c r="A285">
        <v>283</v>
      </c>
      <c r="B285">
        <v>2021</v>
      </c>
      <c r="C285" t="s">
        <v>18</v>
      </c>
      <c r="D285" t="s">
        <v>60</v>
      </c>
      <c r="E285" t="s">
        <v>130</v>
      </c>
      <c r="F285">
        <v>105000</v>
      </c>
      <c r="G285" t="s">
        <v>20</v>
      </c>
      <c r="H285">
        <v>105000</v>
      </c>
      <c r="I285" t="s">
        <v>30</v>
      </c>
      <c r="J285">
        <v>100</v>
      </c>
      <c r="K285" t="s">
        <v>30</v>
      </c>
      <c r="L285" t="s">
        <v>26</v>
      </c>
      <c r="M285">
        <f t="shared" si="20"/>
        <v>280</v>
      </c>
      <c r="N285">
        <f t="shared" si="21"/>
        <v>112297.86985172982</v>
      </c>
      <c r="O285">
        <f t="shared" si="22"/>
        <v>213</v>
      </c>
      <c r="P285">
        <f t="shared" si="23"/>
        <v>88</v>
      </c>
      <c r="Q285">
        <f>AVERAGE(ds_salaries[[#This Row],[TOTAL IN]],ds_salaries[[#This Row],[Avg_Us Sal]])</f>
        <v>56192.934925864909</v>
      </c>
      <c r="R285">
        <f>AVERAGE(ds_salaries[[#This Row],[Avg_Us Sal]],ds_salaries[[#This Row],[TOTAL MI]])</f>
        <v>56255.434925864909</v>
      </c>
      <c r="S285">
        <f>AVERAGE(ds_salaries[[#This Row],[TOTAL SE]],ds_salaries[[#This Row],[Avg_Us Sal]])</f>
        <v>56288.934925864909</v>
      </c>
      <c r="T285" t="str">
        <f>IF(ds_salaries[[#This Row],[salary_in_usd]]&gt;ds_salaries[[#This Row],[Avg_Us Sal]],"high paying","low paying")</f>
        <v>low paying</v>
      </c>
      <c r="U285">
        <f t="shared" si="24"/>
        <v>26</v>
      </c>
    </row>
    <row r="286" spans="1:21" x14ac:dyDescent="0.35">
      <c r="A286">
        <v>284</v>
      </c>
      <c r="B286">
        <v>2021</v>
      </c>
      <c r="C286" t="s">
        <v>12</v>
      </c>
      <c r="D286" t="s">
        <v>13</v>
      </c>
      <c r="E286" t="s">
        <v>56</v>
      </c>
      <c r="F286">
        <v>69999</v>
      </c>
      <c r="G286" t="s">
        <v>20</v>
      </c>
      <c r="H286">
        <v>69999</v>
      </c>
      <c r="I286" t="s">
        <v>131</v>
      </c>
      <c r="J286">
        <v>50</v>
      </c>
      <c r="K286" t="s">
        <v>131</v>
      </c>
      <c r="L286" t="s">
        <v>17</v>
      </c>
      <c r="M286">
        <f t="shared" si="20"/>
        <v>280</v>
      </c>
      <c r="N286">
        <f t="shared" si="21"/>
        <v>112297.86985172982</v>
      </c>
      <c r="O286">
        <f t="shared" si="22"/>
        <v>213</v>
      </c>
      <c r="P286">
        <f t="shared" si="23"/>
        <v>88</v>
      </c>
      <c r="Q286">
        <f>AVERAGE(ds_salaries[[#This Row],[TOTAL IN]],ds_salaries[[#This Row],[Avg_Us Sal]])</f>
        <v>56192.934925864909</v>
      </c>
      <c r="R286">
        <f>AVERAGE(ds_salaries[[#This Row],[Avg_Us Sal]],ds_salaries[[#This Row],[TOTAL MI]])</f>
        <v>56255.434925864909</v>
      </c>
      <c r="S286">
        <f>AVERAGE(ds_salaries[[#This Row],[TOTAL SE]],ds_salaries[[#This Row],[Avg_Us Sal]])</f>
        <v>56288.934925864909</v>
      </c>
      <c r="T286" t="str">
        <f>IF(ds_salaries[[#This Row],[salary_in_usd]]&gt;ds_salaries[[#This Row],[Avg_Us Sal]],"high paying","low paying")</f>
        <v>low paying</v>
      </c>
      <c r="U286">
        <f t="shared" si="24"/>
        <v>26</v>
      </c>
    </row>
    <row r="287" spans="1:21" x14ac:dyDescent="0.35">
      <c r="A287">
        <v>285</v>
      </c>
      <c r="B287">
        <v>2021</v>
      </c>
      <c r="C287" t="s">
        <v>18</v>
      </c>
      <c r="D287" t="s">
        <v>13</v>
      </c>
      <c r="E287" t="s">
        <v>80</v>
      </c>
      <c r="F287">
        <v>7000000</v>
      </c>
      <c r="G287" t="s">
        <v>40</v>
      </c>
      <c r="H287">
        <v>94665</v>
      </c>
      <c r="I287" t="s">
        <v>41</v>
      </c>
      <c r="J287">
        <v>50</v>
      </c>
      <c r="K287" t="s">
        <v>41</v>
      </c>
      <c r="L287" t="s">
        <v>17</v>
      </c>
      <c r="M287">
        <f t="shared" si="20"/>
        <v>280</v>
      </c>
      <c r="N287">
        <f t="shared" si="21"/>
        <v>112297.86985172982</v>
      </c>
      <c r="O287">
        <f t="shared" si="22"/>
        <v>213</v>
      </c>
      <c r="P287">
        <f t="shared" si="23"/>
        <v>88</v>
      </c>
      <c r="Q287">
        <f>AVERAGE(ds_salaries[[#This Row],[TOTAL IN]],ds_salaries[[#This Row],[Avg_Us Sal]])</f>
        <v>56192.934925864909</v>
      </c>
      <c r="R287">
        <f>AVERAGE(ds_salaries[[#This Row],[Avg_Us Sal]],ds_salaries[[#This Row],[TOTAL MI]])</f>
        <v>56255.434925864909</v>
      </c>
      <c r="S287">
        <f>AVERAGE(ds_salaries[[#This Row],[TOTAL SE]],ds_salaries[[#This Row],[Avg_Us Sal]])</f>
        <v>56288.934925864909</v>
      </c>
      <c r="T287" t="str">
        <f>IF(ds_salaries[[#This Row],[salary_in_usd]]&gt;ds_salaries[[#This Row],[Avg_Us Sal]],"high paying","low paying")</f>
        <v>low paying</v>
      </c>
      <c r="U287">
        <f t="shared" si="24"/>
        <v>26</v>
      </c>
    </row>
    <row r="288" spans="1:21" x14ac:dyDescent="0.35">
      <c r="A288">
        <v>286</v>
      </c>
      <c r="B288">
        <v>2021</v>
      </c>
      <c r="C288" t="s">
        <v>18</v>
      </c>
      <c r="D288" t="s">
        <v>13</v>
      </c>
      <c r="E288" t="s">
        <v>82</v>
      </c>
      <c r="F288">
        <v>87000</v>
      </c>
      <c r="G288" t="s">
        <v>15</v>
      </c>
      <c r="H288">
        <v>102839</v>
      </c>
      <c r="I288" t="s">
        <v>119</v>
      </c>
      <c r="J288">
        <v>100</v>
      </c>
      <c r="K288" t="s">
        <v>119</v>
      </c>
      <c r="L288" t="s">
        <v>17</v>
      </c>
      <c r="M288">
        <f t="shared" si="20"/>
        <v>280</v>
      </c>
      <c r="N288">
        <f t="shared" si="21"/>
        <v>112297.86985172982</v>
      </c>
      <c r="O288">
        <f t="shared" si="22"/>
        <v>213</v>
      </c>
      <c r="P288">
        <f t="shared" si="23"/>
        <v>88</v>
      </c>
      <c r="Q288">
        <f>AVERAGE(ds_salaries[[#This Row],[TOTAL IN]],ds_salaries[[#This Row],[Avg_Us Sal]])</f>
        <v>56192.934925864909</v>
      </c>
      <c r="R288">
        <f>AVERAGE(ds_salaries[[#This Row],[Avg_Us Sal]],ds_salaries[[#This Row],[TOTAL MI]])</f>
        <v>56255.434925864909</v>
      </c>
      <c r="S288">
        <f>AVERAGE(ds_salaries[[#This Row],[TOTAL SE]],ds_salaries[[#This Row],[Avg_Us Sal]])</f>
        <v>56288.934925864909</v>
      </c>
      <c r="T288" t="str">
        <f>IF(ds_salaries[[#This Row],[salary_in_usd]]&gt;ds_salaries[[#This Row],[Avg_Us Sal]],"high paying","low paying")</f>
        <v>low paying</v>
      </c>
      <c r="U288">
        <f t="shared" si="24"/>
        <v>26</v>
      </c>
    </row>
    <row r="289" spans="1:21" x14ac:dyDescent="0.35">
      <c r="A289">
        <v>287</v>
      </c>
      <c r="B289">
        <v>2021</v>
      </c>
      <c r="C289" t="s">
        <v>12</v>
      </c>
      <c r="D289" t="s">
        <v>13</v>
      </c>
      <c r="E289" t="s">
        <v>14</v>
      </c>
      <c r="F289">
        <v>109000</v>
      </c>
      <c r="G289" t="s">
        <v>20</v>
      </c>
      <c r="H289">
        <v>109000</v>
      </c>
      <c r="I289" t="s">
        <v>30</v>
      </c>
      <c r="J289">
        <v>50</v>
      </c>
      <c r="K289" t="s">
        <v>30</v>
      </c>
      <c r="L289" t="s">
        <v>17</v>
      </c>
      <c r="M289">
        <f t="shared" si="20"/>
        <v>280</v>
      </c>
      <c r="N289">
        <f t="shared" si="21"/>
        <v>112297.86985172982</v>
      </c>
      <c r="O289">
        <f t="shared" si="22"/>
        <v>213</v>
      </c>
      <c r="P289">
        <f t="shared" si="23"/>
        <v>88</v>
      </c>
      <c r="Q289">
        <f>AVERAGE(ds_salaries[[#This Row],[TOTAL IN]],ds_salaries[[#This Row],[Avg_Us Sal]])</f>
        <v>56192.934925864909</v>
      </c>
      <c r="R289">
        <f>AVERAGE(ds_salaries[[#This Row],[Avg_Us Sal]],ds_salaries[[#This Row],[TOTAL MI]])</f>
        <v>56255.434925864909</v>
      </c>
      <c r="S289">
        <f>AVERAGE(ds_salaries[[#This Row],[TOTAL SE]],ds_salaries[[#This Row],[Avg_Us Sal]])</f>
        <v>56288.934925864909</v>
      </c>
      <c r="T289" t="str">
        <f>IF(ds_salaries[[#This Row],[salary_in_usd]]&gt;ds_salaries[[#This Row],[Avg_Us Sal]],"high paying","low paying")</f>
        <v>low paying</v>
      </c>
      <c r="U289">
        <f t="shared" si="24"/>
        <v>26</v>
      </c>
    </row>
    <row r="290" spans="1:21" x14ac:dyDescent="0.35">
      <c r="A290">
        <v>288</v>
      </c>
      <c r="B290">
        <v>2021</v>
      </c>
      <c r="C290" t="s">
        <v>12</v>
      </c>
      <c r="D290" t="s">
        <v>13</v>
      </c>
      <c r="E290" t="s">
        <v>29</v>
      </c>
      <c r="F290">
        <v>43200</v>
      </c>
      <c r="G290" t="s">
        <v>15</v>
      </c>
      <c r="H290">
        <v>51064</v>
      </c>
      <c r="I290" t="s">
        <v>78</v>
      </c>
      <c r="J290">
        <v>50</v>
      </c>
      <c r="K290" t="s">
        <v>78</v>
      </c>
      <c r="L290" t="s">
        <v>17</v>
      </c>
      <c r="M290">
        <f t="shared" si="20"/>
        <v>280</v>
      </c>
      <c r="N290">
        <f t="shared" si="21"/>
        <v>112297.86985172982</v>
      </c>
      <c r="O290">
        <f t="shared" si="22"/>
        <v>213</v>
      </c>
      <c r="P290">
        <f t="shared" si="23"/>
        <v>88</v>
      </c>
      <c r="Q290">
        <f>AVERAGE(ds_salaries[[#This Row],[TOTAL IN]],ds_salaries[[#This Row],[Avg_Us Sal]])</f>
        <v>56192.934925864909</v>
      </c>
      <c r="R290">
        <f>AVERAGE(ds_salaries[[#This Row],[Avg_Us Sal]],ds_salaries[[#This Row],[TOTAL MI]])</f>
        <v>56255.434925864909</v>
      </c>
      <c r="S290">
        <f>AVERAGE(ds_salaries[[#This Row],[TOTAL SE]],ds_salaries[[#This Row],[Avg_Us Sal]])</f>
        <v>56288.934925864909</v>
      </c>
      <c r="T290" t="str">
        <f>IF(ds_salaries[[#This Row],[salary_in_usd]]&gt;ds_salaries[[#This Row],[Avg_Us Sal]],"high paying","low paying")</f>
        <v>low paying</v>
      </c>
      <c r="U290">
        <f t="shared" si="24"/>
        <v>26</v>
      </c>
    </row>
    <row r="291" spans="1:21" x14ac:dyDescent="0.35">
      <c r="A291">
        <v>289</v>
      </c>
      <c r="B291">
        <v>2022</v>
      </c>
      <c r="C291" t="s">
        <v>18</v>
      </c>
      <c r="D291" t="s">
        <v>13</v>
      </c>
      <c r="E291" t="s">
        <v>44</v>
      </c>
      <c r="F291">
        <v>135000</v>
      </c>
      <c r="G291" t="s">
        <v>20</v>
      </c>
      <c r="H291">
        <v>135000</v>
      </c>
      <c r="I291" t="s">
        <v>30</v>
      </c>
      <c r="J291">
        <v>100</v>
      </c>
      <c r="K291" t="s">
        <v>30</v>
      </c>
      <c r="L291" t="s">
        <v>26</v>
      </c>
      <c r="M291">
        <f t="shared" si="20"/>
        <v>280</v>
      </c>
      <c r="N291">
        <f t="shared" si="21"/>
        <v>112297.86985172982</v>
      </c>
      <c r="O291">
        <f t="shared" si="22"/>
        <v>213</v>
      </c>
      <c r="P291">
        <f t="shared" si="23"/>
        <v>88</v>
      </c>
      <c r="Q291">
        <f>AVERAGE(ds_salaries[[#This Row],[TOTAL IN]],ds_salaries[[#This Row],[Avg_Us Sal]])</f>
        <v>56192.934925864909</v>
      </c>
      <c r="R291">
        <f>AVERAGE(ds_salaries[[#This Row],[Avg_Us Sal]],ds_salaries[[#This Row],[TOTAL MI]])</f>
        <v>56255.434925864909</v>
      </c>
      <c r="S291">
        <f>AVERAGE(ds_salaries[[#This Row],[TOTAL SE]],ds_salaries[[#This Row],[Avg_Us Sal]])</f>
        <v>56288.934925864909</v>
      </c>
      <c r="T291" t="str">
        <f>IF(ds_salaries[[#This Row],[salary_in_usd]]&gt;ds_salaries[[#This Row],[Avg_Us Sal]],"high paying","low paying")</f>
        <v>high paying</v>
      </c>
      <c r="U291">
        <f t="shared" si="24"/>
        <v>26</v>
      </c>
    </row>
    <row r="292" spans="1:21" x14ac:dyDescent="0.35">
      <c r="A292">
        <v>290</v>
      </c>
      <c r="B292">
        <v>2022</v>
      </c>
      <c r="C292" t="s">
        <v>18</v>
      </c>
      <c r="D292" t="s">
        <v>13</v>
      </c>
      <c r="E292" t="s">
        <v>32</v>
      </c>
      <c r="F292">
        <v>155000</v>
      </c>
      <c r="G292" t="s">
        <v>20</v>
      </c>
      <c r="H292">
        <v>155000</v>
      </c>
      <c r="I292" t="s">
        <v>30</v>
      </c>
      <c r="J292">
        <v>100</v>
      </c>
      <c r="K292" t="s">
        <v>30</v>
      </c>
      <c r="L292" t="s">
        <v>26</v>
      </c>
      <c r="M292">
        <f t="shared" si="20"/>
        <v>280</v>
      </c>
      <c r="N292">
        <f t="shared" si="21"/>
        <v>112297.86985172982</v>
      </c>
      <c r="O292">
        <f t="shared" si="22"/>
        <v>213</v>
      </c>
      <c r="P292">
        <f t="shared" si="23"/>
        <v>88</v>
      </c>
      <c r="Q292">
        <f>AVERAGE(ds_salaries[[#This Row],[TOTAL IN]],ds_salaries[[#This Row],[Avg_Us Sal]])</f>
        <v>56192.934925864909</v>
      </c>
      <c r="R292">
        <f>AVERAGE(ds_salaries[[#This Row],[Avg_Us Sal]],ds_salaries[[#This Row],[TOTAL MI]])</f>
        <v>56255.434925864909</v>
      </c>
      <c r="S292">
        <f>AVERAGE(ds_salaries[[#This Row],[TOTAL SE]],ds_salaries[[#This Row],[Avg_Us Sal]])</f>
        <v>56288.934925864909</v>
      </c>
      <c r="T292" t="str">
        <f>IF(ds_salaries[[#This Row],[salary_in_usd]]&gt;ds_salaries[[#This Row],[Avg_Us Sal]],"high paying","low paying")</f>
        <v>high paying</v>
      </c>
      <c r="U292">
        <f t="shared" si="24"/>
        <v>26</v>
      </c>
    </row>
    <row r="293" spans="1:21" x14ac:dyDescent="0.35">
      <c r="A293">
        <v>291</v>
      </c>
      <c r="B293">
        <v>2022</v>
      </c>
      <c r="C293" t="s">
        <v>18</v>
      </c>
      <c r="D293" t="s">
        <v>13</v>
      </c>
      <c r="E293" t="s">
        <v>32</v>
      </c>
      <c r="F293">
        <v>120600</v>
      </c>
      <c r="G293" t="s">
        <v>20</v>
      </c>
      <c r="H293">
        <v>120600</v>
      </c>
      <c r="I293" t="s">
        <v>30</v>
      </c>
      <c r="J293">
        <v>100</v>
      </c>
      <c r="K293" t="s">
        <v>30</v>
      </c>
      <c r="L293" t="s">
        <v>26</v>
      </c>
      <c r="M293">
        <f t="shared" si="20"/>
        <v>280</v>
      </c>
      <c r="N293">
        <f t="shared" si="21"/>
        <v>112297.86985172982</v>
      </c>
      <c r="O293">
        <f t="shared" si="22"/>
        <v>213</v>
      </c>
      <c r="P293">
        <f t="shared" si="23"/>
        <v>88</v>
      </c>
      <c r="Q293">
        <f>AVERAGE(ds_salaries[[#This Row],[TOTAL IN]],ds_salaries[[#This Row],[Avg_Us Sal]])</f>
        <v>56192.934925864909</v>
      </c>
      <c r="R293">
        <f>AVERAGE(ds_salaries[[#This Row],[Avg_Us Sal]],ds_salaries[[#This Row],[TOTAL MI]])</f>
        <v>56255.434925864909</v>
      </c>
      <c r="S293">
        <f>AVERAGE(ds_salaries[[#This Row],[TOTAL SE]],ds_salaries[[#This Row],[Avg_Us Sal]])</f>
        <v>56288.934925864909</v>
      </c>
      <c r="T293" t="str">
        <f>IF(ds_salaries[[#This Row],[salary_in_usd]]&gt;ds_salaries[[#This Row],[Avg_Us Sal]],"high paying","low paying")</f>
        <v>high paying</v>
      </c>
      <c r="U293">
        <f t="shared" si="24"/>
        <v>26</v>
      </c>
    </row>
    <row r="294" spans="1:21" x14ac:dyDescent="0.35">
      <c r="A294">
        <v>292</v>
      </c>
      <c r="B294">
        <v>2022</v>
      </c>
      <c r="C294" t="s">
        <v>12</v>
      </c>
      <c r="D294" t="s">
        <v>13</v>
      </c>
      <c r="E294" t="s">
        <v>14</v>
      </c>
      <c r="F294">
        <v>130000</v>
      </c>
      <c r="G294" t="s">
        <v>20</v>
      </c>
      <c r="H294">
        <v>130000</v>
      </c>
      <c r="I294" t="s">
        <v>30</v>
      </c>
      <c r="J294">
        <v>0</v>
      </c>
      <c r="K294" t="s">
        <v>30</v>
      </c>
      <c r="L294" t="s">
        <v>26</v>
      </c>
      <c r="M294">
        <f t="shared" si="20"/>
        <v>280</v>
      </c>
      <c r="N294">
        <f t="shared" si="21"/>
        <v>112297.86985172982</v>
      </c>
      <c r="O294">
        <f t="shared" si="22"/>
        <v>213</v>
      </c>
      <c r="P294">
        <f t="shared" si="23"/>
        <v>88</v>
      </c>
      <c r="Q294">
        <f>AVERAGE(ds_salaries[[#This Row],[TOTAL IN]],ds_salaries[[#This Row],[Avg_Us Sal]])</f>
        <v>56192.934925864909</v>
      </c>
      <c r="R294">
        <f>AVERAGE(ds_salaries[[#This Row],[Avg_Us Sal]],ds_salaries[[#This Row],[TOTAL MI]])</f>
        <v>56255.434925864909</v>
      </c>
      <c r="S294">
        <f>AVERAGE(ds_salaries[[#This Row],[TOTAL SE]],ds_salaries[[#This Row],[Avg_Us Sal]])</f>
        <v>56288.934925864909</v>
      </c>
      <c r="T294" t="str">
        <f>IF(ds_salaries[[#This Row],[salary_in_usd]]&gt;ds_salaries[[#This Row],[Avg_Us Sal]],"high paying","low paying")</f>
        <v>high paying</v>
      </c>
      <c r="U294">
        <f t="shared" si="24"/>
        <v>26</v>
      </c>
    </row>
    <row r="295" spans="1:21" x14ac:dyDescent="0.35">
      <c r="A295">
        <v>293</v>
      </c>
      <c r="B295">
        <v>2022</v>
      </c>
      <c r="C295" t="s">
        <v>12</v>
      </c>
      <c r="D295" t="s">
        <v>13</v>
      </c>
      <c r="E295" t="s">
        <v>14</v>
      </c>
      <c r="F295">
        <v>90000</v>
      </c>
      <c r="G295" t="s">
        <v>20</v>
      </c>
      <c r="H295">
        <v>90000</v>
      </c>
      <c r="I295" t="s">
        <v>30</v>
      </c>
      <c r="J295">
        <v>0</v>
      </c>
      <c r="K295" t="s">
        <v>30</v>
      </c>
      <c r="L295" t="s">
        <v>26</v>
      </c>
      <c r="M295">
        <f t="shared" si="20"/>
        <v>280</v>
      </c>
      <c r="N295">
        <f t="shared" si="21"/>
        <v>112297.86985172982</v>
      </c>
      <c r="O295">
        <f t="shared" si="22"/>
        <v>213</v>
      </c>
      <c r="P295">
        <f t="shared" si="23"/>
        <v>88</v>
      </c>
      <c r="Q295">
        <f>AVERAGE(ds_salaries[[#This Row],[TOTAL IN]],ds_salaries[[#This Row],[Avg_Us Sal]])</f>
        <v>56192.934925864909</v>
      </c>
      <c r="R295">
        <f>AVERAGE(ds_salaries[[#This Row],[Avg_Us Sal]],ds_salaries[[#This Row],[TOTAL MI]])</f>
        <v>56255.434925864909</v>
      </c>
      <c r="S295">
        <f>AVERAGE(ds_salaries[[#This Row],[TOTAL SE]],ds_salaries[[#This Row],[Avg_Us Sal]])</f>
        <v>56288.934925864909</v>
      </c>
      <c r="T295" t="str">
        <f>IF(ds_salaries[[#This Row],[salary_in_usd]]&gt;ds_salaries[[#This Row],[Avg_Us Sal]],"high paying","low paying")</f>
        <v>low paying</v>
      </c>
      <c r="U295">
        <f t="shared" si="24"/>
        <v>26</v>
      </c>
    </row>
    <row r="296" spans="1:21" x14ac:dyDescent="0.35">
      <c r="A296">
        <v>294</v>
      </c>
      <c r="B296">
        <v>2022</v>
      </c>
      <c r="C296" t="s">
        <v>12</v>
      </c>
      <c r="D296" t="s">
        <v>13</v>
      </c>
      <c r="E296" t="s">
        <v>44</v>
      </c>
      <c r="F296">
        <v>170000</v>
      </c>
      <c r="G296" t="s">
        <v>20</v>
      </c>
      <c r="H296">
        <v>170000</v>
      </c>
      <c r="I296" t="s">
        <v>30</v>
      </c>
      <c r="J296">
        <v>100</v>
      </c>
      <c r="K296" t="s">
        <v>30</v>
      </c>
      <c r="L296" t="s">
        <v>26</v>
      </c>
      <c r="M296">
        <f t="shared" si="20"/>
        <v>280</v>
      </c>
      <c r="N296">
        <f t="shared" si="21"/>
        <v>112297.86985172982</v>
      </c>
      <c r="O296">
        <f t="shared" si="22"/>
        <v>213</v>
      </c>
      <c r="P296">
        <f t="shared" si="23"/>
        <v>88</v>
      </c>
      <c r="Q296">
        <f>AVERAGE(ds_salaries[[#This Row],[TOTAL IN]],ds_salaries[[#This Row],[Avg_Us Sal]])</f>
        <v>56192.934925864909</v>
      </c>
      <c r="R296">
        <f>AVERAGE(ds_salaries[[#This Row],[Avg_Us Sal]],ds_salaries[[#This Row],[TOTAL MI]])</f>
        <v>56255.434925864909</v>
      </c>
      <c r="S296">
        <f>AVERAGE(ds_salaries[[#This Row],[TOTAL SE]],ds_salaries[[#This Row],[Avg_Us Sal]])</f>
        <v>56288.934925864909</v>
      </c>
      <c r="T296" t="str">
        <f>IF(ds_salaries[[#This Row],[salary_in_usd]]&gt;ds_salaries[[#This Row],[Avg_Us Sal]],"high paying","low paying")</f>
        <v>high paying</v>
      </c>
      <c r="U296">
        <f t="shared" si="24"/>
        <v>26</v>
      </c>
    </row>
    <row r="297" spans="1:21" x14ac:dyDescent="0.35">
      <c r="A297">
        <v>295</v>
      </c>
      <c r="B297">
        <v>2022</v>
      </c>
      <c r="C297" t="s">
        <v>12</v>
      </c>
      <c r="D297" t="s">
        <v>13</v>
      </c>
      <c r="E297" t="s">
        <v>44</v>
      </c>
      <c r="F297">
        <v>150000</v>
      </c>
      <c r="G297" t="s">
        <v>20</v>
      </c>
      <c r="H297">
        <v>150000</v>
      </c>
      <c r="I297" t="s">
        <v>30</v>
      </c>
      <c r="J297">
        <v>100</v>
      </c>
      <c r="K297" t="s">
        <v>30</v>
      </c>
      <c r="L297" t="s">
        <v>26</v>
      </c>
      <c r="M297">
        <f t="shared" si="20"/>
        <v>280</v>
      </c>
      <c r="N297">
        <f t="shared" si="21"/>
        <v>112297.86985172982</v>
      </c>
      <c r="O297">
        <f t="shared" si="22"/>
        <v>213</v>
      </c>
      <c r="P297">
        <f t="shared" si="23"/>
        <v>88</v>
      </c>
      <c r="Q297">
        <f>AVERAGE(ds_salaries[[#This Row],[TOTAL IN]],ds_salaries[[#This Row],[Avg_Us Sal]])</f>
        <v>56192.934925864909</v>
      </c>
      <c r="R297">
        <f>AVERAGE(ds_salaries[[#This Row],[Avg_Us Sal]],ds_salaries[[#This Row],[TOTAL MI]])</f>
        <v>56255.434925864909</v>
      </c>
      <c r="S297">
        <f>AVERAGE(ds_salaries[[#This Row],[TOTAL SE]],ds_salaries[[#This Row],[Avg_Us Sal]])</f>
        <v>56288.934925864909</v>
      </c>
      <c r="T297" t="str">
        <f>IF(ds_salaries[[#This Row],[salary_in_usd]]&gt;ds_salaries[[#This Row],[Avg_Us Sal]],"high paying","low paying")</f>
        <v>high paying</v>
      </c>
      <c r="U297">
        <f t="shared" si="24"/>
        <v>26</v>
      </c>
    </row>
    <row r="298" spans="1:21" x14ac:dyDescent="0.35">
      <c r="A298">
        <v>296</v>
      </c>
      <c r="B298">
        <v>2022</v>
      </c>
      <c r="C298" t="s">
        <v>18</v>
      </c>
      <c r="D298" t="s">
        <v>13</v>
      </c>
      <c r="E298" t="s">
        <v>32</v>
      </c>
      <c r="F298">
        <v>102100</v>
      </c>
      <c r="G298" t="s">
        <v>20</v>
      </c>
      <c r="H298">
        <v>102100</v>
      </c>
      <c r="I298" t="s">
        <v>30</v>
      </c>
      <c r="J298">
        <v>100</v>
      </c>
      <c r="K298" t="s">
        <v>30</v>
      </c>
      <c r="L298" t="s">
        <v>26</v>
      </c>
      <c r="M298">
        <f t="shared" si="20"/>
        <v>280</v>
      </c>
      <c r="N298">
        <f t="shared" si="21"/>
        <v>112297.86985172982</v>
      </c>
      <c r="O298">
        <f t="shared" si="22"/>
        <v>213</v>
      </c>
      <c r="P298">
        <f t="shared" si="23"/>
        <v>88</v>
      </c>
      <c r="Q298">
        <f>AVERAGE(ds_salaries[[#This Row],[TOTAL IN]],ds_salaries[[#This Row],[Avg_Us Sal]])</f>
        <v>56192.934925864909</v>
      </c>
      <c r="R298">
        <f>AVERAGE(ds_salaries[[#This Row],[Avg_Us Sal]],ds_salaries[[#This Row],[TOTAL MI]])</f>
        <v>56255.434925864909</v>
      </c>
      <c r="S298">
        <f>AVERAGE(ds_salaries[[#This Row],[TOTAL SE]],ds_salaries[[#This Row],[Avg_Us Sal]])</f>
        <v>56288.934925864909</v>
      </c>
      <c r="T298" t="str">
        <f>IF(ds_salaries[[#This Row],[salary_in_usd]]&gt;ds_salaries[[#This Row],[Avg_Us Sal]],"high paying","low paying")</f>
        <v>low paying</v>
      </c>
      <c r="U298">
        <f t="shared" si="24"/>
        <v>26</v>
      </c>
    </row>
    <row r="299" spans="1:21" x14ac:dyDescent="0.35">
      <c r="A299">
        <v>297</v>
      </c>
      <c r="B299">
        <v>2022</v>
      </c>
      <c r="C299" t="s">
        <v>18</v>
      </c>
      <c r="D299" t="s">
        <v>13</v>
      </c>
      <c r="E299" t="s">
        <v>32</v>
      </c>
      <c r="F299">
        <v>84900</v>
      </c>
      <c r="G299" t="s">
        <v>20</v>
      </c>
      <c r="H299">
        <v>84900</v>
      </c>
      <c r="I299" t="s">
        <v>30</v>
      </c>
      <c r="J299">
        <v>100</v>
      </c>
      <c r="K299" t="s">
        <v>30</v>
      </c>
      <c r="L299" t="s">
        <v>26</v>
      </c>
      <c r="M299">
        <f t="shared" si="20"/>
        <v>280</v>
      </c>
      <c r="N299">
        <f t="shared" si="21"/>
        <v>112297.86985172982</v>
      </c>
      <c r="O299">
        <f t="shared" si="22"/>
        <v>213</v>
      </c>
      <c r="P299">
        <f t="shared" si="23"/>
        <v>88</v>
      </c>
      <c r="Q299">
        <f>AVERAGE(ds_salaries[[#This Row],[TOTAL IN]],ds_salaries[[#This Row],[Avg_Us Sal]])</f>
        <v>56192.934925864909</v>
      </c>
      <c r="R299">
        <f>AVERAGE(ds_salaries[[#This Row],[Avg_Us Sal]],ds_salaries[[#This Row],[TOTAL MI]])</f>
        <v>56255.434925864909</v>
      </c>
      <c r="S299">
        <f>AVERAGE(ds_salaries[[#This Row],[TOTAL SE]],ds_salaries[[#This Row],[Avg_Us Sal]])</f>
        <v>56288.934925864909</v>
      </c>
      <c r="T299" t="str">
        <f>IF(ds_salaries[[#This Row],[salary_in_usd]]&gt;ds_salaries[[#This Row],[Avg_Us Sal]],"high paying","low paying")</f>
        <v>low paying</v>
      </c>
      <c r="U299">
        <f t="shared" si="24"/>
        <v>26</v>
      </c>
    </row>
    <row r="300" spans="1:21" x14ac:dyDescent="0.35">
      <c r="A300">
        <v>298</v>
      </c>
      <c r="B300">
        <v>2022</v>
      </c>
      <c r="C300" t="s">
        <v>18</v>
      </c>
      <c r="D300" t="s">
        <v>13</v>
      </c>
      <c r="E300" t="s">
        <v>14</v>
      </c>
      <c r="F300">
        <v>136620</v>
      </c>
      <c r="G300" t="s">
        <v>20</v>
      </c>
      <c r="H300">
        <v>136620</v>
      </c>
      <c r="I300" t="s">
        <v>30</v>
      </c>
      <c r="J300">
        <v>100</v>
      </c>
      <c r="K300" t="s">
        <v>30</v>
      </c>
      <c r="L300" t="s">
        <v>26</v>
      </c>
      <c r="M300">
        <f t="shared" si="20"/>
        <v>280</v>
      </c>
      <c r="N300">
        <f t="shared" si="21"/>
        <v>112297.86985172982</v>
      </c>
      <c r="O300">
        <f t="shared" si="22"/>
        <v>213</v>
      </c>
      <c r="P300">
        <f t="shared" si="23"/>
        <v>88</v>
      </c>
      <c r="Q300">
        <f>AVERAGE(ds_salaries[[#This Row],[TOTAL IN]],ds_salaries[[#This Row],[Avg_Us Sal]])</f>
        <v>56192.934925864909</v>
      </c>
      <c r="R300">
        <f>AVERAGE(ds_salaries[[#This Row],[Avg_Us Sal]],ds_salaries[[#This Row],[TOTAL MI]])</f>
        <v>56255.434925864909</v>
      </c>
      <c r="S300">
        <f>AVERAGE(ds_salaries[[#This Row],[TOTAL SE]],ds_salaries[[#This Row],[Avg_Us Sal]])</f>
        <v>56288.934925864909</v>
      </c>
      <c r="T300" t="str">
        <f>IF(ds_salaries[[#This Row],[salary_in_usd]]&gt;ds_salaries[[#This Row],[Avg_Us Sal]],"high paying","low paying")</f>
        <v>high paying</v>
      </c>
      <c r="U300">
        <f t="shared" si="24"/>
        <v>26</v>
      </c>
    </row>
    <row r="301" spans="1:21" x14ac:dyDescent="0.35">
      <c r="A301">
        <v>299</v>
      </c>
      <c r="B301">
        <v>2022</v>
      </c>
      <c r="C301" t="s">
        <v>18</v>
      </c>
      <c r="D301" t="s">
        <v>13</v>
      </c>
      <c r="E301" t="s">
        <v>14</v>
      </c>
      <c r="F301">
        <v>99360</v>
      </c>
      <c r="G301" t="s">
        <v>20</v>
      </c>
      <c r="H301">
        <v>99360</v>
      </c>
      <c r="I301" t="s">
        <v>30</v>
      </c>
      <c r="J301">
        <v>100</v>
      </c>
      <c r="K301" t="s">
        <v>30</v>
      </c>
      <c r="L301" t="s">
        <v>26</v>
      </c>
      <c r="M301">
        <f t="shared" si="20"/>
        <v>280</v>
      </c>
      <c r="N301">
        <f t="shared" si="21"/>
        <v>112297.86985172982</v>
      </c>
      <c r="O301">
        <f t="shared" si="22"/>
        <v>213</v>
      </c>
      <c r="P301">
        <f t="shared" si="23"/>
        <v>88</v>
      </c>
      <c r="Q301">
        <f>AVERAGE(ds_salaries[[#This Row],[TOTAL IN]],ds_salaries[[#This Row],[Avg_Us Sal]])</f>
        <v>56192.934925864909</v>
      </c>
      <c r="R301">
        <f>AVERAGE(ds_salaries[[#This Row],[Avg_Us Sal]],ds_salaries[[#This Row],[TOTAL MI]])</f>
        <v>56255.434925864909</v>
      </c>
      <c r="S301">
        <f>AVERAGE(ds_salaries[[#This Row],[TOTAL SE]],ds_salaries[[#This Row],[Avg_Us Sal]])</f>
        <v>56288.934925864909</v>
      </c>
      <c r="T301" t="str">
        <f>IF(ds_salaries[[#This Row],[salary_in_usd]]&gt;ds_salaries[[#This Row],[Avg_Us Sal]],"high paying","low paying")</f>
        <v>low paying</v>
      </c>
      <c r="U301">
        <f t="shared" si="24"/>
        <v>26</v>
      </c>
    </row>
    <row r="302" spans="1:21" x14ac:dyDescent="0.35">
      <c r="A302">
        <v>300</v>
      </c>
      <c r="B302">
        <v>2022</v>
      </c>
      <c r="C302" t="s">
        <v>18</v>
      </c>
      <c r="D302" t="s">
        <v>13</v>
      </c>
      <c r="E302" t="s">
        <v>14</v>
      </c>
      <c r="F302">
        <v>90000</v>
      </c>
      <c r="G302" t="s">
        <v>24</v>
      </c>
      <c r="H302">
        <v>117789</v>
      </c>
      <c r="I302" t="s">
        <v>25</v>
      </c>
      <c r="J302">
        <v>0</v>
      </c>
      <c r="K302" t="s">
        <v>25</v>
      </c>
      <c r="L302" t="s">
        <v>26</v>
      </c>
      <c r="M302">
        <f t="shared" si="20"/>
        <v>280</v>
      </c>
      <c r="N302">
        <f t="shared" si="21"/>
        <v>112297.86985172982</v>
      </c>
      <c r="O302">
        <f t="shared" si="22"/>
        <v>213</v>
      </c>
      <c r="P302">
        <f t="shared" si="23"/>
        <v>88</v>
      </c>
      <c r="Q302">
        <f>AVERAGE(ds_salaries[[#This Row],[TOTAL IN]],ds_salaries[[#This Row],[Avg_Us Sal]])</f>
        <v>56192.934925864909</v>
      </c>
      <c r="R302">
        <f>AVERAGE(ds_salaries[[#This Row],[Avg_Us Sal]],ds_salaries[[#This Row],[TOTAL MI]])</f>
        <v>56255.434925864909</v>
      </c>
      <c r="S302">
        <f>AVERAGE(ds_salaries[[#This Row],[TOTAL SE]],ds_salaries[[#This Row],[Avg_Us Sal]])</f>
        <v>56288.934925864909</v>
      </c>
      <c r="T302" t="str">
        <f>IF(ds_salaries[[#This Row],[salary_in_usd]]&gt;ds_salaries[[#This Row],[Avg_Us Sal]],"high paying","low paying")</f>
        <v>high paying</v>
      </c>
      <c r="U302">
        <f t="shared" si="24"/>
        <v>26</v>
      </c>
    </row>
    <row r="303" spans="1:21" x14ac:dyDescent="0.35">
      <c r="A303">
        <v>301</v>
      </c>
      <c r="B303">
        <v>2022</v>
      </c>
      <c r="C303" t="s">
        <v>18</v>
      </c>
      <c r="D303" t="s">
        <v>13</v>
      </c>
      <c r="E303" t="s">
        <v>14</v>
      </c>
      <c r="F303">
        <v>80000</v>
      </c>
      <c r="G303" t="s">
        <v>24</v>
      </c>
      <c r="H303">
        <v>104702</v>
      </c>
      <c r="I303" t="s">
        <v>25</v>
      </c>
      <c r="J303">
        <v>0</v>
      </c>
      <c r="K303" t="s">
        <v>25</v>
      </c>
      <c r="L303" t="s">
        <v>26</v>
      </c>
      <c r="M303">
        <f t="shared" si="20"/>
        <v>280</v>
      </c>
      <c r="N303">
        <f t="shared" si="21"/>
        <v>112297.86985172982</v>
      </c>
      <c r="O303">
        <f t="shared" si="22"/>
        <v>213</v>
      </c>
      <c r="P303">
        <f t="shared" si="23"/>
        <v>88</v>
      </c>
      <c r="Q303">
        <f>AVERAGE(ds_salaries[[#This Row],[TOTAL IN]],ds_salaries[[#This Row],[Avg_Us Sal]])</f>
        <v>56192.934925864909</v>
      </c>
      <c r="R303">
        <f>AVERAGE(ds_salaries[[#This Row],[Avg_Us Sal]],ds_salaries[[#This Row],[TOTAL MI]])</f>
        <v>56255.434925864909</v>
      </c>
      <c r="S303">
        <f>AVERAGE(ds_salaries[[#This Row],[TOTAL SE]],ds_salaries[[#This Row],[Avg_Us Sal]])</f>
        <v>56288.934925864909</v>
      </c>
      <c r="T303" t="str">
        <f>IF(ds_salaries[[#This Row],[salary_in_usd]]&gt;ds_salaries[[#This Row],[Avg_Us Sal]],"high paying","low paying")</f>
        <v>low paying</v>
      </c>
      <c r="U303">
        <f t="shared" si="24"/>
        <v>26</v>
      </c>
    </row>
    <row r="304" spans="1:21" x14ac:dyDescent="0.35">
      <c r="A304">
        <v>302</v>
      </c>
      <c r="B304">
        <v>2022</v>
      </c>
      <c r="C304" t="s">
        <v>18</v>
      </c>
      <c r="D304" t="s">
        <v>13</v>
      </c>
      <c r="E304" t="s">
        <v>14</v>
      </c>
      <c r="F304">
        <v>146000</v>
      </c>
      <c r="G304" t="s">
        <v>20</v>
      </c>
      <c r="H304">
        <v>146000</v>
      </c>
      <c r="I304" t="s">
        <v>30</v>
      </c>
      <c r="J304">
        <v>100</v>
      </c>
      <c r="K304" t="s">
        <v>30</v>
      </c>
      <c r="L304" t="s">
        <v>26</v>
      </c>
      <c r="M304">
        <f t="shared" si="20"/>
        <v>280</v>
      </c>
      <c r="N304">
        <f t="shared" si="21"/>
        <v>112297.86985172982</v>
      </c>
      <c r="O304">
        <f t="shared" si="22"/>
        <v>213</v>
      </c>
      <c r="P304">
        <f t="shared" si="23"/>
        <v>88</v>
      </c>
      <c r="Q304">
        <f>AVERAGE(ds_salaries[[#This Row],[TOTAL IN]],ds_salaries[[#This Row],[Avg_Us Sal]])</f>
        <v>56192.934925864909</v>
      </c>
      <c r="R304">
        <f>AVERAGE(ds_salaries[[#This Row],[Avg_Us Sal]],ds_salaries[[#This Row],[TOTAL MI]])</f>
        <v>56255.434925864909</v>
      </c>
      <c r="S304">
        <f>AVERAGE(ds_salaries[[#This Row],[TOTAL SE]],ds_salaries[[#This Row],[Avg_Us Sal]])</f>
        <v>56288.934925864909</v>
      </c>
      <c r="T304" t="str">
        <f>IF(ds_salaries[[#This Row],[salary_in_usd]]&gt;ds_salaries[[#This Row],[Avg_Us Sal]],"high paying","low paying")</f>
        <v>high paying</v>
      </c>
      <c r="U304">
        <f t="shared" si="24"/>
        <v>26</v>
      </c>
    </row>
    <row r="305" spans="1:21" x14ac:dyDescent="0.35">
      <c r="A305">
        <v>303</v>
      </c>
      <c r="B305">
        <v>2022</v>
      </c>
      <c r="C305" t="s">
        <v>18</v>
      </c>
      <c r="D305" t="s">
        <v>13</v>
      </c>
      <c r="E305" t="s">
        <v>14</v>
      </c>
      <c r="F305">
        <v>123000</v>
      </c>
      <c r="G305" t="s">
        <v>20</v>
      </c>
      <c r="H305">
        <v>123000</v>
      </c>
      <c r="I305" t="s">
        <v>30</v>
      </c>
      <c r="J305">
        <v>100</v>
      </c>
      <c r="K305" t="s">
        <v>30</v>
      </c>
      <c r="L305" t="s">
        <v>26</v>
      </c>
      <c r="M305">
        <f t="shared" si="20"/>
        <v>280</v>
      </c>
      <c r="N305">
        <f t="shared" si="21"/>
        <v>112297.86985172982</v>
      </c>
      <c r="O305">
        <f t="shared" si="22"/>
        <v>213</v>
      </c>
      <c r="P305">
        <f t="shared" si="23"/>
        <v>88</v>
      </c>
      <c r="Q305">
        <f>AVERAGE(ds_salaries[[#This Row],[TOTAL IN]],ds_salaries[[#This Row],[Avg_Us Sal]])</f>
        <v>56192.934925864909</v>
      </c>
      <c r="R305">
        <f>AVERAGE(ds_salaries[[#This Row],[Avg_Us Sal]],ds_salaries[[#This Row],[TOTAL MI]])</f>
        <v>56255.434925864909</v>
      </c>
      <c r="S305">
        <f>AVERAGE(ds_salaries[[#This Row],[TOTAL SE]],ds_salaries[[#This Row],[Avg_Us Sal]])</f>
        <v>56288.934925864909</v>
      </c>
      <c r="T305" t="str">
        <f>IF(ds_salaries[[#This Row],[salary_in_usd]]&gt;ds_salaries[[#This Row],[Avg_Us Sal]],"high paying","low paying")</f>
        <v>high paying</v>
      </c>
      <c r="U305">
        <f t="shared" si="24"/>
        <v>26</v>
      </c>
    </row>
    <row r="306" spans="1:21" x14ac:dyDescent="0.35">
      <c r="A306">
        <v>304</v>
      </c>
      <c r="B306">
        <v>2022</v>
      </c>
      <c r="C306" t="s">
        <v>31</v>
      </c>
      <c r="D306" t="s">
        <v>13</v>
      </c>
      <c r="E306" t="s">
        <v>44</v>
      </c>
      <c r="F306">
        <v>40000</v>
      </c>
      <c r="G306" t="s">
        <v>24</v>
      </c>
      <c r="H306">
        <v>52351</v>
      </c>
      <c r="I306" t="s">
        <v>25</v>
      </c>
      <c r="J306">
        <v>100</v>
      </c>
      <c r="K306" t="s">
        <v>25</v>
      </c>
      <c r="L306" t="s">
        <v>26</v>
      </c>
      <c r="M306">
        <f t="shared" si="20"/>
        <v>280</v>
      </c>
      <c r="N306">
        <f t="shared" si="21"/>
        <v>112297.86985172982</v>
      </c>
      <c r="O306">
        <f t="shared" si="22"/>
        <v>213</v>
      </c>
      <c r="P306">
        <f t="shared" si="23"/>
        <v>88</v>
      </c>
      <c r="Q306">
        <f>AVERAGE(ds_salaries[[#This Row],[TOTAL IN]],ds_salaries[[#This Row],[Avg_Us Sal]])</f>
        <v>56192.934925864909</v>
      </c>
      <c r="R306">
        <f>AVERAGE(ds_salaries[[#This Row],[Avg_Us Sal]],ds_salaries[[#This Row],[TOTAL MI]])</f>
        <v>56255.434925864909</v>
      </c>
      <c r="S306">
        <f>AVERAGE(ds_salaries[[#This Row],[TOTAL SE]],ds_salaries[[#This Row],[Avg_Us Sal]])</f>
        <v>56288.934925864909</v>
      </c>
      <c r="T306" t="str">
        <f>IF(ds_salaries[[#This Row],[salary_in_usd]]&gt;ds_salaries[[#This Row],[Avg_Us Sal]],"high paying","low paying")</f>
        <v>low paying</v>
      </c>
      <c r="U306">
        <f t="shared" si="24"/>
        <v>26</v>
      </c>
    </row>
    <row r="307" spans="1:21" x14ac:dyDescent="0.35">
      <c r="A307">
        <v>305</v>
      </c>
      <c r="B307">
        <v>2022</v>
      </c>
      <c r="C307" t="s">
        <v>18</v>
      </c>
      <c r="D307" t="s">
        <v>13</v>
      </c>
      <c r="E307" t="s">
        <v>32</v>
      </c>
      <c r="F307">
        <v>99000</v>
      </c>
      <c r="G307" t="s">
        <v>20</v>
      </c>
      <c r="H307">
        <v>99000</v>
      </c>
      <c r="I307" t="s">
        <v>30</v>
      </c>
      <c r="J307">
        <v>0</v>
      </c>
      <c r="K307" t="s">
        <v>30</v>
      </c>
      <c r="L307" t="s">
        <v>26</v>
      </c>
      <c r="M307">
        <f t="shared" si="20"/>
        <v>280</v>
      </c>
      <c r="N307">
        <f t="shared" si="21"/>
        <v>112297.86985172982</v>
      </c>
      <c r="O307">
        <f t="shared" si="22"/>
        <v>213</v>
      </c>
      <c r="P307">
        <f t="shared" si="23"/>
        <v>88</v>
      </c>
      <c r="Q307">
        <f>AVERAGE(ds_salaries[[#This Row],[TOTAL IN]],ds_salaries[[#This Row],[Avg_Us Sal]])</f>
        <v>56192.934925864909</v>
      </c>
      <c r="R307">
        <f>AVERAGE(ds_salaries[[#This Row],[Avg_Us Sal]],ds_salaries[[#This Row],[TOTAL MI]])</f>
        <v>56255.434925864909</v>
      </c>
      <c r="S307">
        <f>AVERAGE(ds_salaries[[#This Row],[TOTAL SE]],ds_salaries[[#This Row],[Avg_Us Sal]])</f>
        <v>56288.934925864909</v>
      </c>
      <c r="T307" t="str">
        <f>IF(ds_salaries[[#This Row],[salary_in_usd]]&gt;ds_salaries[[#This Row],[Avg_Us Sal]],"high paying","low paying")</f>
        <v>low paying</v>
      </c>
      <c r="U307">
        <f t="shared" si="24"/>
        <v>26</v>
      </c>
    </row>
    <row r="308" spans="1:21" x14ac:dyDescent="0.35">
      <c r="A308">
        <v>306</v>
      </c>
      <c r="B308">
        <v>2022</v>
      </c>
      <c r="C308" t="s">
        <v>18</v>
      </c>
      <c r="D308" t="s">
        <v>13</v>
      </c>
      <c r="E308" t="s">
        <v>32</v>
      </c>
      <c r="F308">
        <v>116000</v>
      </c>
      <c r="G308" t="s">
        <v>20</v>
      </c>
      <c r="H308">
        <v>116000</v>
      </c>
      <c r="I308" t="s">
        <v>30</v>
      </c>
      <c r="J308">
        <v>0</v>
      </c>
      <c r="K308" t="s">
        <v>30</v>
      </c>
      <c r="L308" t="s">
        <v>26</v>
      </c>
      <c r="M308">
        <f t="shared" si="20"/>
        <v>280</v>
      </c>
      <c r="N308">
        <f t="shared" si="21"/>
        <v>112297.86985172982</v>
      </c>
      <c r="O308">
        <f t="shared" si="22"/>
        <v>213</v>
      </c>
      <c r="P308">
        <f t="shared" si="23"/>
        <v>88</v>
      </c>
      <c r="Q308">
        <f>AVERAGE(ds_salaries[[#This Row],[TOTAL IN]],ds_salaries[[#This Row],[Avg_Us Sal]])</f>
        <v>56192.934925864909</v>
      </c>
      <c r="R308">
        <f>AVERAGE(ds_salaries[[#This Row],[Avg_Us Sal]],ds_salaries[[#This Row],[TOTAL MI]])</f>
        <v>56255.434925864909</v>
      </c>
      <c r="S308">
        <f>AVERAGE(ds_salaries[[#This Row],[TOTAL SE]],ds_salaries[[#This Row],[Avg_Us Sal]])</f>
        <v>56288.934925864909</v>
      </c>
      <c r="T308" t="str">
        <f>IF(ds_salaries[[#This Row],[salary_in_usd]]&gt;ds_salaries[[#This Row],[Avg_Us Sal]],"high paying","low paying")</f>
        <v>high paying</v>
      </c>
      <c r="U308">
        <f t="shared" si="24"/>
        <v>26</v>
      </c>
    </row>
    <row r="309" spans="1:21" x14ac:dyDescent="0.35">
      <c r="A309">
        <v>307</v>
      </c>
      <c r="B309">
        <v>2022</v>
      </c>
      <c r="C309" t="s">
        <v>12</v>
      </c>
      <c r="D309" t="s">
        <v>13</v>
      </c>
      <c r="E309" t="s">
        <v>32</v>
      </c>
      <c r="F309">
        <v>106260</v>
      </c>
      <c r="G309" t="s">
        <v>20</v>
      </c>
      <c r="H309">
        <v>106260</v>
      </c>
      <c r="I309" t="s">
        <v>30</v>
      </c>
      <c r="J309">
        <v>0</v>
      </c>
      <c r="K309" t="s">
        <v>30</v>
      </c>
      <c r="L309" t="s">
        <v>26</v>
      </c>
      <c r="M309">
        <f t="shared" si="20"/>
        <v>280</v>
      </c>
      <c r="N309">
        <f t="shared" si="21"/>
        <v>112297.86985172982</v>
      </c>
      <c r="O309">
        <f t="shared" si="22"/>
        <v>213</v>
      </c>
      <c r="P309">
        <f t="shared" si="23"/>
        <v>88</v>
      </c>
      <c r="Q309">
        <f>AVERAGE(ds_salaries[[#This Row],[TOTAL IN]],ds_salaries[[#This Row],[Avg_Us Sal]])</f>
        <v>56192.934925864909</v>
      </c>
      <c r="R309">
        <f>AVERAGE(ds_salaries[[#This Row],[Avg_Us Sal]],ds_salaries[[#This Row],[TOTAL MI]])</f>
        <v>56255.434925864909</v>
      </c>
      <c r="S309">
        <f>AVERAGE(ds_salaries[[#This Row],[TOTAL SE]],ds_salaries[[#This Row],[Avg_Us Sal]])</f>
        <v>56288.934925864909</v>
      </c>
      <c r="T309" t="str">
        <f>IF(ds_salaries[[#This Row],[salary_in_usd]]&gt;ds_salaries[[#This Row],[Avg_Us Sal]],"high paying","low paying")</f>
        <v>low paying</v>
      </c>
      <c r="U309">
        <f t="shared" si="24"/>
        <v>26</v>
      </c>
    </row>
    <row r="310" spans="1:21" x14ac:dyDescent="0.35">
      <c r="A310">
        <v>308</v>
      </c>
      <c r="B310">
        <v>2022</v>
      </c>
      <c r="C310" t="s">
        <v>12</v>
      </c>
      <c r="D310" t="s">
        <v>13</v>
      </c>
      <c r="E310" t="s">
        <v>32</v>
      </c>
      <c r="F310">
        <v>126500</v>
      </c>
      <c r="G310" t="s">
        <v>20</v>
      </c>
      <c r="H310">
        <v>126500</v>
      </c>
      <c r="I310" t="s">
        <v>30</v>
      </c>
      <c r="J310">
        <v>0</v>
      </c>
      <c r="K310" t="s">
        <v>30</v>
      </c>
      <c r="L310" t="s">
        <v>26</v>
      </c>
      <c r="M310">
        <f t="shared" si="20"/>
        <v>280</v>
      </c>
      <c r="N310">
        <f t="shared" si="21"/>
        <v>112297.86985172982</v>
      </c>
      <c r="O310">
        <f t="shared" si="22"/>
        <v>213</v>
      </c>
      <c r="P310">
        <f t="shared" si="23"/>
        <v>88</v>
      </c>
      <c r="Q310">
        <f>AVERAGE(ds_salaries[[#This Row],[TOTAL IN]],ds_salaries[[#This Row],[Avg_Us Sal]])</f>
        <v>56192.934925864909</v>
      </c>
      <c r="R310">
        <f>AVERAGE(ds_salaries[[#This Row],[Avg_Us Sal]],ds_salaries[[#This Row],[TOTAL MI]])</f>
        <v>56255.434925864909</v>
      </c>
      <c r="S310">
        <f>AVERAGE(ds_salaries[[#This Row],[TOTAL SE]],ds_salaries[[#This Row],[Avg_Us Sal]])</f>
        <v>56288.934925864909</v>
      </c>
      <c r="T310" t="str">
        <f>IF(ds_salaries[[#This Row],[salary_in_usd]]&gt;ds_salaries[[#This Row],[Avg_Us Sal]],"high paying","low paying")</f>
        <v>high paying</v>
      </c>
      <c r="U310">
        <f t="shared" si="24"/>
        <v>26</v>
      </c>
    </row>
    <row r="311" spans="1:21" x14ac:dyDescent="0.35">
      <c r="A311">
        <v>309</v>
      </c>
      <c r="B311">
        <v>2022</v>
      </c>
      <c r="C311" t="s">
        <v>54</v>
      </c>
      <c r="D311" t="s">
        <v>13</v>
      </c>
      <c r="E311" t="s">
        <v>44</v>
      </c>
      <c r="F311">
        <v>242000</v>
      </c>
      <c r="G311" t="s">
        <v>20</v>
      </c>
      <c r="H311">
        <v>242000</v>
      </c>
      <c r="I311" t="s">
        <v>30</v>
      </c>
      <c r="J311">
        <v>100</v>
      </c>
      <c r="K311" t="s">
        <v>30</v>
      </c>
      <c r="L311" t="s">
        <v>26</v>
      </c>
      <c r="M311">
        <f t="shared" si="20"/>
        <v>280</v>
      </c>
      <c r="N311">
        <f t="shared" si="21"/>
        <v>112297.86985172982</v>
      </c>
      <c r="O311">
        <f t="shared" si="22"/>
        <v>213</v>
      </c>
      <c r="P311">
        <f t="shared" si="23"/>
        <v>88</v>
      </c>
      <c r="Q311">
        <f>AVERAGE(ds_salaries[[#This Row],[TOTAL IN]],ds_salaries[[#This Row],[Avg_Us Sal]])</f>
        <v>56192.934925864909</v>
      </c>
      <c r="R311">
        <f>AVERAGE(ds_salaries[[#This Row],[Avg_Us Sal]],ds_salaries[[#This Row],[TOTAL MI]])</f>
        <v>56255.434925864909</v>
      </c>
      <c r="S311">
        <f>AVERAGE(ds_salaries[[#This Row],[TOTAL SE]],ds_salaries[[#This Row],[Avg_Us Sal]])</f>
        <v>56288.934925864909</v>
      </c>
      <c r="T311" t="str">
        <f>IF(ds_salaries[[#This Row],[salary_in_usd]]&gt;ds_salaries[[#This Row],[Avg_Us Sal]],"high paying","low paying")</f>
        <v>high paying</v>
      </c>
      <c r="U311">
        <f t="shared" si="24"/>
        <v>26</v>
      </c>
    </row>
    <row r="312" spans="1:21" x14ac:dyDescent="0.35">
      <c r="A312">
        <v>310</v>
      </c>
      <c r="B312">
        <v>2022</v>
      </c>
      <c r="C312" t="s">
        <v>54</v>
      </c>
      <c r="D312" t="s">
        <v>13</v>
      </c>
      <c r="E312" t="s">
        <v>44</v>
      </c>
      <c r="F312">
        <v>200000</v>
      </c>
      <c r="G312" t="s">
        <v>20</v>
      </c>
      <c r="H312">
        <v>200000</v>
      </c>
      <c r="I312" t="s">
        <v>30</v>
      </c>
      <c r="J312">
        <v>100</v>
      </c>
      <c r="K312" t="s">
        <v>30</v>
      </c>
      <c r="L312" t="s">
        <v>26</v>
      </c>
      <c r="M312">
        <f t="shared" si="20"/>
        <v>280</v>
      </c>
      <c r="N312">
        <f t="shared" si="21"/>
        <v>112297.86985172982</v>
      </c>
      <c r="O312">
        <f t="shared" si="22"/>
        <v>213</v>
      </c>
      <c r="P312">
        <f t="shared" si="23"/>
        <v>88</v>
      </c>
      <c r="Q312">
        <f>AVERAGE(ds_salaries[[#This Row],[TOTAL IN]],ds_salaries[[#This Row],[Avg_Us Sal]])</f>
        <v>56192.934925864909</v>
      </c>
      <c r="R312">
        <f>AVERAGE(ds_salaries[[#This Row],[Avg_Us Sal]],ds_salaries[[#This Row],[TOTAL MI]])</f>
        <v>56255.434925864909</v>
      </c>
      <c r="S312">
        <f>AVERAGE(ds_salaries[[#This Row],[TOTAL SE]],ds_salaries[[#This Row],[Avg_Us Sal]])</f>
        <v>56288.934925864909</v>
      </c>
      <c r="T312" t="str">
        <f>IF(ds_salaries[[#This Row],[salary_in_usd]]&gt;ds_salaries[[#This Row],[Avg_Us Sal]],"high paying","low paying")</f>
        <v>high paying</v>
      </c>
      <c r="U312">
        <f t="shared" si="24"/>
        <v>26</v>
      </c>
    </row>
    <row r="313" spans="1:21" x14ac:dyDescent="0.35">
      <c r="A313">
        <v>311</v>
      </c>
      <c r="B313">
        <v>2022</v>
      </c>
      <c r="C313" t="s">
        <v>12</v>
      </c>
      <c r="D313" t="s">
        <v>13</v>
      </c>
      <c r="E313" t="s">
        <v>14</v>
      </c>
      <c r="F313">
        <v>50000</v>
      </c>
      <c r="G313" t="s">
        <v>24</v>
      </c>
      <c r="H313">
        <v>65438</v>
      </c>
      <c r="I313" t="s">
        <v>25</v>
      </c>
      <c r="J313">
        <v>0</v>
      </c>
      <c r="K313" t="s">
        <v>25</v>
      </c>
      <c r="L313" t="s">
        <v>26</v>
      </c>
      <c r="M313">
        <f t="shared" si="20"/>
        <v>280</v>
      </c>
      <c r="N313">
        <f t="shared" si="21"/>
        <v>112297.86985172982</v>
      </c>
      <c r="O313">
        <f t="shared" si="22"/>
        <v>213</v>
      </c>
      <c r="P313">
        <f t="shared" si="23"/>
        <v>88</v>
      </c>
      <c r="Q313">
        <f>AVERAGE(ds_salaries[[#This Row],[TOTAL IN]],ds_salaries[[#This Row],[Avg_Us Sal]])</f>
        <v>56192.934925864909</v>
      </c>
      <c r="R313">
        <f>AVERAGE(ds_salaries[[#This Row],[Avg_Us Sal]],ds_salaries[[#This Row],[TOTAL MI]])</f>
        <v>56255.434925864909</v>
      </c>
      <c r="S313">
        <f>AVERAGE(ds_salaries[[#This Row],[TOTAL SE]],ds_salaries[[#This Row],[Avg_Us Sal]])</f>
        <v>56288.934925864909</v>
      </c>
      <c r="T313" t="str">
        <f>IF(ds_salaries[[#This Row],[salary_in_usd]]&gt;ds_salaries[[#This Row],[Avg_Us Sal]],"high paying","low paying")</f>
        <v>low paying</v>
      </c>
      <c r="U313">
        <f t="shared" si="24"/>
        <v>26</v>
      </c>
    </row>
    <row r="314" spans="1:21" x14ac:dyDescent="0.35">
      <c r="A314">
        <v>312</v>
      </c>
      <c r="B314">
        <v>2022</v>
      </c>
      <c r="C314" t="s">
        <v>12</v>
      </c>
      <c r="D314" t="s">
        <v>13</v>
      </c>
      <c r="E314" t="s">
        <v>14</v>
      </c>
      <c r="F314">
        <v>30000</v>
      </c>
      <c r="G314" t="s">
        <v>24</v>
      </c>
      <c r="H314">
        <v>39263</v>
      </c>
      <c r="I314" t="s">
        <v>25</v>
      </c>
      <c r="J314">
        <v>0</v>
      </c>
      <c r="K314" t="s">
        <v>25</v>
      </c>
      <c r="L314" t="s">
        <v>26</v>
      </c>
      <c r="M314">
        <f t="shared" si="20"/>
        <v>280</v>
      </c>
      <c r="N314">
        <f t="shared" si="21"/>
        <v>112297.86985172982</v>
      </c>
      <c r="O314">
        <f t="shared" si="22"/>
        <v>213</v>
      </c>
      <c r="P314">
        <f t="shared" si="23"/>
        <v>88</v>
      </c>
      <c r="Q314">
        <f>AVERAGE(ds_salaries[[#This Row],[TOTAL IN]],ds_salaries[[#This Row],[Avg_Us Sal]])</f>
        <v>56192.934925864909</v>
      </c>
      <c r="R314">
        <f>AVERAGE(ds_salaries[[#This Row],[Avg_Us Sal]],ds_salaries[[#This Row],[TOTAL MI]])</f>
        <v>56255.434925864909</v>
      </c>
      <c r="S314">
        <f>AVERAGE(ds_salaries[[#This Row],[TOTAL SE]],ds_salaries[[#This Row],[Avg_Us Sal]])</f>
        <v>56288.934925864909</v>
      </c>
      <c r="T314" t="str">
        <f>IF(ds_salaries[[#This Row],[salary_in_usd]]&gt;ds_salaries[[#This Row],[Avg_Us Sal]],"high paying","low paying")</f>
        <v>low paying</v>
      </c>
      <c r="U314">
        <f t="shared" si="24"/>
        <v>26</v>
      </c>
    </row>
    <row r="315" spans="1:21" x14ac:dyDescent="0.35">
      <c r="A315">
        <v>313</v>
      </c>
      <c r="B315">
        <v>2022</v>
      </c>
      <c r="C315" t="s">
        <v>12</v>
      </c>
      <c r="D315" t="s">
        <v>13</v>
      </c>
      <c r="E315" t="s">
        <v>44</v>
      </c>
      <c r="F315">
        <v>60000</v>
      </c>
      <c r="G315" t="s">
        <v>24</v>
      </c>
      <c r="H315">
        <v>78526</v>
      </c>
      <c r="I315" t="s">
        <v>25</v>
      </c>
      <c r="J315">
        <v>0</v>
      </c>
      <c r="K315" t="s">
        <v>25</v>
      </c>
      <c r="L315" t="s">
        <v>26</v>
      </c>
      <c r="M315">
        <f t="shared" si="20"/>
        <v>280</v>
      </c>
      <c r="N315">
        <f t="shared" si="21"/>
        <v>112297.86985172982</v>
      </c>
      <c r="O315">
        <f t="shared" si="22"/>
        <v>213</v>
      </c>
      <c r="P315">
        <f t="shared" si="23"/>
        <v>88</v>
      </c>
      <c r="Q315">
        <f>AVERAGE(ds_salaries[[#This Row],[TOTAL IN]],ds_salaries[[#This Row],[Avg_Us Sal]])</f>
        <v>56192.934925864909</v>
      </c>
      <c r="R315">
        <f>AVERAGE(ds_salaries[[#This Row],[Avg_Us Sal]],ds_salaries[[#This Row],[TOTAL MI]])</f>
        <v>56255.434925864909</v>
      </c>
      <c r="S315">
        <f>AVERAGE(ds_salaries[[#This Row],[TOTAL SE]],ds_salaries[[#This Row],[Avg_Us Sal]])</f>
        <v>56288.934925864909</v>
      </c>
      <c r="T315" t="str">
        <f>IF(ds_salaries[[#This Row],[salary_in_usd]]&gt;ds_salaries[[#This Row],[Avg_Us Sal]],"high paying","low paying")</f>
        <v>low paying</v>
      </c>
      <c r="U315">
        <f t="shared" si="24"/>
        <v>26</v>
      </c>
    </row>
    <row r="316" spans="1:21" x14ac:dyDescent="0.35">
      <c r="A316">
        <v>314</v>
      </c>
      <c r="B316">
        <v>2022</v>
      </c>
      <c r="C316" t="s">
        <v>12</v>
      </c>
      <c r="D316" t="s">
        <v>13</v>
      </c>
      <c r="E316" t="s">
        <v>44</v>
      </c>
      <c r="F316">
        <v>40000</v>
      </c>
      <c r="G316" t="s">
        <v>24</v>
      </c>
      <c r="H316">
        <v>52351</v>
      </c>
      <c r="I316" t="s">
        <v>25</v>
      </c>
      <c r="J316">
        <v>0</v>
      </c>
      <c r="K316" t="s">
        <v>25</v>
      </c>
      <c r="L316" t="s">
        <v>26</v>
      </c>
      <c r="M316">
        <f t="shared" si="20"/>
        <v>280</v>
      </c>
      <c r="N316">
        <f t="shared" si="21"/>
        <v>112297.86985172982</v>
      </c>
      <c r="O316">
        <f t="shared" si="22"/>
        <v>213</v>
      </c>
      <c r="P316">
        <f t="shared" si="23"/>
        <v>88</v>
      </c>
      <c r="Q316">
        <f>AVERAGE(ds_salaries[[#This Row],[TOTAL IN]],ds_salaries[[#This Row],[Avg_Us Sal]])</f>
        <v>56192.934925864909</v>
      </c>
      <c r="R316">
        <f>AVERAGE(ds_salaries[[#This Row],[Avg_Us Sal]],ds_salaries[[#This Row],[TOTAL MI]])</f>
        <v>56255.434925864909</v>
      </c>
      <c r="S316">
        <f>AVERAGE(ds_salaries[[#This Row],[TOTAL SE]],ds_salaries[[#This Row],[Avg_Us Sal]])</f>
        <v>56288.934925864909</v>
      </c>
      <c r="T316" t="str">
        <f>IF(ds_salaries[[#This Row],[salary_in_usd]]&gt;ds_salaries[[#This Row],[Avg_Us Sal]],"high paying","low paying")</f>
        <v>low paying</v>
      </c>
      <c r="U316">
        <f t="shared" si="24"/>
        <v>26</v>
      </c>
    </row>
    <row r="317" spans="1:21" x14ac:dyDescent="0.35">
      <c r="A317">
        <v>315</v>
      </c>
      <c r="B317">
        <v>2022</v>
      </c>
      <c r="C317" t="s">
        <v>18</v>
      </c>
      <c r="D317" t="s">
        <v>13</v>
      </c>
      <c r="E317" t="s">
        <v>14</v>
      </c>
      <c r="F317">
        <v>165220</v>
      </c>
      <c r="G317" t="s">
        <v>20</v>
      </c>
      <c r="H317">
        <v>165220</v>
      </c>
      <c r="I317" t="s">
        <v>30</v>
      </c>
      <c r="J317">
        <v>100</v>
      </c>
      <c r="K317" t="s">
        <v>30</v>
      </c>
      <c r="L317" t="s">
        <v>26</v>
      </c>
      <c r="M317">
        <f t="shared" si="20"/>
        <v>280</v>
      </c>
      <c r="N317">
        <f t="shared" si="21"/>
        <v>112297.86985172982</v>
      </c>
      <c r="O317">
        <f t="shared" si="22"/>
        <v>213</v>
      </c>
      <c r="P317">
        <f t="shared" si="23"/>
        <v>88</v>
      </c>
      <c r="Q317">
        <f>AVERAGE(ds_salaries[[#This Row],[TOTAL IN]],ds_salaries[[#This Row],[Avg_Us Sal]])</f>
        <v>56192.934925864909</v>
      </c>
      <c r="R317">
        <f>AVERAGE(ds_salaries[[#This Row],[Avg_Us Sal]],ds_salaries[[#This Row],[TOTAL MI]])</f>
        <v>56255.434925864909</v>
      </c>
      <c r="S317">
        <f>AVERAGE(ds_salaries[[#This Row],[TOTAL SE]],ds_salaries[[#This Row],[Avg_Us Sal]])</f>
        <v>56288.934925864909</v>
      </c>
      <c r="T317" t="str">
        <f>IF(ds_salaries[[#This Row],[salary_in_usd]]&gt;ds_salaries[[#This Row],[Avg_Us Sal]],"high paying","low paying")</f>
        <v>high paying</v>
      </c>
      <c r="U317">
        <f t="shared" si="24"/>
        <v>26</v>
      </c>
    </row>
    <row r="318" spans="1:21" x14ac:dyDescent="0.35">
      <c r="A318">
        <v>316</v>
      </c>
      <c r="B318">
        <v>2022</v>
      </c>
      <c r="C318" t="s">
        <v>31</v>
      </c>
      <c r="D318" t="s">
        <v>13</v>
      </c>
      <c r="E318" t="s">
        <v>44</v>
      </c>
      <c r="F318">
        <v>35000</v>
      </c>
      <c r="G318" t="s">
        <v>24</v>
      </c>
      <c r="H318">
        <v>45807</v>
      </c>
      <c r="I318" t="s">
        <v>25</v>
      </c>
      <c r="J318">
        <v>100</v>
      </c>
      <c r="K318" t="s">
        <v>25</v>
      </c>
      <c r="L318" t="s">
        <v>26</v>
      </c>
      <c r="M318">
        <f t="shared" si="20"/>
        <v>280</v>
      </c>
      <c r="N318">
        <f t="shared" si="21"/>
        <v>112297.86985172982</v>
      </c>
      <c r="O318">
        <f t="shared" si="22"/>
        <v>213</v>
      </c>
      <c r="P318">
        <f t="shared" si="23"/>
        <v>88</v>
      </c>
      <c r="Q318">
        <f>AVERAGE(ds_salaries[[#This Row],[TOTAL IN]],ds_salaries[[#This Row],[Avg_Us Sal]])</f>
        <v>56192.934925864909</v>
      </c>
      <c r="R318">
        <f>AVERAGE(ds_salaries[[#This Row],[Avg_Us Sal]],ds_salaries[[#This Row],[TOTAL MI]])</f>
        <v>56255.434925864909</v>
      </c>
      <c r="S318">
        <f>AVERAGE(ds_salaries[[#This Row],[TOTAL SE]],ds_salaries[[#This Row],[Avg_Us Sal]])</f>
        <v>56288.934925864909</v>
      </c>
      <c r="T318" t="str">
        <f>IF(ds_salaries[[#This Row],[salary_in_usd]]&gt;ds_salaries[[#This Row],[Avg_Us Sal]],"high paying","low paying")</f>
        <v>low paying</v>
      </c>
      <c r="U318">
        <f t="shared" si="24"/>
        <v>26</v>
      </c>
    </row>
    <row r="319" spans="1:21" x14ac:dyDescent="0.35">
      <c r="A319">
        <v>317</v>
      </c>
      <c r="B319">
        <v>2022</v>
      </c>
      <c r="C319" t="s">
        <v>18</v>
      </c>
      <c r="D319" t="s">
        <v>13</v>
      </c>
      <c r="E319" t="s">
        <v>14</v>
      </c>
      <c r="F319">
        <v>120160</v>
      </c>
      <c r="G319" t="s">
        <v>20</v>
      </c>
      <c r="H319">
        <v>120160</v>
      </c>
      <c r="I319" t="s">
        <v>30</v>
      </c>
      <c r="J319">
        <v>100</v>
      </c>
      <c r="K319" t="s">
        <v>30</v>
      </c>
      <c r="L319" t="s">
        <v>26</v>
      </c>
      <c r="M319">
        <f t="shared" si="20"/>
        <v>280</v>
      </c>
      <c r="N319">
        <f t="shared" si="21"/>
        <v>112297.86985172982</v>
      </c>
      <c r="O319">
        <f t="shared" si="22"/>
        <v>213</v>
      </c>
      <c r="P319">
        <f t="shared" si="23"/>
        <v>88</v>
      </c>
      <c r="Q319">
        <f>AVERAGE(ds_salaries[[#This Row],[TOTAL IN]],ds_salaries[[#This Row],[Avg_Us Sal]])</f>
        <v>56192.934925864909</v>
      </c>
      <c r="R319">
        <f>AVERAGE(ds_salaries[[#This Row],[Avg_Us Sal]],ds_salaries[[#This Row],[TOTAL MI]])</f>
        <v>56255.434925864909</v>
      </c>
      <c r="S319">
        <f>AVERAGE(ds_salaries[[#This Row],[TOTAL SE]],ds_salaries[[#This Row],[Avg_Us Sal]])</f>
        <v>56288.934925864909</v>
      </c>
      <c r="T319" t="str">
        <f>IF(ds_salaries[[#This Row],[salary_in_usd]]&gt;ds_salaries[[#This Row],[Avg_Us Sal]],"high paying","low paying")</f>
        <v>high paying</v>
      </c>
      <c r="U319">
        <f t="shared" si="24"/>
        <v>26</v>
      </c>
    </row>
    <row r="320" spans="1:21" x14ac:dyDescent="0.35">
      <c r="A320">
        <v>318</v>
      </c>
      <c r="B320">
        <v>2022</v>
      </c>
      <c r="C320" t="s">
        <v>18</v>
      </c>
      <c r="D320" t="s">
        <v>13</v>
      </c>
      <c r="E320" t="s">
        <v>32</v>
      </c>
      <c r="F320">
        <v>90320</v>
      </c>
      <c r="G320" t="s">
        <v>20</v>
      </c>
      <c r="H320">
        <v>90320</v>
      </c>
      <c r="I320" t="s">
        <v>30</v>
      </c>
      <c r="J320">
        <v>100</v>
      </c>
      <c r="K320" t="s">
        <v>30</v>
      </c>
      <c r="L320" t="s">
        <v>26</v>
      </c>
      <c r="M320">
        <f t="shared" si="20"/>
        <v>280</v>
      </c>
      <c r="N320">
        <f t="shared" si="21"/>
        <v>112297.86985172982</v>
      </c>
      <c r="O320">
        <f t="shared" si="22"/>
        <v>213</v>
      </c>
      <c r="P320">
        <f t="shared" si="23"/>
        <v>88</v>
      </c>
      <c r="Q320">
        <f>AVERAGE(ds_salaries[[#This Row],[TOTAL IN]],ds_salaries[[#This Row],[Avg_Us Sal]])</f>
        <v>56192.934925864909</v>
      </c>
      <c r="R320">
        <f>AVERAGE(ds_salaries[[#This Row],[Avg_Us Sal]],ds_salaries[[#This Row],[TOTAL MI]])</f>
        <v>56255.434925864909</v>
      </c>
      <c r="S320">
        <f>AVERAGE(ds_salaries[[#This Row],[TOTAL SE]],ds_salaries[[#This Row],[Avg_Us Sal]])</f>
        <v>56288.934925864909</v>
      </c>
      <c r="T320" t="str">
        <f>IF(ds_salaries[[#This Row],[salary_in_usd]]&gt;ds_salaries[[#This Row],[Avg_Us Sal]],"high paying","low paying")</f>
        <v>low paying</v>
      </c>
      <c r="U320">
        <f t="shared" si="24"/>
        <v>26</v>
      </c>
    </row>
    <row r="321" spans="1:21" x14ac:dyDescent="0.35">
      <c r="A321">
        <v>319</v>
      </c>
      <c r="B321">
        <v>2022</v>
      </c>
      <c r="C321" t="s">
        <v>18</v>
      </c>
      <c r="D321" t="s">
        <v>13</v>
      </c>
      <c r="E321" t="s">
        <v>44</v>
      </c>
      <c r="F321">
        <v>181940</v>
      </c>
      <c r="G321" t="s">
        <v>20</v>
      </c>
      <c r="H321">
        <v>181940</v>
      </c>
      <c r="I321" t="s">
        <v>30</v>
      </c>
      <c r="J321">
        <v>0</v>
      </c>
      <c r="K321" t="s">
        <v>30</v>
      </c>
      <c r="L321" t="s">
        <v>26</v>
      </c>
      <c r="M321">
        <f t="shared" si="20"/>
        <v>280</v>
      </c>
      <c r="N321">
        <f t="shared" si="21"/>
        <v>112297.86985172982</v>
      </c>
      <c r="O321">
        <f t="shared" si="22"/>
        <v>213</v>
      </c>
      <c r="P321">
        <f t="shared" si="23"/>
        <v>88</v>
      </c>
      <c r="Q321">
        <f>AVERAGE(ds_salaries[[#This Row],[TOTAL IN]],ds_salaries[[#This Row],[Avg_Us Sal]])</f>
        <v>56192.934925864909</v>
      </c>
      <c r="R321">
        <f>AVERAGE(ds_salaries[[#This Row],[Avg_Us Sal]],ds_salaries[[#This Row],[TOTAL MI]])</f>
        <v>56255.434925864909</v>
      </c>
      <c r="S321">
        <f>AVERAGE(ds_salaries[[#This Row],[TOTAL SE]],ds_salaries[[#This Row],[Avg_Us Sal]])</f>
        <v>56288.934925864909</v>
      </c>
      <c r="T321" t="str">
        <f>IF(ds_salaries[[#This Row],[salary_in_usd]]&gt;ds_salaries[[#This Row],[Avg_Us Sal]],"high paying","low paying")</f>
        <v>high paying</v>
      </c>
      <c r="U321">
        <f t="shared" si="24"/>
        <v>26</v>
      </c>
    </row>
    <row r="322" spans="1:21" x14ac:dyDescent="0.35">
      <c r="A322">
        <v>320</v>
      </c>
      <c r="B322">
        <v>2022</v>
      </c>
      <c r="C322" t="s">
        <v>18</v>
      </c>
      <c r="D322" t="s">
        <v>13</v>
      </c>
      <c r="E322" t="s">
        <v>44</v>
      </c>
      <c r="F322">
        <v>132320</v>
      </c>
      <c r="G322" t="s">
        <v>20</v>
      </c>
      <c r="H322">
        <v>132320</v>
      </c>
      <c r="I322" t="s">
        <v>30</v>
      </c>
      <c r="J322">
        <v>0</v>
      </c>
      <c r="K322" t="s">
        <v>30</v>
      </c>
      <c r="L322" t="s">
        <v>26</v>
      </c>
      <c r="M322">
        <f t="shared" ref="M322:M385" si="25">COUNTIFS(C:C,"SE")</f>
        <v>280</v>
      </c>
      <c r="N322">
        <f t="shared" ref="N322:N385" si="26">AVERAGE(H:H)</f>
        <v>112297.86985172982</v>
      </c>
      <c r="O322">
        <f t="shared" ref="O322:O385" si="27">COUNTIFS(C:C,"MI")</f>
        <v>213</v>
      </c>
      <c r="P322">
        <f t="shared" ref="P322:P385" si="28">COUNTIFS(C:C,"EN")</f>
        <v>88</v>
      </c>
      <c r="Q322">
        <f>AVERAGE(ds_salaries[[#This Row],[TOTAL IN]],ds_salaries[[#This Row],[Avg_Us Sal]])</f>
        <v>56192.934925864909</v>
      </c>
      <c r="R322">
        <f>AVERAGE(ds_salaries[[#This Row],[Avg_Us Sal]],ds_salaries[[#This Row],[TOTAL MI]])</f>
        <v>56255.434925864909</v>
      </c>
      <c r="S322">
        <f>AVERAGE(ds_salaries[[#This Row],[TOTAL SE]],ds_salaries[[#This Row],[Avg_Us Sal]])</f>
        <v>56288.934925864909</v>
      </c>
      <c r="T322" t="str">
        <f>IF(ds_salaries[[#This Row],[salary_in_usd]]&gt;ds_salaries[[#This Row],[Avg_Us Sal]],"high paying","low paying")</f>
        <v>high paying</v>
      </c>
      <c r="U322">
        <f t="shared" ref="U322:U385" si="29">COUNTIFS(C:C,"EX")</f>
        <v>26</v>
      </c>
    </row>
    <row r="323" spans="1:21" x14ac:dyDescent="0.35">
      <c r="A323">
        <v>321</v>
      </c>
      <c r="B323">
        <v>2022</v>
      </c>
      <c r="C323" t="s">
        <v>18</v>
      </c>
      <c r="D323" t="s">
        <v>13</v>
      </c>
      <c r="E323" t="s">
        <v>44</v>
      </c>
      <c r="F323">
        <v>220110</v>
      </c>
      <c r="G323" t="s">
        <v>20</v>
      </c>
      <c r="H323">
        <v>220110</v>
      </c>
      <c r="I323" t="s">
        <v>30</v>
      </c>
      <c r="J323">
        <v>0</v>
      </c>
      <c r="K323" t="s">
        <v>30</v>
      </c>
      <c r="L323" t="s">
        <v>26</v>
      </c>
      <c r="M323">
        <f t="shared" si="25"/>
        <v>280</v>
      </c>
      <c r="N323">
        <f t="shared" si="26"/>
        <v>112297.86985172982</v>
      </c>
      <c r="O323">
        <f t="shared" si="27"/>
        <v>213</v>
      </c>
      <c r="P323">
        <f t="shared" si="28"/>
        <v>88</v>
      </c>
      <c r="Q323">
        <f>AVERAGE(ds_salaries[[#This Row],[TOTAL IN]],ds_salaries[[#This Row],[Avg_Us Sal]])</f>
        <v>56192.934925864909</v>
      </c>
      <c r="R323">
        <f>AVERAGE(ds_salaries[[#This Row],[Avg_Us Sal]],ds_salaries[[#This Row],[TOTAL MI]])</f>
        <v>56255.434925864909</v>
      </c>
      <c r="S323">
        <f>AVERAGE(ds_salaries[[#This Row],[TOTAL SE]],ds_salaries[[#This Row],[Avg_Us Sal]])</f>
        <v>56288.934925864909</v>
      </c>
      <c r="T323" t="str">
        <f>IF(ds_salaries[[#This Row],[salary_in_usd]]&gt;ds_salaries[[#This Row],[Avg_Us Sal]],"high paying","low paying")</f>
        <v>high paying</v>
      </c>
      <c r="U323">
        <f t="shared" si="29"/>
        <v>26</v>
      </c>
    </row>
    <row r="324" spans="1:21" x14ac:dyDescent="0.35">
      <c r="A324">
        <v>322</v>
      </c>
      <c r="B324">
        <v>2022</v>
      </c>
      <c r="C324" t="s">
        <v>18</v>
      </c>
      <c r="D324" t="s">
        <v>13</v>
      </c>
      <c r="E324" t="s">
        <v>44</v>
      </c>
      <c r="F324">
        <v>160080</v>
      </c>
      <c r="G324" t="s">
        <v>20</v>
      </c>
      <c r="H324">
        <v>160080</v>
      </c>
      <c r="I324" t="s">
        <v>30</v>
      </c>
      <c r="J324">
        <v>0</v>
      </c>
      <c r="K324" t="s">
        <v>30</v>
      </c>
      <c r="L324" t="s">
        <v>26</v>
      </c>
      <c r="M324">
        <f t="shared" si="25"/>
        <v>280</v>
      </c>
      <c r="N324">
        <f t="shared" si="26"/>
        <v>112297.86985172982</v>
      </c>
      <c r="O324">
        <f t="shared" si="27"/>
        <v>213</v>
      </c>
      <c r="P324">
        <f t="shared" si="28"/>
        <v>88</v>
      </c>
      <c r="Q324">
        <f>AVERAGE(ds_salaries[[#This Row],[TOTAL IN]],ds_salaries[[#This Row],[Avg_Us Sal]])</f>
        <v>56192.934925864909</v>
      </c>
      <c r="R324">
        <f>AVERAGE(ds_salaries[[#This Row],[Avg_Us Sal]],ds_salaries[[#This Row],[TOTAL MI]])</f>
        <v>56255.434925864909</v>
      </c>
      <c r="S324">
        <f>AVERAGE(ds_salaries[[#This Row],[TOTAL SE]],ds_salaries[[#This Row],[Avg_Us Sal]])</f>
        <v>56288.934925864909</v>
      </c>
      <c r="T324" t="str">
        <f>IF(ds_salaries[[#This Row],[salary_in_usd]]&gt;ds_salaries[[#This Row],[Avg_Us Sal]],"high paying","low paying")</f>
        <v>high paying</v>
      </c>
      <c r="U324">
        <f t="shared" si="29"/>
        <v>26</v>
      </c>
    </row>
    <row r="325" spans="1:21" x14ac:dyDescent="0.35">
      <c r="A325">
        <v>323</v>
      </c>
      <c r="B325">
        <v>2022</v>
      </c>
      <c r="C325" t="s">
        <v>18</v>
      </c>
      <c r="D325" t="s">
        <v>13</v>
      </c>
      <c r="E325" t="s">
        <v>14</v>
      </c>
      <c r="F325">
        <v>180000</v>
      </c>
      <c r="G325" t="s">
        <v>20</v>
      </c>
      <c r="H325">
        <v>180000</v>
      </c>
      <c r="I325" t="s">
        <v>30</v>
      </c>
      <c r="J325">
        <v>0</v>
      </c>
      <c r="K325" t="s">
        <v>30</v>
      </c>
      <c r="L325" t="s">
        <v>17</v>
      </c>
      <c r="M325">
        <f t="shared" si="25"/>
        <v>280</v>
      </c>
      <c r="N325">
        <f t="shared" si="26"/>
        <v>112297.86985172982</v>
      </c>
      <c r="O325">
        <f t="shared" si="27"/>
        <v>213</v>
      </c>
      <c r="P325">
        <f t="shared" si="28"/>
        <v>88</v>
      </c>
      <c r="Q325">
        <f>AVERAGE(ds_salaries[[#This Row],[TOTAL IN]],ds_salaries[[#This Row],[Avg_Us Sal]])</f>
        <v>56192.934925864909</v>
      </c>
      <c r="R325">
        <f>AVERAGE(ds_salaries[[#This Row],[Avg_Us Sal]],ds_salaries[[#This Row],[TOTAL MI]])</f>
        <v>56255.434925864909</v>
      </c>
      <c r="S325">
        <f>AVERAGE(ds_salaries[[#This Row],[TOTAL SE]],ds_salaries[[#This Row],[Avg_Us Sal]])</f>
        <v>56288.934925864909</v>
      </c>
      <c r="T325" t="str">
        <f>IF(ds_salaries[[#This Row],[salary_in_usd]]&gt;ds_salaries[[#This Row],[Avg_Us Sal]],"high paying","low paying")</f>
        <v>high paying</v>
      </c>
      <c r="U325">
        <f t="shared" si="29"/>
        <v>26</v>
      </c>
    </row>
    <row r="326" spans="1:21" x14ac:dyDescent="0.35">
      <c r="A326">
        <v>324</v>
      </c>
      <c r="B326">
        <v>2022</v>
      </c>
      <c r="C326" t="s">
        <v>18</v>
      </c>
      <c r="D326" t="s">
        <v>13</v>
      </c>
      <c r="E326" t="s">
        <v>14</v>
      </c>
      <c r="F326">
        <v>120000</v>
      </c>
      <c r="G326" t="s">
        <v>20</v>
      </c>
      <c r="H326">
        <v>120000</v>
      </c>
      <c r="I326" t="s">
        <v>30</v>
      </c>
      <c r="J326">
        <v>0</v>
      </c>
      <c r="K326" t="s">
        <v>30</v>
      </c>
      <c r="L326" t="s">
        <v>17</v>
      </c>
      <c r="M326">
        <f t="shared" si="25"/>
        <v>280</v>
      </c>
      <c r="N326">
        <f t="shared" si="26"/>
        <v>112297.86985172982</v>
      </c>
      <c r="O326">
        <f t="shared" si="27"/>
        <v>213</v>
      </c>
      <c r="P326">
        <f t="shared" si="28"/>
        <v>88</v>
      </c>
      <c r="Q326">
        <f>AVERAGE(ds_salaries[[#This Row],[TOTAL IN]],ds_salaries[[#This Row],[Avg_Us Sal]])</f>
        <v>56192.934925864909</v>
      </c>
      <c r="R326">
        <f>AVERAGE(ds_salaries[[#This Row],[Avg_Us Sal]],ds_salaries[[#This Row],[TOTAL MI]])</f>
        <v>56255.434925864909</v>
      </c>
      <c r="S326">
        <f>AVERAGE(ds_salaries[[#This Row],[TOTAL SE]],ds_salaries[[#This Row],[Avg_Us Sal]])</f>
        <v>56288.934925864909</v>
      </c>
      <c r="T326" t="str">
        <f>IF(ds_salaries[[#This Row],[salary_in_usd]]&gt;ds_salaries[[#This Row],[Avg_Us Sal]],"high paying","low paying")</f>
        <v>high paying</v>
      </c>
      <c r="U326">
        <f t="shared" si="29"/>
        <v>26</v>
      </c>
    </row>
    <row r="327" spans="1:21" x14ac:dyDescent="0.35">
      <c r="A327">
        <v>325</v>
      </c>
      <c r="B327">
        <v>2022</v>
      </c>
      <c r="C327" t="s">
        <v>18</v>
      </c>
      <c r="D327" t="s">
        <v>13</v>
      </c>
      <c r="E327" t="s">
        <v>32</v>
      </c>
      <c r="F327">
        <v>124190</v>
      </c>
      <c r="G327" t="s">
        <v>20</v>
      </c>
      <c r="H327">
        <v>124190</v>
      </c>
      <c r="I327" t="s">
        <v>30</v>
      </c>
      <c r="J327">
        <v>100</v>
      </c>
      <c r="K327" t="s">
        <v>30</v>
      </c>
      <c r="L327" t="s">
        <v>26</v>
      </c>
      <c r="M327">
        <f t="shared" si="25"/>
        <v>280</v>
      </c>
      <c r="N327">
        <f t="shared" si="26"/>
        <v>112297.86985172982</v>
      </c>
      <c r="O327">
        <f t="shared" si="27"/>
        <v>213</v>
      </c>
      <c r="P327">
        <f t="shared" si="28"/>
        <v>88</v>
      </c>
      <c r="Q327">
        <f>AVERAGE(ds_salaries[[#This Row],[TOTAL IN]],ds_salaries[[#This Row],[Avg_Us Sal]])</f>
        <v>56192.934925864909</v>
      </c>
      <c r="R327">
        <f>AVERAGE(ds_salaries[[#This Row],[Avg_Us Sal]],ds_salaries[[#This Row],[TOTAL MI]])</f>
        <v>56255.434925864909</v>
      </c>
      <c r="S327">
        <f>AVERAGE(ds_salaries[[#This Row],[TOTAL SE]],ds_salaries[[#This Row],[Avg_Us Sal]])</f>
        <v>56288.934925864909</v>
      </c>
      <c r="T327" t="str">
        <f>IF(ds_salaries[[#This Row],[salary_in_usd]]&gt;ds_salaries[[#This Row],[Avg_Us Sal]],"high paying","low paying")</f>
        <v>high paying</v>
      </c>
      <c r="U327">
        <f t="shared" si="29"/>
        <v>26</v>
      </c>
    </row>
    <row r="328" spans="1:21" x14ac:dyDescent="0.35">
      <c r="A328">
        <v>326</v>
      </c>
      <c r="B328">
        <v>2022</v>
      </c>
      <c r="C328" t="s">
        <v>54</v>
      </c>
      <c r="D328" t="s">
        <v>13</v>
      </c>
      <c r="E328" t="s">
        <v>32</v>
      </c>
      <c r="F328">
        <v>130000</v>
      </c>
      <c r="G328" t="s">
        <v>20</v>
      </c>
      <c r="H328">
        <v>130000</v>
      </c>
      <c r="I328" t="s">
        <v>30</v>
      </c>
      <c r="J328">
        <v>100</v>
      </c>
      <c r="K328" t="s">
        <v>30</v>
      </c>
      <c r="L328" t="s">
        <v>26</v>
      </c>
      <c r="M328">
        <f t="shared" si="25"/>
        <v>280</v>
      </c>
      <c r="N328">
        <f t="shared" si="26"/>
        <v>112297.86985172982</v>
      </c>
      <c r="O328">
        <f t="shared" si="27"/>
        <v>213</v>
      </c>
      <c r="P328">
        <f t="shared" si="28"/>
        <v>88</v>
      </c>
      <c r="Q328">
        <f>AVERAGE(ds_salaries[[#This Row],[TOTAL IN]],ds_salaries[[#This Row],[Avg_Us Sal]])</f>
        <v>56192.934925864909</v>
      </c>
      <c r="R328">
        <f>AVERAGE(ds_salaries[[#This Row],[Avg_Us Sal]],ds_salaries[[#This Row],[TOTAL MI]])</f>
        <v>56255.434925864909</v>
      </c>
      <c r="S328">
        <f>AVERAGE(ds_salaries[[#This Row],[TOTAL SE]],ds_salaries[[#This Row],[Avg_Us Sal]])</f>
        <v>56288.934925864909</v>
      </c>
      <c r="T328" t="str">
        <f>IF(ds_salaries[[#This Row],[salary_in_usd]]&gt;ds_salaries[[#This Row],[Avg_Us Sal]],"high paying","low paying")</f>
        <v>high paying</v>
      </c>
      <c r="U328">
        <f t="shared" si="29"/>
        <v>26</v>
      </c>
    </row>
    <row r="329" spans="1:21" x14ac:dyDescent="0.35">
      <c r="A329">
        <v>327</v>
      </c>
      <c r="B329">
        <v>2022</v>
      </c>
      <c r="C329" t="s">
        <v>54</v>
      </c>
      <c r="D329" t="s">
        <v>13</v>
      </c>
      <c r="E329" t="s">
        <v>32</v>
      </c>
      <c r="F329">
        <v>110000</v>
      </c>
      <c r="G329" t="s">
        <v>20</v>
      </c>
      <c r="H329">
        <v>110000</v>
      </c>
      <c r="I329" t="s">
        <v>30</v>
      </c>
      <c r="J329">
        <v>100</v>
      </c>
      <c r="K329" t="s">
        <v>30</v>
      </c>
      <c r="L329" t="s">
        <v>26</v>
      </c>
      <c r="M329">
        <f t="shared" si="25"/>
        <v>280</v>
      </c>
      <c r="N329">
        <f t="shared" si="26"/>
        <v>112297.86985172982</v>
      </c>
      <c r="O329">
        <f t="shared" si="27"/>
        <v>213</v>
      </c>
      <c r="P329">
        <f t="shared" si="28"/>
        <v>88</v>
      </c>
      <c r="Q329">
        <f>AVERAGE(ds_salaries[[#This Row],[TOTAL IN]],ds_salaries[[#This Row],[Avg_Us Sal]])</f>
        <v>56192.934925864909</v>
      </c>
      <c r="R329">
        <f>AVERAGE(ds_salaries[[#This Row],[Avg_Us Sal]],ds_salaries[[#This Row],[TOTAL MI]])</f>
        <v>56255.434925864909</v>
      </c>
      <c r="S329">
        <f>AVERAGE(ds_salaries[[#This Row],[TOTAL SE]],ds_salaries[[#This Row],[Avg_Us Sal]])</f>
        <v>56288.934925864909</v>
      </c>
      <c r="T329" t="str">
        <f>IF(ds_salaries[[#This Row],[salary_in_usd]]&gt;ds_salaries[[#This Row],[Avg_Us Sal]],"high paying","low paying")</f>
        <v>low paying</v>
      </c>
      <c r="U329">
        <f t="shared" si="29"/>
        <v>26</v>
      </c>
    </row>
    <row r="330" spans="1:21" x14ac:dyDescent="0.35">
      <c r="A330">
        <v>328</v>
      </c>
      <c r="B330">
        <v>2022</v>
      </c>
      <c r="C330" t="s">
        <v>18</v>
      </c>
      <c r="D330" t="s">
        <v>13</v>
      </c>
      <c r="E330" t="s">
        <v>32</v>
      </c>
      <c r="F330">
        <v>170000</v>
      </c>
      <c r="G330" t="s">
        <v>20</v>
      </c>
      <c r="H330">
        <v>170000</v>
      </c>
      <c r="I330" t="s">
        <v>30</v>
      </c>
      <c r="J330">
        <v>100</v>
      </c>
      <c r="K330" t="s">
        <v>30</v>
      </c>
      <c r="L330" t="s">
        <v>26</v>
      </c>
      <c r="M330">
        <f t="shared" si="25"/>
        <v>280</v>
      </c>
      <c r="N330">
        <f t="shared" si="26"/>
        <v>112297.86985172982</v>
      </c>
      <c r="O330">
        <f t="shared" si="27"/>
        <v>213</v>
      </c>
      <c r="P330">
        <f t="shared" si="28"/>
        <v>88</v>
      </c>
      <c r="Q330">
        <f>AVERAGE(ds_salaries[[#This Row],[TOTAL IN]],ds_salaries[[#This Row],[Avg_Us Sal]])</f>
        <v>56192.934925864909</v>
      </c>
      <c r="R330">
        <f>AVERAGE(ds_salaries[[#This Row],[Avg_Us Sal]],ds_salaries[[#This Row],[TOTAL MI]])</f>
        <v>56255.434925864909</v>
      </c>
      <c r="S330">
        <f>AVERAGE(ds_salaries[[#This Row],[TOTAL SE]],ds_salaries[[#This Row],[Avg_Us Sal]])</f>
        <v>56288.934925864909</v>
      </c>
      <c r="T330" t="str">
        <f>IF(ds_salaries[[#This Row],[salary_in_usd]]&gt;ds_salaries[[#This Row],[Avg_Us Sal]],"high paying","low paying")</f>
        <v>high paying</v>
      </c>
      <c r="U330">
        <f t="shared" si="29"/>
        <v>26</v>
      </c>
    </row>
    <row r="331" spans="1:21" x14ac:dyDescent="0.35">
      <c r="A331">
        <v>329</v>
      </c>
      <c r="B331">
        <v>2022</v>
      </c>
      <c r="C331" t="s">
        <v>12</v>
      </c>
      <c r="D331" t="s">
        <v>13</v>
      </c>
      <c r="E331" t="s">
        <v>32</v>
      </c>
      <c r="F331">
        <v>115500</v>
      </c>
      <c r="G331" t="s">
        <v>20</v>
      </c>
      <c r="H331">
        <v>115500</v>
      </c>
      <c r="I331" t="s">
        <v>30</v>
      </c>
      <c r="J331">
        <v>100</v>
      </c>
      <c r="K331" t="s">
        <v>30</v>
      </c>
      <c r="L331" t="s">
        <v>26</v>
      </c>
      <c r="M331">
        <f t="shared" si="25"/>
        <v>280</v>
      </c>
      <c r="N331">
        <f t="shared" si="26"/>
        <v>112297.86985172982</v>
      </c>
      <c r="O331">
        <f t="shared" si="27"/>
        <v>213</v>
      </c>
      <c r="P331">
        <f t="shared" si="28"/>
        <v>88</v>
      </c>
      <c r="Q331">
        <f>AVERAGE(ds_salaries[[#This Row],[TOTAL IN]],ds_salaries[[#This Row],[Avg_Us Sal]])</f>
        <v>56192.934925864909</v>
      </c>
      <c r="R331">
        <f>AVERAGE(ds_salaries[[#This Row],[Avg_Us Sal]],ds_salaries[[#This Row],[TOTAL MI]])</f>
        <v>56255.434925864909</v>
      </c>
      <c r="S331">
        <f>AVERAGE(ds_salaries[[#This Row],[TOTAL SE]],ds_salaries[[#This Row],[Avg_Us Sal]])</f>
        <v>56288.934925864909</v>
      </c>
      <c r="T331" t="str">
        <f>IF(ds_salaries[[#This Row],[salary_in_usd]]&gt;ds_salaries[[#This Row],[Avg_Us Sal]],"high paying","low paying")</f>
        <v>high paying</v>
      </c>
      <c r="U331">
        <f t="shared" si="29"/>
        <v>26</v>
      </c>
    </row>
    <row r="332" spans="1:21" x14ac:dyDescent="0.35">
      <c r="A332">
        <v>330</v>
      </c>
      <c r="B332">
        <v>2022</v>
      </c>
      <c r="C332" t="s">
        <v>18</v>
      </c>
      <c r="D332" t="s">
        <v>13</v>
      </c>
      <c r="E332" t="s">
        <v>32</v>
      </c>
      <c r="F332">
        <v>112900</v>
      </c>
      <c r="G332" t="s">
        <v>20</v>
      </c>
      <c r="H332">
        <v>112900</v>
      </c>
      <c r="I332" t="s">
        <v>30</v>
      </c>
      <c r="J332">
        <v>100</v>
      </c>
      <c r="K332" t="s">
        <v>30</v>
      </c>
      <c r="L332" t="s">
        <v>26</v>
      </c>
      <c r="M332">
        <f t="shared" si="25"/>
        <v>280</v>
      </c>
      <c r="N332">
        <f t="shared" si="26"/>
        <v>112297.86985172982</v>
      </c>
      <c r="O332">
        <f t="shared" si="27"/>
        <v>213</v>
      </c>
      <c r="P332">
        <f t="shared" si="28"/>
        <v>88</v>
      </c>
      <c r="Q332">
        <f>AVERAGE(ds_salaries[[#This Row],[TOTAL IN]],ds_salaries[[#This Row],[Avg_Us Sal]])</f>
        <v>56192.934925864909</v>
      </c>
      <c r="R332">
        <f>AVERAGE(ds_salaries[[#This Row],[Avg_Us Sal]],ds_salaries[[#This Row],[TOTAL MI]])</f>
        <v>56255.434925864909</v>
      </c>
      <c r="S332">
        <f>AVERAGE(ds_salaries[[#This Row],[TOTAL SE]],ds_salaries[[#This Row],[Avg_Us Sal]])</f>
        <v>56288.934925864909</v>
      </c>
      <c r="T332" t="str">
        <f>IF(ds_salaries[[#This Row],[salary_in_usd]]&gt;ds_salaries[[#This Row],[Avg_Us Sal]],"high paying","low paying")</f>
        <v>high paying</v>
      </c>
      <c r="U332">
        <f t="shared" si="29"/>
        <v>26</v>
      </c>
    </row>
    <row r="333" spans="1:21" x14ac:dyDescent="0.35">
      <c r="A333">
        <v>331</v>
      </c>
      <c r="B333">
        <v>2022</v>
      </c>
      <c r="C333" t="s">
        <v>18</v>
      </c>
      <c r="D333" t="s">
        <v>13</v>
      </c>
      <c r="E333" t="s">
        <v>32</v>
      </c>
      <c r="F333">
        <v>90320</v>
      </c>
      <c r="G333" t="s">
        <v>20</v>
      </c>
      <c r="H333">
        <v>90320</v>
      </c>
      <c r="I333" t="s">
        <v>30</v>
      </c>
      <c r="J333">
        <v>100</v>
      </c>
      <c r="K333" t="s">
        <v>30</v>
      </c>
      <c r="L333" t="s">
        <v>26</v>
      </c>
      <c r="M333">
        <f t="shared" si="25"/>
        <v>280</v>
      </c>
      <c r="N333">
        <f t="shared" si="26"/>
        <v>112297.86985172982</v>
      </c>
      <c r="O333">
        <f t="shared" si="27"/>
        <v>213</v>
      </c>
      <c r="P333">
        <f t="shared" si="28"/>
        <v>88</v>
      </c>
      <c r="Q333">
        <f>AVERAGE(ds_salaries[[#This Row],[TOTAL IN]],ds_salaries[[#This Row],[Avg_Us Sal]])</f>
        <v>56192.934925864909</v>
      </c>
      <c r="R333">
        <f>AVERAGE(ds_salaries[[#This Row],[Avg_Us Sal]],ds_salaries[[#This Row],[TOTAL MI]])</f>
        <v>56255.434925864909</v>
      </c>
      <c r="S333">
        <f>AVERAGE(ds_salaries[[#This Row],[TOTAL SE]],ds_salaries[[#This Row],[Avg_Us Sal]])</f>
        <v>56288.934925864909</v>
      </c>
      <c r="T333" t="str">
        <f>IF(ds_salaries[[#This Row],[salary_in_usd]]&gt;ds_salaries[[#This Row],[Avg_Us Sal]],"high paying","low paying")</f>
        <v>low paying</v>
      </c>
      <c r="U333">
        <f t="shared" si="29"/>
        <v>26</v>
      </c>
    </row>
    <row r="334" spans="1:21" x14ac:dyDescent="0.35">
      <c r="A334">
        <v>332</v>
      </c>
      <c r="B334">
        <v>2022</v>
      </c>
      <c r="C334" t="s">
        <v>18</v>
      </c>
      <c r="D334" t="s">
        <v>13</v>
      </c>
      <c r="E334" t="s">
        <v>32</v>
      </c>
      <c r="F334">
        <v>112900</v>
      </c>
      <c r="G334" t="s">
        <v>20</v>
      </c>
      <c r="H334">
        <v>112900</v>
      </c>
      <c r="I334" t="s">
        <v>30</v>
      </c>
      <c r="J334">
        <v>100</v>
      </c>
      <c r="K334" t="s">
        <v>30</v>
      </c>
      <c r="L334" t="s">
        <v>26</v>
      </c>
      <c r="M334">
        <f t="shared" si="25"/>
        <v>280</v>
      </c>
      <c r="N334">
        <f t="shared" si="26"/>
        <v>112297.86985172982</v>
      </c>
      <c r="O334">
        <f t="shared" si="27"/>
        <v>213</v>
      </c>
      <c r="P334">
        <f t="shared" si="28"/>
        <v>88</v>
      </c>
      <c r="Q334">
        <f>AVERAGE(ds_salaries[[#This Row],[TOTAL IN]],ds_salaries[[#This Row],[Avg_Us Sal]])</f>
        <v>56192.934925864909</v>
      </c>
      <c r="R334">
        <f>AVERAGE(ds_salaries[[#This Row],[Avg_Us Sal]],ds_salaries[[#This Row],[TOTAL MI]])</f>
        <v>56255.434925864909</v>
      </c>
      <c r="S334">
        <f>AVERAGE(ds_salaries[[#This Row],[TOTAL SE]],ds_salaries[[#This Row],[Avg_Us Sal]])</f>
        <v>56288.934925864909</v>
      </c>
      <c r="T334" t="str">
        <f>IF(ds_salaries[[#This Row],[salary_in_usd]]&gt;ds_salaries[[#This Row],[Avg_Us Sal]],"high paying","low paying")</f>
        <v>high paying</v>
      </c>
      <c r="U334">
        <f t="shared" si="29"/>
        <v>26</v>
      </c>
    </row>
    <row r="335" spans="1:21" x14ac:dyDescent="0.35">
      <c r="A335">
        <v>333</v>
      </c>
      <c r="B335">
        <v>2022</v>
      </c>
      <c r="C335" t="s">
        <v>18</v>
      </c>
      <c r="D335" t="s">
        <v>13</v>
      </c>
      <c r="E335" t="s">
        <v>32</v>
      </c>
      <c r="F335">
        <v>90320</v>
      </c>
      <c r="G335" t="s">
        <v>20</v>
      </c>
      <c r="H335">
        <v>90320</v>
      </c>
      <c r="I335" t="s">
        <v>30</v>
      </c>
      <c r="J335">
        <v>100</v>
      </c>
      <c r="K335" t="s">
        <v>30</v>
      </c>
      <c r="L335" t="s">
        <v>26</v>
      </c>
      <c r="M335">
        <f t="shared" si="25"/>
        <v>280</v>
      </c>
      <c r="N335">
        <f t="shared" si="26"/>
        <v>112297.86985172982</v>
      </c>
      <c r="O335">
        <f t="shared" si="27"/>
        <v>213</v>
      </c>
      <c r="P335">
        <f t="shared" si="28"/>
        <v>88</v>
      </c>
      <c r="Q335">
        <f>AVERAGE(ds_salaries[[#This Row],[TOTAL IN]],ds_salaries[[#This Row],[Avg_Us Sal]])</f>
        <v>56192.934925864909</v>
      </c>
      <c r="R335">
        <f>AVERAGE(ds_salaries[[#This Row],[Avg_Us Sal]],ds_salaries[[#This Row],[TOTAL MI]])</f>
        <v>56255.434925864909</v>
      </c>
      <c r="S335">
        <f>AVERAGE(ds_salaries[[#This Row],[TOTAL SE]],ds_salaries[[#This Row],[Avg_Us Sal]])</f>
        <v>56288.934925864909</v>
      </c>
      <c r="T335" t="str">
        <f>IF(ds_salaries[[#This Row],[salary_in_usd]]&gt;ds_salaries[[#This Row],[Avg_Us Sal]],"high paying","low paying")</f>
        <v>low paying</v>
      </c>
      <c r="U335">
        <f t="shared" si="29"/>
        <v>26</v>
      </c>
    </row>
    <row r="336" spans="1:21" x14ac:dyDescent="0.35">
      <c r="A336">
        <v>334</v>
      </c>
      <c r="B336">
        <v>2022</v>
      </c>
      <c r="C336" t="s">
        <v>18</v>
      </c>
      <c r="D336" t="s">
        <v>13</v>
      </c>
      <c r="E336" t="s">
        <v>44</v>
      </c>
      <c r="F336">
        <v>165400</v>
      </c>
      <c r="G336" t="s">
        <v>20</v>
      </c>
      <c r="H336">
        <v>165400</v>
      </c>
      <c r="I336" t="s">
        <v>30</v>
      </c>
      <c r="J336">
        <v>100</v>
      </c>
      <c r="K336" t="s">
        <v>30</v>
      </c>
      <c r="L336" t="s">
        <v>26</v>
      </c>
      <c r="M336">
        <f t="shared" si="25"/>
        <v>280</v>
      </c>
      <c r="N336">
        <f t="shared" si="26"/>
        <v>112297.86985172982</v>
      </c>
      <c r="O336">
        <f t="shared" si="27"/>
        <v>213</v>
      </c>
      <c r="P336">
        <f t="shared" si="28"/>
        <v>88</v>
      </c>
      <c r="Q336">
        <f>AVERAGE(ds_salaries[[#This Row],[TOTAL IN]],ds_salaries[[#This Row],[Avg_Us Sal]])</f>
        <v>56192.934925864909</v>
      </c>
      <c r="R336">
        <f>AVERAGE(ds_salaries[[#This Row],[Avg_Us Sal]],ds_salaries[[#This Row],[TOTAL MI]])</f>
        <v>56255.434925864909</v>
      </c>
      <c r="S336">
        <f>AVERAGE(ds_salaries[[#This Row],[TOTAL SE]],ds_salaries[[#This Row],[Avg_Us Sal]])</f>
        <v>56288.934925864909</v>
      </c>
      <c r="T336" t="str">
        <f>IF(ds_salaries[[#This Row],[salary_in_usd]]&gt;ds_salaries[[#This Row],[Avg_Us Sal]],"high paying","low paying")</f>
        <v>high paying</v>
      </c>
      <c r="U336">
        <f t="shared" si="29"/>
        <v>26</v>
      </c>
    </row>
    <row r="337" spans="1:21" x14ac:dyDescent="0.35">
      <c r="A337">
        <v>335</v>
      </c>
      <c r="B337">
        <v>2022</v>
      </c>
      <c r="C337" t="s">
        <v>18</v>
      </c>
      <c r="D337" t="s">
        <v>13</v>
      </c>
      <c r="E337" t="s">
        <v>44</v>
      </c>
      <c r="F337">
        <v>132320</v>
      </c>
      <c r="G337" t="s">
        <v>20</v>
      </c>
      <c r="H337">
        <v>132320</v>
      </c>
      <c r="I337" t="s">
        <v>30</v>
      </c>
      <c r="J337">
        <v>100</v>
      </c>
      <c r="K337" t="s">
        <v>30</v>
      </c>
      <c r="L337" t="s">
        <v>26</v>
      </c>
      <c r="M337">
        <f t="shared" si="25"/>
        <v>280</v>
      </c>
      <c r="N337">
        <f t="shared" si="26"/>
        <v>112297.86985172982</v>
      </c>
      <c r="O337">
        <f t="shared" si="27"/>
        <v>213</v>
      </c>
      <c r="P337">
        <f t="shared" si="28"/>
        <v>88</v>
      </c>
      <c r="Q337">
        <f>AVERAGE(ds_salaries[[#This Row],[TOTAL IN]],ds_salaries[[#This Row],[Avg_Us Sal]])</f>
        <v>56192.934925864909</v>
      </c>
      <c r="R337">
        <f>AVERAGE(ds_salaries[[#This Row],[Avg_Us Sal]],ds_salaries[[#This Row],[TOTAL MI]])</f>
        <v>56255.434925864909</v>
      </c>
      <c r="S337">
        <f>AVERAGE(ds_salaries[[#This Row],[TOTAL SE]],ds_salaries[[#This Row],[Avg_Us Sal]])</f>
        <v>56288.934925864909</v>
      </c>
      <c r="T337" t="str">
        <f>IF(ds_salaries[[#This Row],[salary_in_usd]]&gt;ds_salaries[[#This Row],[Avg_Us Sal]],"high paying","low paying")</f>
        <v>high paying</v>
      </c>
      <c r="U337">
        <f t="shared" si="29"/>
        <v>26</v>
      </c>
    </row>
    <row r="338" spans="1:21" x14ac:dyDescent="0.35">
      <c r="A338">
        <v>336</v>
      </c>
      <c r="B338">
        <v>2022</v>
      </c>
      <c r="C338" t="s">
        <v>12</v>
      </c>
      <c r="D338" t="s">
        <v>13</v>
      </c>
      <c r="E338" t="s">
        <v>32</v>
      </c>
      <c r="F338">
        <v>167000</v>
      </c>
      <c r="G338" t="s">
        <v>20</v>
      </c>
      <c r="H338">
        <v>167000</v>
      </c>
      <c r="I338" t="s">
        <v>30</v>
      </c>
      <c r="J338">
        <v>100</v>
      </c>
      <c r="K338" t="s">
        <v>30</v>
      </c>
      <c r="L338" t="s">
        <v>26</v>
      </c>
      <c r="M338">
        <f t="shared" si="25"/>
        <v>280</v>
      </c>
      <c r="N338">
        <f t="shared" si="26"/>
        <v>112297.86985172982</v>
      </c>
      <c r="O338">
        <f t="shared" si="27"/>
        <v>213</v>
      </c>
      <c r="P338">
        <f t="shared" si="28"/>
        <v>88</v>
      </c>
      <c r="Q338">
        <f>AVERAGE(ds_salaries[[#This Row],[TOTAL IN]],ds_salaries[[#This Row],[Avg_Us Sal]])</f>
        <v>56192.934925864909</v>
      </c>
      <c r="R338">
        <f>AVERAGE(ds_salaries[[#This Row],[Avg_Us Sal]],ds_salaries[[#This Row],[TOTAL MI]])</f>
        <v>56255.434925864909</v>
      </c>
      <c r="S338">
        <f>AVERAGE(ds_salaries[[#This Row],[TOTAL SE]],ds_salaries[[#This Row],[Avg_Us Sal]])</f>
        <v>56288.934925864909</v>
      </c>
      <c r="T338" t="str">
        <f>IF(ds_salaries[[#This Row],[salary_in_usd]]&gt;ds_salaries[[#This Row],[Avg_Us Sal]],"high paying","low paying")</f>
        <v>high paying</v>
      </c>
      <c r="U338">
        <f t="shared" si="29"/>
        <v>26</v>
      </c>
    </row>
    <row r="339" spans="1:21" x14ac:dyDescent="0.35">
      <c r="A339">
        <v>337</v>
      </c>
      <c r="B339">
        <v>2022</v>
      </c>
      <c r="C339" t="s">
        <v>18</v>
      </c>
      <c r="D339" t="s">
        <v>13</v>
      </c>
      <c r="E339" t="s">
        <v>44</v>
      </c>
      <c r="F339">
        <v>243900</v>
      </c>
      <c r="G339" t="s">
        <v>20</v>
      </c>
      <c r="H339">
        <v>243900</v>
      </c>
      <c r="I339" t="s">
        <v>30</v>
      </c>
      <c r="J339">
        <v>100</v>
      </c>
      <c r="K339" t="s">
        <v>30</v>
      </c>
      <c r="L339" t="s">
        <v>26</v>
      </c>
      <c r="M339">
        <f t="shared" si="25"/>
        <v>280</v>
      </c>
      <c r="N339">
        <f t="shared" si="26"/>
        <v>112297.86985172982</v>
      </c>
      <c r="O339">
        <f t="shared" si="27"/>
        <v>213</v>
      </c>
      <c r="P339">
        <f t="shared" si="28"/>
        <v>88</v>
      </c>
      <c r="Q339">
        <f>AVERAGE(ds_salaries[[#This Row],[TOTAL IN]],ds_salaries[[#This Row],[Avg_Us Sal]])</f>
        <v>56192.934925864909</v>
      </c>
      <c r="R339">
        <f>AVERAGE(ds_salaries[[#This Row],[Avg_Us Sal]],ds_salaries[[#This Row],[TOTAL MI]])</f>
        <v>56255.434925864909</v>
      </c>
      <c r="S339">
        <f>AVERAGE(ds_salaries[[#This Row],[TOTAL SE]],ds_salaries[[#This Row],[Avg_Us Sal]])</f>
        <v>56288.934925864909</v>
      </c>
      <c r="T339" t="str">
        <f>IF(ds_salaries[[#This Row],[salary_in_usd]]&gt;ds_salaries[[#This Row],[Avg_Us Sal]],"high paying","low paying")</f>
        <v>high paying</v>
      </c>
      <c r="U339">
        <f t="shared" si="29"/>
        <v>26</v>
      </c>
    </row>
    <row r="340" spans="1:21" x14ac:dyDescent="0.35">
      <c r="A340">
        <v>338</v>
      </c>
      <c r="B340">
        <v>2022</v>
      </c>
      <c r="C340" t="s">
        <v>18</v>
      </c>
      <c r="D340" t="s">
        <v>13</v>
      </c>
      <c r="E340" t="s">
        <v>32</v>
      </c>
      <c r="F340">
        <v>136600</v>
      </c>
      <c r="G340" t="s">
        <v>20</v>
      </c>
      <c r="H340">
        <v>136600</v>
      </c>
      <c r="I340" t="s">
        <v>30</v>
      </c>
      <c r="J340">
        <v>100</v>
      </c>
      <c r="K340" t="s">
        <v>30</v>
      </c>
      <c r="L340" t="s">
        <v>26</v>
      </c>
      <c r="M340">
        <f t="shared" si="25"/>
        <v>280</v>
      </c>
      <c r="N340">
        <f t="shared" si="26"/>
        <v>112297.86985172982</v>
      </c>
      <c r="O340">
        <f t="shared" si="27"/>
        <v>213</v>
      </c>
      <c r="P340">
        <f t="shared" si="28"/>
        <v>88</v>
      </c>
      <c r="Q340">
        <f>AVERAGE(ds_salaries[[#This Row],[TOTAL IN]],ds_salaries[[#This Row],[Avg_Us Sal]])</f>
        <v>56192.934925864909</v>
      </c>
      <c r="R340">
        <f>AVERAGE(ds_salaries[[#This Row],[Avg_Us Sal]],ds_salaries[[#This Row],[TOTAL MI]])</f>
        <v>56255.434925864909</v>
      </c>
      <c r="S340">
        <f>AVERAGE(ds_salaries[[#This Row],[TOTAL SE]],ds_salaries[[#This Row],[Avg_Us Sal]])</f>
        <v>56288.934925864909</v>
      </c>
      <c r="T340" t="str">
        <f>IF(ds_salaries[[#This Row],[salary_in_usd]]&gt;ds_salaries[[#This Row],[Avg_Us Sal]],"high paying","low paying")</f>
        <v>high paying</v>
      </c>
      <c r="U340">
        <f t="shared" si="29"/>
        <v>26</v>
      </c>
    </row>
    <row r="341" spans="1:21" x14ac:dyDescent="0.35">
      <c r="A341">
        <v>339</v>
      </c>
      <c r="B341">
        <v>2022</v>
      </c>
      <c r="C341" t="s">
        <v>18</v>
      </c>
      <c r="D341" t="s">
        <v>13</v>
      </c>
      <c r="E341" t="s">
        <v>32</v>
      </c>
      <c r="F341">
        <v>109280</v>
      </c>
      <c r="G341" t="s">
        <v>20</v>
      </c>
      <c r="H341">
        <v>109280</v>
      </c>
      <c r="I341" t="s">
        <v>30</v>
      </c>
      <c r="J341">
        <v>100</v>
      </c>
      <c r="K341" t="s">
        <v>30</v>
      </c>
      <c r="L341" t="s">
        <v>26</v>
      </c>
      <c r="M341">
        <f t="shared" si="25"/>
        <v>280</v>
      </c>
      <c r="N341">
        <f t="shared" si="26"/>
        <v>112297.86985172982</v>
      </c>
      <c r="O341">
        <f t="shared" si="27"/>
        <v>213</v>
      </c>
      <c r="P341">
        <f t="shared" si="28"/>
        <v>88</v>
      </c>
      <c r="Q341">
        <f>AVERAGE(ds_salaries[[#This Row],[TOTAL IN]],ds_salaries[[#This Row],[Avg_Us Sal]])</f>
        <v>56192.934925864909</v>
      </c>
      <c r="R341">
        <f>AVERAGE(ds_salaries[[#This Row],[Avg_Us Sal]],ds_salaries[[#This Row],[TOTAL MI]])</f>
        <v>56255.434925864909</v>
      </c>
      <c r="S341">
        <f>AVERAGE(ds_salaries[[#This Row],[TOTAL SE]],ds_salaries[[#This Row],[Avg_Us Sal]])</f>
        <v>56288.934925864909</v>
      </c>
      <c r="T341" t="str">
        <f>IF(ds_salaries[[#This Row],[salary_in_usd]]&gt;ds_salaries[[#This Row],[Avg_Us Sal]],"high paying","low paying")</f>
        <v>low paying</v>
      </c>
      <c r="U341">
        <f t="shared" si="29"/>
        <v>26</v>
      </c>
    </row>
    <row r="342" spans="1:21" x14ac:dyDescent="0.35">
      <c r="A342">
        <v>340</v>
      </c>
      <c r="B342">
        <v>2022</v>
      </c>
      <c r="C342" t="s">
        <v>18</v>
      </c>
      <c r="D342" t="s">
        <v>13</v>
      </c>
      <c r="E342" t="s">
        <v>44</v>
      </c>
      <c r="F342">
        <v>128875</v>
      </c>
      <c r="G342" t="s">
        <v>20</v>
      </c>
      <c r="H342">
        <v>128875</v>
      </c>
      <c r="I342" t="s">
        <v>30</v>
      </c>
      <c r="J342">
        <v>100</v>
      </c>
      <c r="K342" t="s">
        <v>30</v>
      </c>
      <c r="L342" t="s">
        <v>26</v>
      </c>
      <c r="M342">
        <f t="shared" si="25"/>
        <v>280</v>
      </c>
      <c r="N342">
        <f t="shared" si="26"/>
        <v>112297.86985172982</v>
      </c>
      <c r="O342">
        <f t="shared" si="27"/>
        <v>213</v>
      </c>
      <c r="P342">
        <f t="shared" si="28"/>
        <v>88</v>
      </c>
      <c r="Q342">
        <f>AVERAGE(ds_salaries[[#This Row],[TOTAL IN]],ds_salaries[[#This Row],[Avg_Us Sal]])</f>
        <v>56192.934925864909</v>
      </c>
      <c r="R342">
        <f>AVERAGE(ds_salaries[[#This Row],[Avg_Us Sal]],ds_salaries[[#This Row],[TOTAL MI]])</f>
        <v>56255.434925864909</v>
      </c>
      <c r="S342">
        <f>AVERAGE(ds_salaries[[#This Row],[TOTAL SE]],ds_salaries[[#This Row],[Avg_Us Sal]])</f>
        <v>56288.934925864909</v>
      </c>
      <c r="T342" t="str">
        <f>IF(ds_salaries[[#This Row],[salary_in_usd]]&gt;ds_salaries[[#This Row],[Avg_Us Sal]],"high paying","low paying")</f>
        <v>high paying</v>
      </c>
      <c r="U342">
        <f t="shared" si="29"/>
        <v>26</v>
      </c>
    </row>
    <row r="343" spans="1:21" x14ac:dyDescent="0.35">
      <c r="A343">
        <v>341</v>
      </c>
      <c r="B343">
        <v>2022</v>
      </c>
      <c r="C343" t="s">
        <v>18</v>
      </c>
      <c r="D343" t="s">
        <v>13</v>
      </c>
      <c r="E343" t="s">
        <v>44</v>
      </c>
      <c r="F343">
        <v>93700</v>
      </c>
      <c r="G343" t="s">
        <v>20</v>
      </c>
      <c r="H343">
        <v>93700</v>
      </c>
      <c r="I343" t="s">
        <v>30</v>
      </c>
      <c r="J343">
        <v>100</v>
      </c>
      <c r="K343" t="s">
        <v>30</v>
      </c>
      <c r="L343" t="s">
        <v>26</v>
      </c>
      <c r="M343">
        <f t="shared" si="25"/>
        <v>280</v>
      </c>
      <c r="N343">
        <f t="shared" si="26"/>
        <v>112297.86985172982</v>
      </c>
      <c r="O343">
        <f t="shared" si="27"/>
        <v>213</v>
      </c>
      <c r="P343">
        <f t="shared" si="28"/>
        <v>88</v>
      </c>
      <c r="Q343">
        <f>AVERAGE(ds_salaries[[#This Row],[TOTAL IN]],ds_salaries[[#This Row],[Avg_Us Sal]])</f>
        <v>56192.934925864909</v>
      </c>
      <c r="R343">
        <f>AVERAGE(ds_salaries[[#This Row],[Avg_Us Sal]],ds_salaries[[#This Row],[TOTAL MI]])</f>
        <v>56255.434925864909</v>
      </c>
      <c r="S343">
        <f>AVERAGE(ds_salaries[[#This Row],[TOTAL SE]],ds_salaries[[#This Row],[Avg_Us Sal]])</f>
        <v>56288.934925864909</v>
      </c>
      <c r="T343" t="str">
        <f>IF(ds_salaries[[#This Row],[salary_in_usd]]&gt;ds_salaries[[#This Row],[Avg_Us Sal]],"high paying","low paying")</f>
        <v>low paying</v>
      </c>
      <c r="U343">
        <f t="shared" si="29"/>
        <v>26</v>
      </c>
    </row>
    <row r="344" spans="1:21" x14ac:dyDescent="0.35">
      <c r="A344">
        <v>342</v>
      </c>
      <c r="B344">
        <v>2022</v>
      </c>
      <c r="C344" t="s">
        <v>54</v>
      </c>
      <c r="D344" t="s">
        <v>13</v>
      </c>
      <c r="E344" t="s">
        <v>107</v>
      </c>
      <c r="F344">
        <v>224000</v>
      </c>
      <c r="G344" t="s">
        <v>20</v>
      </c>
      <c r="H344">
        <v>224000</v>
      </c>
      <c r="I344" t="s">
        <v>30</v>
      </c>
      <c r="J344">
        <v>100</v>
      </c>
      <c r="K344" t="s">
        <v>30</v>
      </c>
      <c r="L344" t="s">
        <v>26</v>
      </c>
      <c r="M344">
        <f t="shared" si="25"/>
        <v>280</v>
      </c>
      <c r="N344">
        <f t="shared" si="26"/>
        <v>112297.86985172982</v>
      </c>
      <c r="O344">
        <f t="shared" si="27"/>
        <v>213</v>
      </c>
      <c r="P344">
        <f t="shared" si="28"/>
        <v>88</v>
      </c>
      <c r="Q344">
        <f>AVERAGE(ds_salaries[[#This Row],[TOTAL IN]],ds_salaries[[#This Row],[Avg_Us Sal]])</f>
        <v>56192.934925864909</v>
      </c>
      <c r="R344">
        <f>AVERAGE(ds_salaries[[#This Row],[Avg_Us Sal]],ds_salaries[[#This Row],[TOTAL MI]])</f>
        <v>56255.434925864909</v>
      </c>
      <c r="S344">
        <f>AVERAGE(ds_salaries[[#This Row],[TOTAL SE]],ds_salaries[[#This Row],[Avg_Us Sal]])</f>
        <v>56288.934925864909</v>
      </c>
      <c r="T344" t="str">
        <f>IF(ds_salaries[[#This Row],[salary_in_usd]]&gt;ds_salaries[[#This Row],[Avg_Us Sal]],"high paying","low paying")</f>
        <v>high paying</v>
      </c>
      <c r="U344">
        <f t="shared" si="29"/>
        <v>26</v>
      </c>
    </row>
    <row r="345" spans="1:21" x14ac:dyDescent="0.35">
      <c r="A345">
        <v>343</v>
      </c>
      <c r="B345">
        <v>2022</v>
      </c>
      <c r="C345" t="s">
        <v>54</v>
      </c>
      <c r="D345" t="s">
        <v>13</v>
      </c>
      <c r="E345" t="s">
        <v>107</v>
      </c>
      <c r="F345">
        <v>167875</v>
      </c>
      <c r="G345" t="s">
        <v>20</v>
      </c>
      <c r="H345">
        <v>167875</v>
      </c>
      <c r="I345" t="s">
        <v>30</v>
      </c>
      <c r="J345">
        <v>100</v>
      </c>
      <c r="K345" t="s">
        <v>30</v>
      </c>
      <c r="L345" t="s">
        <v>26</v>
      </c>
      <c r="M345">
        <f t="shared" si="25"/>
        <v>280</v>
      </c>
      <c r="N345">
        <f t="shared" si="26"/>
        <v>112297.86985172982</v>
      </c>
      <c r="O345">
        <f t="shared" si="27"/>
        <v>213</v>
      </c>
      <c r="P345">
        <f t="shared" si="28"/>
        <v>88</v>
      </c>
      <c r="Q345">
        <f>AVERAGE(ds_salaries[[#This Row],[TOTAL IN]],ds_salaries[[#This Row],[Avg_Us Sal]])</f>
        <v>56192.934925864909</v>
      </c>
      <c r="R345">
        <f>AVERAGE(ds_salaries[[#This Row],[Avg_Us Sal]],ds_salaries[[#This Row],[TOTAL MI]])</f>
        <v>56255.434925864909</v>
      </c>
      <c r="S345">
        <f>AVERAGE(ds_salaries[[#This Row],[TOTAL SE]],ds_salaries[[#This Row],[Avg_Us Sal]])</f>
        <v>56288.934925864909</v>
      </c>
      <c r="T345" t="str">
        <f>IF(ds_salaries[[#This Row],[salary_in_usd]]&gt;ds_salaries[[#This Row],[Avg_Us Sal]],"high paying","low paying")</f>
        <v>high paying</v>
      </c>
      <c r="U345">
        <f t="shared" si="29"/>
        <v>26</v>
      </c>
    </row>
    <row r="346" spans="1:21" x14ac:dyDescent="0.35">
      <c r="A346">
        <v>344</v>
      </c>
      <c r="B346">
        <v>2022</v>
      </c>
      <c r="C346" t="s">
        <v>54</v>
      </c>
      <c r="D346" t="s">
        <v>13</v>
      </c>
      <c r="E346" t="s">
        <v>132</v>
      </c>
      <c r="F346">
        <v>175000</v>
      </c>
      <c r="G346" t="s">
        <v>20</v>
      </c>
      <c r="H346">
        <v>175000</v>
      </c>
      <c r="I346" t="s">
        <v>30</v>
      </c>
      <c r="J346">
        <v>100</v>
      </c>
      <c r="K346" t="s">
        <v>30</v>
      </c>
      <c r="L346" t="s">
        <v>26</v>
      </c>
      <c r="M346">
        <f t="shared" si="25"/>
        <v>280</v>
      </c>
      <c r="N346">
        <f t="shared" si="26"/>
        <v>112297.86985172982</v>
      </c>
      <c r="O346">
        <f t="shared" si="27"/>
        <v>213</v>
      </c>
      <c r="P346">
        <f t="shared" si="28"/>
        <v>88</v>
      </c>
      <c r="Q346">
        <f>AVERAGE(ds_salaries[[#This Row],[TOTAL IN]],ds_salaries[[#This Row],[Avg_Us Sal]])</f>
        <v>56192.934925864909</v>
      </c>
      <c r="R346">
        <f>AVERAGE(ds_salaries[[#This Row],[Avg_Us Sal]],ds_salaries[[#This Row],[TOTAL MI]])</f>
        <v>56255.434925864909</v>
      </c>
      <c r="S346">
        <f>AVERAGE(ds_salaries[[#This Row],[TOTAL SE]],ds_salaries[[#This Row],[Avg_Us Sal]])</f>
        <v>56288.934925864909</v>
      </c>
      <c r="T346" t="str">
        <f>IF(ds_salaries[[#This Row],[salary_in_usd]]&gt;ds_salaries[[#This Row],[Avg_Us Sal]],"high paying","low paying")</f>
        <v>high paying</v>
      </c>
      <c r="U346">
        <f t="shared" si="29"/>
        <v>26</v>
      </c>
    </row>
    <row r="347" spans="1:21" x14ac:dyDescent="0.35">
      <c r="A347">
        <v>345</v>
      </c>
      <c r="B347">
        <v>2022</v>
      </c>
      <c r="C347" t="s">
        <v>18</v>
      </c>
      <c r="D347" t="s">
        <v>13</v>
      </c>
      <c r="E347" t="s">
        <v>44</v>
      </c>
      <c r="F347">
        <v>156600</v>
      </c>
      <c r="G347" t="s">
        <v>20</v>
      </c>
      <c r="H347">
        <v>156600</v>
      </c>
      <c r="I347" t="s">
        <v>30</v>
      </c>
      <c r="J347">
        <v>100</v>
      </c>
      <c r="K347" t="s">
        <v>30</v>
      </c>
      <c r="L347" t="s">
        <v>26</v>
      </c>
      <c r="M347">
        <f t="shared" si="25"/>
        <v>280</v>
      </c>
      <c r="N347">
        <f t="shared" si="26"/>
        <v>112297.86985172982</v>
      </c>
      <c r="O347">
        <f t="shared" si="27"/>
        <v>213</v>
      </c>
      <c r="P347">
        <f t="shared" si="28"/>
        <v>88</v>
      </c>
      <c r="Q347">
        <f>AVERAGE(ds_salaries[[#This Row],[TOTAL IN]],ds_salaries[[#This Row],[Avg_Us Sal]])</f>
        <v>56192.934925864909</v>
      </c>
      <c r="R347">
        <f>AVERAGE(ds_salaries[[#This Row],[Avg_Us Sal]],ds_salaries[[#This Row],[TOTAL MI]])</f>
        <v>56255.434925864909</v>
      </c>
      <c r="S347">
        <f>AVERAGE(ds_salaries[[#This Row],[TOTAL SE]],ds_salaries[[#This Row],[Avg_Us Sal]])</f>
        <v>56288.934925864909</v>
      </c>
      <c r="T347" t="str">
        <f>IF(ds_salaries[[#This Row],[salary_in_usd]]&gt;ds_salaries[[#This Row],[Avg_Us Sal]],"high paying","low paying")</f>
        <v>high paying</v>
      </c>
      <c r="U347">
        <f t="shared" si="29"/>
        <v>26</v>
      </c>
    </row>
    <row r="348" spans="1:21" x14ac:dyDescent="0.35">
      <c r="A348">
        <v>346</v>
      </c>
      <c r="B348">
        <v>2022</v>
      </c>
      <c r="C348" t="s">
        <v>18</v>
      </c>
      <c r="D348" t="s">
        <v>13</v>
      </c>
      <c r="E348" t="s">
        <v>44</v>
      </c>
      <c r="F348">
        <v>108800</v>
      </c>
      <c r="G348" t="s">
        <v>20</v>
      </c>
      <c r="H348">
        <v>108800</v>
      </c>
      <c r="I348" t="s">
        <v>30</v>
      </c>
      <c r="J348">
        <v>0</v>
      </c>
      <c r="K348" t="s">
        <v>30</v>
      </c>
      <c r="L348" t="s">
        <v>26</v>
      </c>
      <c r="M348">
        <f t="shared" si="25"/>
        <v>280</v>
      </c>
      <c r="N348">
        <f t="shared" si="26"/>
        <v>112297.86985172982</v>
      </c>
      <c r="O348">
        <f t="shared" si="27"/>
        <v>213</v>
      </c>
      <c r="P348">
        <f t="shared" si="28"/>
        <v>88</v>
      </c>
      <c r="Q348">
        <f>AVERAGE(ds_salaries[[#This Row],[TOTAL IN]],ds_salaries[[#This Row],[Avg_Us Sal]])</f>
        <v>56192.934925864909</v>
      </c>
      <c r="R348">
        <f>AVERAGE(ds_salaries[[#This Row],[Avg_Us Sal]],ds_salaries[[#This Row],[TOTAL MI]])</f>
        <v>56255.434925864909</v>
      </c>
      <c r="S348">
        <f>AVERAGE(ds_salaries[[#This Row],[TOTAL SE]],ds_salaries[[#This Row],[Avg_Us Sal]])</f>
        <v>56288.934925864909</v>
      </c>
      <c r="T348" t="str">
        <f>IF(ds_salaries[[#This Row],[salary_in_usd]]&gt;ds_salaries[[#This Row],[Avg_Us Sal]],"high paying","low paying")</f>
        <v>low paying</v>
      </c>
      <c r="U348">
        <f t="shared" si="29"/>
        <v>26</v>
      </c>
    </row>
    <row r="349" spans="1:21" x14ac:dyDescent="0.35">
      <c r="A349">
        <v>347</v>
      </c>
      <c r="B349">
        <v>2022</v>
      </c>
      <c r="C349" t="s">
        <v>18</v>
      </c>
      <c r="D349" t="s">
        <v>13</v>
      </c>
      <c r="E349" t="s">
        <v>14</v>
      </c>
      <c r="F349">
        <v>95550</v>
      </c>
      <c r="G349" t="s">
        <v>20</v>
      </c>
      <c r="H349">
        <v>95550</v>
      </c>
      <c r="I349" t="s">
        <v>30</v>
      </c>
      <c r="J349">
        <v>0</v>
      </c>
      <c r="K349" t="s">
        <v>30</v>
      </c>
      <c r="L349" t="s">
        <v>26</v>
      </c>
      <c r="M349">
        <f t="shared" si="25"/>
        <v>280</v>
      </c>
      <c r="N349">
        <f t="shared" si="26"/>
        <v>112297.86985172982</v>
      </c>
      <c r="O349">
        <f t="shared" si="27"/>
        <v>213</v>
      </c>
      <c r="P349">
        <f t="shared" si="28"/>
        <v>88</v>
      </c>
      <c r="Q349">
        <f>AVERAGE(ds_salaries[[#This Row],[TOTAL IN]],ds_salaries[[#This Row],[Avg_Us Sal]])</f>
        <v>56192.934925864909</v>
      </c>
      <c r="R349">
        <f>AVERAGE(ds_salaries[[#This Row],[Avg_Us Sal]],ds_salaries[[#This Row],[TOTAL MI]])</f>
        <v>56255.434925864909</v>
      </c>
      <c r="S349">
        <f>AVERAGE(ds_salaries[[#This Row],[TOTAL SE]],ds_salaries[[#This Row],[Avg_Us Sal]])</f>
        <v>56288.934925864909</v>
      </c>
      <c r="T349" t="str">
        <f>IF(ds_salaries[[#This Row],[salary_in_usd]]&gt;ds_salaries[[#This Row],[Avg_Us Sal]],"high paying","low paying")</f>
        <v>low paying</v>
      </c>
      <c r="U349">
        <f t="shared" si="29"/>
        <v>26</v>
      </c>
    </row>
    <row r="350" spans="1:21" x14ac:dyDescent="0.35">
      <c r="A350">
        <v>348</v>
      </c>
      <c r="B350">
        <v>2022</v>
      </c>
      <c r="C350" t="s">
        <v>18</v>
      </c>
      <c r="D350" t="s">
        <v>13</v>
      </c>
      <c r="E350" t="s">
        <v>44</v>
      </c>
      <c r="F350">
        <v>113000</v>
      </c>
      <c r="G350" t="s">
        <v>20</v>
      </c>
      <c r="H350">
        <v>113000</v>
      </c>
      <c r="I350" t="s">
        <v>30</v>
      </c>
      <c r="J350">
        <v>0</v>
      </c>
      <c r="K350" t="s">
        <v>30</v>
      </c>
      <c r="L350" t="s">
        <v>17</v>
      </c>
      <c r="M350">
        <f t="shared" si="25"/>
        <v>280</v>
      </c>
      <c r="N350">
        <f t="shared" si="26"/>
        <v>112297.86985172982</v>
      </c>
      <c r="O350">
        <f t="shared" si="27"/>
        <v>213</v>
      </c>
      <c r="P350">
        <f t="shared" si="28"/>
        <v>88</v>
      </c>
      <c r="Q350">
        <f>AVERAGE(ds_salaries[[#This Row],[TOTAL IN]],ds_salaries[[#This Row],[Avg_Us Sal]])</f>
        <v>56192.934925864909</v>
      </c>
      <c r="R350">
        <f>AVERAGE(ds_salaries[[#This Row],[Avg_Us Sal]],ds_salaries[[#This Row],[TOTAL MI]])</f>
        <v>56255.434925864909</v>
      </c>
      <c r="S350">
        <f>AVERAGE(ds_salaries[[#This Row],[TOTAL SE]],ds_salaries[[#This Row],[Avg_Us Sal]])</f>
        <v>56288.934925864909</v>
      </c>
      <c r="T350" t="str">
        <f>IF(ds_salaries[[#This Row],[salary_in_usd]]&gt;ds_salaries[[#This Row],[Avg_Us Sal]],"high paying","low paying")</f>
        <v>high paying</v>
      </c>
      <c r="U350">
        <f t="shared" si="29"/>
        <v>26</v>
      </c>
    </row>
    <row r="351" spans="1:21" x14ac:dyDescent="0.35">
      <c r="A351">
        <v>349</v>
      </c>
      <c r="B351">
        <v>2022</v>
      </c>
      <c r="C351" t="s">
        <v>18</v>
      </c>
      <c r="D351" t="s">
        <v>13</v>
      </c>
      <c r="E351" t="s">
        <v>32</v>
      </c>
      <c r="F351">
        <v>135000</v>
      </c>
      <c r="G351" t="s">
        <v>20</v>
      </c>
      <c r="H351">
        <v>135000</v>
      </c>
      <c r="I351" t="s">
        <v>30</v>
      </c>
      <c r="J351">
        <v>100</v>
      </c>
      <c r="K351" t="s">
        <v>30</v>
      </c>
      <c r="L351" t="s">
        <v>26</v>
      </c>
      <c r="M351">
        <f t="shared" si="25"/>
        <v>280</v>
      </c>
      <c r="N351">
        <f t="shared" si="26"/>
        <v>112297.86985172982</v>
      </c>
      <c r="O351">
        <f t="shared" si="27"/>
        <v>213</v>
      </c>
      <c r="P351">
        <f t="shared" si="28"/>
        <v>88</v>
      </c>
      <c r="Q351">
        <f>AVERAGE(ds_salaries[[#This Row],[TOTAL IN]],ds_salaries[[#This Row],[Avg_Us Sal]])</f>
        <v>56192.934925864909</v>
      </c>
      <c r="R351">
        <f>AVERAGE(ds_salaries[[#This Row],[Avg_Us Sal]],ds_salaries[[#This Row],[TOTAL MI]])</f>
        <v>56255.434925864909</v>
      </c>
      <c r="S351">
        <f>AVERAGE(ds_salaries[[#This Row],[TOTAL SE]],ds_salaries[[#This Row],[Avg_Us Sal]])</f>
        <v>56288.934925864909</v>
      </c>
      <c r="T351" t="str">
        <f>IF(ds_salaries[[#This Row],[salary_in_usd]]&gt;ds_salaries[[#This Row],[Avg_Us Sal]],"high paying","low paying")</f>
        <v>high paying</v>
      </c>
      <c r="U351">
        <f t="shared" si="29"/>
        <v>26</v>
      </c>
    </row>
    <row r="352" spans="1:21" x14ac:dyDescent="0.35">
      <c r="A352">
        <v>350</v>
      </c>
      <c r="B352">
        <v>2022</v>
      </c>
      <c r="C352" t="s">
        <v>18</v>
      </c>
      <c r="D352" t="s">
        <v>13</v>
      </c>
      <c r="E352" t="s">
        <v>80</v>
      </c>
      <c r="F352">
        <v>161342</v>
      </c>
      <c r="G352" t="s">
        <v>20</v>
      </c>
      <c r="H352">
        <v>161342</v>
      </c>
      <c r="I352" t="s">
        <v>30</v>
      </c>
      <c r="J352">
        <v>100</v>
      </c>
      <c r="K352" t="s">
        <v>30</v>
      </c>
      <c r="L352" t="s">
        <v>26</v>
      </c>
      <c r="M352">
        <f t="shared" si="25"/>
        <v>280</v>
      </c>
      <c r="N352">
        <f t="shared" si="26"/>
        <v>112297.86985172982</v>
      </c>
      <c r="O352">
        <f t="shared" si="27"/>
        <v>213</v>
      </c>
      <c r="P352">
        <f t="shared" si="28"/>
        <v>88</v>
      </c>
      <c r="Q352">
        <f>AVERAGE(ds_salaries[[#This Row],[TOTAL IN]],ds_salaries[[#This Row],[Avg_Us Sal]])</f>
        <v>56192.934925864909</v>
      </c>
      <c r="R352">
        <f>AVERAGE(ds_salaries[[#This Row],[Avg_Us Sal]],ds_salaries[[#This Row],[TOTAL MI]])</f>
        <v>56255.434925864909</v>
      </c>
      <c r="S352">
        <f>AVERAGE(ds_salaries[[#This Row],[TOTAL SE]],ds_salaries[[#This Row],[Avg_Us Sal]])</f>
        <v>56288.934925864909</v>
      </c>
      <c r="T352" t="str">
        <f>IF(ds_salaries[[#This Row],[salary_in_usd]]&gt;ds_salaries[[#This Row],[Avg_Us Sal]],"high paying","low paying")</f>
        <v>high paying</v>
      </c>
      <c r="U352">
        <f t="shared" si="29"/>
        <v>26</v>
      </c>
    </row>
    <row r="353" spans="1:21" x14ac:dyDescent="0.35">
      <c r="A353">
        <v>351</v>
      </c>
      <c r="B353">
        <v>2022</v>
      </c>
      <c r="C353" t="s">
        <v>18</v>
      </c>
      <c r="D353" t="s">
        <v>13</v>
      </c>
      <c r="E353" t="s">
        <v>80</v>
      </c>
      <c r="F353">
        <v>137141</v>
      </c>
      <c r="G353" t="s">
        <v>20</v>
      </c>
      <c r="H353">
        <v>137141</v>
      </c>
      <c r="I353" t="s">
        <v>30</v>
      </c>
      <c r="J353">
        <v>100</v>
      </c>
      <c r="K353" t="s">
        <v>30</v>
      </c>
      <c r="L353" t="s">
        <v>26</v>
      </c>
      <c r="M353">
        <f t="shared" si="25"/>
        <v>280</v>
      </c>
      <c r="N353">
        <f t="shared" si="26"/>
        <v>112297.86985172982</v>
      </c>
      <c r="O353">
        <f t="shared" si="27"/>
        <v>213</v>
      </c>
      <c r="P353">
        <f t="shared" si="28"/>
        <v>88</v>
      </c>
      <c r="Q353">
        <f>AVERAGE(ds_salaries[[#This Row],[TOTAL IN]],ds_salaries[[#This Row],[Avg_Us Sal]])</f>
        <v>56192.934925864909</v>
      </c>
      <c r="R353">
        <f>AVERAGE(ds_salaries[[#This Row],[Avg_Us Sal]],ds_salaries[[#This Row],[TOTAL MI]])</f>
        <v>56255.434925864909</v>
      </c>
      <c r="S353">
        <f>AVERAGE(ds_salaries[[#This Row],[TOTAL SE]],ds_salaries[[#This Row],[Avg_Us Sal]])</f>
        <v>56288.934925864909</v>
      </c>
      <c r="T353" t="str">
        <f>IF(ds_salaries[[#This Row],[salary_in_usd]]&gt;ds_salaries[[#This Row],[Avg_Us Sal]],"high paying","low paying")</f>
        <v>high paying</v>
      </c>
      <c r="U353">
        <f t="shared" si="29"/>
        <v>26</v>
      </c>
    </row>
    <row r="354" spans="1:21" x14ac:dyDescent="0.35">
      <c r="A354">
        <v>352</v>
      </c>
      <c r="B354">
        <v>2022</v>
      </c>
      <c r="C354" t="s">
        <v>18</v>
      </c>
      <c r="D354" t="s">
        <v>13</v>
      </c>
      <c r="E354" t="s">
        <v>14</v>
      </c>
      <c r="F354">
        <v>167000</v>
      </c>
      <c r="G354" t="s">
        <v>20</v>
      </c>
      <c r="H354">
        <v>167000</v>
      </c>
      <c r="I354" t="s">
        <v>30</v>
      </c>
      <c r="J354">
        <v>100</v>
      </c>
      <c r="K354" t="s">
        <v>30</v>
      </c>
      <c r="L354" t="s">
        <v>26</v>
      </c>
      <c r="M354">
        <f t="shared" si="25"/>
        <v>280</v>
      </c>
      <c r="N354">
        <f t="shared" si="26"/>
        <v>112297.86985172982</v>
      </c>
      <c r="O354">
        <f t="shared" si="27"/>
        <v>213</v>
      </c>
      <c r="P354">
        <f t="shared" si="28"/>
        <v>88</v>
      </c>
      <c r="Q354">
        <f>AVERAGE(ds_salaries[[#This Row],[TOTAL IN]],ds_salaries[[#This Row],[Avg_Us Sal]])</f>
        <v>56192.934925864909</v>
      </c>
      <c r="R354">
        <f>AVERAGE(ds_salaries[[#This Row],[Avg_Us Sal]],ds_salaries[[#This Row],[TOTAL MI]])</f>
        <v>56255.434925864909</v>
      </c>
      <c r="S354">
        <f>AVERAGE(ds_salaries[[#This Row],[TOTAL SE]],ds_salaries[[#This Row],[Avg_Us Sal]])</f>
        <v>56288.934925864909</v>
      </c>
      <c r="T354" t="str">
        <f>IF(ds_salaries[[#This Row],[salary_in_usd]]&gt;ds_salaries[[#This Row],[Avg_Us Sal]],"high paying","low paying")</f>
        <v>high paying</v>
      </c>
      <c r="U354">
        <f t="shared" si="29"/>
        <v>26</v>
      </c>
    </row>
    <row r="355" spans="1:21" x14ac:dyDescent="0.35">
      <c r="A355">
        <v>353</v>
      </c>
      <c r="B355">
        <v>2022</v>
      </c>
      <c r="C355" t="s">
        <v>18</v>
      </c>
      <c r="D355" t="s">
        <v>13</v>
      </c>
      <c r="E355" t="s">
        <v>14</v>
      </c>
      <c r="F355">
        <v>123000</v>
      </c>
      <c r="G355" t="s">
        <v>20</v>
      </c>
      <c r="H355">
        <v>123000</v>
      </c>
      <c r="I355" t="s">
        <v>30</v>
      </c>
      <c r="J355">
        <v>100</v>
      </c>
      <c r="K355" t="s">
        <v>30</v>
      </c>
      <c r="L355" t="s">
        <v>26</v>
      </c>
      <c r="M355">
        <f t="shared" si="25"/>
        <v>280</v>
      </c>
      <c r="N355">
        <f t="shared" si="26"/>
        <v>112297.86985172982</v>
      </c>
      <c r="O355">
        <f t="shared" si="27"/>
        <v>213</v>
      </c>
      <c r="P355">
        <f t="shared" si="28"/>
        <v>88</v>
      </c>
      <c r="Q355">
        <f>AVERAGE(ds_salaries[[#This Row],[TOTAL IN]],ds_salaries[[#This Row],[Avg_Us Sal]])</f>
        <v>56192.934925864909</v>
      </c>
      <c r="R355">
        <f>AVERAGE(ds_salaries[[#This Row],[Avg_Us Sal]],ds_salaries[[#This Row],[TOTAL MI]])</f>
        <v>56255.434925864909</v>
      </c>
      <c r="S355">
        <f>AVERAGE(ds_salaries[[#This Row],[TOTAL SE]],ds_salaries[[#This Row],[Avg_Us Sal]])</f>
        <v>56288.934925864909</v>
      </c>
      <c r="T355" t="str">
        <f>IF(ds_salaries[[#This Row],[salary_in_usd]]&gt;ds_salaries[[#This Row],[Avg_Us Sal]],"high paying","low paying")</f>
        <v>high paying</v>
      </c>
      <c r="U355">
        <f t="shared" si="29"/>
        <v>26</v>
      </c>
    </row>
    <row r="356" spans="1:21" x14ac:dyDescent="0.35">
      <c r="A356">
        <v>354</v>
      </c>
      <c r="B356">
        <v>2022</v>
      </c>
      <c r="C356" t="s">
        <v>18</v>
      </c>
      <c r="D356" t="s">
        <v>13</v>
      </c>
      <c r="E356" t="s">
        <v>44</v>
      </c>
      <c r="F356">
        <v>60000</v>
      </c>
      <c r="G356" t="s">
        <v>24</v>
      </c>
      <c r="H356">
        <v>78526</v>
      </c>
      <c r="I356" t="s">
        <v>25</v>
      </c>
      <c r="J356">
        <v>0</v>
      </c>
      <c r="K356" t="s">
        <v>25</v>
      </c>
      <c r="L356" t="s">
        <v>26</v>
      </c>
      <c r="M356">
        <f t="shared" si="25"/>
        <v>280</v>
      </c>
      <c r="N356">
        <f t="shared" si="26"/>
        <v>112297.86985172982</v>
      </c>
      <c r="O356">
        <f t="shared" si="27"/>
        <v>213</v>
      </c>
      <c r="P356">
        <f t="shared" si="28"/>
        <v>88</v>
      </c>
      <c r="Q356">
        <f>AVERAGE(ds_salaries[[#This Row],[TOTAL IN]],ds_salaries[[#This Row],[Avg_Us Sal]])</f>
        <v>56192.934925864909</v>
      </c>
      <c r="R356">
        <f>AVERAGE(ds_salaries[[#This Row],[Avg_Us Sal]],ds_salaries[[#This Row],[TOTAL MI]])</f>
        <v>56255.434925864909</v>
      </c>
      <c r="S356">
        <f>AVERAGE(ds_salaries[[#This Row],[TOTAL SE]],ds_salaries[[#This Row],[Avg_Us Sal]])</f>
        <v>56288.934925864909</v>
      </c>
      <c r="T356" t="str">
        <f>IF(ds_salaries[[#This Row],[salary_in_usd]]&gt;ds_salaries[[#This Row],[Avg_Us Sal]],"high paying","low paying")</f>
        <v>low paying</v>
      </c>
      <c r="U356">
        <f t="shared" si="29"/>
        <v>26</v>
      </c>
    </row>
    <row r="357" spans="1:21" x14ac:dyDescent="0.35">
      <c r="A357">
        <v>355</v>
      </c>
      <c r="B357">
        <v>2022</v>
      </c>
      <c r="C357" t="s">
        <v>18</v>
      </c>
      <c r="D357" t="s">
        <v>13</v>
      </c>
      <c r="E357" t="s">
        <v>44</v>
      </c>
      <c r="F357">
        <v>50000</v>
      </c>
      <c r="G357" t="s">
        <v>24</v>
      </c>
      <c r="H357">
        <v>65438</v>
      </c>
      <c r="I357" t="s">
        <v>25</v>
      </c>
      <c r="J357">
        <v>0</v>
      </c>
      <c r="K357" t="s">
        <v>25</v>
      </c>
      <c r="L357" t="s">
        <v>26</v>
      </c>
      <c r="M357">
        <f t="shared" si="25"/>
        <v>280</v>
      </c>
      <c r="N357">
        <f t="shared" si="26"/>
        <v>112297.86985172982</v>
      </c>
      <c r="O357">
        <f t="shared" si="27"/>
        <v>213</v>
      </c>
      <c r="P357">
        <f t="shared" si="28"/>
        <v>88</v>
      </c>
      <c r="Q357">
        <f>AVERAGE(ds_salaries[[#This Row],[TOTAL IN]],ds_salaries[[#This Row],[Avg_Us Sal]])</f>
        <v>56192.934925864909</v>
      </c>
      <c r="R357">
        <f>AVERAGE(ds_salaries[[#This Row],[Avg_Us Sal]],ds_salaries[[#This Row],[TOTAL MI]])</f>
        <v>56255.434925864909</v>
      </c>
      <c r="S357">
        <f>AVERAGE(ds_salaries[[#This Row],[TOTAL SE]],ds_salaries[[#This Row],[Avg_Us Sal]])</f>
        <v>56288.934925864909</v>
      </c>
      <c r="T357" t="str">
        <f>IF(ds_salaries[[#This Row],[salary_in_usd]]&gt;ds_salaries[[#This Row],[Avg_Us Sal]],"high paying","low paying")</f>
        <v>low paying</v>
      </c>
      <c r="U357">
        <f t="shared" si="29"/>
        <v>26</v>
      </c>
    </row>
    <row r="358" spans="1:21" x14ac:dyDescent="0.35">
      <c r="A358">
        <v>356</v>
      </c>
      <c r="B358">
        <v>2022</v>
      </c>
      <c r="C358" t="s">
        <v>18</v>
      </c>
      <c r="D358" t="s">
        <v>13</v>
      </c>
      <c r="E358" t="s">
        <v>14</v>
      </c>
      <c r="F358">
        <v>150000</v>
      </c>
      <c r="G358" t="s">
        <v>20</v>
      </c>
      <c r="H358">
        <v>150000</v>
      </c>
      <c r="I358" t="s">
        <v>30</v>
      </c>
      <c r="J358">
        <v>0</v>
      </c>
      <c r="K358" t="s">
        <v>30</v>
      </c>
      <c r="L358" t="s">
        <v>26</v>
      </c>
      <c r="M358">
        <f t="shared" si="25"/>
        <v>280</v>
      </c>
      <c r="N358">
        <f t="shared" si="26"/>
        <v>112297.86985172982</v>
      </c>
      <c r="O358">
        <f t="shared" si="27"/>
        <v>213</v>
      </c>
      <c r="P358">
        <f t="shared" si="28"/>
        <v>88</v>
      </c>
      <c r="Q358">
        <f>AVERAGE(ds_salaries[[#This Row],[TOTAL IN]],ds_salaries[[#This Row],[Avg_Us Sal]])</f>
        <v>56192.934925864909</v>
      </c>
      <c r="R358">
        <f>AVERAGE(ds_salaries[[#This Row],[Avg_Us Sal]],ds_salaries[[#This Row],[TOTAL MI]])</f>
        <v>56255.434925864909</v>
      </c>
      <c r="S358">
        <f>AVERAGE(ds_salaries[[#This Row],[TOTAL SE]],ds_salaries[[#This Row],[Avg_Us Sal]])</f>
        <v>56288.934925864909</v>
      </c>
      <c r="T358" t="str">
        <f>IF(ds_salaries[[#This Row],[salary_in_usd]]&gt;ds_salaries[[#This Row],[Avg_Us Sal]],"high paying","low paying")</f>
        <v>high paying</v>
      </c>
      <c r="U358">
        <f t="shared" si="29"/>
        <v>26</v>
      </c>
    </row>
    <row r="359" spans="1:21" x14ac:dyDescent="0.35">
      <c r="A359">
        <v>357</v>
      </c>
      <c r="B359">
        <v>2022</v>
      </c>
      <c r="C359" t="s">
        <v>18</v>
      </c>
      <c r="D359" t="s">
        <v>13</v>
      </c>
      <c r="E359" t="s">
        <v>14</v>
      </c>
      <c r="F359">
        <v>211500</v>
      </c>
      <c r="G359" t="s">
        <v>20</v>
      </c>
      <c r="H359">
        <v>211500</v>
      </c>
      <c r="I359" t="s">
        <v>30</v>
      </c>
      <c r="J359">
        <v>100</v>
      </c>
      <c r="K359" t="s">
        <v>30</v>
      </c>
      <c r="L359" t="s">
        <v>26</v>
      </c>
      <c r="M359">
        <f t="shared" si="25"/>
        <v>280</v>
      </c>
      <c r="N359">
        <f t="shared" si="26"/>
        <v>112297.86985172982</v>
      </c>
      <c r="O359">
        <f t="shared" si="27"/>
        <v>213</v>
      </c>
      <c r="P359">
        <f t="shared" si="28"/>
        <v>88</v>
      </c>
      <c r="Q359">
        <f>AVERAGE(ds_salaries[[#This Row],[TOTAL IN]],ds_salaries[[#This Row],[Avg_Us Sal]])</f>
        <v>56192.934925864909</v>
      </c>
      <c r="R359">
        <f>AVERAGE(ds_salaries[[#This Row],[Avg_Us Sal]],ds_salaries[[#This Row],[TOTAL MI]])</f>
        <v>56255.434925864909</v>
      </c>
      <c r="S359">
        <f>AVERAGE(ds_salaries[[#This Row],[TOTAL SE]],ds_salaries[[#This Row],[Avg_Us Sal]])</f>
        <v>56288.934925864909</v>
      </c>
      <c r="T359" t="str">
        <f>IF(ds_salaries[[#This Row],[salary_in_usd]]&gt;ds_salaries[[#This Row],[Avg_Us Sal]],"high paying","low paying")</f>
        <v>high paying</v>
      </c>
      <c r="U359">
        <f t="shared" si="29"/>
        <v>26</v>
      </c>
    </row>
    <row r="360" spans="1:21" x14ac:dyDescent="0.35">
      <c r="A360">
        <v>358</v>
      </c>
      <c r="B360">
        <v>2022</v>
      </c>
      <c r="C360" t="s">
        <v>18</v>
      </c>
      <c r="D360" t="s">
        <v>13</v>
      </c>
      <c r="E360" t="s">
        <v>110</v>
      </c>
      <c r="F360">
        <v>192400</v>
      </c>
      <c r="G360" t="s">
        <v>20</v>
      </c>
      <c r="H360">
        <v>192400</v>
      </c>
      <c r="I360" t="s">
        <v>63</v>
      </c>
      <c r="J360">
        <v>100</v>
      </c>
      <c r="K360" t="s">
        <v>63</v>
      </c>
      <c r="L360" t="s">
        <v>26</v>
      </c>
      <c r="M360">
        <f t="shared" si="25"/>
        <v>280</v>
      </c>
      <c r="N360">
        <f t="shared" si="26"/>
        <v>112297.86985172982</v>
      </c>
      <c r="O360">
        <f t="shared" si="27"/>
        <v>213</v>
      </c>
      <c r="P360">
        <f t="shared" si="28"/>
        <v>88</v>
      </c>
      <c r="Q360">
        <f>AVERAGE(ds_salaries[[#This Row],[TOTAL IN]],ds_salaries[[#This Row],[Avg_Us Sal]])</f>
        <v>56192.934925864909</v>
      </c>
      <c r="R360">
        <f>AVERAGE(ds_salaries[[#This Row],[Avg_Us Sal]],ds_salaries[[#This Row],[TOTAL MI]])</f>
        <v>56255.434925864909</v>
      </c>
      <c r="S360">
        <f>AVERAGE(ds_salaries[[#This Row],[TOTAL SE]],ds_salaries[[#This Row],[Avg_Us Sal]])</f>
        <v>56288.934925864909</v>
      </c>
      <c r="T360" t="str">
        <f>IF(ds_salaries[[#This Row],[salary_in_usd]]&gt;ds_salaries[[#This Row],[Avg_Us Sal]],"high paying","low paying")</f>
        <v>high paying</v>
      </c>
      <c r="U360">
        <f t="shared" si="29"/>
        <v>26</v>
      </c>
    </row>
    <row r="361" spans="1:21" x14ac:dyDescent="0.35">
      <c r="A361">
        <v>359</v>
      </c>
      <c r="B361">
        <v>2022</v>
      </c>
      <c r="C361" t="s">
        <v>18</v>
      </c>
      <c r="D361" t="s">
        <v>13</v>
      </c>
      <c r="E361" t="s">
        <v>110</v>
      </c>
      <c r="F361">
        <v>90700</v>
      </c>
      <c r="G361" t="s">
        <v>20</v>
      </c>
      <c r="H361">
        <v>90700</v>
      </c>
      <c r="I361" t="s">
        <v>63</v>
      </c>
      <c r="J361">
        <v>100</v>
      </c>
      <c r="K361" t="s">
        <v>63</v>
      </c>
      <c r="L361" t="s">
        <v>26</v>
      </c>
      <c r="M361">
        <f t="shared" si="25"/>
        <v>280</v>
      </c>
      <c r="N361">
        <f t="shared" si="26"/>
        <v>112297.86985172982</v>
      </c>
      <c r="O361">
        <f t="shared" si="27"/>
        <v>213</v>
      </c>
      <c r="P361">
        <f t="shared" si="28"/>
        <v>88</v>
      </c>
      <c r="Q361">
        <f>AVERAGE(ds_salaries[[#This Row],[TOTAL IN]],ds_salaries[[#This Row],[Avg_Us Sal]])</f>
        <v>56192.934925864909</v>
      </c>
      <c r="R361">
        <f>AVERAGE(ds_salaries[[#This Row],[Avg_Us Sal]],ds_salaries[[#This Row],[TOTAL MI]])</f>
        <v>56255.434925864909</v>
      </c>
      <c r="S361">
        <f>AVERAGE(ds_salaries[[#This Row],[TOTAL SE]],ds_salaries[[#This Row],[Avg_Us Sal]])</f>
        <v>56288.934925864909</v>
      </c>
      <c r="T361" t="str">
        <f>IF(ds_salaries[[#This Row],[salary_in_usd]]&gt;ds_salaries[[#This Row],[Avg_Us Sal]],"high paying","low paying")</f>
        <v>low paying</v>
      </c>
      <c r="U361">
        <f t="shared" si="29"/>
        <v>26</v>
      </c>
    </row>
    <row r="362" spans="1:21" x14ac:dyDescent="0.35">
      <c r="A362">
        <v>360</v>
      </c>
      <c r="B362">
        <v>2022</v>
      </c>
      <c r="C362" t="s">
        <v>18</v>
      </c>
      <c r="D362" t="s">
        <v>13</v>
      </c>
      <c r="E362" t="s">
        <v>32</v>
      </c>
      <c r="F362">
        <v>130000</v>
      </c>
      <c r="G362" t="s">
        <v>20</v>
      </c>
      <c r="H362">
        <v>130000</v>
      </c>
      <c r="I362" t="s">
        <v>63</v>
      </c>
      <c r="J362">
        <v>100</v>
      </c>
      <c r="K362" t="s">
        <v>63</v>
      </c>
      <c r="L362" t="s">
        <v>26</v>
      </c>
      <c r="M362">
        <f t="shared" si="25"/>
        <v>280</v>
      </c>
      <c r="N362">
        <f t="shared" si="26"/>
        <v>112297.86985172982</v>
      </c>
      <c r="O362">
        <f t="shared" si="27"/>
        <v>213</v>
      </c>
      <c r="P362">
        <f t="shared" si="28"/>
        <v>88</v>
      </c>
      <c r="Q362">
        <f>AVERAGE(ds_salaries[[#This Row],[TOTAL IN]],ds_salaries[[#This Row],[Avg_Us Sal]])</f>
        <v>56192.934925864909</v>
      </c>
      <c r="R362">
        <f>AVERAGE(ds_salaries[[#This Row],[Avg_Us Sal]],ds_salaries[[#This Row],[TOTAL MI]])</f>
        <v>56255.434925864909</v>
      </c>
      <c r="S362">
        <f>AVERAGE(ds_salaries[[#This Row],[TOTAL SE]],ds_salaries[[#This Row],[Avg_Us Sal]])</f>
        <v>56288.934925864909</v>
      </c>
      <c r="T362" t="str">
        <f>IF(ds_salaries[[#This Row],[salary_in_usd]]&gt;ds_salaries[[#This Row],[Avg_Us Sal]],"high paying","low paying")</f>
        <v>high paying</v>
      </c>
      <c r="U362">
        <f t="shared" si="29"/>
        <v>26</v>
      </c>
    </row>
    <row r="363" spans="1:21" x14ac:dyDescent="0.35">
      <c r="A363">
        <v>361</v>
      </c>
      <c r="B363">
        <v>2022</v>
      </c>
      <c r="C363" t="s">
        <v>18</v>
      </c>
      <c r="D363" t="s">
        <v>13</v>
      </c>
      <c r="E363" t="s">
        <v>32</v>
      </c>
      <c r="F363">
        <v>61300</v>
      </c>
      <c r="G363" t="s">
        <v>20</v>
      </c>
      <c r="H363">
        <v>61300</v>
      </c>
      <c r="I363" t="s">
        <v>63</v>
      </c>
      <c r="J363">
        <v>100</v>
      </c>
      <c r="K363" t="s">
        <v>63</v>
      </c>
      <c r="L363" t="s">
        <v>26</v>
      </c>
      <c r="M363">
        <f t="shared" si="25"/>
        <v>280</v>
      </c>
      <c r="N363">
        <f t="shared" si="26"/>
        <v>112297.86985172982</v>
      </c>
      <c r="O363">
        <f t="shared" si="27"/>
        <v>213</v>
      </c>
      <c r="P363">
        <f t="shared" si="28"/>
        <v>88</v>
      </c>
      <c r="Q363">
        <f>AVERAGE(ds_salaries[[#This Row],[TOTAL IN]],ds_salaries[[#This Row],[Avg_Us Sal]])</f>
        <v>56192.934925864909</v>
      </c>
      <c r="R363">
        <f>AVERAGE(ds_salaries[[#This Row],[Avg_Us Sal]],ds_salaries[[#This Row],[TOTAL MI]])</f>
        <v>56255.434925864909</v>
      </c>
      <c r="S363">
        <f>AVERAGE(ds_salaries[[#This Row],[TOTAL SE]],ds_salaries[[#This Row],[Avg_Us Sal]])</f>
        <v>56288.934925864909</v>
      </c>
      <c r="T363" t="str">
        <f>IF(ds_salaries[[#This Row],[salary_in_usd]]&gt;ds_salaries[[#This Row],[Avg_Us Sal]],"high paying","low paying")</f>
        <v>low paying</v>
      </c>
      <c r="U363">
        <f t="shared" si="29"/>
        <v>26</v>
      </c>
    </row>
    <row r="364" spans="1:21" x14ac:dyDescent="0.35">
      <c r="A364">
        <v>362</v>
      </c>
      <c r="B364">
        <v>2022</v>
      </c>
      <c r="C364" t="s">
        <v>18</v>
      </c>
      <c r="D364" t="s">
        <v>13</v>
      </c>
      <c r="E364" t="s">
        <v>32</v>
      </c>
      <c r="F364">
        <v>130000</v>
      </c>
      <c r="G364" t="s">
        <v>20</v>
      </c>
      <c r="H364">
        <v>130000</v>
      </c>
      <c r="I364" t="s">
        <v>63</v>
      </c>
      <c r="J364">
        <v>100</v>
      </c>
      <c r="K364" t="s">
        <v>63</v>
      </c>
      <c r="L364" t="s">
        <v>26</v>
      </c>
      <c r="M364">
        <f t="shared" si="25"/>
        <v>280</v>
      </c>
      <c r="N364">
        <f t="shared" si="26"/>
        <v>112297.86985172982</v>
      </c>
      <c r="O364">
        <f t="shared" si="27"/>
        <v>213</v>
      </c>
      <c r="P364">
        <f t="shared" si="28"/>
        <v>88</v>
      </c>
      <c r="Q364">
        <f>AVERAGE(ds_salaries[[#This Row],[TOTAL IN]],ds_salaries[[#This Row],[Avg_Us Sal]])</f>
        <v>56192.934925864909</v>
      </c>
      <c r="R364">
        <f>AVERAGE(ds_salaries[[#This Row],[Avg_Us Sal]],ds_salaries[[#This Row],[TOTAL MI]])</f>
        <v>56255.434925864909</v>
      </c>
      <c r="S364">
        <f>AVERAGE(ds_salaries[[#This Row],[TOTAL SE]],ds_salaries[[#This Row],[Avg_Us Sal]])</f>
        <v>56288.934925864909</v>
      </c>
      <c r="T364" t="str">
        <f>IF(ds_salaries[[#This Row],[salary_in_usd]]&gt;ds_salaries[[#This Row],[Avg_Us Sal]],"high paying","low paying")</f>
        <v>high paying</v>
      </c>
      <c r="U364">
        <f t="shared" si="29"/>
        <v>26</v>
      </c>
    </row>
    <row r="365" spans="1:21" x14ac:dyDescent="0.35">
      <c r="A365">
        <v>363</v>
      </c>
      <c r="B365">
        <v>2022</v>
      </c>
      <c r="C365" t="s">
        <v>18</v>
      </c>
      <c r="D365" t="s">
        <v>13</v>
      </c>
      <c r="E365" t="s">
        <v>32</v>
      </c>
      <c r="F365">
        <v>61300</v>
      </c>
      <c r="G365" t="s">
        <v>20</v>
      </c>
      <c r="H365">
        <v>61300</v>
      </c>
      <c r="I365" t="s">
        <v>63</v>
      </c>
      <c r="J365">
        <v>100</v>
      </c>
      <c r="K365" t="s">
        <v>63</v>
      </c>
      <c r="L365" t="s">
        <v>26</v>
      </c>
      <c r="M365">
        <f t="shared" si="25"/>
        <v>280</v>
      </c>
      <c r="N365">
        <f t="shared" si="26"/>
        <v>112297.86985172982</v>
      </c>
      <c r="O365">
        <f t="shared" si="27"/>
        <v>213</v>
      </c>
      <c r="P365">
        <f t="shared" si="28"/>
        <v>88</v>
      </c>
      <c r="Q365">
        <f>AVERAGE(ds_salaries[[#This Row],[TOTAL IN]],ds_salaries[[#This Row],[Avg_Us Sal]])</f>
        <v>56192.934925864909</v>
      </c>
      <c r="R365">
        <f>AVERAGE(ds_salaries[[#This Row],[Avg_Us Sal]],ds_salaries[[#This Row],[TOTAL MI]])</f>
        <v>56255.434925864909</v>
      </c>
      <c r="S365">
        <f>AVERAGE(ds_salaries[[#This Row],[TOTAL SE]],ds_salaries[[#This Row],[Avg_Us Sal]])</f>
        <v>56288.934925864909</v>
      </c>
      <c r="T365" t="str">
        <f>IF(ds_salaries[[#This Row],[salary_in_usd]]&gt;ds_salaries[[#This Row],[Avg_Us Sal]],"high paying","low paying")</f>
        <v>low paying</v>
      </c>
      <c r="U365">
        <f t="shared" si="29"/>
        <v>26</v>
      </c>
    </row>
    <row r="366" spans="1:21" x14ac:dyDescent="0.35">
      <c r="A366">
        <v>364</v>
      </c>
      <c r="B366">
        <v>2022</v>
      </c>
      <c r="C366" t="s">
        <v>18</v>
      </c>
      <c r="D366" t="s">
        <v>13</v>
      </c>
      <c r="E366" t="s">
        <v>44</v>
      </c>
      <c r="F366">
        <v>160000</v>
      </c>
      <c r="G366" t="s">
        <v>20</v>
      </c>
      <c r="H366">
        <v>160000</v>
      </c>
      <c r="I366" t="s">
        <v>30</v>
      </c>
      <c r="J366">
        <v>0</v>
      </c>
      <c r="K366" t="s">
        <v>30</v>
      </c>
      <c r="L366" t="s">
        <v>17</v>
      </c>
      <c r="M366">
        <f t="shared" si="25"/>
        <v>280</v>
      </c>
      <c r="N366">
        <f t="shared" si="26"/>
        <v>112297.86985172982</v>
      </c>
      <c r="O366">
        <f t="shared" si="27"/>
        <v>213</v>
      </c>
      <c r="P366">
        <f t="shared" si="28"/>
        <v>88</v>
      </c>
      <c r="Q366">
        <f>AVERAGE(ds_salaries[[#This Row],[TOTAL IN]],ds_salaries[[#This Row],[Avg_Us Sal]])</f>
        <v>56192.934925864909</v>
      </c>
      <c r="R366">
        <f>AVERAGE(ds_salaries[[#This Row],[Avg_Us Sal]],ds_salaries[[#This Row],[TOTAL MI]])</f>
        <v>56255.434925864909</v>
      </c>
      <c r="S366">
        <f>AVERAGE(ds_salaries[[#This Row],[TOTAL SE]],ds_salaries[[#This Row],[Avg_Us Sal]])</f>
        <v>56288.934925864909</v>
      </c>
      <c r="T366" t="str">
        <f>IF(ds_salaries[[#This Row],[salary_in_usd]]&gt;ds_salaries[[#This Row],[Avg_Us Sal]],"high paying","low paying")</f>
        <v>high paying</v>
      </c>
      <c r="U366">
        <f t="shared" si="29"/>
        <v>26</v>
      </c>
    </row>
    <row r="367" spans="1:21" x14ac:dyDescent="0.35">
      <c r="A367">
        <v>365</v>
      </c>
      <c r="B367">
        <v>2022</v>
      </c>
      <c r="C367" t="s">
        <v>18</v>
      </c>
      <c r="D367" t="s">
        <v>13</v>
      </c>
      <c r="E367" t="s">
        <v>14</v>
      </c>
      <c r="F367">
        <v>138600</v>
      </c>
      <c r="G367" t="s">
        <v>20</v>
      </c>
      <c r="H367">
        <v>138600</v>
      </c>
      <c r="I367" t="s">
        <v>30</v>
      </c>
      <c r="J367">
        <v>100</v>
      </c>
      <c r="K367" t="s">
        <v>30</v>
      </c>
      <c r="L367" t="s">
        <v>26</v>
      </c>
      <c r="M367">
        <f t="shared" si="25"/>
        <v>280</v>
      </c>
      <c r="N367">
        <f t="shared" si="26"/>
        <v>112297.86985172982</v>
      </c>
      <c r="O367">
        <f t="shared" si="27"/>
        <v>213</v>
      </c>
      <c r="P367">
        <f t="shared" si="28"/>
        <v>88</v>
      </c>
      <c r="Q367">
        <f>AVERAGE(ds_salaries[[#This Row],[TOTAL IN]],ds_salaries[[#This Row],[Avg_Us Sal]])</f>
        <v>56192.934925864909</v>
      </c>
      <c r="R367">
        <f>AVERAGE(ds_salaries[[#This Row],[Avg_Us Sal]],ds_salaries[[#This Row],[TOTAL MI]])</f>
        <v>56255.434925864909</v>
      </c>
      <c r="S367">
        <f>AVERAGE(ds_salaries[[#This Row],[TOTAL SE]],ds_salaries[[#This Row],[Avg_Us Sal]])</f>
        <v>56288.934925864909</v>
      </c>
      <c r="T367" t="str">
        <f>IF(ds_salaries[[#This Row],[salary_in_usd]]&gt;ds_salaries[[#This Row],[Avg_Us Sal]],"high paying","low paying")</f>
        <v>high paying</v>
      </c>
      <c r="U367">
        <f t="shared" si="29"/>
        <v>26</v>
      </c>
    </row>
    <row r="368" spans="1:21" x14ac:dyDescent="0.35">
      <c r="A368">
        <v>366</v>
      </c>
      <c r="B368">
        <v>2022</v>
      </c>
      <c r="C368" t="s">
        <v>18</v>
      </c>
      <c r="D368" t="s">
        <v>13</v>
      </c>
      <c r="E368" t="s">
        <v>44</v>
      </c>
      <c r="F368">
        <v>136000</v>
      </c>
      <c r="G368" t="s">
        <v>20</v>
      </c>
      <c r="H368">
        <v>136000</v>
      </c>
      <c r="I368" t="s">
        <v>30</v>
      </c>
      <c r="J368">
        <v>0</v>
      </c>
      <c r="K368" t="s">
        <v>30</v>
      </c>
      <c r="L368" t="s">
        <v>26</v>
      </c>
      <c r="M368">
        <f t="shared" si="25"/>
        <v>280</v>
      </c>
      <c r="N368">
        <f t="shared" si="26"/>
        <v>112297.86985172982</v>
      </c>
      <c r="O368">
        <f t="shared" si="27"/>
        <v>213</v>
      </c>
      <c r="P368">
        <f t="shared" si="28"/>
        <v>88</v>
      </c>
      <c r="Q368">
        <f>AVERAGE(ds_salaries[[#This Row],[TOTAL IN]],ds_salaries[[#This Row],[Avg_Us Sal]])</f>
        <v>56192.934925864909</v>
      </c>
      <c r="R368">
        <f>AVERAGE(ds_salaries[[#This Row],[Avg_Us Sal]],ds_salaries[[#This Row],[TOTAL MI]])</f>
        <v>56255.434925864909</v>
      </c>
      <c r="S368">
        <f>AVERAGE(ds_salaries[[#This Row],[TOTAL SE]],ds_salaries[[#This Row],[Avg_Us Sal]])</f>
        <v>56288.934925864909</v>
      </c>
      <c r="T368" t="str">
        <f>IF(ds_salaries[[#This Row],[salary_in_usd]]&gt;ds_salaries[[#This Row],[Avg_Us Sal]],"high paying","low paying")</f>
        <v>high paying</v>
      </c>
      <c r="U368">
        <f t="shared" si="29"/>
        <v>26</v>
      </c>
    </row>
    <row r="369" spans="1:21" x14ac:dyDescent="0.35">
      <c r="A369">
        <v>367</v>
      </c>
      <c r="B369">
        <v>2022</v>
      </c>
      <c r="C369" t="s">
        <v>12</v>
      </c>
      <c r="D369" t="s">
        <v>13</v>
      </c>
      <c r="E369" t="s">
        <v>32</v>
      </c>
      <c r="F369">
        <v>58000</v>
      </c>
      <c r="G369" t="s">
        <v>20</v>
      </c>
      <c r="H369">
        <v>58000</v>
      </c>
      <c r="I369" t="s">
        <v>30</v>
      </c>
      <c r="J369">
        <v>0</v>
      </c>
      <c r="K369" t="s">
        <v>30</v>
      </c>
      <c r="L369" t="s">
        <v>22</v>
      </c>
      <c r="M369">
        <f t="shared" si="25"/>
        <v>280</v>
      </c>
      <c r="N369">
        <f t="shared" si="26"/>
        <v>112297.86985172982</v>
      </c>
      <c r="O369">
        <f t="shared" si="27"/>
        <v>213</v>
      </c>
      <c r="P369">
        <f t="shared" si="28"/>
        <v>88</v>
      </c>
      <c r="Q369">
        <f>AVERAGE(ds_salaries[[#This Row],[TOTAL IN]],ds_salaries[[#This Row],[Avg_Us Sal]])</f>
        <v>56192.934925864909</v>
      </c>
      <c r="R369">
        <f>AVERAGE(ds_salaries[[#This Row],[Avg_Us Sal]],ds_salaries[[#This Row],[TOTAL MI]])</f>
        <v>56255.434925864909</v>
      </c>
      <c r="S369">
        <f>AVERAGE(ds_salaries[[#This Row],[TOTAL SE]],ds_salaries[[#This Row],[Avg_Us Sal]])</f>
        <v>56288.934925864909</v>
      </c>
      <c r="T369" t="str">
        <f>IF(ds_salaries[[#This Row],[salary_in_usd]]&gt;ds_salaries[[#This Row],[Avg_Us Sal]],"high paying","low paying")</f>
        <v>low paying</v>
      </c>
      <c r="U369">
        <f t="shared" si="29"/>
        <v>26</v>
      </c>
    </row>
    <row r="370" spans="1:21" x14ac:dyDescent="0.35">
      <c r="A370">
        <v>368</v>
      </c>
      <c r="B370">
        <v>2022</v>
      </c>
      <c r="C370" t="s">
        <v>54</v>
      </c>
      <c r="D370" t="s">
        <v>13</v>
      </c>
      <c r="E370" t="s">
        <v>132</v>
      </c>
      <c r="F370">
        <v>135000</v>
      </c>
      <c r="G370" t="s">
        <v>20</v>
      </c>
      <c r="H370">
        <v>135000</v>
      </c>
      <c r="I370" t="s">
        <v>30</v>
      </c>
      <c r="J370">
        <v>100</v>
      </c>
      <c r="K370" t="s">
        <v>30</v>
      </c>
      <c r="L370" t="s">
        <v>26</v>
      </c>
      <c r="M370">
        <f t="shared" si="25"/>
        <v>280</v>
      </c>
      <c r="N370">
        <f t="shared" si="26"/>
        <v>112297.86985172982</v>
      </c>
      <c r="O370">
        <f t="shared" si="27"/>
        <v>213</v>
      </c>
      <c r="P370">
        <f t="shared" si="28"/>
        <v>88</v>
      </c>
      <c r="Q370">
        <f>AVERAGE(ds_salaries[[#This Row],[TOTAL IN]],ds_salaries[[#This Row],[Avg_Us Sal]])</f>
        <v>56192.934925864909</v>
      </c>
      <c r="R370">
        <f>AVERAGE(ds_salaries[[#This Row],[Avg_Us Sal]],ds_salaries[[#This Row],[TOTAL MI]])</f>
        <v>56255.434925864909</v>
      </c>
      <c r="S370">
        <f>AVERAGE(ds_salaries[[#This Row],[TOTAL SE]],ds_salaries[[#This Row],[Avg_Us Sal]])</f>
        <v>56288.934925864909</v>
      </c>
      <c r="T370" t="str">
        <f>IF(ds_salaries[[#This Row],[salary_in_usd]]&gt;ds_salaries[[#This Row],[Avg_Us Sal]],"high paying","low paying")</f>
        <v>high paying</v>
      </c>
      <c r="U370">
        <f t="shared" si="29"/>
        <v>26</v>
      </c>
    </row>
    <row r="371" spans="1:21" x14ac:dyDescent="0.35">
      <c r="A371">
        <v>369</v>
      </c>
      <c r="B371">
        <v>2022</v>
      </c>
      <c r="C371" t="s">
        <v>18</v>
      </c>
      <c r="D371" t="s">
        <v>13</v>
      </c>
      <c r="E371" t="s">
        <v>14</v>
      </c>
      <c r="F371">
        <v>170000</v>
      </c>
      <c r="G371" t="s">
        <v>20</v>
      </c>
      <c r="H371">
        <v>170000</v>
      </c>
      <c r="I371" t="s">
        <v>30</v>
      </c>
      <c r="J371">
        <v>100</v>
      </c>
      <c r="K371" t="s">
        <v>30</v>
      </c>
      <c r="L371" t="s">
        <v>26</v>
      </c>
      <c r="M371">
        <f t="shared" si="25"/>
        <v>280</v>
      </c>
      <c r="N371">
        <f t="shared" si="26"/>
        <v>112297.86985172982</v>
      </c>
      <c r="O371">
        <f t="shared" si="27"/>
        <v>213</v>
      </c>
      <c r="P371">
        <f t="shared" si="28"/>
        <v>88</v>
      </c>
      <c r="Q371">
        <f>AVERAGE(ds_salaries[[#This Row],[TOTAL IN]],ds_salaries[[#This Row],[Avg_Us Sal]])</f>
        <v>56192.934925864909</v>
      </c>
      <c r="R371">
        <f>AVERAGE(ds_salaries[[#This Row],[Avg_Us Sal]],ds_salaries[[#This Row],[TOTAL MI]])</f>
        <v>56255.434925864909</v>
      </c>
      <c r="S371">
        <f>AVERAGE(ds_salaries[[#This Row],[TOTAL SE]],ds_salaries[[#This Row],[Avg_Us Sal]])</f>
        <v>56288.934925864909</v>
      </c>
      <c r="T371" t="str">
        <f>IF(ds_salaries[[#This Row],[salary_in_usd]]&gt;ds_salaries[[#This Row],[Avg_Us Sal]],"high paying","low paying")</f>
        <v>high paying</v>
      </c>
      <c r="U371">
        <f t="shared" si="29"/>
        <v>26</v>
      </c>
    </row>
    <row r="372" spans="1:21" x14ac:dyDescent="0.35">
      <c r="A372">
        <v>370</v>
      </c>
      <c r="B372">
        <v>2022</v>
      </c>
      <c r="C372" t="s">
        <v>18</v>
      </c>
      <c r="D372" t="s">
        <v>13</v>
      </c>
      <c r="E372" t="s">
        <v>14</v>
      </c>
      <c r="F372">
        <v>123000</v>
      </c>
      <c r="G372" t="s">
        <v>20</v>
      </c>
      <c r="H372">
        <v>123000</v>
      </c>
      <c r="I372" t="s">
        <v>30</v>
      </c>
      <c r="J372">
        <v>100</v>
      </c>
      <c r="K372" t="s">
        <v>30</v>
      </c>
      <c r="L372" t="s">
        <v>26</v>
      </c>
      <c r="M372">
        <f t="shared" si="25"/>
        <v>280</v>
      </c>
      <c r="N372">
        <f t="shared" si="26"/>
        <v>112297.86985172982</v>
      </c>
      <c r="O372">
        <f t="shared" si="27"/>
        <v>213</v>
      </c>
      <c r="P372">
        <f t="shared" si="28"/>
        <v>88</v>
      </c>
      <c r="Q372">
        <f>AVERAGE(ds_salaries[[#This Row],[TOTAL IN]],ds_salaries[[#This Row],[Avg_Us Sal]])</f>
        <v>56192.934925864909</v>
      </c>
      <c r="R372">
        <f>AVERAGE(ds_salaries[[#This Row],[Avg_Us Sal]],ds_salaries[[#This Row],[TOTAL MI]])</f>
        <v>56255.434925864909</v>
      </c>
      <c r="S372">
        <f>AVERAGE(ds_salaries[[#This Row],[TOTAL SE]],ds_salaries[[#This Row],[Avg_Us Sal]])</f>
        <v>56288.934925864909</v>
      </c>
      <c r="T372" t="str">
        <f>IF(ds_salaries[[#This Row],[salary_in_usd]]&gt;ds_salaries[[#This Row],[Avg_Us Sal]],"high paying","low paying")</f>
        <v>high paying</v>
      </c>
      <c r="U372">
        <f t="shared" si="29"/>
        <v>26</v>
      </c>
    </row>
    <row r="373" spans="1:21" x14ac:dyDescent="0.35">
      <c r="A373">
        <v>371</v>
      </c>
      <c r="B373">
        <v>2022</v>
      </c>
      <c r="C373" t="s">
        <v>18</v>
      </c>
      <c r="D373" t="s">
        <v>13</v>
      </c>
      <c r="E373" t="s">
        <v>29</v>
      </c>
      <c r="F373">
        <v>189650</v>
      </c>
      <c r="G373" t="s">
        <v>20</v>
      </c>
      <c r="H373">
        <v>189650</v>
      </c>
      <c r="I373" t="s">
        <v>30</v>
      </c>
      <c r="J373">
        <v>0</v>
      </c>
      <c r="K373" t="s">
        <v>30</v>
      </c>
      <c r="L373" t="s">
        <v>26</v>
      </c>
      <c r="M373">
        <f t="shared" si="25"/>
        <v>280</v>
      </c>
      <c r="N373">
        <f t="shared" si="26"/>
        <v>112297.86985172982</v>
      </c>
      <c r="O373">
        <f t="shared" si="27"/>
        <v>213</v>
      </c>
      <c r="P373">
        <f t="shared" si="28"/>
        <v>88</v>
      </c>
      <c r="Q373">
        <f>AVERAGE(ds_salaries[[#This Row],[TOTAL IN]],ds_salaries[[#This Row],[Avg_Us Sal]])</f>
        <v>56192.934925864909</v>
      </c>
      <c r="R373">
        <f>AVERAGE(ds_salaries[[#This Row],[Avg_Us Sal]],ds_salaries[[#This Row],[TOTAL MI]])</f>
        <v>56255.434925864909</v>
      </c>
      <c r="S373">
        <f>AVERAGE(ds_salaries[[#This Row],[TOTAL SE]],ds_salaries[[#This Row],[Avg_Us Sal]])</f>
        <v>56288.934925864909</v>
      </c>
      <c r="T373" t="str">
        <f>IF(ds_salaries[[#This Row],[salary_in_usd]]&gt;ds_salaries[[#This Row],[Avg_Us Sal]],"high paying","low paying")</f>
        <v>high paying</v>
      </c>
      <c r="U373">
        <f t="shared" si="29"/>
        <v>26</v>
      </c>
    </row>
    <row r="374" spans="1:21" x14ac:dyDescent="0.35">
      <c r="A374">
        <v>372</v>
      </c>
      <c r="B374">
        <v>2022</v>
      </c>
      <c r="C374" t="s">
        <v>18</v>
      </c>
      <c r="D374" t="s">
        <v>13</v>
      </c>
      <c r="E374" t="s">
        <v>29</v>
      </c>
      <c r="F374">
        <v>164996</v>
      </c>
      <c r="G374" t="s">
        <v>20</v>
      </c>
      <c r="H374">
        <v>164996</v>
      </c>
      <c r="I374" t="s">
        <v>30</v>
      </c>
      <c r="J374">
        <v>0</v>
      </c>
      <c r="K374" t="s">
        <v>30</v>
      </c>
      <c r="L374" t="s">
        <v>26</v>
      </c>
      <c r="M374">
        <f t="shared" si="25"/>
        <v>280</v>
      </c>
      <c r="N374">
        <f t="shared" si="26"/>
        <v>112297.86985172982</v>
      </c>
      <c r="O374">
        <f t="shared" si="27"/>
        <v>213</v>
      </c>
      <c r="P374">
        <f t="shared" si="28"/>
        <v>88</v>
      </c>
      <c r="Q374">
        <f>AVERAGE(ds_salaries[[#This Row],[TOTAL IN]],ds_salaries[[#This Row],[Avg_Us Sal]])</f>
        <v>56192.934925864909</v>
      </c>
      <c r="R374">
        <f>AVERAGE(ds_salaries[[#This Row],[Avg_Us Sal]],ds_salaries[[#This Row],[TOTAL MI]])</f>
        <v>56255.434925864909</v>
      </c>
      <c r="S374">
        <f>AVERAGE(ds_salaries[[#This Row],[TOTAL SE]],ds_salaries[[#This Row],[Avg_Us Sal]])</f>
        <v>56288.934925864909</v>
      </c>
      <c r="T374" t="str">
        <f>IF(ds_salaries[[#This Row],[salary_in_usd]]&gt;ds_salaries[[#This Row],[Avg_Us Sal]],"high paying","low paying")</f>
        <v>high paying</v>
      </c>
      <c r="U374">
        <f t="shared" si="29"/>
        <v>26</v>
      </c>
    </row>
    <row r="375" spans="1:21" x14ac:dyDescent="0.35">
      <c r="A375">
        <v>373</v>
      </c>
      <c r="B375">
        <v>2022</v>
      </c>
      <c r="C375" t="s">
        <v>12</v>
      </c>
      <c r="D375" t="s">
        <v>13</v>
      </c>
      <c r="E375" t="s">
        <v>133</v>
      </c>
      <c r="F375">
        <v>50000</v>
      </c>
      <c r="G375" t="s">
        <v>15</v>
      </c>
      <c r="H375">
        <v>54957</v>
      </c>
      <c r="I375" t="s">
        <v>51</v>
      </c>
      <c r="J375">
        <v>0</v>
      </c>
      <c r="K375" t="s">
        <v>51</v>
      </c>
      <c r="L375" t="s">
        <v>26</v>
      </c>
      <c r="M375">
        <f t="shared" si="25"/>
        <v>280</v>
      </c>
      <c r="N375">
        <f t="shared" si="26"/>
        <v>112297.86985172982</v>
      </c>
      <c r="O375">
        <f t="shared" si="27"/>
        <v>213</v>
      </c>
      <c r="P375">
        <f t="shared" si="28"/>
        <v>88</v>
      </c>
      <c r="Q375">
        <f>AVERAGE(ds_salaries[[#This Row],[TOTAL IN]],ds_salaries[[#This Row],[Avg_Us Sal]])</f>
        <v>56192.934925864909</v>
      </c>
      <c r="R375">
        <f>AVERAGE(ds_salaries[[#This Row],[Avg_Us Sal]],ds_salaries[[#This Row],[TOTAL MI]])</f>
        <v>56255.434925864909</v>
      </c>
      <c r="S375">
        <f>AVERAGE(ds_salaries[[#This Row],[TOTAL SE]],ds_salaries[[#This Row],[Avg_Us Sal]])</f>
        <v>56288.934925864909</v>
      </c>
      <c r="T375" t="str">
        <f>IF(ds_salaries[[#This Row],[salary_in_usd]]&gt;ds_salaries[[#This Row],[Avg_Us Sal]],"high paying","low paying")</f>
        <v>low paying</v>
      </c>
      <c r="U375">
        <f t="shared" si="29"/>
        <v>26</v>
      </c>
    </row>
    <row r="376" spans="1:21" x14ac:dyDescent="0.35">
      <c r="A376">
        <v>374</v>
      </c>
      <c r="B376">
        <v>2022</v>
      </c>
      <c r="C376" t="s">
        <v>12</v>
      </c>
      <c r="D376" t="s">
        <v>13</v>
      </c>
      <c r="E376" t="s">
        <v>133</v>
      </c>
      <c r="F376">
        <v>50000</v>
      </c>
      <c r="G376" t="s">
        <v>15</v>
      </c>
      <c r="H376">
        <v>54957</v>
      </c>
      <c r="I376" t="s">
        <v>51</v>
      </c>
      <c r="J376">
        <v>0</v>
      </c>
      <c r="K376" t="s">
        <v>51</v>
      </c>
      <c r="L376" t="s">
        <v>26</v>
      </c>
      <c r="M376">
        <f t="shared" si="25"/>
        <v>280</v>
      </c>
      <c r="N376">
        <f t="shared" si="26"/>
        <v>112297.86985172982</v>
      </c>
      <c r="O376">
        <f t="shared" si="27"/>
        <v>213</v>
      </c>
      <c r="P376">
        <f t="shared" si="28"/>
        <v>88</v>
      </c>
      <c r="Q376">
        <f>AVERAGE(ds_salaries[[#This Row],[TOTAL IN]],ds_salaries[[#This Row],[Avg_Us Sal]])</f>
        <v>56192.934925864909</v>
      </c>
      <c r="R376">
        <f>AVERAGE(ds_salaries[[#This Row],[Avg_Us Sal]],ds_salaries[[#This Row],[TOTAL MI]])</f>
        <v>56255.434925864909</v>
      </c>
      <c r="S376">
        <f>AVERAGE(ds_salaries[[#This Row],[TOTAL SE]],ds_salaries[[#This Row],[Avg_Us Sal]])</f>
        <v>56288.934925864909</v>
      </c>
      <c r="T376" t="str">
        <f>IF(ds_salaries[[#This Row],[salary_in_usd]]&gt;ds_salaries[[#This Row],[Avg_Us Sal]],"high paying","low paying")</f>
        <v>low paying</v>
      </c>
      <c r="U376">
        <f t="shared" si="29"/>
        <v>26</v>
      </c>
    </row>
    <row r="377" spans="1:21" x14ac:dyDescent="0.35">
      <c r="A377">
        <v>375</v>
      </c>
      <c r="B377">
        <v>2022</v>
      </c>
      <c r="C377" t="s">
        <v>54</v>
      </c>
      <c r="D377" t="s">
        <v>13</v>
      </c>
      <c r="E377" t="s">
        <v>37</v>
      </c>
      <c r="F377">
        <v>150000</v>
      </c>
      <c r="G377" t="s">
        <v>62</v>
      </c>
      <c r="H377">
        <v>118187</v>
      </c>
      <c r="I377" t="s">
        <v>63</v>
      </c>
      <c r="J377">
        <v>100</v>
      </c>
      <c r="K377" t="s">
        <v>63</v>
      </c>
      <c r="L377" t="s">
        <v>22</v>
      </c>
      <c r="M377">
        <f t="shared" si="25"/>
        <v>280</v>
      </c>
      <c r="N377">
        <f t="shared" si="26"/>
        <v>112297.86985172982</v>
      </c>
      <c r="O377">
        <f t="shared" si="27"/>
        <v>213</v>
      </c>
      <c r="P377">
        <f t="shared" si="28"/>
        <v>88</v>
      </c>
      <c r="Q377">
        <f>AVERAGE(ds_salaries[[#This Row],[TOTAL IN]],ds_salaries[[#This Row],[Avg_Us Sal]])</f>
        <v>56192.934925864909</v>
      </c>
      <c r="R377">
        <f>AVERAGE(ds_salaries[[#This Row],[Avg_Us Sal]],ds_salaries[[#This Row],[TOTAL MI]])</f>
        <v>56255.434925864909</v>
      </c>
      <c r="S377">
        <f>AVERAGE(ds_salaries[[#This Row],[TOTAL SE]],ds_salaries[[#This Row],[Avg_Us Sal]])</f>
        <v>56288.934925864909</v>
      </c>
      <c r="T377" t="str">
        <f>IF(ds_salaries[[#This Row],[salary_in_usd]]&gt;ds_salaries[[#This Row],[Avg_Us Sal]],"high paying","low paying")</f>
        <v>high paying</v>
      </c>
      <c r="U377">
        <f t="shared" si="29"/>
        <v>26</v>
      </c>
    </row>
    <row r="378" spans="1:21" x14ac:dyDescent="0.35">
      <c r="A378">
        <v>376</v>
      </c>
      <c r="B378">
        <v>2022</v>
      </c>
      <c r="C378" t="s">
        <v>18</v>
      </c>
      <c r="D378" t="s">
        <v>13</v>
      </c>
      <c r="E378" t="s">
        <v>32</v>
      </c>
      <c r="F378">
        <v>132000</v>
      </c>
      <c r="G378" t="s">
        <v>20</v>
      </c>
      <c r="H378">
        <v>132000</v>
      </c>
      <c r="I378" t="s">
        <v>30</v>
      </c>
      <c r="J378">
        <v>0</v>
      </c>
      <c r="K378" t="s">
        <v>30</v>
      </c>
      <c r="L378" t="s">
        <v>26</v>
      </c>
      <c r="M378">
        <f t="shared" si="25"/>
        <v>280</v>
      </c>
      <c r="N378">
        <f t="shared" si="26"/>
        <v>112297.86985172982</v>
      </c>
      <c r="O378">
        <f t="shared" si="27"/>
        <v>213</v>
      </c>
      <c r="P378">
        <f t="shared" si="28"/>
        <v>88</v>
      </c>
      <c r="Q378">
        <f>AVERAGE(ds_salaries[[#This Row],[TOTAL IN]],ds_salaries[[#This Row],[Avg_Us Sal]])</f>
        <v>56192.934925864909</v>
      </c>
      <c r="R378">
        <f>AVERAGE(ds_salaries[[#This Row],[Avg_Us Sal]],ds_salaries[[#This Row],[TOTAL MI]])</f>
        <v>56255.434925864909</v>
      </c>
      <c r="S378">
        <f>AVERAGE(ds_salaries[[#This Row],[TOTAL SE]],ds_salaries[[#This Row],[Avg_Us Sal]])</f>
        <v>56288.934925864909</v>
      </c>
      <c r="T378" t="str">
        <f>IF(ds_salaries[[#This Row],[salary_in_usd]]&gt;ds_salaries[[#This Row],[Avg_Us Sal]],"high paying","low paying")</f>
        <v>high paying</v>
      </c>
      <c r="U378">
        <f t="shared" si="29"/>
        <v>26</v>
      </c>
    </row>
    <row r="379" spans="1:21" x14ac:dyDescent="0.35">
      <c r="A379">
        <v>377</v>
      </c>
      <c r="B379">
        <v>2022</v>
      </c>
      <c r="C379" t="s">
        <v>18</v>
      </c>
      <c r="D379" t="s">
        <v>13</v>
      </c>
      <c r="E379" t="s">
        <v>44</v>
      </c>
      <c r="F379">
        <v>165400</v>
      </c>
      <c r="G379" t="s">
        <v>20</v>
      </c>
      <c r="H379">
        <v>165400</v>
      </c>
      <c r="I379" t="s">
        <v>30</v>
      </c>
      <c r="J379">
        <v>100</v>
      </c>
      <c r="K379" t="s">
        <v>30</v>
      </c>
      <c r="L379" t="s">
        <v>26</v>
      </c>
      <c r="M379">
        <f t="shared" si="25"/>
        <v>280</v>
      </c>
      <c r="N379">
        <f t="shared" si="26"/>
        <v>112297.86985172982</v>
      </c>
      <c r="O379">
        <f t="shared" si="27"/>
        <v>213</v>
      </c>
      <c r="P379">
        <f t="shared" si="28"/>
        <v>88</v>
      </c>
      <c r="Q379">
        <f>AVERAGE(ds_salaries[[#This Row],[TOTAL IN]],ds_salaries[[#This Row],[Avg_Us Sal]])</f>
        <v>56192.934925864909</v>
      </c>
      <c r="R379">
        <f>AVERAGE(ds_salaries[[#This Row],[Avg_Us Sal]],ds_salaries[[#This Row],[TOTAL MI]])</f>
        <v>56255.434925864909</v>
      </c>
      <c r="S379">
        <f>AVERAGE(ds_salaries[[#This Row],[TOTAL SE]],ds_salaries[[#This Row],[Avg_Us Sal]])</f>
        <v>56288.934925864909</v>
      </c>
      <c r="T379" t="str">
        <f>IF(ds_salaries[[#This Row],[salary_in_usd]]&gt;ds_salaries[[#This Row],[Avg_Us Sal]],"high paying","low paying")</f>
        <v>high paying</v>
      </c>
      <c r="U379">
        <f t="shared" si="29"/>
        <v>26</v>
      </c>
    </row>
    <row r="380" spans="1:21" x14ac:dyDescent="0.35">
      <c r="A380">
        <v>378</v>
      </c>
      <c r="B380">
        <v>2022</v>
      </c>
      <c r="C380" t="s">
        <v>18</v>
      </c>
      <c r="D380" t="s">
        <v>13</v>
      </c>
      <c r="E380" t="s">
        <v>110</v>
      </c>
      <c r="F380">
        <v>208775</v>
      </c>
      <c r="G380" t="s">
        <v>20</v>
      </c>
      <c r="H380">
        <v>208775</v>
      </c>
      <c r="I380" t="s">
        <v>30</v>
      </c>
      <c r="J380">
        <v>100</v>
      </c>
      <c r="K380" t="s">
        <v>30</v>
      </c>
      <c r="L380" t="s">
        <v>26</v>
      </c>
      <c r="M380">
        <f t="shared" si="25"/>
        <v>280</v>
      </c>
      <c r="N380">
        <f t="shared" si="26"/>
        <v>112297.86985172982</v>
      </c>
      <c r="O380">
        <f t="shared" si="27"/>
        <v>213</v>
      </c>
      <c r="P380">
        <f t="shared" si="28"/>
        <v>88</v>
      </c>
      <c r="Q380">
        <f>AVERAGE(ds_salaries[[#This Row],[TOTAL IN]],ds_salaries[[#This Row],[Avg_Us Sal]])</f>
        <v>56192.934925864909</v>
      </c>
      <c r="R380">
        <f>AVERAGE(ds_salaries[[#This Row],[Avg_Us Sal]],ds_salaries[[#This Row],[TOTAL MI]])</f>
        <v>56255.434925864909</v>
      </c>
      <c r="S380">
        <f>AVERAGE(ds_salaries[[#This Row],[TOTAL SE]],ds_salaries[[#This Row],[Avg_Us Sal]])</f>
        <v>56288.934925864909</v>
      </c>
      <c r="T380" t="str">
        <f>IF(ds_salaries[[#This Row],[salary_in_usd]]&gt;ds_salaries[[#This Row],[Avg_Us Sal]],"high paying","low paying")</f>
        <v>high paying</v>
      </c>
      <c r="U380">
        <f t="shared" si="29"/>
        <v>26</v>
      </c>
    </row>
    <row r="381" spans="1:21" x14ac:dyDescent="0.35">
      <c r="A381">
        <v>379</v>
      </c>
      <c r="B381">
        <v>2022</v>
      </c>
      <c r="C381" t="s">
        <v>18</v>
      </c>
      <c r="D381" t="s">
        <v>13</v>
      </c>
      <c r="E381" t="s">
        <v>110</v>
      </c>
      <c r="F381">
        <v>147800</v>
      </c>
      <c r="G381" t="s">
        <v>20</v>
      </c>
      <c r="H381">
        <v>147800</v>
      </c>
      <c r="I381" t="s">
        <v>30</v>
      </c>
      <c r="J381">
        <v>100</v>
      </c>
      <c r="K381" t="s">
        <v>30</v>
      </c>
      <c r="L381" t="s">
        <v>26</v>
      </c>
      <c r="M381">
        <f t="shared" si="25"/>
        <v>280</v>
      </c>
      <c r="N381">
        <f t="shared" si="26"/>
        <v>112297.86985172982</v>
      </c>
      <c r="O381">
        <f t="shared" si="27"/>
        <v>213</v>
      </c>
      <c r="P381">
        <f t="shared" si="28"/>
        <v>88</v>
      </c>
      <c r="Q381">
        <f>AVERAGE(ds_salaries[[#This Row],[TOTAL IN]],ds_salaries[[#This Row],[Avg_Us Sal]])</f>
        <v>56192.934925864909</v>
      </c>
      <c r="R381">
        <f>AVERAGE(ds_salaries[[#This Row],[Avg_Us Sal]],ds_salaries[[#This Row],[TOTAL MI]])</f>
        <v>56255.434925864909</v>
      </c>
      <c r="S381">
        <f>AVERAGE(ds_salaries[[#This Row],[TOTAL SE]],ds_salaries[[#This Row],[Avg_Us Sal]])</f>
        <v>56288.934925864909</v>
      </c>
      <c r="T381" t="str">
        <f>IF(ds_salaries[[#This Row],[salary_in_usd]]&gt;ds_salaries[[#This Row],[Avg_Us Sal]],"high paying","low paying")</f>
        <v>high paying</v>
      </c>
      <c r="U381">
        <f t="shared" si="29"/>
        <v>26</v>
      </c>
    </row>
    <row r="382" spans="1:21" x14ac:dyDescent="0.35">
      <c r="A382">
        <v>380</v>
      </c>
      <c r="B382">
        <v>2022</v>
      </c>
      <c r="C382" t="s">
        <v>18</v>
      </c>
      <c r="D382" t="s">
        <v>13</v>
      </c>
      <c r="E382" t="s">
        <v>44</v>
      </c>
      <c r="F382">
        <v>136994</v>
      </c>
      <c r="G382" t="s">
        <v>20</v>
      </c>
      <c r="H382">
        <v>136994</v>
      </c>
      <c r="I382" t="s">
        <v>30</v>
      </c>
      <c r="J382">
        <v>100</v>
      </c>
      <c r="K382" t="s">
        <v>30</v>
      </c>
      <c r="L382" t="s">
        <v>26</v>
      </c>
      <c r="M382">
        <f t="shared" si="25"/>
        <v>280</v>
      </c>
      <c r="N382">
        <f t="shared" si="26"/>
        <v>112297.86985172982</v>
      </c>
      <c r="O382">
        <f t="shared" si="27"/>
        <v>213</v>
      </c>
      <c r="P382">
        <f t="shared" si="28"/>
        <v>88</v>
      </c>
      <c r="Q382">
        <f>AVERAGE(ds_salaries[[#This Row],[TOTAL IN]],ds_salaries[[#This Row],[Avg_Us Sal]])</f>
        <v>56192.934925864909</v>
      </c>
      <c r="R382">
        <f>AVERAGE(ds_salaries[[#This Row],[Avg_Us Sal]],ds_salaries[[#This Row],[TOTAL MI]])</f>
        <v>56255.434925864909</v>
      </c>
      <c r="S382">
        <f>AVERAGE(ds_salaries[[#This Row],[TOTAL SE]],ds_salaries[[#This Row],[Avg_Us Sal]])</f>
        <v>56288.934925864909</v>
      </c>
      <c r="T382" t="str">
        <f>IF(ds_salaries[[#This Row],[salary_in_usd]]&gt;ds_salaries[[#This Row],[Avg_Us Sal]],"high paying","low paying")</f>
        <v>high paying</v>
      </c>
      <c r="U382">
        <f t="shared" si="29"/>
        <v>26</v>
      </c>
    </row>
    <row r="383" spans="1:21" x14ac:dyDescent="0.35">
      <c r="A383">
        <v>381</v>
      </c>
      <c r="B383">
        <v>2022</v>
      </c>
      <c r="C383" t="s">
        <v>18</v>
      </c>
      <c r="D383" t="s">
        <v>13</v>
      </c>
      <c r="E383" t="s">
        <v>44</v>
      </c>
      <c r="F383">
        <v>101570</v>
      </c>
      <c r="G383" t="s">
        <v>20</v>
      </c>
      <c r="H383">
        <v>101570</v>
      </c>
      <c r="I383" t="s">
        <v>30</v>
      </c>
      <c r="J383">
        <v>100</v>
      </c>
      <c r="K383" t="s">
        <v>30</v>
      </c>
      <c r="L383" t="s">
        <v>26</v>
      </c>
      <c r="M383">
        <f t="shared" si="25"/>
        <v>280</v>
      </c>
      <c r="N383">
        <f t="shared" si="26"/>
        <v>112297.86985172982</v>
      </c>
      <c r="O383">
        <f t="shared" si="27"/>
        <v>213</v>
      </c>
      <c r="P383">
        <f t="shared" si="28"/>
        <v>88</v>
      </c>
      <c r="Q383">
        <f>AVERAGE(ds_salaries[[#This Row],[TOTAL IN]],ds_salaries[[#This Row],[Avg_Us Sal]])</f>
        <v>56192.934925864909</v>
      </c>
      <c r="R383">
        <f>AVERAGE(ds_salaries[[#This Row],[Avg_Us Sal]],ds_salaries[[#This Row],[TOTAL MI]])</f>
        <v>56255.434925864909</v>
      </c>
      <c r="S383">
        <f>AVERAGE(ds_salaries[[#This Row],[TOTAL SE]],ds_salaries[[#This Row],[Avg_Us Sal]])</f>
        <v>56288.934925864909</v>
      </c>
      <c r="T383" t="str">
        <f>IF(ds_salaries[[#This Row],[salary_in_usd]]&gt;ds_salaries[[#This Row],[Avg_Us Sal]],"high paying","low paying")</f>
        <v>low paying</v>
      </c>
      <c r="U383">
        <f t="shared" si="29"/>
        <v>26</v>
      </c>
    </row>
    <row r="384" spans="1:21" x14ac:dyDescent="0.35">
      <c r="A384">
        <v>382</v>
      </c>
      <c r="B384">
        <v>2022</v>
      </c>
      <c r="C384" t="s">
        <v>18</v>
      </c>
      <c r="D384" t="s">
        <v>13</v>
      </c>
      <c r="E384" t="s">
        <v>32</v>
      </c>
      <c r="F384">
        <v>128875</v>
      </c>
      <c r="G384" t="s">
        <v>20</v>
      </c>
      <c r="H384">
        <v>128875</v>
      </c>
      <c r="I384" t="s">
        <v>30</v>
      </c>
      <c r="J384">
        <v>100</v>
      </c>
      <c r="K384" t="s">
        <v>30</v>
      </c>
      <c r="L384" t="s">
        <v>26</v>
      </c>
      <c r="M384">
        <f t="shared" si="25"/>
        <v>280</v>
      </c>
      <c r="N384">
        <f t="shared" si="26"/>
        <v>112297.86985172982</v>
      </c>
      <c r="O384">
        <f t="shared" si="27"/>
        <v>213</v>
      </c>
      <c r="P384">
        <f t="shared" si="28"/>
        <v>88</v>
      </c>
      <c r="Q384">
        <f>AVERAGE(ds_salaries[[#This Row],[TOTAL IN]],ds_salaries[[#This Row],[Avg_Us Sal]])</f>
        <v>56192.934925864909</v>
      </c>
      <c r="R384">
        <f>AVERAGE(ds_salaries[[#This Row],[Avg_Us Sal]],ds_salaries[[#This Row],[TOTAL MI]])</f>
        <v>56255.434925864909</v>
      </c>
      <c r="S384">
        <f>AVERAGE(ds_salaries[[#This Row],[TOTAL SE]],ds_salaries[[#This Row],[Avg_Us Sal]])</f>
        <v>56288.934925864909</v>
      </c>
      <c r="T384" t="str">
        <f>IF(ds_salaries[[#This Row],[salary_in_usd]]&gt;ds_salaries[[#This Row],[Avg_Us Sal]],"high paying","low paying")</f>
        <v>high paying</v>
      </c>
      <c r="U384">
        <f t="shared" si="29"/>
        <v>26</v>
      </c>
    </row>
    <row r="385" spans="1:21" x14ac:dyDescent="0.35">
      <c r="A385">
        <v>383</v>
      </c>
      <c r="B385">
        <v>2022</v>
      </c>
      <c r="C385" t="s">
        <v>18</v>
      </c>
      <c r="D385" t="s">
        <v>13</v>
      </c>
      <c r="E385" t="s">
        <v>32</v>
      </c>
      <c r="F385">
        <v>93700</v>
      </c>
      <c r="G385" t="s">
        <v>20</v>
      </c>
      <c r="H385">
        <v>93700</v>
      </c>
      <c r="I385" t="s">
        <v>30</v>
      </c>
      <c r="J385">
        <v>100</v>
      </c>
      <c r="K385" t="s">
        <v>30</v>
      </c>
      <c r="L385" t="s">
        <v>26</v>
      </c>
      <c r="M385">
        <f t="shared" si="25"/>
        <v>280</v>
      </c>
      <c r="N385">
        <f t="shared" si="26"/>
        <v>112297.86985172982</v>
      </c>
      <c r="O385">
        <f t="shared" si="27"/>
        <v>213</v>
      </c>
      <c r="P385">
        <f t="shared" si="28"/>
        <v>88</v>
      </c>
      <c r="Q385">
        <f>AVERAGE(ds_salaries[[#This Row],[TOTAL IN]],ds_salaries[[#This Row],[Avg_Us Sal]])</f>
        <v>56192.934925864909</v>
      </c>
      <c r="R385">
        <f>AVERAGE(ds_salaries[[#This Row],[Avg_Us Sal]],ds_salaries[[#This Row],[TOTAL MI]])</f>
        <v>56255.434925864909</v>
      </c>
      <c r="S385">
        <f>AVERAGE(ds_salaries[[#This Row],[TOTAL SE]],ds_salaries[[#This Row],[Avg_Us Sal]])</f>
        <v>56288.934925864909</v>
      </c>
      <c r="T385" t="str">
        <f>IF(ds_salaries[[#This Row],[salary_in_usd]]&gt;ds_salaries[[#This Row],[Avg_Us Sal]],"high paying","low paying")</f>
        <v>low paying</v>
      </c>
      <c r="U385">
        <f t="shared" si="29"/>
        <v>26</v>
      </c>
    </row>
    <row r="386" spans="1:21" x14ac:dyDescent="0.35">
      <c r="A386">
        <v>384</v>
      </c>
      <c r="B386">
        <v>2022</v>
      </c>
      <c r="C386" t="s">
        <v>54</v>
      </c>
      <c r="D386" t="s">
        <v>13</v>
      </c>
      <c r="E386" t="s">
        <v>134</v>
      </c>
      <c r="F386">
        <v>6000000</v>
      </c>
      <c r="G386" t="s">
        <v>40</v>
      </c>
      <c r="H386">
        <v>79039</v>
      </c>
      <c r="I386" t="s">
        <v>41</v>
      </c>
      <c r="J386">
        <v>50</v>
      </c>
      <c r="K386" t="s">
        <v>41</v>
      </c>
      <c r="L386" t="s">
        <v>17</v>
      </c>
      <c r="M386">
        <f t="shared" ref="M386:M449" si="30">COUNTIFS(C:C,"SE")</f>
        <v>280</v>
      </c>
      <c r="N386">
        <f t="shared" ref="N386:N449" si="31">AVERAGE(H:H)</f>
        <v>112297.86985172982</v>
      </c>
      <c r="O386">
        <f t="shared" ref="O386:O449" si="32">COUNTIFS(C:C,"MI")</f>
        <v>213</v>
      </c>
      <c r="P386">
        <f t="shared" ref="P386:P449" si="33">COUNTIFS(C:C,"EN")</f>
        <v>88</v>
      </c>
      <c r="Q386">
        <f>AVERAGE(ds_salaries[[#This Row],[TOTAL IN]],ds_salaries[[#This Row],[Avg_Us Sal]])</f>
        <v>56192.934925864909</v>
      </c>
      <c r="R386">
        <f>AVERAGE(ds_salaries[[#This Row],[Avg_Us Sal]],ds_salaries[[#This Row],[TOTAL MI]])</f>
        <v>56255.434925864909</v>
      </c>
      <c r="S386">
        <f>AVERAGE(ds_salaries[[#This Row],[TOTAL SE]],ds_salaries[[#This Row],[Avg_Us Sal]])</f>
        <v>56288.934925864909</v>
      </c>
      <c r="T386" t="str">
        <f>IF(ds_salaries[[#This Row],[salary_in_usd]]&gt;ds_salaries[[#This Row],[Avg_Us Sal]],"high paying","low paying")</f>
        <v>low paying</v>
      </c>
      <c r="U386">
        <f t="shared" ref="U386:U449" si="34">COUNTIFS(C:C,"EX")</f>
        <v>26</v>
      </c>
    </row>
    <row r="387" spans="1:21" x14ac:dyDescent="0.35">
      <c r="A387">
        <v>385</v>
      </c>
      <c r="B387">
        <v>2022</v>
      </c>
      <c r="C387" t="s">
        <v>18</v>
      </c>
      <c r="D387" t="s">
        <v>13</v>
      </c>
      <c r="E387" t="s">
        <v>44</v>
      </c>
      <c r="F387">
        <v>132320</v>
      </c>
      <c r="G387" t="s">
        <v>20</v>
      </c>
      <c r="H387">
        <v>132320</v>
      </c>
      <c r="I387" t="s">
        <v>30</v>
      </c>
      <c r="J387">
        <v>100</v>
      </c>
      <c r="K387" t="s">
        <v>30</v>
      </c>
      <c r="L387" t="s">
        <v>26</v>
      </c>
      <c r="M387">
        <f t="shared" si="30"/>
        <v>280</v>
      </c>
      <c r="N387">
        <f t="shared" si="31"/>
        <v>112297.86985172982</v>
      </c>
      <c r="O387">
        <f t="shared" si="32"/>
        <v>213</v>
      </c>
      <c r="P387">
        <f t="shared" si="33"/>
        <v>88</v>
      </c>
      <c r="Q387">
        <f>AVERAGE(ds_salaries[[#This Row],[TOTAL IN]],ds_salaries[[#This Row],[Avg_Us Sal]])</f>
        <v>56192.934925864909</v>
      </c>
      <c r="R387">
        <f>AVERAGE(ds_salaries[[#This Row],[Avg_Us Sal]],ds_salaries[[#This Row],[TOTAL MI]])</f>
        <v>56255.434925864909</v>
      </c>
      <c r="S387">
        <f>AVERAGE(ds_salaries[[#This Row],[TOTAL SE]],ds_salaries[[#This Row],[Avg_Us Sal]])</f>
        <v>56288.934925864909</v>
      </c>
      <c r="T387" t="str">
        <f>IF(ds_salaries[[#This Row],[salary_in_usd]]&gt;ds_salaries[[#This Row],[Avg_Us Sal]],"high paying","low paying")</f>
        <v>high paying</v>
      </c>
      <c r="U387">
        <f t="shared" si="34"/>
        <v>26</v>
      </c>
    </row>
    <row r="388" spans="1:21" x14ac:dyDescent="0.35">
      <c r="A388">
        <v>386</v>
      </c>
      <c r="B388">
        <v>2022</v>
      </c>
      <c r="C388" t="s">
        <v>31</v>
      </c>
      <c r="D388" t="s">
        <v>13</v>
      </c>
      <c r="E388" t="s">
        <v>29</v>
      </c>
      <c r="F388">
        <v>28500</v>
      </c>
      <c r="G388" t="s">
        <v>24</v>
      </c>
      <c r="H388">
        <v>37300</v>
      </c>
      <c r="I388" t="s">
        <v>25</v>
      </c>
      <c r="J388">
        <v>100</v>
      </c>
      <c r="K388" t="s">
        <v>25</v>
      </c>
      <c r="L388" t="s">
        <v>17</v>
      </c>
      <c r="M388">
        <f t="shared" si="30"/>
        <v>280</v>
      </c>
      <c r="N388">
        <f t="shared" si="31"/>
        <v>112297.86985172982</v>
      </c>
      <c r="O388">
        <f t="shared" si="32"/>
        <v>213</v>
      </c>
      <c r="P388">
        <f t="shared" si="33"/>
        <v>88</v>
      </c>
      <c r="Q388">
        <f>AVERAGE(ds_salaries[[#This Row],[TOTAL IN]],ds_salaries[[#This Row],[Avg_Us Sal]])</f>
        <v>56192.934925864909</v>
      </c>
      <c r="R388">
        <f>AVERAGE(ds_salaries[[#This Row],[Avg_Us Sal]],ds_salaries[[#This Row],[TOTAL MI]])</f>
        <v>56255.434925864909</v>
      </c>
      <c r="S388">
        <f>AVERAGE(ds_salaries[[#This Row],[TOTAL SE]],ds_salaries[[#This Row],[Avg_Us Sal]])</f>
        <v>56288.934925864909</v>
      </c>
      <c r="T388" t="str">
        <f>IF(ds_salaries[[#This Row],[salary_in_usd]]&gt;ds_salaries[[#This Row],[Avg_Us Sal]],"high paying","low paying")</f>
        <v>low paying</v>
      </c>
      <c r="U388">
        <f t="shared" si="34"/>
        <v>26</v>
      </c>
    </row>
    <row r="389" spans="1:21" x14ac:dyDescent="0.35">
      <c r="A389">
        <v>387</v>
      </c>
      <c r="B389">
        <v>2022</v>
      </c>
      <c r="C389" t="s">
        <v>18</v>
      </c>
      <c r="D389" t="s">
        <v>13</v>
      </c>
      <c r="E389" t="s">
        <v>32</v>
      </c>
      <c r="F389">
        <v>164000</v>
      </c>
      <c r="G389" t="s">
        <v>20</v>
      </c>
      <c r="H389">
        <v>164000</v>
      </c>
      <c r="I389" t="s">
        <v>30</v>
      </c>
      <c r="J389">
        <v>0</v>
      </c>
      <c r="K389" t="s">
        <v>30</v>
      </c>
      <c r="L389" t="s">
        <v>26</v>
      </c>
      <c r="M389">
        <f t="shared" si="30"/>
        <v>280</v>
      </c>
      <c r="N389">
        <f t="shared" si="31"/>
        <v>112297.86985172982</v>
      </c>
      <c r="O389">
        <f t="shared" si="32"/>
        <v>213</v>
      </c>
      <c r="P389">
        <f t="shared" si="33"/>
        <v>88</v>
      </c>
      <c r="Q389">
        <f>AVERAGE(ds_salaries[[#This Row],[TOTAL IN]],ds_salaries[[#This Row],[Avg_Us Sal]])</f>
        <v>56192.934925864909</v>
      </c>
      <c r="R389">
        <f>AVERAGE(ds_salaries[[#This Row],[Avg_Us Sal]],ds_salaries[[#This Row],[TOTAL MI]])</f>
        <v>56255.434925864909</v>
      </c>
      <c r="S389">
        <f>AVERAGE(ds_salaries[[#This Row],[TOTAL SE]],ds_salaries[[#This Row],[Avg_Us Sal]])</f>
        <v>56288.934925864909</v>
      </c>
      <c r="T389" t="str">
        <f>IF(ds_salaries[[#This Row],[salary_in_usd]]&gt;ds_salaries[[#This Row],[Avg_Us Sal]],"high paying","low paying")</f>
        <v>high paying</v>
      </c>
      <c r="U389">
        <f t="shared" si="34"/>
        <v>26</v>
      </c>
    </row>
    <row r="390" spans="1:21" x14ac:dyDescent="0.35">
      <c r="A390">
        <v>388</v>
      </c>
      <c r="B390">
        <v>2022</v>
      </c>
      <c r="C390" t="s">
        <v>18</v>
      </c>
      <c r="D390" t="s">
        <v>13</v>
      </c>
      <c r="E390" t="s">
        <v>44</v>
      </c>
      <c r="F390">
        <v>155000</v>
      </c>
      <c r="G390" t="s">
        <v>20</v>
      </c>
      <c r="H390">
        <v>155000</v>
      </c>
      <c r="I390" t="s">
        <v>30</v>
      </c>
      <c r="J390">
        <v>100</v>
      </c>
      <c r="K390" t="s">
        <v>30</v>
      </c>
      <c r="L390" t="s">
        <v>26</v>
      </c>
      <c r="M390">
        <f t="shared" si="30"/>
        <v>280</v>
      </c>
      <c r="N390">
        <f t="shared" si="31"/>
        <v>112297.86985172982</v>
      </c>
      <c r="O390">
        <f t="shared" si="32"/>
        <v>213</v>
      </c>
      <c r="P390">
        <f t="shared" si="33"/>
        <v>88</v>
      </c>
      <c r="Q390">
        <f>AVERAGE(ds_salaries[[#This Row],[TOTAL IN]],ds_salaries[[#This Row],[Avg_Us Sal]])</f>
        <v>56192.934925864909</v>
      </c>
      <c r="R390">
        <f>AVERAGE(ds_salaries[[#This Row],[Avg_Us Sal]],ds_salaries[[#This Row],[TOTAL MI]])</f>
        <v>56255.434925864909</v>
      </c>
      <c r="S390">
        <f>AVERAGE(ds_salaries[[#This Row],[TOTAL SE]],ds_salaries[[#This Row],[Avg_Us Sal]])</f>
        <v>56288.934925864909</v>
      </c>
      <c r="T390" t="str">
        <f>IF(ds_salaries[[#This Row],[salary_in_usd]]&gt;ds_salaries[[#This Row],[Avg_Us Sal]],"high paying","low paying")</f>
        <v>high paying</v>
      </c>
      <c r="U390">
        <f t="shared" si="34"/>
        <v>26</v>
      </c>
    </row>
    <row r="391" spans="1:21" x14ac:dyDescent="0.35">
      <c r="A391">
        <v>389</v>
      </c>
      <c r="B391">
        <v>2022</v>
      </c>
      <c r="C391" t="s">
        <v>12</v>
      </c>
      <c r="D391" t="s">
        <v>13</v>
      </c>
      <c r="E391" t="s">
        <v>29</v>
      </c>
      <c r="F391">
        <v>95000</v>
      </c>
      <c r="G391" t="s">
        <v>24</v>
      </c>
      <c r="H391">
        <v>124333</v>
      </c>
      <c r="I391" t="s">
        <v>25</v>
      </c>
      <c r="J391">
        <v>0</v>
      </c>
      <c r="K391" t="s">
        <v>25</v>
      </c>
      <c r="L391" t="s">
        <v>26</v>
      </c>
      <c r="M391">
        <f t="shared" si="30"/>
        <v>280</v>
      </c>
      <c r="N391">
        <f t="shared" si="31"/>
        <v>112297.86985172982</v>
      </c>
      <c r="O391">
        <f t="shared" si="32"/>
        <v>213</v>
      </c>
      <c r="P391">
        <f t="shared" si="33"/>
        <v>88</v>
      </c>
      <c r="Q391">
        <f>AVERAGE(ds_salaries[[#This Row],[TOTAL IN]],ds_salaries[[#This Row],[Avg_Us Sal]])</f>
        <v>56192.934925864909</v>
      </c>
      <c r="R391">
        <f>AVERAGE(ds_salaries[[#This Row],[Avg_Us Sal]],ds_salaries[[#This Row],[TOTAL MI]])</f>
        <v>56255.434925864909</v>
      </c>
      <c r="S391">
        <f>AVERAGE(ds_salaries[[#This Row],[TOTAL SE]],ds_salaries[[#This Row],[Avg_Us Sal]])</f>
        <v>56288.934925864909</v>
      </c>
      <c r="T391" t="str">
        <f>IF(ds_salaries[[#This Row],[salary_in_usd]]&gt;ds_salaries[[#This Row],[Avg_Us Sal]],"high paying","low paying")</f>
        <v>high paying</v>
      </c>
      <c r="U391">
        <f t="shared" si="34"/>
        <v>26</v>
      </c>
    </row>
    <row r="392" spans="1:21" x14ac:dyDescent="0.35">
      <c r="A392">
        <v>390</v>
      </c>
      <c r="B392">
        <v>2022</v>
      </c>
      <c r="C392" t="s">
        <v>12</v>
      </c>
      <c r="D392" t="s">
        <v>13</v>
      </c>
      <c r="E392" t="s">
        <v>29</v>
      </c>
      <c r="F392">
        <v>75000</v>
      </c>
      <c r="G392" t="s">
        <v>24</v>
      </c>
      <c r="H392">
        <v>98158</v>
      </c>
      <c r="I392" t="s">
        <v>25</v>
      </c>
      <c r="J392">
        <v>0</v>
      </c>
      <c r="K392" t="s">
        <v>25</v>
      </c>
      <c r="L392" t="s">
        <v>26</v>
      </c>
      <c r="M392">
        <f t="shared" si="30"/>
        <v>280</v>
      </c>
      <c r="N392">
        <f t="shared" si="31"/>
        <v>112297.86985172982</v>
      </c>
      <c r="O392">
        <f t="shared" si="32"/>
        <v>213</v>
      </c>
      <c r="P392">
        <f t="shared" si="33"/>
        <v>88</v>
      </c>
      <c r="Q392">
        <f>AVERAGE(ds_salaries[[#This Row],[TOTAL IN]],ds_salaries[[#This Row],[Avg_Us Sal]])</f>
        <v>56192.934925864909</v>
      </c>
      <c r="R392">
        <f>AVERAGE(ds_salaries[[#This Row],[Avg_Us Sal]],ds_salaries[[#This Row],[TOTAL MI]])</f>
        <v>56255.434925864909</v>
      </c>
      <c r="S392">
        <f>AVERAGE(ds_salaries[[#This Row],[TOTAL SE]],ds_salaries[[#This Row],[Avg_Us Sal]])</f>
        <v>56288.934925864909</v>
      </c>
      <c r="T392" t="str">
        <f>IF(ds_salaries[[#This Row],[salary_in_usd]]&gt;ds_salaries[[#This Row],[Avg_Us Sal]],"high paying","low paying")</f>
        <v>low paying</v>
      </c>
      <c r="U392">
        <f t="shared" si="34"/>
        <v>26</v>
      </c>
    </row>
    <row r="393" spans="1:21" x14ac:dyDescent="0.35">
      <c r="A393">
        <v>391</v>
      </c>
      <c r="B393">
        <v>2022</v>
      </c>
      <c r="C393" t="s">
        <v>12</v>
      </c>
      <c r="D393" t="s">
        <v>13</v>
      </c>
      <c r="E393" t="s">
        <v>71</v>
      </c>
      <c r="F393">
        <v>120000</v>
      </c>
      <c r="G393" t="s">
        <v>20</v>
      </c>
      <c r="H393">
        <v>120000</v>
      </c>
      <c r="I393" t="s">
        <v>30</v>
      </c>
      <c r="J393">
        <v>0</v>
      </c>
      <c r="K393" t="s">
        <v>30</v>
      </c>
      <c r="L393" t="s">
        <v>26</v>
      </c>
      <c r="M393">
        <f t="shared" si="30"/>
        <v>280</v>
      </c>
      <c r="N393">
        <f t="shared" si="31"/>
        <v>112297.86985172982</v>
      </c>
      <c r="O393">
        <f t="shared" si="32"/>
        <v>213</v>
      </c>
      <c r="P393">
        <f t="shared" si="33"/>
        <v>88</v>
      </c>
      <c r="Q393">
        <f>AVERAGE(ds_salaries[[#This Row],[TOTAL IN]],ds_salaries[[#This Row],[Avg_Us Sal]])</f>
        <v>56192.934925864909</v>
      </c>
      <c r="R393">
        <f>AVERAGE(ds_salaries[[#This Row],[Avg_Us Sal]],ds_salaries[[#This Row],[TOTAL MI]])</f>
        <v>56255.434925864909</v>
      </c>
      <c r="S393">
        <f>AVERAGE(ds_salaries[[#This Row],[TOTAL SE]],ds_salaries[[#This Row],[Avg_Us Sal]])</f>
        <v>56288.934925864909</v>
      </c>
      <c r="T393" t="str">
        <f>IF(ds_salaries[[#This Row],[salary_in_usd]]&gt;ds_salaries[[#This Row],[Avg_Us Sal]],"high paying","low paying")</f>
        <v>high paying</v>
      </c>
      <c r="U393">
        <f t="shared" si="34"/>
        <v>26</v>
      </c>
    </row>
    <row r="394" spans="1:21" x14ac:dyDescent="0.35">
      <c r="A394">
        <v>392</v>
      </c>
      <c r="B394">
        <v>2022</v>
      </c>
      <c r="C394" t="s">
        <v>18</v>
      </c>
      <c r="D394" t="s">
        <v>13</v>
      </c>
      <c r="E394" t="s">
        <v>32</v>
      </c>
      <c r="F394">
        <v>112900</v>
      </c>
      <c r="G394" t="s">
        <v>20</v>
      </c>
      <c r="H394">
        <v>112900</v>
      </c>
      <c r="I394" t="s">
        <v>30</v>
      </c>
      <c r="J394">
        <v>100</v>
      </c>
      <c r="K394" t="s">
        <v>30</v>
      </c>
      <c r="L394" t="s">
        <v>26</v>
      </c>
      <c r="M394">
        <f t="shared" si="30"/>
        <v>280</v>
      </c>
      <c r="N394">
        <f t="shared" si="31"/>
        <v>112297.86985172982</v>
      </c>
      <c r="O394">
        <f t="shared" si="32"/>
        <v>213</v>
      </c>
      <c r="P394">
        <f t="shared" si="33"/>
        <v>88</v>
      </c>
      <c r="Q394">
        <f>AVERAGE(ds_salaries[[#This Row],[TOTAL IN]],ds_salaries[[#This Row],[Avg_Us Sal]])</f>
        <v>56192.934925864909</v>
      </c>
      <c r="R394">
        <f>AVERAGE(ds_salaries[[#This Row],[Avg_Us Sal]],ds_salaries[[#This Row],[TOTAL MI]])</f>
        <v>56255.434925864909</v>
      </c>
      <c r="S394">
        <f>AVERAGE(ds_salaries[[#This Row],[TOTAL SE]],ds_salaries[[#This Row],[Avg_Us Sal]])</f>
        <v>56288.934925864909</v>
      </c>
      <c r="T394" t="str">
        <f>IF(ds_salaries[[#This Row],[salary_in_usd]]&gt;ds_salaries[[#This Row],[Avg_Us Sal]],"high paying","low paying")</f>
        <v>high paying</v>
      </c>
      <c r="U394">
        <f t="shared" si="34"/>
        <v>26</v>
      </c>
    </row>
    <row r="395" spans="1:21" x14ac:dyDescent="0.35">
      <c r="A395">
        <v>393</v>
      </c>
      <c r="B395">
        <v>2022</v>
      </c>
      <c r="C395" t="s">
        <v>18</v>
      </c>
      <c r="D395" t="s">
        <v>13</v>
      </c>
      <c r="E395" t="s">
        <v>32</v>
      </c>
      <c r="F395">
        <v>90320</v>
      </c>
      <c r="G395" t="s">
        <v>20</v>
      </c>
      <c r="H395">
        <v>90320</v>
      </c>
      <c r="I395" t="s">
        <v>30</v>
      </c>
      <c r="J395">
        <v>100</v>
      </c>
      <c r="K395" t="s">
        <v>30</v>
      </c>
      <c r="L395" t="s">
        <v>26</v>
      </c>
      <c r="M395">
        <f t="shared" si="30"/>
        <v>280</v>
      </c>
      <c r="N395">
        <f t="shared" si="31"/>
        <v>112297.86985172982</v>
      </c>
      <c r="O395">
        <f t="shared" si="32"/>
        <v>213</v>
      </c>
      <c r="P395">
        <f t="shared" si="33"/>
        <v>88</v>
      </c>
      <c r="Q395">
        <f>AVERAGE(ds_salaries[[#This Row],[TOTAL IN]],ds_salaries[[#This Row],[Avg_Us Sal]])</f>
        <v>56192.934925864909</v>
      </c>
      <c r="R395">
        <f>AVERAGE(ds_salaries[[#This Row],[Avg_Us Sal]],ds_salaries[[#This Row],[TOTAL MI]])</f>
        <v>56255.434925864909</v>
      </c>
      <c r="S395">
        <f>AVERAGE(ds_salaries[[#This Row],[TOTAL SE]],ds_salaries[[#This Row],[Avg_Us Sal]])</f>
        <v>56288.934925864909</v>
      </c>
      <c r="T395" t="str">
        <f>IF(ds_salaries[[#This Row],[salary_in_usd]]&gt;ds_salaries[[#This Row],[Avg_Us Sal]],"high paying","low paying")</f>
        <v>low paying</v>
      </c>
      <c r="U395">
        <f t="shared" si="34"/>
        <v>26</v>
      </c>
    </row>
    <row r="396" spans="1:21" x14ac:dyDescent="0.35">
      <c r="A396">
        <v>394</v>
      </c>
      <c r="B396">
        <v>2022</v>
      </c>
      <c r="C396" t="s">
        <v>18</v>
      </c>
      <c r="D396" t="s">
        <v>13</v>
      </c>
      <c r="E396" t="s">
        <v>106</v>
      </c>
      <c r="F396">
        <v>145000</v>
      </c>
      <c r="G396" t="s">
        <v>20</v>
      </c>
      <c r="H396">
        <v>145000</v>
      </c>
      <c r="I396" t="s">
        <v>30</v>
      </c>
      <c r="J396">
        <v>100</v>
      </c>
      <c r="K396" t="s">
        <v>30</v>
      </c>
      <c r="L396" t="s">
        <v>26</v>
      </c>
      <c r="M396">
        <f t="shared" si="30"/>
        <v>280</v>
      </c>
      <c r="N396">
        <f t="shared" si="31"/>
        <v>112297.86985172982</v>
      </c>
      <c r="O396">
        <f t="shared" si="32"/>
        <v>213</v>
      </c>
      <c r="P396">
        <f t="shared" si="33"/>
        <v>88</v>
      </c>
      <c r="Q396">
        <f>AVERAGE(ds_salaries[[#This Row],[TOTAL IN]],ds_salaries[[#This Row],[Avg_Us Sal]])</f>
        <v>56192.934925864909</v>
      </c>
      <c r="R396">
        <f>AVERAGE(ds_salaries[[#This Row],[Avg_Us Sal]],ds_salaries[[#This Row],[TOTAL MI]])</f>
        <v>56255.434925864909</v>
      </c>
      <c r="S396">
        <f>AVERAGE(ds_salaries[[#This Row],[TOTAL SE]],ds_salaries[[#This Row],[Avg_Us Sal]])</f>
        <v>56288.934925864909</v>
      </c>
      <c r="T396" t="str">
        <f>IF(ds_salaries[[#This Row],[salary_in_usd]]&gt;ds_salaries[[#This Row],[Avg_Us Sal]],"high paying","low paying")</f>
        <v>high paying</v>
      </c>
      <c r="U396">
        <f t="shared" si="34"/>
        <v>26</v>
      </c>
    </row>
    <row r="397" spans="1:21" x14ac:dyDescent="0.35">
      <c r="A397">
        <v>395</v>
      </c>
      <c r="B397">
        <v>2022</v>
      </c>
      <c r="C397" t="s">
        <v>18</v>
      </c>
      <c r="D397" t="s">
        <v>13</v>
      </c>
      <c r="E397" t="s">
        <v>106</v>
      </c>
      <c r="F397">
        <v>105400</v>
      </c>
      <c r="G397" t="s">
        <v>20</v>
      </c>
      <c r="H397">
        <v>105400</v>
      </c>
      <c r="I397" t="s">
        <v>30</v>
      </c>
      <c r="J397">
        <v>100</v>
      </c>
      <c r="K397" t="s">
        <v>30</v>
      </c>
      <c r="L397" t="s">
        <v>26</v>
      </c>
      <c r="M397">
        <f t="shared" si="30"/>
        <v>280</v>
      </c>
      <c r="N397">
        <f t="shared" si="31"/>
        <v>112297.86985172982</v>
      </c>
      <c r="O397">
        <f t="shared" si="32"/>
        <v>213</v>
      </c>
      <c r="P397">
        <f t="shared" si="33"/>
        <v>88</v>
      </c>
      <c r="Q397">
        <f>AVERAGE(ds_salaries[[#This Row],[TOTAL IN]],ds_salaries[[#This Row],[Avg_Us Sal]])</f>
        <v>56192.934925864909</v>
      </c>
      <c r="R397">
        <f>AVERAGE(ds_salaries[[#This Row],[Avg_Us Sal]],ds_salaries[[#This Row],[TOTAL MI]])</f>
        <v>56255.434925864909</v>
      </c>
      <c r="S397">
        <f>AVERAGE(ds_salaries[[#This Row],[TOTAL SE]],ds_salaries[[#This Row],[Avg_Us Sal]])</f>
        <v>56288.934925864909</v>
      </c>
      <c r="T397" t="str">
        <f>IF(ds_salaries[[#This Row],[salary_in_usd]]&gt;ds_salaries[[#This Row],[Avg_Us Sal]],"high paying","low paying")</f>
        <v>low paying</v>
      </c>
      <c r="U397">
        <f t="shared" si="34"/>
        <v>26</v>
      </c>
    </row>
    <row r="398" spans="1:21" x14ac:dyDescent="0.35">
      <c r="A398">
        <v>396</v>
      </c>
      <c r="B398">
        <v>2022</v>
      </c>
      <c r="C398" t="s">
        <v>12</v>
      </c>
      <c r="D398" t="s">
        <v>13</v>
      </c>
      <c r="E398" t="s">
        <v>29</v>
      </c>
      <c r="F398">
        <v>80000</v>
      </c>
      <c r="G398" t="s">
        <v>15</v>
      </c>
      <c r="H398">
        <v>87932</v>
      </c>
      <c r="I398" t="s">
        <v>39</v>
      </c>
      <c r="J398">
        <v>100</v>
      </c>
      <c r="K398" t="s">
        <v>16</v>
      </c>
      <c r="L398" t="s">
        <v>26</v>
      </c>
      <c r="M398">
        <f t="shared" si="30"/>
        <v>280</v>
      </c>
      <c r="N398">
        <f t="shared" si="31"/>
        <v>112297.86985172982</v>
      </c>
      <c r="O398">
        <f t="shared" si="32"/>
        <v>213</v>
      </c>
      <c r="P398">
        <f t="shared" si="33"/>
        <v>88</v>
      </c>
      <c r="Q398">
        <f>AVERAGE(ds_salaries[[#This Row],[TOTAL IN]],ds_salaries[[#This Row],[Avg_Us Sal]])</f>
        <v>56192.934925864909</v>
      </c>
      <c r="R398">
        <f>AVERAGE(ds_salaries[[#This Row],[Avg_Us Sal]],ds_salaries[[#This Row],[TOTAL MI]])</f>
        <v>56255.434925864909</v>
      </c>
      <c r="S398">
        <f>AVERAGE(ds_salaries[[#This Row],[TOTAL SE]],ds_salaries[[#This Row],[Avg_Us Sal]])</f>
        <v>56288.934925864909</v>
      </c>
      <c r="T398" t="str">
        <f>IF(ds_salaries[[#This Row],[salary_in_usd]]&gt;ds_salaries[[#This Row],[Avg_Us Sal]],"high paying","low paying")</f>
        <v>low paying</v>
      </c>
      <c r="U398">
        <f t="shared" si="34"/>
        <v>26</v>
      </c>
    </row>
    <row r="399" spans="1:21" x14ac:dyDescent="0.35">
      <c r="A399">
        <v>397</v>
      </c>
      <c r="B399">
        <v>2022</v>
      </c>
      <c r="C399" t="s">
        <v>12</v>
      </c>
      <c r="D399" t="s">
        <v>13</v>
      </c>
      <c r="E399" t="s">
        <v>44</v>
      </c>
      <c r="F399">
        <v>90000</v>
      </c>
      <c r="G399" t="s">
        <v>24</v>
      </c>
      <c r="H399">
        <v>117789</v>
      </c>
      <c r="I399" t="s">
        <v>25</v>
      </c>
      <c r="J399">
        <v>0</v>
      </c>
      <c r="K399" t="s">
        <v>25</v>
      </c>
      <c r="L399" t="s">
        <v>26</v>
      </c>
      <c r="M399">
        <f t="shared" si="30"/>
        <v>280</v>
      </c>
      <c r="N399">
        <f t="shared" si="31"/>
        <v>112297.86985172982</v>
      </c>
      <c r="O399">
        <f t="shared" si="32"/>
        <v>213</v>
      </c>
      <c r="P399">
        <f t="shared" si="33"/>
        <v>88</v>
      </c>
      <c r="Q399">
        <f>AVERAGE(ds_salaries[[#This Row],[TOTAL IN]],ds_salaries[[#This Row],[Avg_Us Sal]])</f>
        <v>56192.934925864909</v>
      </c>
      <c r="R399">
        <f>AVERAGE(ds_salaries[[#This Row],[Avg_Us Sal]],ds_salaries[[#This Row],[TOTAL MI]])</f>
        <v>56255.434925864909</v>
      </c>
      <c r="S399">
        <f>AVERAGE(ds_salaries[[#This Row],[TOTAL SE]],ds_salaries[[#This Row],[Avg_Us Sal]])</f>
        <v>56288.934925864909</v>
      </c>
      <c r="T399" t="str">
        <f>IF(ds_salaries[[#This Row],[salary_in_usd]]&gt;ds_salaries[[#This Row],[Avg_Us Sal]],"high paying","low paying")</f>
        <v>high paying</v>
      </c>
      <c r="U399">
        <f t="shared" si="34"/>
        <v>26</v>
      </c>
    </row>
    <row r="400" spans="1:21" x14ac:dyDescent="0.35">
      <c r="A400">
        <v>398</v>
      </c>
      <c r="B400">
        <v>2022</v>
      </c>
      <c r="C400" t="s">
        <v>18</v>
      </c>
      <c r="D400" t="s">
        <v>13</v>
      </c>
      <c r="E400" t="s">
        <v>14</v>
      </c>
      <c r="F400">
        <v>215300</v>
      </c>
      <c r="G400" t="s">
        <v>20</v>
      </c>
      <c r="H400">
        <v>215300</v>
      </c>
      <c r="I400" t="s">
        <v>30</v>
      </c>
      <c r="J400">
        <v>100</v>
      </c>
      <c r="K400" t="s">
        <v>30</v>
      </c>
      <c r="L400" t="s">
        <v>17</v>
      </c>
      <c r="M400">
        <f t="shared" si="30"/>
        <v>280</v>
      </c>
      <c r="N400">
        <f t="shared" si="31"/>
        <v>112297.86985172982</v>
      </c>
      <c r="O400">
        <f t="shared" si="32"/>
        <v>213</v>
      </c>
      <c r="P400">
        <f t="shared" si="33"/>
        <v>88</v>
      </c>
      <c r="Q400">
        <f>AVERAGE(ds_salaries[[#This Row],[TOTAL IN]],ds_salaries[[#This Row],[Avg_Us Sal]])</f>
        <v>56192.934925864909</v>
      </c>
      <c r="R400">
        <f>AVERAGE(ds_salaries[[#This Row],[Avg_Us Sal]],ds_salaries[[#This Row],[TOTAL MI]])</f>
        <v>56255.434925864909</v>
      </c>
      <c r="S400">
        <f>AVERAGE(ds_salaries[[#This Row],[TOTAL SE]],ds_salaries[[#This Row],[Avg_Us Sal]])</f>
        <v>56288.934925864909</v>
      </c>
      <c r="T400" t="str">
        <f>IF(ds_salaries[[#This Row],[salary_in_usd]]&gt;ds_salaries[[#This Row],[Avg_Us Sal]],"high paying","low paying")</f>
        <v>high paying</v>
      </c>
      <c r="U400">
        <f t="shared" si="34"/>
        <v>26</v>
      </c>
    </row>
    <row r="401" spans="1:21" x14ac:dyDescent="0.35">
      <c r="A401">
        <v>399</v>
      </c>
      <c r="B401">
        <v>2022</v>
      </c>
      <c r="C401" t="s">
        <v>18</v>
      </c>
      <c r="D401" t="s">
        <v>13</v>
      </c>
      <c r="E401" t="s">
        <v>14</v>
      </c>
      <c r="F401">
        <v>158200</v>
      </c>
      <c r="G401" t="s">
        <v>20</v>
      </c>
      <c r="H401">
        <v>158200</v>
      </c>
      <c r="I401" t="s">
        <v>30</v>
      </c>
      <c r="J401">
        <v>100</v>
      </c>
      <c r="K401" t="s">
        <v>30</v>
      </c>
      <c r="L401" t="s">
        <v>17</v>
      </c>
      <c r="M401">
        <f t="shared" si="30"/>
        <v>280</v>
      </c>
      <c r="N401">
        <f t="shared" si="31"/>
        <v>112297.86985172982</v>
      </c>
      <c r="O401">
        <f t="shared" si="32"/>
        <v>213</v>
      </c>
      <c r="P401">
        <f t="shared" si="33"/>
        <v>88</v>
      </c>
      <c r="Q401">
        <f>AVERAGE(ds_salaries[[#This Row],[TOTAL IN]],ds_salaries[[#This Row],[Avg_Us Sal]])</f>
        <v>56192.934925864909</v>
      </c>
      <c r="R401">
        <f>AVERAGE(ds_salaries[[#This Row],[Avg_Us Sal]],ds_salaries[[#This Row],[TOTAL MI]])</f>
        <v>56255.434925864909</v>
      </c>
      <c r="S401">
        <f>AVERAGE(ds_salaries[[#This Row],[TOTAL SE]],ds_salaries[[#This Row],[Avg_Us Sal]])</f>
        <v>56288.934925864909</v>
      </c>
      <c r="T401" t="str">
        <f>IF(ds_salaries[[#This Row],[salary_in_usd]]&gt;ds_salaries[[#This Row],[Avg_Us Sal]],"high paying","low paying")</f>
        <v>high paying</v>
      </c>
      <c r="U401">
        <f t="shared" si="34"/>
        <v>26</v>
      </c>
    </row>
    <row r="402" spans="1:21" x14ac:dyDescent="0.35">
      <c r="A402">
        <v>400</v>
      </c>
      <c r="B402">
        <v>2022</v>
      </c>
      <c r="C402" t="s">
        <v>18</v>
      </c>
      <c r="D402" t="s">
        <v>13</v>
      </c>
      <c r="E402" t="s">
        <v>44</v>
      </c>
      <c r="F402">
        <v>209100</v>
      </c>
      <c r="G402" t="s">
        <v>20</v>
      </c>
      <c r="H402">
        <v>209100</v>
      </c>
      <c r="I402" t="s">
        <v>30</v>
      </c>
      <c r="J402">
        <v>100</v>
      </c>
      <c r="K402" t="s">
        <v>30</v>
      </c>
      <c r="L402" t="s">
        <v>17</v>
      </c>
      <c r="M402">
        <f t="shared" si="30"/>
        <v>280</v>
      </c>
      <c r="N402">
        <f t="shared" si="31"/>
        <v>112297.86985172982</v>
      </c>
      <c r="O402">
        <f t="shared" si="32"/>
        <v>213</v>
      </c>
      <c r="P402">
        <f t="shared" si="33"/>
        <v>88</v>
      </c>
      <c r="Q402">
        <f>AVERAGE(ds_salaries[[#This Row],[TOTAL IN]],ds_salaries[[#This Row],[Avg_Us Sal]])</f>
        <v>56192.934925864909</v>
      </c>
      <c r="R402">
        <f>AVERAGE(ds_salaries[[#This Row],[Avg_Us Sal]],ds_salaries[[#This Row],[TOTAL MI]])</f>
        <v>56255.434925864909</v>
      </c>
      <c r="S402">
        <f>AVERAGE(ds_salaries[[#This Row],[TOTAL SE]],ds_salaries[[#This Row],[Avg_Us Sal]])</f>
        <v>56288.934925864909</v>
      </c>
      <c r="T402" t="str">
        <f>IF(ds_salaries[[#This Row],[salary_in_usd]]&gt;ds_salaries[[#This Row],[Avg_Us Sal]],"high paying","low paying")</f>
        <v>high paying</v>
      </c>
      <c r="U402">
        <f t="shared" si="34"/>
        <v>26</v>
      </c>
    </row>
    <row r="403" spans="1:21" x14ac:dyDescent="0.35">
      <c r="A403">
        <v>401</v>
      </c>
      <c r="B403">
        <v>2022</v>
      </c>
      <c r="C403" t="s">
        <v>18</v>
      </c>
      <c r="D403" t="s">
        <v>13</v>
      </c>
      <c r="E403" t="s">
        <v>44</v>
      </c>
      <c r="F403">
        <v>154600</v>
      </c>
      <c r="G403" t="s">
        <v>20</v>
      </c>
      <c r="H403">
        <v>154600</v>
      </c>
      <c r="I403" t="s">
        <v>30</v>
      </c>
      <c r="J403">
        <v>100</v>
      </c>
      <c r="K403" t="s">
        <v>30</v>
      </c>
      <c r="L403" t="s">
        <v>17</v>
      </c>
      <c r="M403">
        <f t="shared" si="30"/>
        <v>280</v>
      </c>
      <c r="N403">
        <f t="shared" si="31"/>
        <v>112297.86985172982</v>
      </c>
      <c r="O403">
        <f t="shared" si="32"/>
        <v>213</v>
      </c>
      <c r="P403">
        <f t="shared" si="33"/>
        <v>88</v>
      </c>
      <c r="Q403">
        <f>AVERAGE(ds_salaries[[#This Row],[TOTAL IN]],ds_salaries[[#This Row],[Avg_Us Sal]])</f>
        <v>56192.934925864909</v>
      </c>
      <c r="R403">
        <f>AVERAGE(ds_salaries[[#This Row],[Avg_Us Sal]],ds_salaries[[#This Row],[TOTAL MI]])</f>
        <v>56255.434925864909</v>
      </c>
      <c r="S403">
        <f>AVERAGE(ds_salaries[[#This Row],[TOTAL SE]],ds_salaries[[#This Row],[Avg_Us Sal]])</f>
        <v>56288.934925864909</v>
      </c>
      <c r="T403" t="str">
        <f>IF(ds_salaries[[#This Row],[salary_in_usd]]&gt;ds_salaries[[#This Row],[Avg_Us Sal]],"high paying","low paying")</f>
        <v>high paying</v>
      </c>
      <c r="U403">
        <f t="shared" si="34"/>
        <v>26</v>
      </c>
    </row>
    <row r="404" spans="1:21" x14ac:dyDescent="0.35">
      <c r="A404">
        <v>402</v>
      </c>
      <c r="B404">
        <v>2022</v>
      </c>
      <c r="C404" t="s">
        <v>18</v>
      </c>
      <c r="D404" t="s">
        <v>13</v>
      </c>
      <c r="E404" t="s">
        <v>32</v>
      </c>
      <c r="F404">
        <v>115934</v>
      </c>
      <c r="G404" t="s">
        <v>20</v>
      </c>
      <c r="H404">
        <v>115934</v>
      </c>
      <c r="I404" t="s">
        <v>30</v>
      </c>
      <c r="J404">
        <v>0</v>
      </c>
      <c r="K404" t="s">
        <v>30</v>
      </c>
      <c r="L404" t="s">
        <v>26</v>
      </c>
      <c r="M404">
        <f t="shared" si="30"/>
        <v>280</v>
      </c>
      <c r="N404">
        <f t="shared" si="31"/>
        <v>112297.86985172982</v>
      </c>
      <c r="O404">
        <f t="shared" si="32"/>
        <v>213</v>
      </c>
      <c r="P404">
        <f t="shared" si="33"/>
        <v>88</v>
      </c>
      <c r="Q404">
        <f>AVERAGE(ds_salaries[[#This Row],[TOTAL IN]],ds_salaries[[#This Row],[Avg_Us Sal]])</f>
        <v>56192.934925864909</v>
      </c>
      <c r="R404">
        <f>AVERAGE(ds_salaries[[#This Row],[Avg_Us Sal]],ds_salaries[[#This Row],[TOTAL MI]])</f>
        <v>56255.434925864909</v>
      </c>
      <c r="S404">
        <f>AVERAGE(ds_salaries[[#This Row],[TOTAL SE]],ds_salaries[[#This Row],[Avg_Us Sal]])</f>
        <v>56288.934925864909</v>
      </c>
      <c r="T404" t="str">
        <f>IF(ds_salaries[[#This Row],[salary_in_usd]]&gt;ds_salaries[[#This Row],[Avg_Us Sal]],"high paying","low paying")</f>
        <v>high paying</v>
      </c>
      <c r="U404">
        <f t="shared" si="34"/>
        <v>26</v>
      </c>
    </row>
    <row r="405" spans="1:21" x14ac:dyDescent="0.35">
      <c r="A405">
        <v>403</v>
      </c>
      <c r="B405">
        <v>2022</v>
      </c>
      <c r="C405" t="s">
        <v>18</v>
      </c>
      <c r="D405" t="s">
        <v>13</v>
      </c>
      <c r="E405" t="s">
        <v>32</v>
      </c>
      <c r="F405">
        <v>81666</v>
      </c>
      <c r="G405" t="s">
        <v>20</v>
      </c>
      <c r="H405">
        <v>81666</v>
      </c>
      <c r="I405" t="s">
        <v>30</v>
      </c>
      <c r="J405">
        <v>0</v>
      </c>
      <c r="K405" t="s">
        <v>30</v>
      </c>
      <c r="L405" t="s">
        <v>26</v>
      </c>
      <c r="M405">
        <f t="shared" si="30"/>
        <v>280</v>
      </c>
      <c r="N405">
        <f t="shared" si="31"/>
        <v>112297.86985172982</v>
      </c>
      <c r="O405">
        <f t="shared" si="32"/>
        <v>213</v>
      </c>
      <c r="P405">
        <f t="shared" si="33"/>
        <v>88</v>
      </c>
      <c r="Q405">
        <f>AVERAGE(ds_salaries[[#This Row],[TOTAL IN]],ds_salaries[[#This Row],[Avg_Us Sal]])</f>
        <v>56192.934925864909</v>
      </c>
      <c r="R405">
        <f>AVERAGE(ds_salaries[[#This Row],[Avg_Us Sal]],ds_salaries[[#This Row],[TOTAL MI]])</f>
        <v>56255.434925864909</v>
      </c>
      <c r="S405">
        <f>AVERAGE(ds_salaries[[#This Row],[TOTAL SE]],ds_salaries[[#This Row],[Avg_Us Sal]])</f>
        <v>56288.934925864909</v>
      </c>
      <c r="T405" t="str">
        <f>IF(ds_salaries[[#This Row],[salary_in_usd]]&gt;ds_salaries[[#This Row],[Avg_Us Sal]],"high paying","low paying")</f>
        <v>low paying</v>
      </c>
      <c r="U405">
        <f t="shared" si="34"/>
        <v>26</v>
      </c>
    </row>
    <row r="406" spans="1:21" x14ac:dyDescent="0.35">
      <c r="A406">
        <v>404</v>
      </c>
      <c r="B406">
        <v>2022</v>
      </c>
      <c r="C406" t="s">
        <v>18</v>
      </c>
      <c r="D406" t="s">
        <v>13</v>
      </c>
      <c r="E406" t="s">
        <v>44</v>
      </c>
      <c r="F406">
        <v>175000</v>
      </c>
      <c r="G406" t="s">
        <v>20</v>
      </c>
      <c r="H406">
        <v>175000</v>
      </c>
      <c r="I406" t="s">
        <v>30</v>
      </c>
      <c r="J406">
        <v>100</v>
      </c>
      <c r="K406" t="s">
        <v>30</v>
      </c>
      <c r="L406" t="s">
        <v>26</v>
      </c>
      <c r="M406">
        <f t="shared" si="30"/>
        <v>280</v>
      </c>
      <c r="N406">
        <f t="shared" si="31"/>
        <v>112297.86985172982</v>
      </c>
      <c r="O406">
        <f t="shared" si="32"/>
        <v>213</v>
      </c>
      <c r="P406">
        <f t="shared" si="33"/>
        <v>88</v>
      </c>
      <c r="Q406">
        <f>AVERAGE(ds_salaries[[#This Row],[TOTAL IN]],ds_salaries[[#This Row],[Avg_Us Sal]])</f>
        <v>56192.934925864909</v>
      </c>
      <c r="R406">
        <f>AVERAGE(ds_salaries[[#This Row],[Avg_Us Sal]],ds_salaries[[#This Row],[TOTAL MI]])</f>
        <v>56255.434925864909</v>
      </c>
      <c r="S406">
        <f>AVERAGE(ds_salaries[[#This Row],[TOTAL SE]],ds_salaries[[#This Row],[Avg_Us Sal]])</f>
        <v>56288.934925864909</v>
      </c>
      <c r="T406" t="str">
        <f>IF(ds_salaries[[#This Row],[salary_in_usd]]&gt;ds_salaries[[#This Row],[Avg_Us Sal]],"high paying","low paying")</f>
        <v>high paying</v>
      </c>
      <c r="U406">
        <f t="shared" si="34"/>
        <v>26</v>
      </c>
    </row>
    <row r="407" spans="1:21" x14ac:dyDescent="0.35">
      <c r="A407">
        <v>405</v>
      </c>
      <c r="B407">
        <v>2022</v>
      </c>
      <c r="C407" t="s">
        <v>12</v>
      </c>
      <c r="D407" t="s">
        <v>13</v>
      </c>
      <c r="E407" t="s">
        <v>44</v>
      </c>
      <c r="F407">
        <v>75000</v>
      </c>
      <c r="G407" t="s">
        <v>24</v>
      </c>
      <c r="H407">
        <v>98158</v>
      </c>
      <c r="I407" t="s">
        <v>25</v>
      </c>
      <c r="J407">
        <v>0</v>
      </c>
      <c r="K407" t="s">
        <v>25</v>
      </c>
      <c r="L407" t="s">
        <v>26</v>
      </c>
      <c r="M407">
        <f t="shared" si="30"/>
        <v>280</v>
      </c>
      <c r="N407">
        <f t="shared" si="31"/>
        <v>112297.86985172982</v>
      </c>
      <c r="O407">
        <f t="shared" si="32"/>
        <v>213</v>
      </c>
      <c r="P407">
        <f t="shared" si="33"/>
        <v>88</v>
      </c>
      <c r="Q407">
        <f>AVERAGE(ds_salaries[[#This Row],[TOTAL IN]],ds_salaries[[#This Row],[Avg_Us Sal]])</f>
        <v>56192.934925864909</v>
      </c>
      <c r="R407">
        <f>AVERAGE(ds_salaries[[#This Row],[Avg_Us Sal]],ds_salaries[[#This Row],[TOTAL MI]])</f>
        <v>56255.434925864909</v>
      </c>
      <c r="S407">
        <f>AVERAGE(ds_salaries[[#This Row],[TOTAL SE]],ds_salaries[[#This Row],[Avg_Us Sal]])</f>
        <v>56288.934925864909</v>
      </c>
      <c r="T407" t="str">
        <f>IF(ds_salaries[[#This Row],[salary_in_usd]]&gt;ds_salaries[[#This Row],[Avg_Us Sal]],"high paying","low paying")</f>
        <v>low paying</v>
      </c>
      <c r="U407">
        <f t="shared" si="34"/>
        <v>26</v>
      </c>
    </row>
    <row r="408" spans="1:21" x14ac:dyDescent="0.35">
      <c r="A408">
        <v>406</v>
      </c>
      <c r="B408">
        <v>2022</v>
      </c>
      <c r="C408" t="s">
        <v>12</v>
      </c>
      <c r="D408" t="s">
        <v>13</v>
      </c>
      <c r="E408" t="s">
        <v>32</v>
      </c>
      <c r="F408">
        <v>58000</v>
      </c>
      <c r="G408" t="s">
        <v>20</v>
      </c>
      <c r="H408">
        <v>58000</v>
      </c>
      <c r="I408" t="s">
        <v>30</v>
      </c>
      <c r="J408">
        <v>0</v>
      </c>
      <c r="K408" t="s">
        <v>30</v>
      </c>
      <c r="L408" t="s">
        <v>22</v>
      </c>
      <c r="M408">
        <f t="shared" si="30"/>
        <v>280</v>
      </c>
      <c r="N408">
        <f t="shared" si="31"/>
        <v>112297.86985172982</v>
      </c>
      <c r="O408">
        <f t="shared" si="32"/>
        <v>213</v>
      </c>
      <c r="P408">
        <f t="shared" si="33"/>
        <v>88</v>
      </c>
      <c r="Q408">
        <f>AVERAGE(ds_salaries[[#This Row],[TOTAL IN]],ds_salaries[[#This Row],[Avg_Us Sal]])</f>
        <v>56192.934925864909</v>
      </c>
      <c r="R408">
        <f>AVERAGE(ds_salaries[[#This Row],[Avg_Us Sal]],ds_salaries[[#This Row],[TOTAL MI]])</f>
        <v>56255.434925864909</v>
      </c>
      <c r="S408">
        <f>AVERAGE(ds_salaries[[#This Row],[TOTAL SE]],ds_salaries[[#This Row],[Avg_Us Sal]])</f>
        <v>56288.934925864909</v>
      </c>
      <c r="T408" t="str">
        <f>IF(ds_salaries[[#This Row],[salary_in_usd]]&gt;ds_salaries[[#This Row],[Avg_Us Sal]],"high paying","low paying")</f>
        <v>low paying</v>
      </c>
      <c r="U408">
        <f t="shared" si="34"/>
        <v>26</v>
      </c>
    </row>
    <row r="409" spans="1:21" x14ac:dyDescent="0.35">
      <c r="A409">
        <v>407</v>
      </c>
      <c r="B409">
        <v>2022</v>
      </c>
      <c r="C409" t="s">
        <v>18</v>
      </c>
      <c r="D409" t="s">
        <v>13</v>
      </c>
      <c r="E409" t="s">
        <v>44</v>
      </c>
      <c r="F409">
        <v>183600</v>
      </c>
      <c r="G409" t="s">
        <v>20</v>
      </c>
      <c r="H409">
        <v>183600</v>
      </c>
      <c r="I409" t="s">
        <v>30</v>
      </c>
      <c r="J409">
        <v>100</v>
      </c>
      <c r="K409" t="s">
        <v>30</v>
      </c>
      <c r="L409" t="s">
        <v>17</v>
      </c>
      <c r="M409">
        <f t="shared" si="30"/>
        <v>280</v>
      </c>
      <c r="N409">
        <f t="shared" si="31"/>
        <v>112297.86985172982</v>
      </c>
      <c r="O409">
        <f t="shared" si="32"/>
        <v>213</v>
      </c>
      <c r="P409">
        <f t="shared" si="33"/>
        <v>88</v>
      </c>
      <c r="Q409">
        <f>AVERAGE(ds_salaries[[#This Row],[TOTAL IN]],ds_salaries[[#This Row],[Avg_Us Sal]])</f>
        <v>56192.934925864909</v>
      </c>
      <c r="R409">
        <f>AVERAGE(ds_salaries[[#This Row],[Avg_Us Sal]],ds_salaries[[#This Row],[TOTAL MI]])</f>
        <v>56255.434925864909</v>
      </c>
      <c r="S409">
        <f>AVERAGE(ds_salaries[[#This Row],[TOTAL SE]],ds_salaries[[#This Row],[Avg_Us Sal]])</f>
        <v>56288.934925864909</v>
      </c>
      <c r="T409" t="str">
        <f>IF(ds_salaries[[#This Row],[salary_in_usd]]&gt;ds_salaries[[#This Row],[Avg_Us Sal]],"high paying","low paying")</f>
        <v>high paying</v>
      </c>
      <c r="U409">
        <f t="shared" si="34"/>
        <v>26</v>
      </c>
    </row>
    <row r="410" spans="1:21" x14ac:dyDescent="0.35">
      <c r="A410">
        <v>408</v>
      </c>
      <c r="B410">
        <v>2022</v>
      </c>
      <c r="C410" t="s">
        <v>12</v>
      </c>
      <c r="D410" t="s">
        <v>13</v>
      </c>
      <c r="E410" t="s">
        <v>32</v>
      </c>
      <c r="F410">
        <v>40000</v>
      </c>
      <c r="G410" t="s">
        <v>24</v>
      </c>
      <c r="H410">
        <v>52351</v>
      </c>
      <c r="I410" t="s">
        <v>25</v>
      </c>
      <c r="J410">
        <v>100</v>
      </c>
      <c r="K410" t="s">
        <v>25</v>
      </c>
      <c r="L410" t="s">
        <v>26</v>
      </c>
      <c r="M410">
        <f t="shared" si="30"/>
        <v>280</v>
      </c>
      <c r="N410">
        <f t="shared" si="31"/>
        <v>112297.86985172982</v>
      </c>
      <c r="O410">
        <f t="shared" si="32"/>
        <v>213</v>
      </c>
      <c r="P410">
        <f t="shared" si="33"/>
        <v>88</v>
      </c>
      <c r="Q410">
        <f>AVERAGE(ds_salaries[[#This Row],[TOTAL IN]],ds_salaries[[#This Row],[Avg_Us Sal]])</f>
        <v>56192.934925864909</v>
      </c>
      <c r="R410">
        <f>AVERAGE(ds_salaries[[#This Row],[Avg_Us Sal]],ds_salaries[[#This Row],[TOTAL MI]])</f>
        <v>56255.434925864909</v>
      </c>
      <c r="S410">
        <f>AVERAGE(ds_salaries[[#This Row],[TOTAL SE]],ds_salaries[[#This Row],[Avg_Us Sal]])</f>
        <v>56288.934925864909</v>
      </c>
      <c r="T410" t="str">
        <f>IF(ds_salaries[[#This Row],[salary_in_usd]]&gt;ds_salaries[[#This Row],[Avg_Us Sal]],"high paying","low paying")</f>
        <v>low paying</v>
      </c>
      <c r="U410">
        <f t="shared" si="34"/>
        <v>26</v>
      </c>
    </row>
    <row r="411" spans="1:21" x14ac:dyDescent="0.35">
      <c r="A411">
        <v>409</v>
      </c>
      <c r="B411">
        <v>2022</v>
      </c>
      <c r="C411" t="s">
        <v>18</v>
      </c>
      <c r="D411" t="s">
        <v>13</v>
      </c>
      <c r="E411" t="s">
        <v>14</v>
      </c>
      <c r="F411">
        <v>180000</v>
      </c>
      <c r="G411" t="s">
        <v>20</v>
      </c>
      <c r="H411">
        <v>180000</v>
      </c>
      <c r="I411" t="s">
        <v>30</v>
      </c>
      <c r="J411">
        <v>100</v>
      </c>
      <c r="K411" t="s">
        <v>30</v>
      </c>
      <c r="L411" t="s">
        <v>26</v>
      </c>
      <c r="M411">
        <f t="shared" si="30"/>
        <v>280</v>
      </c>
      <c r="N411">
        <f t="shared" si="31"/>
        <v>112297.86985172982</v>
      </c>
      <c r="O411">
        <f t="shared" si="32"/>
        <v>213</v>
      </c>
      <c r="P411">
        <f t="shared" si="33"/>
        <v>88</v>
      </c>
      <c r="Q411">
        <f>AVERAGE(ds_salaries[[#This Row],[TOTAL IN]],ds_salaries[[#This Row],[Avg_Us Sal]])</f>
        <v>56192.934925864909</v>
      </c>
      <c r="R411">
        <f>AVERAGE(ds_salaries[[#This Row],[Avg_Us Sal]],ds_salaries[[#This Row],[TOTAL MI]])</f>
        <v>56255.434925864909</v>
      </c>
      <c r="S411">
        <f>AVERAGE(ds_salaries[[#This Row],[TOTAL SE]],ds_salaries[[#This Row],[Avg_Us Sal]])</f>
        <v>56288.934925864909</v>
      </c>
      <c r="T411" t="str">
        <f>IF(ds_salaries[[#This Row],[salary_in_usd]]&gt;ds_salaries[[#This Row],[Avg_Us Sal]],"high paying","low paying")</f>
        <v>high paying</v>
      </c>
      <c r="U411">
        <f t="shared" si="34"/>
        <v>26</v>
      </c>
    </row>
    <row r="412" spans="1:21" x14ac:dyDescent="0.35">
      <c r="A412">
        <v>410</v>
      </c>
      <c r="B412">
        <v>2022</v>
      </c>
      <c r="C412" t="s">
        <v>12</v>
      </c>
      <c r="D412" t="s">
        <v>13</v>
      </c>
      <c r="E412" t="s">
        <v>14</v>
      </c>
      <c r="F412">
        <v>55000</v>
      </c>
      <c r="G412" t="s">
        <v>24</v>
      </c>
      <c r="H412">
        <v>71982</v>
      </c>
      <c r="I412" t="s">
        <v>25</v>
      </c>
      <c r="J412">
        <v>0</v>
      </c>
      <c r="K412" t="s">
        <v>25</v>
      </c>
      <c r="L412" t="s">
        <v>26</v>
      </c>
      <c r="M412">
        <f t="shared" si="30"/>
        <v>280</v>
      </c>
      <c r="N412">
        <f t="shared" si="31"/>
        <v>112297.86985172982</v>
      </c>
      <c r="O412">
        <f t="shared" si="32"/>
        <v>213</v>
      </c>
      <c r="P412">
        <f t="shared" si="33"/>
        <v>88</v>
      </c>
      <c r="Q412">
        <f>AVERAGE(ds_salaries[[#This Row],[TOTAL IN]],ds_salaries[[#This Row],[Avg_Us Sal]])</f>
        <v>56192.934925864909</v>
      </c>
      <c r="R412">
        <f>AVERAGE(ds_salaries[[#This Row],[Avg_Us Sal]],ds_salaries[[#This Row],[TOTAL MI]])</f>
        <v>56255.434925864909</v>
      </c>
      <c r="S412">
        <f>AVERAGE(ds_salaries[[#This Row],[TOTAL SE]],ds_salaries[[#This Row],[Avg_Us Sal]])</f>
        <v>56288.934925864909</v>
      </c>
      <c r="T412" t="str">
        <f>IF(ds_salaries[[#This Row],[salary_in_usd]]&gt;ds_salaries[[#This Row],[Avg_Us Sal]],"high paying","low paying")</f>
        <v>low paying</v>
      </c>
      <c r="U412">
        <f t="shared" si="34"/>
        <v>26</v>
      </c>
    </row>
    <row r="413" spans="1:21" x14ac:dyDescent="0.35">
      <c r="A413">
        <v>411</v>
      </c>
      <c r="B413">
        <v>2022</v>
      </c>
      <c r="C413" t="s">
        <v>12</v>
      </c>
      <c r="D413" t="s">
        <v>13</v>
      </c>
      <c r="E413" t="s">
        <v>14</v>
      </c>
      <c r="F413">
        <v>35000</v>
      </c>
      <c r="G413" t="s">
        <v>24</v>
      </c>
      <c r="H413">
        <v>45807</v>
      </c>
      <c r="I413" t="s">
        <v>25</v>
      </c>
      <c r="J413">
        <v>0</v>
      </c>
      <c r="K413" t="s">
        <v>25</v>
      </c>
      <c r="L413" t="s">
        <v>26</v>
      </c>
      <c r="M413">
        <f t="shared" si="30"/>
        <v>280</v>
      </c>
      <c r="N413">
        <f t="shared" si="31"/>
        <v>112297.86985172982</v>
      </c>
      <c r="O413">
        <f t="shared" si="32"/>
        <v>213</v>
      </c>
      <c r="P413">
        <f t="shared" si="33"/>
        <v>88</v>
      </c>
      <c r="Q413">
        <f>AVERAGE(ds_salaries[[#This Row],[TOTAL IN]],ds_salaries[[#This Row],[Avg_Us Sal]])</f>
        <v>56192.934925864909</v>
      </c>
      <c r="R413">
        <f>AVERAGE(ds_salaries[[#This Row],[Avg_Us Sal]],ds_salaries[[#This Row],[TOTAL MI]])</f>
        <v>56255.434925864909</v>
      </c>
      <c r="S413">
        <f>AVERAGE(ds_salaries[[#This Row],[TOTAL SE]],ds_salaries[[#This Row],[Avg_Us Sal]])</f>
        <v>56288.934925864909</v>
      </c>
      <c r="T413" t="str">
        <f>IF(ds_salaries[[#This Row],[salary_in_usd]]&gt;ds_salaries[[#This Row],[Avg_Us Sal]],"high paying","low paying")</f>
        <v>low paying</v>
      </c>
      <c r="U413">
        <f t="shared" si="34"/>
        <v>26</v>
      </c>
    </row>
    <row r="414" spans="1:21" x14ac:dyDescent="0.35">
      <c r="A414">
        <v>412</v>
      </c>
      <c r="B414">
        <v>2022</v>
      </c>
      <c r="C414" t="s">
        <v>12</v>
      </c>
      <c r="D414" t="s">
        <v>13</v>
      </c>
      <c r="E414" t="s">
        <v>44</v>
      </c>
      <c r="F414">
        <v>60000</v>
      </c>
      <c r="G414" t="s">
        <v>15</v>
      </c>
      <c r="H414">
        <v>65949</v>
      </c>
      <c r="I414" t="s">
        <v>51</v>
      </c>
      <c r="J414">
        <v>100</v>
      </c>
      <c r="K414" t="s">
        <v>51</v>
      </c>
      <c r="L414" t="s">
        <v>26</v>
      </c>
      <c r="M414">
        <f t="shared" si="30"/>
        <v>280</v>
      </c>
      <c r="N414">
        <f t="shared" si="31"/>
        <v>112297.86985172982</v>
      </c>
      <c r="O414">
        <f t="shared" si="32"/>
        <v>213</v>
      </c>
      <c r="P414">
        <f t="shared" si="33"/>
        <v>88</v>
      </c>
      <c r="Q414">
        <f>AVERAGE(ds_salaries[[#This Row],[TOTAL IN]],ds_salaries[[#This Row],[Avg_Us Sal]])</f>
        <v>56192.934925864909</v>
      </c>
      <c r="R414">
        <f>AVERAGE(ds_salaries[[#This Row],[Avg_Us Sal]],ds_salaries[[#This Row],[TOTAL MI]])</f>
        <v>56255.434925864909</v>
      </c>
      <c r="S414">
        <f>AVERAGE(ds_salaries[[#This Row],[TOTAL SE]],ds_salaries[[#This Row],[Avg_Us Sal]])</f>
        <v>56288.934925864909</v>
      </c>
      <c r="T414" t="str">
        <f>IF(ds_salaries[[#This Row],[salary_in_usd]]&gt;ds_salaries[[#This Row],[Avg_Us Sal]],"high paying","low paying")</f>
        <v>low paying</v>
      </c>
      <c r="U414">
        <f t="shared" si="34"/>
        <v>26</v>
      </c>
    </row>
    <row r="415" spans="1:21" x14ac:dyDescent="0.35">
      <c r="A415">
        <v>413</v>
      </c>
      <c r="B415">
        <v>2022</v>
      </c>
      <c r="C415" t="s">
        <v>12</v>
      </c>
      <c r="D415" t="s">
        <v>13</v>
      </c>
      <c r="E415" t="s">
        <v>44</v>
      </c>
      <c r="F415">
        <v>45000</v>
      </c>
      <c r="G415" t="s">
        <v>15</v>
      </c>
      <c r="H415">
        <v>49461</v>
      </c>
      <c r="I415" t="s">
        <v>51</v>
      </c>
      <c r="J415">
        <v>100</v>
      </c>
      <c r="K415" t="s">
        <v>51</v>
      </c>
      <c r="L415" t="s">
        <v>26</v>
      </c>
      <c r="M415">
        <f t="shared" si="30"/>
        <v>280</v>
      </c>
      <c r="N415">
        <f t="shared" si="31"/>
        <v>112297.86985172982</v>
      </c>
      <c r="O415">
        <f t="shared" si="32"/>
        <v>213</v>
      </c>
      <c r="P415">
        <f t="shared" si="33"/>
        <v>88</v>
      </c>
      <c r="Q415">
        <f>AVERAGE(ds_salaries[[#This Row],[TOTAL IN]],ds_salaries[[#This Row],[Avg_Us Sal]])</f>
        <v>56192.934925864909</v>
      </c>
      <c r="R415">
        <f>AVERAGE(ds_salaries[[#This Row],[Avg_Us Sal]],ds_salaries[[#This Row],[TOTAL MI]])</f>
        <v>56255.434925864909</v>
      </c>
      <c r="S415">
        <f>AVERAGE(ds_salaries[[#This Row],[TOTAL SE]],ds_salaries[[#This Row],[Avg_Us Sal]])</f>
        <v>56288.934925864909</v>
      </c>
      <c r="T415" t="str">
        <f>IF(ds_salaries[[#This Row],[salary_in_usd]]&gt;ds_salaries[[#This Row],[Avg_Us Sal]],"high paying","low paying")</f>
        <v>low paying</v>
      </c>
      <c r="U415">
        <f t="shared" si="34"/>
        <v>26</v>
      </c>
    </row>
    <row r="416" spans="1:21" x14ac:dyDescent="0.35">
      <c r="A416">
        <v>414</v>
      </c>
      <c r="B416">
        <v>2022</v>
      </c>
      <c r="C416" t="s">
        <v>12</v>
      </c>
      <c r="D416" t="s">
        <v>13</v>
      </c>
      <c r="E416" t="s">
        <v>44</v>
      </c>
      <c r="F416">
        <v>60000</v>
      </c>
      <c r="G416" t="s">
        <v>24</v>
      </c>
      <c r="H416">
        <v>78526</v>
      </c>
      <c r="I416" t="s">
        <v>25</v>
      </c>
      <c r="J416">
        <v>100</v>
      </c>
      <c r="K416" t="s">
        <v>25</v>
      </c>
      <c r="L416" t="s">
        <v>26</v>
      </c>
      <c r="M416">
        <f t="shared" si="30"/>
        <v>280</v>
      </c>
      <c r="N416">
        <f t="shared" si="31"/>
        <v>112297.86985172982</v>
      </c>
      <c r="O416">
        <f t="shared" si="32"/>
        <v>213</v>
      </c>
      <c r="P416">
        <f t="shared" si="33"/>
        <v>88</v>
      </c>
      <c r="Q416">
        <f>AVERAGE(ds_salaries[[#This Row],[TOTAL IN]],ds_salaries[[#This Row],[Avg_Us Sal]])</f>
        <v>56192.934925864909</v>
      </c>
      <c r="R416">
        <f>AVERAGE(ds_salaries[[#This Row],[Avg_Us Sal]],ds_salaries[[#This Row],[TOTAL MI]])</f>
        <v>56255.434925864909</v>
      </c>
      <c r="S416">
        <f>AVERAGE(ds_salaries[[#This Row],[TOTAL SE]],ds_salaries[[#This Row],[Avg_Us Sal]])</f>
        <v>56288.934925864909</v>
      </c>
      <c r="T416" t="str">
        <f>IF(ds_salaries[[#This Row],[salary_in_usd]]&gt;ds_salaries[[#This Row],[Avg_Us Sal]],"high paying","low paying")</f>
        <v>low paying</v>
      </c>
      <c r="U416">
        <f t="shared" si="34"/>
        <v>26</v>
      </c>
    </row>
    <row r="417" spans="1:21" x14ac:dyDescent="0.35">
      <c r="A417">
        <v>415</v>
      </c>
      <c r="B417">
        <v>2022</v>
      </c>
      <c r="C417" t="s">
        <v>12</v>
      </c>
      <c r="D417" t="s">
        <v>13</v>
      </c>
      <c r="E417" t="s">
        <v>44</v>
      </c>
      <c r="F417">
        <v>45000</v>
      </c>
      <c r="G417" t="s">
        <v>24</v>
      </c>
      <c r="H417">
        <v>58894</v>
      </c>
      <c r="I417" t="s">
        <v>25</v>
      </c>
      <c r="J417">
        <v>100</v>
      </c>
      <c r="K417" t="s">
        <v>25</v>
      </c>
      <c r="L417" t="s">
        <v>26</v>
      </c>
      <c r="M417">
        <f t="shared" si="30"/>
        <v>280</v>
      </c>
      <c r="N417">
        <f t="shared" si="31"/>
        <v>112297.86985172982</v>
      </c>
      <c r="O417">
        <f t="shared" si="32"/>
        <v>213</v>
      </c>
      <c r="P417">
        <f t="shared" si="33"/>
        <v>88</v>
      </c>
      <c r="Q417">
        <f>AVERAGE(ds_salaries[[#This Row],[TOTAL IN]],ds_salaries[[#This Row],[Avg_Us Sal]])</f>
        <v>56192.934925864909</v>
      </c>
      <c r="R417">
        <f>AVERAGE(ds_salaries[[#This Row],[Avg_Us Sal]],ds_salaries[[#This Row],[TOTAL MI]])</f>
        <v>56255.434925864909</v>
      </c>
      <c r="S417">
        <f>AVERAGE(ds_salaries[[#This Row],[TOTAL SE]],ds_salaries[[#This Row],[Avg_Us Sal]])</f>
        <v>56288.934925864909</v>
      </c>
      <c r="T417" t="str">
        <f>IF(ds_salaries[[#This Row],[salary_in_usd]]&gt;ds_salaries[[#This Row],[Avg_Us Sal]],"high paying","low paying")</f>
        <v>low paying</v>
      </c>
      <c r="U417">
        <f t="shared" si="34"/>
        <v>26</v>
      </c>
    </row>
    <row r="418" spans="1:21" x14ac:dyDescent="0.35">
      <c r="A418">
        <v>416</v>
      </c>
      <c r="B418">
        <v>2022</v>
      </c>
      <c r="C418" t="s">
        <v>18</v>
      </c>
      <c r="D418" t="s">
        <v>13</v>
      </c>
      <c r="E418" t="s">
        <v>14</v>
      </c>
      <c r="F418">
        <v>260000</v>
      </c>
      <c r="G418" t="s">
        <v>20</v>
      </c>
      <c r="H418">
        <v>260000</v>
      </c>
      <c r="I418" t="s">
        <v>30</v>
      </c>
      <c r="J418">
        <v>100</v>
      </c>
      <c r="K418" t="s">
        <v>30</v>
      </c>
      <c r="L418" t="s">
        <v>26</v>
      </c>
      <c r="M418">
        <f t="shared" si="30"/>
        <v>280</v>
      </c>
      <c r="N418">
        <f t="shared" si="31"/>
        <v>112297.86985172982</v>
      </c>
      <c r="O418">
        <f t="shared" si="32"/>
        <v>213</v>
      </c>
      <c r="P418">
        <f t="shared" si="33"/>
        <v>88</v>
      </c>
      <c r="Q418">
        <f>AVERAGE(ds_salaries[[#This Row],[TOTAL IN]],ds_salaries[[#This Row],[Avg_Us Sal]])</f>
        <v>56192.934925864909</v>
      </c>
      <c r="R418">
        <f>AVERAGE(ds_salaries[[#This Row],[Avg_Us Sal]],ds_salaries[[#This Row],[TOTAL MI]])</f>
        <v>56255.434925864909</v>
      </c>
      <c r="S418">
        <f>AVERAGE(ds_salaries[[#This Row],[TOTAL SE]],ds_salaries[[#This Row],[Avg_Us Sal]])</f>
        <v>56288.934925864909</v>
      </c>
      <c r="T418" t="str">
        <f>IF(ds_salaries[[#This Row],[salary_in_usd]]&gt;ds_salaries[[#This Row],[Avg_Us Sal]],"high paying","low paying")</f>
        <v>high paying</v>
      </c>
      <c r="U418">
        <f t="shared" si="34"/>
        <v>26</v>
      </c>
    </row>
    <row r="419" spans="1:21" x14ac:dyDescent="0.35">
      <c r="A419">
        <v>417</v>
      </c>
      <c r="B419">
        <v>2022</v>
      </c>
      <c r="C419" t="s">
        <v>18</v>
      </c>
      <c r="D419" t="s">
        <v>13</v>
      </c>
      <c r="E419" t="s">
        <v>96</v>
      </c>
      <c r="F419">
        <v>60000</v>
      </c>
      <c r="G419" t="s">
        <v>20</v>
      </c>
      <c r="H419">
        <v>60000</v>
      </c>
      <c r="I419" t="s">
        <v>135</v>
      </c>
      <c r="J419">
        <v>100</v>
      </c>
      <c r="K419" t="s">
        <v>59</v>
      </c>
      <c r="L419" t="s">
        <v>17</v>
      </c>
      <c r="M419">
        <f t="shared" si="30"/>
        <v>280</v>
      </c>
      <c r="N419">
        <f t="shared" si="31"/>
        <v>112297.86985172982</v>
      </c>
      <c r="O419">
        <f t="shared" si="32"/>
        <v>213</v>
      </c>
      <c r="P419">
        <f t="shared" si="33"/>
        <v>88</v>
      </c>
      <c r="Q419">
        <f>AVERAGE(ds_salaries[[#This Row],[TOTAL IN]],ds_salaries[[#This Row],[Avg_Us Sal]])</f>
        <v>56192.934925864909</v>
      </c>
      <c r="R419">
        <f>AVERAGE(ds_salaries[[#This Row],[Avg_Us Sal]],ds_salaries[[#This Row],[TOTAL MI]])</f>
        <v>56255.434925864909</v>
      </c>
      <c r="S419">
        <f>AVERAGE(ds_salaries[[#This Row],[TOTAL SE]],ds_salaries[[#This Row],[Avg_Us Sal]])</f>
        <v>56288.934925864909</v>
      </c>
      <c r="T419" t="str">
        <f>IF(ds_salaries[[#This Row],[salary_in_usd]]&gt;ds_salaries[[#This Row],[Avg_Us Sal]],"high paying","low paying")</f>
        <v>low paying</v>
      </c>
      <c r="U419">
        <f t="shared" si="34"/>
        <v>26</v>
      </c>
    </row>
    <row r="420" spans="1:21" x14ac:dyDescent="0.35">
      <c r="A420">
        <v>418</v>
      </c>
      <c r="B420">
        <v>2022</v>
      </c>
      <c r="C420" t="s">
        <v>12</v>
      </c>
      <c r="D420" t="s">
        <v>13</v>
      </c>
      <c r="E420" t="s">
        <v>44</v>
      </c>
      <c r="F420">
        <v>63900</v>
      </c>
      <c r="G420" t="s">
        <v>20</v>
      </c>
      <c r="H420">
        <v>63900</v>
      </c>
      <c r="I420" t="s">
        <v>30</v>
      </c>
      <c r="J420">
        <v>0</v>
      </c>
      <c r="K420" t="s">
        <v>30</v>
      </c>
      <c r="L420" t="s">
        <v>26</v>
      </c>
      <c r="M420">
        <f t="shared" si="30"/>
        <v>280</v>
      </c>
      <c r="N420">
        <f t="shared" si="31"/>
        <v>112297.86985172982</v>
      </c>
      <c r="O420">
        <f t="shared" si="32"/>
        <v>213</v>
      </c>
      <c r="P420">
        <f t="shared" si="33"/>
        <v>88</v>
      </c>
      <c r="Q420">
        <f>AVERAGE(ds_salaries[[#This Row],[TOTAL IN]],ds_salaries[[#This Row],[Avg_Us Sal]])</f>
        <v>56192.934925864909</v>
      </c>
      <c r="R420">
        <f>AVERAGE(ds_salaries[[#This Row],[Avg_Us Sal]],ds_salaries[[#This Row],[TOTAL MI]])</f>
        <v>56255.434925864909</v>
      </c>
      <c r="S420">
        <f>AVERAGE(ds_salaries[[#This Row],[TOTAL SE]],ds_salaries[[#This Row],[Avg_Us Sal]])</f>
        <v>56288.934925864909</v>
      </c>
      <c r="T420" t="str">
        <f>IF(ds_salaries[[#This Row],[salary_in_usd]]&gt;ds_salaries[[#This Row],[Avg_Us Sal]],"high paying","low paying")</f>
        <v>low paying</v>
      </c>
      <c r="U420">
        <f t="shared" si="34"/>
        <v>26</v>
      </c>
    </row>
    <row r="421" spans="1:21" x14ac:dyDescent="0.35">
      <c r="A421">
        <v>419</v>
      </c>
      <c r="B421">
        <v>2022</v>
      </c>
      <c r="C421" t="s">
        <v>12</v>
      </c>
      <c r="D421" t="s">
        <v>13</v>
      </c>
      <c r="E421" t="s">
        <v>19</v>
      </c>
      <c r="F421">
        <v>160000</v>
      </c>
      <c r="G421" t="s">
        <v>20</v>
      </c>
      <c r="H421">
        <v>160000</v>
      </c>
      <c r="I421" t="s">
        <v>30</v>
      </c>
      <c r="J421">
        <v>100</v>
      </c>
      <c r="K421" t="s">
        <v>30</v>
      </c>
      <c r="L421" t="s">
        <v>17</v>
      </c>
      <c r="M421">
        <f t="shared" si="30"/>
        <v>280</v>
      </c>
      <c r="N421">
        <f t="shared" si="31"/>
        <v>112297.86985172982</v>
      </c>
      <c r="O421">
        <f t="shared" si="32"/>
        <v>213</v>
      </c>
      <c r="P421">
        <f t="shared" si="33"/>
        <v>88</v>
      </c>
      <c r="Q421">
        <f>AVERAGE(ds_salaries[[#This Row],[TOTAL IN]],ds_salaries[[#This Row],[Avg_Us Sal]])</f>
        <v>56192.934925864909</v>
      </c>
      <c r="R421">
        <f>AVERAGE(ds_salaries[[#This Row],[Avg_Us Sal]],ds_salaries[[#This Row],[TOTAL MI]])</f>
        <v>56255.434925864909</v>
      </c>
      <c r="S421">
        <f>AVERAGE(ds_salaries[[#This Row],[TOTAL SE]],ds_salaries[[#This Row],[Avg_Us Sal]])</f>
        <v>56288.934925864909</v>
      </c>
      <c r="T421" t="str">
        <f>IF(ds_salaries[[#This Row],[salary_in_usd]]&gt;ds_salaries[[#This Row],[Avg_Us Sal]],"high paying","low paying")</f>
        <v>high paying</v>
      </c>
      <c r="U421">
        <f t="shared" si="34"/>
        <v>26</v>
      </c>
    </row>
    <row r="422" spans="1:21" x14ac:dyDescent="0.35">
      <c r="A422">
        <v>420</v>
      </c>
      <c r="B422">
        <v>2022</v>
      </c>
      <c r="C422" t="s">
        <v>12</v>
      </c>
      <c r="D422" t="s">
        <v>13</v>
      </c>
      <c r="E422" t="s">
        <v>19</v>
      </c>
      <c r="F422">
        <v>112300</v>
      </c>
      <c r="G422" t="s">
        <v>20</v>
      </c>
      <c r="H422">
        <v>112300</v>
      </c>
      <c r="I422" t="s">
        <v>30</v>
      </c>
      <c r="J422">
        <v>100</v>
      </c>
      <c r="K422" t="s">
        <v>30</v>
      </c>
      <c r="L422" t="s">
        <v>17</v>
      </c>
      <c r="M422">
        <f t="shared" si="30"/>
        <v>280</v>
      </c>
      <c r="N422">
        <f t="shared" si="31"/>
        <v>112297.86985172982</v>
      </c>
      <c r="O422">
        <f t="shared" si="32"/>
        <v>213</v>
      </c>
      <c r="P422">
        <f t="shared" si="33"/>
        <v>88</v>
      </c>
      <c r="Q422">
        <f>AVERAGE(ds_salaries[[#This Row],[TOTAL IN]],ds_salaries[[#This Row],[Avg_Us Sal]])</f>
        <v>56192.934925864909</v>
      </c>
      <c r="R422">
        <f>AVERAGE(ds_salaries[[#This Row],[Avg_Us Sal]],ds_salaries[[#This Row],[TOTAL MI]])</f>
        <v>56255.434925864909</v>
      </c>
      <c r="S422">
        <f>AVERAGE(ds_salaries[[#This Row],[TOTAL SE]],ds_salaries[[#This Row],[Avg_Us Sal]])</f>
        <v>56288.934925864909</v>
      </c>
      <c r="T422" t="str">
        <f>IF(ds_salaries[[#This Row],[salary_in_usd]]&gt;ds_salaries[[#This Row],[Avg_Us Sal]],"high paying","low paying")</f>
        <v>high paying</v>
      </c>
      <c r="U422">
        <f t="shared" si="34"/>
        <v>26</v>
      </c>
    </row>
    <row r="423" spans="1:21" x14ac:dyDescent="0.35">
      <c r="A423">
        <v>421</v>
      </c>
      <c r="B423">
        <v>2022</v>
      </c>
      <c r="C423" t="s">
        <v>12</v>
      </c>
      <c r="D423" t="s">
        <v>13</v>
      </c>
      <c r="E423" t="s">
        <v>80</v>
      </c>
      <c r="F423">
        <v>241000</v>
      </c>
      <c r="G423" t="s">
        <v>20</v>
      </c>
      <c r="H423">
        <v>241000</v>
      </c>
      <c r="I423" t="s">
        <v>30</v>
      </c>
      <c r="J423">
        <v>100</v>
      </c>
      <c r="K423" t="s">
        <v>30</v>
      </c>
      <c r="L423" t="s">
        <v>26</v>
      </c>
      <c r="M423">
        <f t="shared" si="30"/>
        <v>280</v>
      </c>
      <c r="N423">
        <f t="shared" si="31"/>
        <v>112297.86985172982</v>
      </c>
      <c r="O423">
        <f t="shared" si="32"/>
        <v>213</v>
      </c>
      <c r="P423">
        <f t="shared" si="33"/>
        <v>88</v>
      </c>
      <c r="Q423">
        <f>AVERAGE(ds_salaries[[#This Row],[TOTAL IN]],ds_salaries[[#This Row],[Avg_Us Sal]])</f>
        <v>56192.934925864909</v>
      </c>
      <c r="R423">
        <f>AVERAGE(ds_salaries[[#This Row],[Avg_Us Sal]],ds_salaries[[#This Row],[TOTAL MI]])</f>
        <v>56255.434925864909</v>
      </c>
      <c r="S423">
        <f>AVERAGE(ds_salaries[[#This Row],[TOTAL SE]],ds_salaries[[#This Row],[Avg_Us Sal]])</f>
        <v>56288.934925864909</v>
      </c>
      <c r="T423" t="str">
        <f>IF(ds_salaries[[#This Row],[salary_in_usd]]&gt;ds_salaries[[#This Row],[Avg_Us Sal]],"high paying","low paying")</f>
        <v>high paying</v>
      </c>
      <c r="U423">
        <f t="shared" si="34"/>
        <v>26</v>
      </c>
    </row>
    <row r="424" spans="1:21" x14ac:dyDescent="0.35">
      <c r="A424">
        <v>422</v>
      </c>
      <c r="B424">
        <v>2022</v>
      </c>
      <c r="C424" t="s">
        <v>12</v>
      </c>
      <c r="D424" t="s">
        <v>13</v>
      </c>
      <c r="E424" t="s">
        <v>80</v>
      </c>
      <c r="F424">
        <v>159000</v>
      </c>
      <c r="G424" t="s">
        <v>20</v>
      </c>
      <c r="H424">
        <v>159000</v>
      </c>
      <c r="I424" t="s">
        <v>30</v>
      </c>
      <c r="J424">
        <v>100</v>
      </c>
      <c r="K424" t="s">
        <v>30</v>
      </c>
      <c r="L424" t="s">
        <v>26</v>
      </c>
      <c r="M424">
        <f t="shared" si="30"/>
        <v>280</v>
      </c>
      <c r="N424">
        <f t="shared" si="31"/>
        <v>112297.86985172982</v>
      </c>
      <c r="O424">
        <f t="shared" si="32"/>
        <v>213</v>
      </c>
      <c r="P424">
        <f t="shared" si="33"/>
        <v>88</v>
      </c>
      <c r="Q424">
        <f>AVERAGE(ds_salaries[[#This Row],[TOTAL IN]],ds_salaries[[#This Row],[Avg_Us Sal]])</f>
        <v>56192.934925864909</v>
      </c>
      <c r="R424">
        <f>AVERAGE(ds_salaries[[#This Row],[Avg_Us Sal]],ds_salaries[[#This Row],[TOTAL MI]])</f>
        <v>56255.434925864909</v>
      </c>
      <c r="S424">
        <f>AVERAGE(ds_salaries[[#This Row],[TOTAL SE]],ds_salaries[[#This Row],[Avg_Us Sal]])</f>
        <v>56288.934925864909</v>
      </c>
      <c r="T424" t="str">
        <f>IF(ds_salaries[[#This Row],[salary_in_usd]]&gt;ds_salaries[[#This Row],[Avg_Us Sal]],"high paying","low paying")</f>
        <v>high paying</v>
      </c>
      <c r="U424">
        <f t="shared" si="34"/>
        <v>26</v>
      </c>
    </row>
    <row r="425" spans="1:21" x14ac:dyDescent="0.35">
      <c r="A425">
        <v>423</v>
      </c>
      <c r="B425">
        <v>2022</v>
      </c>
      <c r="C425" t="s">
        <v>18</v>
      </c>
      <c r="D425" t="s">
        <v>13</v>
      </c>
      <c r="E425" t="s">
        <v>14</v>
      </c>
      <c r="F425">
        <v>180000</v>
      </c>
      <c r="G425" t="s">
        <v>20</v>
      </c>
      <c r="H425">
        <v>180000</v>
      </c>
      <c r="I425" t="s">
        <v>30</v>
      </c>
      <c r="J425">
        <v>0</v>
      </c>
      <c r="K425" t="s">
        <v>30</v>
      </c>
      <c r="L425" t="s">
        <v>26</v>
      </c>
      <c r="M425">
        <f t="shared" si="30"/>
        <v>280</v>
      </c>
      <c r="N425">
        <f t="shared" si="31"/>
        <v>112297.86985172982</v>
      </c>
      <c r="O425">
        <f t="shared" si="32"/>
        <v>213</v>
      </c>
      <c r="P425">
        <f t="shared" si="33"/>
        <v>88</v>
      </c>
      <c r="Q425">
        <f>AVERAGE(ds_salaries[[#This Row],[TOTAL IN]],ds_salaries[[#This Row],[Avg_Us Sal]])</f>
        <v>56192.934925864909</v>
      </c>
      <c r="R425">
        <f>AVERAGE(ds_salaries[[#This Row],[Avg_Us Sal]],ds_salaries[[#This Row],[TOTAL MI]])</f>
        <v>56255.434925864909</v>
      </c>
      <c r="S425">
        <f>AVERAGE(ds_salaries[[#This Row],[TOTAL SE]],ds_salaries[[#This Row],[Avg_Us Sal]])</f>
        <v>56288.934925864909</v>
      </c>
      <c r="T425" t="str">
        <f>IF(ds_salaries[[#This Row],[salary_in_usd]]&gt;ds_salaries[[#This Row],[Avg_Us Sal]],"high paying","low paying")</f>
        <v>high paying</v>
      </c>
      <c r="U425">
        <f t="shared" si="34"/>
        <v>26</v>
      </c>
    </row>
    <row r="426" spans="1:21" x14ac:dyDescent="0.35">
      <c r="A426">
        <v>424</v>
      </c>
      <c r="B426">
        <v>2022</v>
      </c>
      <c r="C426" t="s">
        <v>18</v>
      </c>
      <c r="D426" t="s">
        <v>13</v>
      </c>
      <c r="E426" t="s">
        <v>14</v>
      </c>
      <c r="F426">
        <v>80000</v>
      </c>
      <c r="G426" t="s">
        <v>20</v>
      </c>
      <c r="H426">
        <v>80000</v>
      </c>
      <c r="I426" t="s">
        <v>30</v>
      </c>
      <c r="J426">
        <v>0</v>
      </c>
      <c r="K426" t="s">
        <v>30</v>
      </c>
      <c r="L426" t="s">
        <v>26</v>
      </c>
      <c r="M426">
        <f t="shared" si="30"/>
        <v>280</v>
      </c>
      <c r="N426">
        <f t="shared" si="31"/>
        <v>112297.86985172982</v>
      </c>
      <c r="O426">
        <f t="shared" si="32"/>
        <v>213</v>
      </c>
      <c r="P426">
        <f t="shared" si="33"/>
        <v>88</v>
      </c>
      <c r="Q426">
        <f>AVERAGE(ds_salaries[[#This Row],[TOTAL IN]],ds_salaries[[#This Row],[Avg_Us Sal]])</f>
        <v>56192.934925864909</v>
      </c>
      <c r="R426">
        <f>AVERAGE(ds_salaries[[#This Row],[Avg_Us Sal]],ds_salaries[[#This Row],[TOTAL MI]])</f>
        <v>56255.434925864909</v>
      </c>
      <c r="S426">
        <f>AVERAGE(ds_salaries[[#This Row],[TOTAL SE]],ds_salaries[[#This Row],[Avg_Us Sal]])</f>
        <v>56288.934925864909</v>
      </c>
      <c r="T426" t="str">
        <f>IF(ds_salaries[[#This Row],[salary_in_usd]]&gt;ds_salaries[[#This Row],[Avg_Us Sal]],"high paying","low paying")</f>
        <v>low paying</v>
      </c>
      <c r="U426">
        <f t="shared" si="34"/>
        <v>26</v>
      </c>
    </row>
    <row r="427" spans="1:21" x14ac:dyDescent="0.35">
      <c r="A427">
        <v>425</v>
      </c>
      <c r="B427">
        <v>2022</v>
      </c>
      <c r="C427" t="s">
        <v>12</v>
      </c>
      <c r="D427" t="s">
        <v>13</v>
      </c>
      <c r="E427" t="s">
        <v>44</v>
      </c>
      <c r="F427">
        <v>82900</v>
      </c>
      <c r="G427" t="s">
        <v>20</v>
      </c>
      <c r="H427">
        <v>82900</v>
      </c>
      <c r="I427" t="s">
        <v>30</v>
      </c>
      <c r="J427">
        <v>0</v>
      </c>
      <c r="K427" t="s">
        <v>30</v>
      </c>
      <c r="L427" t="s">
        <v>26</v>
      </c>
      <c r="M427">
        <f t="shared" si="30"/>
        <v>280</v>
      </c>
      <c r="N427">
        <f t="shared" si="31"/>
        <v>112297.86985172982</v>
      </c>
      <c r="O427">
        <f t="shared" si="32"/>
        <v>213</v>
      </c>
      <c r="P427">
        <f t="shared" si="33"/>
        <v>88</v>
      </c>
      <c r="Q427">
        <f>AVERAGE(ds_salaries[[#This Row],[TOTAL IN]],ds_salaries[[#This Row],[Avg_Us Sal]])</f>
        <v>56192.934925864909</v>
      </c>
      <c r="R427">
        <f>AVERAGE(ds_salaries[[#This Row],[Avg_Us Sal]],ds_salaries[[#This Row],[TOTAL MI]])</f>
        <v>56255.434925864909</v>
      </c>
      <c r="S427">
        <f>AVERAGE(ds_salaries[[#This Row],[TOTAL SE]],ds_salaries[[#This Row],[Avg_Us Sal]])</f>
        <v>56288.934925864909</v>
      </c>
      <c r="T427" t="str">
        <f>IF(ds_salaries[[#This Row],[salary_in_usd]]&gt;ds_salaries[[#This Row],[Avg_Us Sal]],"high paying","low paying")</f>
        <v>low paying</v>
      </c>
      <c r="U427">
        <f t="shared" si="34"/>
        <v>26</v>
      </c>
    </row>
    <row r="428" spans="1:21" x14ac:dyDescent="0.35">
      <c r="A428">
        <v>426</v>
      </c>
      <c r="B428">
        <v>2022</v>
      </c>
      <c r="C428" t="s">
        <v>18</v>
      </c>
      <c r="D428" t="s">
        <v>13</v>
      </c>
      <c r="E428" t="s">
        <v>44</v>
      </c>
      <c r="F428">
        <v>100800</v>
      </c>
      <c r="G428" t="s">
        <v>20</v>
      </c>
      <c r="H428">
        <v>100800</v>
      </c>
      <c r="I428" t="s">
        <v>30</v>
      </c>
      <c r="J428">
        <v>100</v>
      </c>
      <c r="K428" t="s">
        <v>30</v>
      </c>
      <c r="L428" t="s">
        <v>17</v>
      </c>
      <c r="M428">
        <f t="shared" si="30"/>
        <v>280</v>
      </c>
      <c r="N428">
        <f t="shared" si="31"/>
        <v>112297.86985172982</v>
      </c>
      <c r="O428">
        <f t="shared" si="32"/>
        <v>213</v>
      </c>
      <c r="P428">
        <f t="shared" si="33"/>
        <v>88</v>
      </c>
      <c r="Q428">
        <f>AVERAGE(ds_salaries[[#This Row],[TOTAL IN]],ds_salaries[[#This Row],[Avg_Us Sal]])</f>
        <v>56192.934925864909</v>
      </c>
      <c r="R428">
        <f>AVERAGE(ds_salaries[[#This Row],[Avg_Us Sal]],ds_salaries[[#This Row],[TOTAL MI]])</f>
        <v>56255.434925864909</v>
      </c>
      <c r="S428">
        <f>AVERAGE(ds_salaries[[#This Row],[TOTAL SE]],ds_salaries[[#This Row],[Avg_Us Sal]])</f>
        <v>56288.934925864909</v>
      </c>
      <c r="T428" t="str">
        <f>IF(ds_salaries[[#This Row],[salary_in_usd]]&gt;ds_salaries[[#This Row],[Avg_Us Sal]],"high paying","low paying")</f>
        <v>low paying</v>
      </c>
      <c r="U428">
        <f t="shared" si="34"/>
        <v>26</v>
      </c>
    </row>
    <row r="429" spans="1:21" x14ac:dyDescent="0.35">
      <c r="A429">
        <v>427</v>
      </c>
      <c r="B429">
        <v>2022</v>
      </c>
      <c r="C429" t="s">
        <v>12</v>
      </c>
      <c r="D429" t="s">
        <v>13</v>
      </c>
      <c r="E429" t="s">
        <v>44</v>
      </c>
      <c r="F429">
        <v>45000</v>
      </c>
      <c r="G429" t="s">
        <v>15</v>
      </c>
      <c r="H429">
        <v>49461</v>
      </c>
      <c r="I429" t="s">
        <v>68</v>
      </c>
      <c r="J429">
        <v>100</v>
      </c>
      <c r="K429" t="s">
        <v>68</v>
      </c>
      <c r="L429" t="s">
        <v>26</v>
      </c>
      <c r="M429">
        <f t="shared" si="30"/>
        <v>280</v>
      </c>
      <c r="N429">
        <f t="shared" si="31"/>
        <v>112297.86985172982</v>
      </c>
      <c r="O429">
        <f t="shared" si="32"/>
        <v>213</v>
      </c>
      <c r="P429">
        <f t="shared" si="33"/>
        <v>88</v>
      </c>
      <c r="Q429">
        <f>AVERAGE(ds_salaries[[#This Row],[TOTAL IN]],ds_salaries[[#This Row],[Avg_Us Sal]])</f>
        <v>56192.934925864909</v>
      </c>
      <c r="R429">
        <f>AVERAGE(ds_salaries[[#This Row],[Avg_Us Sal]],ds_salaries[[#This Row],[TOTAL MI]])</f>
        <v>56255.434925864909</v>
      </c>
      <c r="S429">
        <f>AVERAGE(ds_salaries[[#This Row],[TOTAL SE]],ds_salaries[[#This Row],[Avg_Us Sal]])</f>
        <v>56288.934925864909</v>
      </c>
      <c r="T429" t="str">
        <f>IF(ds_salaries[[#This Row],[salary_in_usd]]&gt;ds_salaries[[#This Row],[Avg_Us Sal]],"high paying","low paying")</f>
        <v>low paying</v>
      </c>
      <c r="U429">
        <f t="shared" si="34"/>
        <v>26</v>
      </c>
    </row>
    <row r="430" spans="1:21" x14ac:dyDescent="0.35">
      <c r="A430">
        <v>428</v>
      </c>
      <c r="B430">
        <v>2022</v>
      </c>
      <c r="C430" t="s">
        <v>18</v>
      </c>
      <c r="D430" t="s">
        <v>13</v>
      </c>
      <c r="E430" t="s">
        <v>14</v>
      </c>
      <c r="F430">
        <v>140400</v>
      </c>
      <c r="G430" t="s">
        <v>20</v>
      </c>
      <c r="H430">
        <v>140400</v>
      </c>
      <c r="I430" t="s">
        <v>30</v>
      </c>
      <c r="J430">
        <v>0</v>
      </c>
      <c r="K430" t="s">
        <v>30</v>
      </c>
      <c r="L430" t="s">
        <v>17</v>
      </c>
      <c r="M430">
        <f t="shared" si="30"/>
        <v>280</v>
      </c>
      <c r="N430">
        <f t="shared" si="31"/>
        <v>112297.86985172982</v>
      </c>
      <c r="O430">
        <f t="shared" si="32"/>
        <v>213</v>
      </c>
      <c r="P430">
        <f t="shared" si="33"/>
        <v>88</v>
      </c>
      <c r="Q430">
        <f>AVERAGE(ds_salaries[[#This Row],[TOTAL IN]],ds_salaries[[#This Row],[Avg_Us Sal]])</f>
        <v>56192.934925864909</v>
      </c>
      <c r="R430">
        <f>AVERAGE(ds_salaries[[#This Row],[Avg_Us Sal]],ds_salaries[[#This Row],[TOTAL MI]])</f>
        <v>56255.434925864909</v>
      </c>
      <c r="S430">
        <f>AVERAGE(ds_salaries[[#This Row],[TOTAL SE]],ds_salaries[[#This Row],[Avg_Us Sal]])</f>
        <v>56288.934925864909</v>
      </c>
      <c r="T430" t="str">
        <f>IF(ds_salaries[[#This Row],[salary_in_usd]]&gt;ds_salaries[[#This Row],[Avg_Us Sal]],"high paying","low paying")</f>
        <v>high paying</v>
      </c>
      <c r="U430">
        <f t="shared" si="34"/>
        <v>26</v>
      </c>
    </row>
    <row r="431" spans="1:21" x14ac:dyDescent="0.35">
      <c r="A431">
        <v>429</v>
      </c>
      <c r="B431">
        <v>2022</v>
      </c>
      <c r="C431" t="s">
        <v>12</v>
      </c>
      <c r="D431" t="s">
        <v>13</v>
      </c>
      <c r="E431" t="s">
        <v>32</v>
      </c>
      <c r="F431">
        <v>30000</v>
      </c>
      <c r="G431" t="s">
        <v>24</v>
      </c>
      <c r="H431">
        <v>39263</v>
      </c>
      <c r="I431" t="s">
        <v>25</v>
      </c>
      <c r="J431">
        <v>100</v>
      </c>
      <c r="K431" t="s">
        <v>25</v>
      </c>
      <c r="L431" t="s">
        <v>26</v>
      </c>
      <c r="M431">
        <f t="shared" si="30"/>
        <v>280</v>
      </c>
      <c r="N431">
        <f t="shared" si="31"/>
        <v>112297.86985172982</v>
      </c>
      <c r="O431">
        <f t="shared" si="32"/>
        <v>213</v>
      </c>
      <c r="P431">
        <f t="shared" si="33"/>
        <v>88</v>
      </c>
      <c r="Q431">
        <f>AVERAGE(ds_salaries[[#This Row],[TOTAL IN]],ds_salaries[[#This Row],[Avg_Us Sal]])</f>
        <v>56192.934925864909</v>
      </c>
      <c r="R431">
        <f>AVERAGE(ds_salaries[[#This Row],[Avg_Us Sal]],ds_salaries[[#This Row],[TOTAL MI]])</f>
        <v>56255.434925864909</v>
      </c>
      <c r="S431">
        <f>AVERAGE(ds_salaries[[#This Row],[TOTAL SE]],ds_salaries[[#This Row],[Avg_Us Sal]])</f>
        <v>56288.934925864909</v>
      </c>
      <c r="T431" t="str">
        <f>IF(ds_salaries[[#This Row],[salary_in_usd]]&gt;ds_salaries[[#This Row],[Avg_Us Sal]],"high paying","low paying")</f>
        <v>low paying</v>
      </c>
      <c r="U431">
        <f t="shared" si="34"/>
        <v>26</v>
      </c>
    </row>
    <row r="432" spans="1:21" x14ac:dyDescent="0.35">
      <c r="A432">
        <v>430</v>
      </c>
      <c r="B432">
        <v>2022</v>
      </c>
      <c r="C432" t="s">
        <v>12</v>
      </c>
      <c r="D432" t="s">
        <v>13</v>
      </c>
      <c r="E432" t="s">
        <v>32</v>
      </c>
      <c r="F432">
        <v>40000</v>
      </c>
      <c r="G432" t="s">
        <v>15</v>
      </c>
      <c r="H432">
        <v>43966</v>
      </c>
      <c r="I432" t="s">
        <v>68</v>
      </c>
      <c r="J432">
        <v>100</v>
      </c>
      <c r="K432" t="s">
        <v>68</v>
      </c>
      <c r="L432" t="s">
        <v>26</v>
      </c>
      <c r="M432">
        <f t="shared" si="30"/>
        <v>280</v>
      </c>
      <c r="N432">
        <f t="shared" si="31"/>
        <v>112297.86985172982</v>
      </c>
      <c r="O432">
        <f t="shared" si="32"/>
        <v>213</v>
      </c>
      <c r="P432">
        <f t="shared" si="33"/>
        <v>88</v>
      </c>
      <c r="Q432">
        <f>AVERAGE(ds_salaries[[#This Row],[TOTAL IN]],ds_salaries[[#This Row],[Avg_Us Sal]])</f>
        <v>56192.934925864909</v>
      </c>
      <c r="R432">
        <f>AVERAGE(ds_salaries[[#This Row],[Avg_Us Sal]],ds_salaries[[#This Row],[TOTAL MI]])</f>
        <v>56255.434925864909</v>
      </c>
      <c r="S432">
        <f>AVERAGE(ds_salaries[[#This Row],[TOTAL SE]],ds_salaries[[#This Row],[Avg_Us Sal]])</f>
        <v>56288.934925864909</v>
      </c>
      <c r="T432" t="str">
        <f>IF(ds_salaries[[#This Row],[salary_in_usd]]&gt;ds_salaries[[#This Row],[Avg_Us Sal]],"high paying","low paying")</f>
        <v>low paying</v>
      </c>
      <c r="U432">
        <f t="shared" si="34"/>
        <v>26</v>
      </c>
    </row>
    <row r="433" spans="1:21" x14ac:dyDescent="0.35">
      <c r="A433">
        <v>431</v>
      </c>
      <c r="B433">
        <v>2022</v>
      </c>
      <c r="C433" t="s">
        <v>12</v>
      </c>
      <c r="D433" t="s">
        <v>13</v>
      </c>
      <c r="E433" t="s">
        <v>32</v>
      </c>
      <c r="F433">
        <v>30000</v>
      </c>
      <c r="G433" t="s">
        <v>15</v>
      </c>
      <c r="H433">
        <v>32974</v>
      </c>
      <c r="I433" t="s">
        <v>68</v>
      </c>
      <c r="J433">
        <v>100</v>
      </c>
      <c r="K433" t="s">
        <v>68</v>
      </c>
      <c r="L433" t="s">
        <v>26</v>
      </c>
      <c r="M433">
        <f t="shared" si="30"/>
        <v>280</v>
      </c>
      <c r="N433">
        <f t="shared" si="31"/>
        <v>112297.86985172982</v>
      </c>
      <c r="O433">
        <f t="shared" si="32"/>
        <v>213</v>
      </c>
      <c r="P433">
        <f t="shared" si="33"/>
        <v>88</v>
      </c>
      <c r="Q433">
        <f>AVERAGE(ds_salaries[[#This Row],[TOTAL IN]],ds_salaries[[#This Row],[Avg_Us Sal]])</f>
        <v>56192.934925864909</v>
      </c>
      <c r="R433">
        <f>AVERAGE(ds_salaries[[#This Row],[Avg_Us Sal]],ds_salaries[[#This Row],[TOTAL MI]])</f>
        <v>56255.434925864909</v>
      </c>
      <c r="S433">
        <f>AVERAGE(ds_salaries[[#This Row],[TOTAL SE]],ds_salaries[[#This Row],[Avg_Us Sal]])</f>
        <v>56288.934925864909</v>
      </c>
      <c r="T433" t="str">
        <f>IF(ds_salaries[[#This Row],[salary_in_usd]]&gt;ds_salaries[[#This Row],[Avg_Us Sal]],"high paying","low paying")</f>
        <v>low paying</v>
      </c>
      <c r="U433">
        <f t="shared" si="34"/>
        <v>26</v>
      </c>
    </row>
    <row r="434" spans="1:21" x14ac:dyDescent="0.35">
      <c r="A434">
        <v>432</v>
      </c>
      <c r="B434">
        <v>2022</v>
      </c>
      <c r="C434" t="s">
        <v>12</v>
      </c>
      <c r="D434" t="s">
        <v>13</v>
      </c>
      <c r="E434" t="s">
        <v>44</v>
      </c>
      <c r="F434">
        <v>80000</v>
      </c>
      <c r="G434" t="s">
        <v>15</v>
      </c>
      <c r="H434">
        <v>87932</v>
      </c>
      <c r="I434" t="s">
        <v>68</v>
      </c>
      <c r="J434">
        <v>100</v>
      </c>
      <c r="K434" t="s">
        <v>68</v>
      </c>
      <c r="L434" t="s">
        <v>26</v>
      </c>
      <c r="M434">
        <f t="shared" si="30"/>
        <v>280</v>
      </c>
      <c r="N434">
        <f t="shared" si="31"/>
        <v>112297.86985172982</v>
      </c>
      <c r="O434">
        <f t="shared" si="32"/>
        <v>213</v>
      </c>
      <c r="P434">
        <f t="shared" si="33"/>
        <v>88</v>
      </c>
      <c r="Q434">
        <f>AVERAGE(ds_salaries[[#This Row],[TOTAL IN]],ds_salaries[[#This Row],[Avg_Us Sal]])</f>
        <v>56192.934925864909</v>
      </c>
      <c r="R434">
        <f>AVERAGE(ds_salaries[[#This Row],[Avg_Us Sal]],ds_salaries[[#This Row],[TOTAL MI]])</f>
        <v>56255.434925864909</v>
      </c>
      <c r="S434">
        <f>AVERAGE(ds_salaries[[#This Row],[TOTAL SE]],ds_salaries[[#This Row],[Avg_Us Sal]])</f>
        <v>56288.934925864909</v>
      </c>
      <c r="T434" t="str">
        <f>IF(ds_salaries[[#This Row],[salary_in_usd]]&gt;ds_salaries[[#This Row],[Avg_Us Sal]],"high paying","low paying")</f>
        <v>low paying</v>
      </c>
      <c r="U434">
        <f t="shared" si="34"/>
        <v>26</v>
      </c>
    </row>
    <row r="435" spans="1:21" x14ac:dyDescent="0.35">
      <c r="A435">
        <v>433</v>
      </c>
      <c r="B435">
        <v>2022</v>
      </c>
      <c r="C435" t="s">
        <v>12</v>
      </c>
      <c r="D435" t="s">
        <v>13</v>
      </c>
      <c r="E435" t="s">
        <v>44</v>
      </c>
      <c r="F435">
        <v>70000</v>
      </c>
      <c r="G435" t="s">
        <v>15</v>
      </c>
      <c r="H435">
        <v>76940</v>
      </c>
      <c r="I435" t="s">
        <v>68</v>
      </c>
      <c r="J435">
        <v>100</v>
      </c>
      <c r="K435" t="s">
        <v>68</v>
      </c>
      <c r="L435" t="s">
        <v>26</v>
      </c>
      <c r="M435">
        <f t="shared" si="30"/>
        <v>280</v>
      </c>
      <c r="N435">
        <f t="shared" si="31"/>
        <v>112297.86985172982</v>
      </c>
      <c r="O435">
        <f t="shared" si="32"/>
        <v>213</v>
      </c>
      <c r="P435">
        <f t="shared" si="33"/>
        <v>88</v>
      </c>
      <c r="Q435">
        <f>AVERAGE(ds_salaries[[#This Row],[TOTAL IN]],ds_salaries[[#This Row],[Avg_Us Sal]])</f>
        <v>56192.934925864909</v>
      </c>
      <c r="R435">
        <f>AVERAGE(ds_salaries[[#This Row],[Avg_Us Sal]],ds_salaries[[#This Row],[TOTAL MI]])</f>
        <v>56255.434925864909</v>
      </c>
      <c r="S435">
        <f>AVERAGE(ds_salaries[[#This Row],[TOTAL SE]],ds_salaries[[#This Row],[Avg_Us Sal]])</f>
        <v>56288.934925864909</v>
      </c>
      <c r="T435" t="str">
        <f>IF(ds_salaries[[#This Row],[salary_in_usd]]&gt;ds_salaries[[#This Row],[Avg_Us Sal]],"high paying","low paying")</f>
        <v>low paying</v>
      </c>
      <c r="U435">
        <f t="shared" si="34"/>
        <v>26</v>
      </c>
    </row>
    <row r="436" spans="1:21" x14ac:dyDescent="0.35">
      <c r="A436">
        <v>434</v>
      </c>
      <c r="B436">
        <v>2022</v>
      </c>
      <c r="C436" t="s">
        <v>12</v>
      </c>
      <c r="D436" t="s">
        <v>13</v>
      </c>
      <c r="E436" t="s">
        <v>44</v>
      </c>
      <c r="F436">
        <v>80000</v>
      </c>
      <c r="G436" t="s">
        <v>24</v>
      </c>
      <c r="H436">
        <v>104702</v>
      </c>
      <c r="I436" t="s">
        <v>25</v>
      </c>
      <c r="J436">
        <v>100</v>
      </c>
      <c r="K436" t="s">
        <v>25</v>
      </c>
      <c r="L436" t="s">
        <v>26</v>
      </c>
      <c r="M436">
        <f t="shared" si="30"/>
        <v>280</v>
      </c>
      <c r="N436">
        <f t="shared" si="31"/>
        <v>112297.86985172982</v>
      </c>
      <c r="O436">
        <f t="shared" si="32"/>
        <v>213</v>
      </c>
      <c r="P436">
        <f t="shared" si="33"/>
        <v>88</v>
      </c>
      <c r="Q436">
        <f>AVERAGE(ds_salaries[[#This Row],[TOTAL IN]],ds_salaries[[#This Row],[Avg_Us Sal]])</f>
        <v>56192.934925864909</v>
      </c>
      <c r="R436">
        <f>AVERAGE(ds_salaries[[#This Row],[Avg_Us Sal]],ds_salaries[[#This Row],[TOTAL MI]])</f>
        <v>56255.434925864909</v>
      </c>
      <c r="S436">
        <f>AVERAGE(ds_salaries[[#This Row],[TOTAL SE]],ds_salaries[[#This Row],[Avg_Us Sal]])</f>
        <v>56288.934925864909</v>
      </c>
      <c r="T436" t="str">
        <f>IF(ds_salaries[[#This Row],[salary_in_usd]]&gt;ds_salaries[[#This Row],[Avg_Us Sal]],"high paying","low paying")</f>
        <v>low paying</v>
      </c>
      <c r="U436">
        <f t="shared" si="34"/>
        <v>26</v>
      </c>
    </row>
    <row r="437" spans="1:21" x14ac:dyDescent="0.35">
      <c r="A437">
        <v>435</v>
      </c>
      <c r="B437">
        <v>2022</v>
      </c>
      <c r="C437" t="s">
        <v>12</v>
      </c>
      <c r="D437" t="s">
        <v>13</v>
      </c>
      <c r="E437" t="s">
        <v>44</v>
      </c>
      <c r="F437">
        <v>70000</v>
      </c>
      <c r="G437" t="s">
        <v>24</v>
      </c>
      <c r="H437">
        <v>91614</v>
      </c>
      <c r="I437" t="s">
        <v>25</v>
      </c>
      <c r="J437">
        <v>100</v>
      </c>
      <c r="K437" t="s">
        <v>25</v>
      </c>
      <c r="L437" t="s">
        <v>26</v>
      </c>
      <c r="M437">
        <f t="shared" si="30"/>
        <v>280</v>
      </c>
      <c r="N437">
        <f t="shared" si="31"/>
        <v>112297.86985172982</v>
      </c>
      <c r="O437">
        <f t="shared" si="32"/>
        <v>213</v>
      </c>
      <c r="P437">
        <f t="shared" si="33"/>
        <v>88</v>
      </c>
      <c r="Q437">
        <f>AVERAGE(ds_salaries[[#This Row],[TOTAL IN]],ds_salaries[[#This Row],[Avg_Us Sal]])</f>
        <v>56192.934925864909</v>
      </c>
      <c r="R437">
        <f>AVERAGE(ds_salaries[[#This Row],[Avg_Us Sal]],ds_salaries[[#This Row],[TOTAL MI]])</f>
        <v>56255.434925864909</v>
      </c>
      <c r="S437">
        <f>AVERAGE(ds_salaries[[#This Row],[TOTAL SE]],ds_salaries[[#This Row],[Avg_Us Sal]])</f>
        <v>56288.934925864909</v>
      </c>
      <c r="T437" t="str">
        <f>IF(ds_salaries[[#This Row],[salary_in_usd]]&gt;ds_salaries[[#This Row],[Avg_Us Sal]],"high paying","low paying")</f>
        <v>low paying</v>
      </c>
      <c r="U437">
        <f t="shared" si="34"/>
        <v>26</v>
      </c>
    </row>
    <row r="438" spans="1:21" x14ac:dyDescent="0.35">
      <c r="A438">
        <v>436</v>
      </c>
      <c r="B438">
        <v>2022</v>
      </c>
      <c r="C438" t="s">
        <v>12</v>
      </c>
      <c r="D438" t="s">
        <v>13</v>
      </c>
      <c r="E438" t="s">
        <v>44</v>
      </c>
      <c r="F438">
        <v>60000</v>
      </c>
      <c r="G438" t="s">
        <v>15</v>
      </c>
      <c r="H438">
        <v>65949</v>
      </c>
      <c r="I438" t="s">
        <v>68</v>
      </c>
      <c r="J438">
        <v>100</v>
      </c>
      <c r="K438" t="s">
        <v>68</v>
      </c>
      <c r="L438" t="s">
        <v>26</v>
      </c>
      <c r="M438">
        <f t="shared" si="30"/>
        <v>280</v>
      </c>
      <c r="N438">
        <f t="shared" si="31"/>
        <v>112297.86985172982</v>
      </c>
      <c r="O438">
        <f t="shared" si="32"/>
        <v>213</v>
      </c>
      <c r="P438">
        <f t="shared" si="33"/>
        <v>88</v>
      </c>
      <c r="Q438">
        <f>AVERAGE(ds_salaries[[#This Row],[TOTAL IN]],ds_salaries[[#This Row],[Avg_Us Sal]])</f>
        <v>56192.934925864909</v>
      </c>
      <c r="R438">
        <f>AVERAGE(ds_salaries[[#This Row],[Avg_Us Sal]],ds_salaries[[#This Row],[TOTAL MI]])</f>
        <v>56255.434925864909</v>
      </c>
      <c r="S438">
        <f>AVERAGE(ds_salaries[[#This Row],[TOTAL SE]],ds_salaries[[#This Row],[Avg_Us Sal]])</f>
        <v>56288.934925864909</v>
      </c>
      <c r="T438" t="str">
        <f>IF(ds_salaries[[#This Row],[salary_in_usd]]&gt;ds_salaries[[#This Row],[Avg_Us Sal]],"high paying","low paying")</f>
        <v>low paying</v>
      </c>
      <c r="U438">
        <f t="shared" si="34"/>
        <v>26</v>
      </c>
    </row>
    <row r="439" spans="1:21" x14ac:dyDescent="0.35">
      <c r="A439">
        <v>437</v>
      </c>
      <c r="B439">
        <v>2022</v>
      </c>
      <c r="C439" t="s">
        <v>12</v>
      </c>
      <c r="D439" t="s">
        <v>13</v>
      </c>
      <c r="E439" t="s">
        <v>44</v>
      </c>
      <c r="F439">
        <v>80000</v>
      </c>
      <c r="G439" t="s">
        <v>15</v>
      </c>
      <c r="H439">
        <v>87932</v>
      </c>
      <c r="I439" t="s">
        <v>51</v>
      </c>
      <c r="J439">
        <v>100</v>
      </c>
      <c r="K439" t="s">
        <v>51</v>
      </c>
      <c r="L439" t="s">
        <v>26</v>
      </c>
      <c r="M439">
        <f t="shared" si="30"/>
        <v>280</v>
      </c>
      <c r="N439">
        <f t="shared" si="31"/>
        <v>112297.86985172982</v>
      </c>
      <c r="O439">
        <f t="shared" si="32"/>
        <v>213</v>
      </c>
      <c r="P439">
        <f t="shared" si="33"/>
        <v>88</v>
      </c>
      <c r="Q439">
        <f>AVERAGE(ds_salaries[[#This Row],[TOTAL IN]],ds_salaries[[#This Row],[Avg_Us Sal]])</f>
        <v>56192.934925864909</v>
      </c>
      <c r="R439">
        <f>AVERAGE(ds_salaries[[#This Row],[Avg_Us Sal]],ds_salaries[[#This Row],[TOTAL MI]])</f>
        <v>56255.434925864909</v>
      </c>
      <c r="S439">
        <f>AVERAGE(ds_salaries[[#This Row],[TOTAL SE]],ds_salaries[[#This Row],[Avg_Us Sal]])</f>
        <v>56288.934925864909</v>
      </c>
      <c r="T439" t="str">
        <f>IF(ds_salaries[[#This Row],[salary_in_usd]]&gt;ds_salaries[[#This Row],[Avg_Us Sal]],"high paying","low paying")</f>
        <v>low paying</v>
      </c>
      <c r="U439">
        <f t="shared" si="34"/>
        <v>26</v>
      </c>
    </row>
    <row r="440" spans="1:21" x14ac:dyDescent="0.35">
      <c r="A440">
        <v>438</v>
      </c>
      <c r="B440">
        <v>2022</v>
      </c>
      <c r="C440" t="s">
        <v>18</v>
      </c>
      <c r="D440" t="s">
        <v>13</v>
      </c>
      <c r="E440" t="s">
        <v>29</v>
      </c>
      <c r="F440">
        <v>189650</v>
      </c>
      <c r="G440" t="s">
        <v>20</v>
      </c>
      <c r="H440">
        <v>189650</v>
      </c>
      <c r="I440" t="s">
        <v>30</v>
      </c>
      <c r="J440">
        <v>0</v>
      </c>
      <c r="K440" t="s">
        <v>30</v>
      </c>
      <c r="L440" t="s">
        <v>26</v>
      </c>
      <c r="M440">
        <f t="shared" si="30"/>
        <v>280</v>
      </c>
      <c r="N440">
        <f t="shared" si="31"/>
        <v>112297.86985172982</v>
      </c>
      <c r="O440">
        <f t="shared" si="32"/>
        <v>213</v>
      </c>
      <c r="P440">
        <f t="shared" si="33"/>
        <v>88</v>
      </c>
      <c r="Q440">
        <f>AVERAGE(ds_salaries[[#This Row],[TOTAL IN]],ds_salaries[[#This Row],[Avg_Us Sal]])</f>
        <v>56192.934925864909</v>
      </c>
      <c r="R440">
        <f>AVERAGE(ds_salaries[[#This Row],[Avg_Us Sal]],ds_salaries[[#This Row],[TOTAL MI]])</f>
        <v>56255.434925864909</v>
      </c>
      <c r="S440">
        <f>AVERAGE(ds_salaries[[#This Row],[TOTAL SE]],ds_salaries[[#This Row],[Avg_Us Sal]])</f>
        <v>56288.934925864909</v>
      </c>
      <c r="T440" t="str">
        <f>IF(ds_salaries[[#This Row],[salary_in_usd]]&gt;ds_salaries[[#This Row],[Avg_Us Sal]],"high paying","low paying")</f>
        <v>high paying</v>
      </c>
      <c r="U440">
        <f t="shared" si="34"/>
        <v>26</v>
      </c>
    </row>
    <row r="441" spans="1:21" x14ac:dyDescent="0.35">
      <c r="A441">
        <v>439</v>
      </c>
      <c r="B441">
        <v>2022</v>
      </c>
      <c r="C441" t="s">
        <v>18</v>
      </c>
      <c r="D441" t="s">
        <v>13</v>
      </c>
      <c r="E441" t="s">
        <v>29</v>
      </c>
      <c r="F441">
        <v>164996</v>
      </c>
      <c r="G441" t="s">
        <v>20</v>
      </c>
      <c r="H441">
        <v>164996</v>
      </c>
      <c r="I441" t="s">
        <v>30</v>
      </c>
      <c r="J441">
        <v>0</v>
      </c>
      <c r="K441" t="s">
        <v>30</v>
      </c>
      <c r="L441" t="s">
        <v>26</v>
      </c>
      <c r="M441">
        <f t="shared" si="30"/>
        <v>280</v>
      </c>
      <c r="N441">
        <f t="shared" si="31"/>
        <v>112297.86985172982</v>
      </c>
      <c r="O441">
        <f t="shared" si="32"/>
        <v>213</v>
      </c>
      <c r="P441">
        <f t="shared" si="33"/>
        <v>88</v>
      </c>
      <c r="Q441">
        <f>AVERAGE(ds_salaries[[#This Row],[TOTAL IN]],ds_salaries[[#This Row],[Avg_Us Sal]])</f>
        <v>56192.934925864909</v>
      </c>
      <c r="R441">
        <f>AVERAGE(ds_salaries[[#This Row],[Avg_Us Sal]],ds_salaries[[#This Row],[TOTAL MI]])</f>
        <v>56255.434925864909</v>
      </c>
      <c r="S441">
        <f>AVERAGE(ds_salaries[[#This Row],[TOTAL SE]],ds_salaries[[#This Row],[Avg_Us Sal]])</f>
        <v>56288.934925864909</v>
      </c>
      <c r="T441" t="str">
        <f>IF(ds_salaries[[#This Row],[salary_in_usd]]&gt;ds_salaries[[#This Row],[Avg_Us Sal]],"high paying","low paying")</f>
        <v>high paying</v>
      </c>
      <c r="U441">
        <f t="shared" si="34"/>
        <v>26</v>
      </c>
    </row>
    <row r="442" spans="1:21" x14ac:dyDescent="0.35">
      <c r="A442">
        <v>440</v>
      </c>
      <c r="B442">
        <v>2022</v>
      </c>
      <c r="C442" t="s">
        <v>12</v>
      </c>
      <c r="D442" t="s">
        <v>13</v>
      </c>
      <c r="E442" t="s">
        <v>32</v>
      </c>
      <c r="F442">
        <v>40000</v>
      </c>
      <c r="G442" t="s">
        <v>15</v>
      </c>
      <c r="H442">
        <v>43966</v>
      </c>
      <c r="I442" t="s">
        <v>51</v>
      </c>
      <c r="J442">
        <v>100</v>
      </c>
      <c r="K442" t="s">
        <v>51</v>
      </c>
      <c r="L442" t="s">
        <v>26</v>
      </c>
      <c r="M442">
        <f t="shared" si="30"/>
        <v>280</v>
      </c>
      <c r="N442">
        <f t="shared" si="31"/>
        <v>112297.86985172982</v>
      </c>
      <c r="O442">
        <f t="shared" si="32"/>
        <v>213</v>
      </c>
      <c r="P442">
        <f t="shared" si="33"/>
        <v>88</v>
      </c>
      <c r="Q442">
        <f>AVERAGE(ds_salaries[[#This Row],[TOTAL IN]],ds_salaries[[#This Row],[Avg_Us Sal]])</f>
        <v>56192.934925864909</v>
      </c>
      <c r="R442">
        <f>AVERAGE(ds_salaries[[#This Row],[Avg_Us Sal]],ds_salaries[[#This Row],[TOTAL MI]])</f>
        <v>56255.434925864909</v>
      </c>
      <c r="S442">
        <f>AVERAGE(ds_salaries[[#This Row],[TOTAL SE]],ds_salaries[[#This Row],[Avg_Us Sal]])</f>
        <v>56288.934925864909</v>
      </c>
      <c r="T442" t="str">
        <f>IF(ds_salaries[[#This Row],[salary_in_usd]]&gt;ds_salaries[[#This Row],[Avg_Us Sal]],"high paying","low paying")</f>
        <v>low paying</v>
      </c>
      <c r="U442">
        <f t="shared" si="34"/>
        <v>26</v>
      </c>
    </row>
    <row r="443" spans="1:21" x14ac:dyDescent="0.35">
      <c r="A443">
        <v>441</v>
      </c>
      <c r="B443">
        <v>2022</v>
      </c>
      <c r="C443" t="s">
        <v>12</v>
      </c>
      <c r="D443" t="s">
        <v>13</v>
      </c>
      <c r="E443" t="s">
        <v>32</v>
      </c>
      <c r="F443">
        <v>30000</v>
      </c>
      <c r="G443" t="s">
        <v>15</v>
      </c>
      <c r="H443">
        <v>32974</v>
      </c>
      <c r="I443" t="s">
        <v>51</v>
      </c>
      <c r="J443">
        <v>100</v>
      </c>
      <c r="K443" t="s">
        <v>51</v>
      </c>
      <c r="L443" t="s">
        <v>26</v>
      </c>
      <c r="M443">
        <f t="shared" si="30"/>
        <v>280</v>
      </c>
      <c r="N443">
        <f t="shared" si="31"/>
        <v>112297.86985172982</v>
      </c>
      <c r="O443">
        <f t="shared" si="32"/>
        <v>213</v>
      </c>
      <c r="P443">
        <f t="shared" si="33"/>
        <v>88</v>
      </c>
      <c r="Q443">
        <f>AVERAGE(ds_salaries[[#This Row],[TOTAL IN]],ds_salaries[[#This Row],[Avg_Us Sal]])</f>
        <v>56192.934925864909</v>
      </c>
      <c r="R443">
        <f>AVERAGE(ds_salaries[[#This Row],[Avg_Us Sal]],ds_salaries[[#This Row],[TOTAL MI]])</f>
        <v>56255.434925864909</v>
      </c>
      <c r="S443">
        <f>AVERAGE(ds_salaries[[#This Row],[TOTAL SE]],ds_salaries[[#This Row],[Avg_Us Sal]])</f>
        <v>56288.934925864909</v>
      </c>
      <c r="T443" t="str">
        <f>IF(ds_salaries[[#This Row],[salary_in_usd]]&gt;ds_salaries[[#This Row],[Avg_Us Sal]],"high paying","low paying")</f>
        <v>low paying</v>
      </c>
      <c r="U443">
        <f t="shared" si="34"/>
        <v>26</v>
      </c>
    </row>
    <row r="444" spans="1:21" x14ac:dyDescent="0.35">
      <c r="A444">
        <v>442</v>
      </c>
      <c r="B444">
        <v>2022</v>
      </c>
      <c r="C444" t="s">
        <v>12</v>
      </c>
      <c r="D444" t="s">
        <v>13</v>
      </c>
      <c r="E444" t="s">
        <v>44</v>
      </c>
      <c r="F444">
        <v>75000</v>
      </c>
      <c r="G444" t="s">
        <v>24</v>
      </c>
      <c r="H444">
        <v>98158</v>
      </c>
      <c r="I444" t="s">
        <v>25</v>
      </c>
      <c r="J444">
        <v>100</v>
      </c>
      <c r="K444" t="s">
        <v>25</v>
      </c>
      <c r="L444" t="s">
        <v>26</v>
      </c>
      <c r="M444">
        <f t="shared" si="30"/>
        <v>280</v>
      </c>
      <c r="N444">
        <f t="shared" si="31"/>
        <v>112297.86985172982</v>
      </c>
      <c r="O444">
        <f t="shared" si="32"/>
        <v>213</v>
      </c>
      <c r="P444">
        <f t="shared" si="33"/>
        <v>88</v>
      </c>
      <c r="Q444">
        <f>AVERAGE(ds_salaries[[#This Row],[TOTAL IN]],ds_salaries[[#This Row],[Avg_Us Sal]])</f>
        <v>56192.934925864909</v>
      </c>
      <c r="R444">
        <f>AVERAGE(ds_salaries[[#This Row],[Avg_Us Sal]],ds_salaries[[#This Row],[TOTAL MI]])</f>
        <v>56255.434925864909</v>
      </c>
      <c r="S444">
        <f>AVERAGE(ds_salaries[[#This Row],[TOTAL SE]],ds_salaries[[#This Row],[Avg_Us Sal]])</f>
        <v>56288.934925864909</v>
      </c>
      <c r="T444" t="str">
        <f>IF(ds_salaries[[#This Row],[salary_in_usd]]&gt;ds_salaries[[#This Row],[Avg_Us Sal]],"high paying","low paying")</f>
        <v>low paying</v>
      </c>
      <c r="U444">
        <f t="shared" si="34"/>
        <v>26</v>
      </c>
    </row>
    <row r="445" spans="1:21" x14ac:dyDescent="0.35">
      <c r="A445">
        <v>443</v>
      </c>
      <c r="B445">
        <v>2022</v>
      </c>
      <c r="C445" t="s">
        <v>12</v>
      </c>
      <c r="D445" t="s">
        <v>13</v>
      </c>
      <c r="E445" t="s">
        <v>44</v>
      </c>
      <c r="F445">
        <v>60000</v>
      </c>
      <c r="G445" t="s">
        <v>24</v>
      </c>
      <c r="H445">
        <v>78526</v>
      </c>
      <c r="I445" t="s">
        <v>25</v>
      </c>
      <c r="J445">
        <v>100</v>
      </c>
      <c r="K445" t="s">
        <v>25</v>
      </c>
      <c r="L445" t="s">
        <v>26</v>
      </c>
      <c r="M445">
        <f t="shared" si="30"/>
        <v>280</v>
      </c>
      <c r="N445">
        <f t="shared" si="31"/>
        <v>112297.86985172982</v>
      </c>
      <c r="O445">
        <f t="shared" si="32"/>
        <v>213</v>
      </c>
      <c r="P445">
        <f t="shared" si="33"/>
        <v>88</v>
      </c>
      <c r="Q445">
        <f>AVERAGE(ds_salaries[[#This Row],[TOTAL IN]],ds_salaries[[#This Row],[Avg_Us Sal]])</f>
        <v>56192.934925864909</v>
      </c>
      <c r="R445">
        <f>AVERAGE(ds_salaries[[#This Row],[Avg_Us Sal]],ds_salaries[[#This Row],[TOTAL MI]])</f>
        <v>56255.434925864909</v>
      </c>
      <c r="S445">
        <f>AVERAGE(ds_salaries[[#This Row],[TOTAL SE]],ds_salaries[[#This Row],[Avg_Us Sal]])</f>
        <v>56288.934925864909</v>
      </c>
      <c r="T445" t="str">
        <f>IF(ds_salaries[[#This Row],[salary_in_usd]]&gt;ds_salaries[[#This Row],[Avg_Us Sal]],"high paying","low paying")</f>
        <v>low paying</v>
      </c>
      <c r="U445">
        <f t="shared" si="34"/>
        <v>26</v>
      </c>
    </row>
    <row r="446" spans="1:21" x14ac:dyDescent="0.35">
      <c r="A446">
        <v>444</v>
      </c>
      <c r="B446">
        <v>2022</v>
      </c>
      <c r="C446" t="s">
        <v>18</v>
      </c>
      <c r="D446" t="s">
        <v>13</v>
      </c>
      <c r="E446" t="s">
        <v>14</v>
      </c>
      <c r="F446">
        <v>215300</v>
      </c>
      <c r="G446" t="s">
        <v>20</v>
      </c>
      <c r="H446">
        <v>215300</v>
      </c>
      <c r="I446" t="s">
        <v>30</v>
      </c>
      <c r="J446">
        <v>0</v>
      </c>
      <c r="K446" t="s">
        <v>30</v>
      </c>
      <c r="L446" t="s">
        <v>17</v>
      </c>
      <c r="M446">
        <f t="shared" si="30"/>
        <v>280</v>
      </c>
      <c r="N446">
        <f t="shared" si="31"/>
        <v>112297.86985172982</v>
      </c>
      <c r="O446">
        <f t="shared" si="32"/>
        <v>213</v>
      </c>
      <c r="P446">
        <f t="shared" si="33"/>
        <v>88</v>
      </c>
      <c r="Q446">
        <f>AVERAGE(ds_salaries[[#This Row],[TOTAL IN]],ds_salaries[[#This Row],[Avg_Us Sal]])</f>
        <v>56192.934925864909</v>
      </c>
      <c r="R446">
        <f>AVERAGE(ds_salaries[[#This Row],[Avg_Us Sal]],ds_salaries[[#This Row],[TOTAL MI]])</f>
        <v>56255.434925864909</v>
      </c>
      <c r="S446">
        <f>AVERAGE(ds_salaries[[#This Row],[TOTAL SE]],ds_salaries[[#This Row],[Avg_Us Sal]])</f>
        <v>56288.934925864909</v>
      </c>
      <c r="T446" t="str">
        <f>IF(ds_salaries[[#This Row],[salary_in_usd]]&gt;ds_salaries[[#This Row],[Avg_Us Sal]],"high paying","low paying")</f>
        <v>high paying</v>
      </c>
      <c r="U446">
        <f t="shared" si="34"/>
        <v>26</v>
      </c>
    </row>
    <row r="447" spans="1:21" x14ac:dyDescent="0.35">
      <c r="A447">
        <v>445</v>
      </c>
      <c r="B447">
        <v>2022</v>
      </c>
      <c r="C447" t="s">
        <v>12</v>
      </c>
      <c r="D447" t="s">
        <v>13</v>
      </c>
      <c r="E447" t="s">
        <v>44</v>
      </c>
      <c r="F447">
        <v>70000</v>
      </c>
      <c r="G447" t="s">
        <v>15</v>
      </c>
      <c r="H447">
        <v>76940</v>
      </c>
      <c r="I447" t="s">
        <v>51</v>
      </c>
      <c r="J447">
        <v>100</v>
      </c>
      <c r="K447" t="s">
        <v>51</v>
      </c>
      <c r="L447" t="s">
        <v>26</v>
      </c>
      <c r="M447">
        <f t="shared" si="30"/>
        <v>280</v>
      </c>
      <c r="N447">
        <f t="shared" si="31"/>
        <v>112297.86985172982</v>
      </c>
      <c r="O447">
        <f t="shared" si="32"/>
        <v>213</v>
      </c>
      <c r="P447">
        <f t="shared" si="33"/>
        <v>88</v>
      </c>
      <c r="Q447">
        <f>AVERAGE(ds_salaries[[#This Row],[TOTAL IN]],ds_salaries[[#This Row],[Avg_Us Sal]])</f>
        <v>56192.934925864909</v>
      </c>
      <c r="R447">
        <f>AVERAGE(ds_salaries[[#This Row],[Avg_Us Sal]],ds_salaries[[#This Row],[TOTAL MI]])</f>
        <v>56255.434925864909</v>
      </c>
      <c r="S447">
        <f>AVERAGE(ds_salaries[[#This Row],[TOTAL SE]],ds_salaries[[#This Row],[Avg_Us Sal]])</f>
        <v>56288.934925864909</v>
      </c>
      <c r="T447" t="str">
        <f>IF(ds_salaries[[#This Row],[salary_in_usd]]&gt;ds_salaries[[#This Row],[Avg_Us Sal]],"high paying","low paying")</f>
        <v>low paying</v>
      </c>
      <c r="U447">
        <f t="shared" si="34"/>
        <v>26</v>
      </c>
    </row>
    <row r="448" spans="1:21" x14ac:dyDescent="0.35">
      <c r="A448">
        <v>446</v>
      </c>
      <c r="B448">
        <v>2022</v>
      </c>
      <c r="C448" t="s">
        <v>18</v>
      </c>
      <c r="D448" t="s">
        <v>13</v>
      </c>
      <c r="E448" t="s">
        <v>44</v>
      </c>
      <c r="F448">
        <v>209100</v>
      </c>
      <c r="G448" t="s">
        <v>20</v>
      </c>
      <c r="H448">
        <v>209100</v>
      </c>
      <c r="I448" t="s">
        <v>30</v>
      </c>
      <c r="J448">
        <v>100</v>
      </c>
      <c r="K448" t="s">
        <v>30</v>
      </c>
      <c r="L448" t="s">
        <v>17</v>
      </c>
      <c r="M448">
        <f t="shared" si="30"/>
        <v>280</v>
      </c>
      <c r="N448">
        <f t="shared" si="31"/>
        <v>112297.86985172982</v>
      </c>
      <c r="O448">
        <f t="shared" si="32"/>
        <v>213</v>
      </c>
      <c r="P448">
        <f t="shared" si="33"/>
        <v>88</v>
      </c>
      <c r="Q448">
        <f>AVERAGE(ds_salaries[[#This Row],[TOTAL IN]],ds_salaries[[#This Row],[Avg_Us Sal]])</f>
        <v>56192.934925864909</v>
      </c>
      <c r="R448">
        <f>AVERAGE(ds_salaries[[#This Row],[Avg_Us Sal]],ds_salaries[[#This Row],[TOTAL MI]])</f>
        <v>56255.434925864909</v>
      </c>
      <c r="S448">
        <f>AVERAGE(ds_salaries[[#This Row],[TOTAL SE]],ds_salaries[[#This Row],[Avg_Us Sal]])</f>
        <v>56288.934925864909</v>
      </c>
      <c r="T448" t="str">
        <f>IF(ds_salaries[[#This Row],[salary_in_usd]]&gt;ds_salaries[[#This Row],[Avg_Us Sal]],"high paying","low paying")</f>
        <v>high paying</v>
      </c>
      <c r="U448">
        <f t="shared" si="34"/>
        <v>26</v>
      </c>
    </row>
    <row r="449" spans="1:21" x14ac:dyDescent="0.35">
      <c r="A449">
        <v>447</v>
      </c>
      <c r="B449">
        <v>2022</v>
      </c>
      <c r="C449" t="s">
        <v>18</v>
      </c>
      <c r="D449" t="s">
        <v>13</v>
      </c>
      <c r="E449" t="s">
        <v>44</v>
      </c>
      <c r="F449">
        <v>154600</v>
      </c>
      <c r="G449" t="s">
        <v>20</v>
      </c>
      <c r="H449">
        <v>154600</v>
      </c>
      <c r="I449" t="s">
        <v>30</v>
      </c>
      <c r="J449">
        <v>100</v>
      </c>
      <c r="K449" t="s">
        <v>30</v>
      </c>
      <c r="L449" t="s">
        <v>17</v>
      </c>
      <c r="M449">
        <f t="shared" si="30"/>
        <v>280</v>
      </c>
      <c r="N449">
        <f t="shared" si="31"/>
        <v>112297.86985172982</v>
      </c>
      <c r="O449">
        <f t="shared" si="32"/>
        <v>213</v>
      </c>
      <c r="P449">
        <f t="shared" si="33"/>
        <v>88</v>
      </c>
      <c r="Q449">
        <f>AVERAGE(ds_salaries[[#This Row],[TOTAL IN]],ds_salaries[[#This Row],[Avg_Us Sal]])</f>
        <v>56192.934925864909</v>
      </c>
      <c r="R449">
        <f>AVERAGE(ds_salaries[[#This Row],[Avg_Us Sal]],ds_salaries[[#This Row],[TOTAL MI]])</f>
        <v>56255.434925864909</v>
      </c>
      <c r="S449">
        <f>AVERAGE(ds_salaries[[#This Row],[TOTAL SE]],ds_salaries[[#This Row],[Avg_Us Sal]])</f>
        <v>56288.934925864909</v>
      </c>
      <c r="T449" t="str">
        <f>IF(ds_salaries[[#This Row],[salary_in_usd]]&gt;ds_salaries[[#This Row],[Avg_Us Sal]],"high paying","low paying")</f>
        <v>high paying</v>
      </c>
      <c r="U449">
        <f t="shared" si="34"/>
        <v>26</v>
      </c>
    </row>
    <row r="450" spans="1:21" x14ac:dyDescent="0.35">
      <c r="A450">
        <v>448</v>
      </c>
      <c r="B450">
        <v>2022</v>
      </c>
      <c r="C450" t="s">
        <v>18</v>
      </c>
      <c r="D450" t="s">
        <v>13</v>
      </c>
      <c r="E450" t="s">
        <v>44</v>
      </c>
      <c r="F450">
        <v>180000</v>
      </c>
      <c r="G450" t="s">
        <v>20</v>
      </c>
      <c r="H450">
        <v>180000</v>
      </c>
      <c r="I450" t="s">
        <v>30</v>
      </c>
      <c r="J450">
        <v>100</v>
      </c>
      <c r="K450" t="s">
        <v>30</v>
      </c>
      <c r="L450" t="s">
        <v>26</v>
      </c>
      <c r="M450">
        <f t="shared" ref="M450:M513" si="35">COUNTIFS(C:C,"SE")</f>
        <v>280</v>
      </c>
      <c r="N450">
        <f t="shared" ref="N450:N513" si="36">AVERAGE(H:H)</f>
        <v>112297.86985172982</v>
      </c>
      <c r="O450">
        <f t="shared" ref="O450:O513" si="37">COUNTIFS(C:C,"MI")</f>
        <v>213</v>
      </c>
      <c r="P450">
        <f t="shared" ref="P450:P513" si="38">COUNTIFS(C:C,"EN")</f>
        <v>88</v>
      </c>
      <c r="Q450">
        <f>AVERAGE(ds_salaries[[#This Row],[TOTAL IN]],ds_salaries[[#This Row],[Avg_Us Sal]])</f>
        <v>56192.934925864909</v>
      </c>
      <c r="R450">
        <f>AVERAGE(ds_salaries[[#This Row],[Avg_Us Sal]],ds_salaries[[#This Row],[TOTAL MI]])</f>
        <v>56255.434925864909</v>
      </c>
      <c r="S450">
        <f>AVERAGE(ds_salaries[[#This Row],[TOTAL SE]],ds_salaries[[#This Row],[Avg_Us Sal]])</f>
        <v>56288.934925864909</v>
      </c>
      <c r="T450" t="str">
        <f>IF(ds_salaries[[#This Row],[salary_in_usd]]&gt;ds_salaries[[#This Row],[Avg_Us Sal]],"high paying","low paying")</f>
        <v>high paying</v>
      </c>
      <c r="U450">
        <f t="shared" ref="U450:U513" si="39">COUNTIFS(C:C,"EX")</f>
        <v>26</v>
      </c>
    </row>
    <row r="451" spans="1:21" x14ac:dyDescent="0.35">
      <c r="A451">
        <v>449</v>
      </c>
      <c r="B451">
        <v>2022</v>
      </c>
      <c r="C451" t="s">
        <v>31</v>
      </c>
      <c r="D451" t="s">
        <v>13</v>
      </c>
      <c r="E451" t="s">
        <v>70</v>
      </c>
      <c r="F451">
        <v>20000</v>
      </c>
      <c r="G451" t="s">
        <v>15</v>
      </c>
      <c r="H451">
        <v>21983</v>
      </c>
      <c r="I451" t="s">
        <v>48</v>
      </c>
      <c r="J451">
        <v>100</v>
      </c>
      <c r="K451" t="s">
        <v>48</v>
      </c>
      <c r="L451" t="s">
        <v>17</v>
      </c>
      <c r="M451">
        <f t="shared" si="35"/>
        <v>280</v>
      </c>
      <c r="N451">
        <f t="shared" si="36"/>
        <v>112297.86985172982</v>
      </c>
      <c r="O451">
        <f t="shared" si="37"/>
        <v>213</v>
      </c>
      <c r="P451">
        <f t="shared" si="38"/>
        <v>88</v>
      </c>
      <c r="Q451">
        <f>AVERAGE(ds_salaries[[#This Row],[TOTAL IN]],ds_salaries[[#This Row],[Avg_Us Sal]])</f>
        <v>56192.934925864909</v>
      </c>
      <c r="R451">
        <f>AVERAGE(ds_salaries[[#This Row],[Avg_Us Sal]],ds_salaries[[#This Row],[TOTAL MI]])</f>
        <v>56255.434925864909</v>
      </c>
      <c r="S451">
        <f>AVERAGE(ds_salaries[[#This Row],[TOTAL SE]],ds_salaries[[#This Row],[Avg_Us Sal]])</f>
        <v>56288.934925864909</v>
      </c>
      <c r="T451" t="str">
        <f>IF(ds_salaries[[#This Row],[salary_in_usd]]&gt;ds_salaries[[#This Row],[Avg_Us Sal]],"high paying","low paying")</f>
        <v>low paying</v>
      </c>
      <c r="U451">
        <f t="shared" si="39"/>
        <v>26</v>
      </c>
    </row>
    <row r="452" spans="1:21" x14ac:dyDescent="0.35">
      <c r="A452">
        <v>450</v>
      </c>
      <c r="B452">
        <v>2022</v>
      </c>
      <c r="C452" t="s">
        <v>18</v>
      </c>
      <c r="D452" t="s">
        <v>13</v>
      </c>
      <c r="E452" t="s">
        <v>44</v>
      </c>
      <c r="F452">
        <v>80000</v>
      </c>
      <c r="G452" t="s">
        <v>20</v>
      </c>
      <c r="H452">
        <v>80000</v>
      </c>
      <c r="I452" t="s">
        <v>30</v>
      </c>
      <c r="J452">
        <v>100</v>
      </c>
      <c r="K452" t="s">
        <v>30</v>
      </c>
      <c r="L452" t="s">
        <v>26</v>
      </c>
      <c r="M452">
        <f t="shared" si="35"/>
        <v>280</v>
      </c>
      <c r="N452">
        <f t="shared" si="36"/>
        <v>112297.86985172982</v>
      </c>
      <c r="O452">
        <f t="shared" si="37"/>
        <v>213</v>
      </c>
      <c r="P452">
        <f t="shared" si="38"/>
        <v>88</v>
      </c>
      <c r="Q452">
        <f>AVERAGE(ds_salaries[[#This Row],[TOTAL IN]],ds_salaries[[#This Row],[Avg_Us Sal]])</f>
        <v>56192.934925864909</v>
      </c>
      <c r="R452">
        <f>AVERAGE(ds_salaries[[#This Row],[Avg_Us Sal]],ds_salaries[[#This Row],[TOTAL MI]])</f>
        <v>56255.434925864909</v>
      </c>
      <c r="S452">
        <f>AVERAGE(ds_salaries[[#This Row],[TOTAL SE]],ds_salaries[[#This Row],[Avg_Us Sal]])</f>
        <v>56288.934925864909</v>
      </c>
      <c r="T452" t="str">
        <f>IF(ds_salaries[[#This Row],[salary_in_usd]]&gt;ds_salaries[[#This Row],[Avg_Us Sal]],"high paying","low paying")</f>
        <v>low paying</v>
      </c>
      <c r="U452">
        <f t="shared" si="39"/>
        <v>26</v>
      </c>
    </row>
    <row r="453" spans="1:21" x14ac:dyDescent="0.35">
      <c r="A453">
        <v>451</v>
      </c>
      <c r="B453">
        <v>2022</v>
      </c>
      <c r="C453" t="s">
        <v>12</v>
      </c>
      <c r="D453" t="s">
        <v>13</v>
      </c>
      <c r="E453" t="s">
        <v>99</v>
      </c>
      <c r="F453">
        <v>100000</v>
      </c>
      <c r="G453" t="s">
        <v>62</v>
      </c>
      <c r="H453">
        <v>78791</v>
      </c>
      <c r="I453" t="s">
        <v>63</v>
      </c>
      <c r="J453">
        <v>100</v>
      </c>
      <c r="K453" t="s">
        <v>63</v>
      </c>
      <c r="L453" t="s">
        <v>26</v>
      </c>
      <c r="M453">
        <f t="shared" si="35"/>
        <v>280</v>
      </c>
      <c r="N453">
        <f t="shared" si="36"/>
        <v>112297.86985172982</v>
      </c>
      <c r="O453">
        <f t="shared" si="37"/>
        <v>213</v>
      </c>
      <c r="P453">
        <f t="shared" si="38"/>
        <v>88</v>
      </c>
      <c r="Q453">
        <f>AVERAGE(ds_salaries[[#This Row],[TOTAL IN]],ds_salaries[[#This Row],[Avg_Us Sal]])</f>
        <v>56192.934925864909</v>
      </c>
      <c r="R453">
        <f>AVERAGE(ds_salaries[[#This Row],[Avg_Us Sal]],ds_salaries[[#This Row],[TOTAL MI]])</f>
        <v>56255.434925864909</v>
      </c>
      <c r="S453">
        <f>AVERAGE(ds_salaries[[#This Row],[TOTAL SE]],ds_salaries[[#This Row],[Avg_Us Sal]])</f>
        <v>56288.934925864909</v>
      </c>
      <c r="T453" t="str">
        <f>IF(ds_salaries[[#This Row],[salary_in_usd]]&gt;ds_salaries[[#This Row],[Avg_Us Sal]],"high paying","low paying")</f>
        <v>low paying</v>
      </c>
      <c r="U453">
        <f t="shared" si="39"/>
        <v>26</v>
      </c>
    </row>
    <row r="454" spans="1:21" x14ac:dyDescent="0.35">
      <c r="A454">
        <v>452</v>
      </c>
      <c r="B454">
        <v>2022</v>
      </c>
      <c r="C454" t="s">
        <v>54</v>
      </c>
      <c r="D454" t="s">
        <v>13</v>
      </c>
      <c r="E454" t="s">
        <v>55</v>
      </c>
      <c r="F454">
        <v>250000</v>
      </c>
      <c r="G454" t="s">
        <v>62</v>
      </c>
      <c r="H454">
        <v>196979</v>
      </c>
      <c r="I454" t="s">
        <v>63</v>
      </c>
      <c r="J454">
        <v>50</v>
      </c>
      <c r="K454" t="s">
        <v>63</v>
      </c>
      <c r="L454" t="s">
        <v>17</v>
      </c>
      <c r="M454">
        <f t="shared" si="35"/>
        <v>280</v>
      </c>
      <c r="N454">
        <f t="shared" si="36"/>
        <v>112297.86985172982</v>
      </c>
      <c r="O454">
        <f t="shared" si="37"/>
        <v>213</v>
      </c>
      <c r="P454">
        <f t="shared" si="38"/>
        <v>88</v>
      </c>
      <c r="Q454">
        <f>AVERAGE(ds_salaries[[#This Row],[TOTAL IN]],ds_salaries[[#This Row],[Avg_Us Sal]])</f>
        <v>56192.934925864909</v>
      </c>
      <c r="R454">
        <f>AVERAGE(ds_salaries[[#This Row],[Avg_Us Sal]],ds_salaries[[#This Row],[TOTAL MI]])</f>
        <v>56255.434925864909</v>
      </c>
      <c r="S454">
        <f>AVERAGE(ds_salaries[[#This Row],[TOTAL SE]],ds_salaries[[#This Row],[Avg_Us Sal]])</f>
        <v>56288.934925864909</v>
      </c>
      <c r="T454" t="str">
        <f>IF(ds_salaries[[#This Row],[salary_in_usd]]&gt;ds_salaries[[#This Row],[Avg_Us Sal]],"high paying","low paying")</f>
        <v>high paying</v>
      </c>
      <c r="U454">
        <f t="shared" si="39"/>
        <v>26</v>
      </c>
    </row>
    <row r="455" spans="1:21" x14ac:dyDescent="0.35">
      <c r="A455">
        <v>453</v>
      </c>
      <c r="B455">
        <v>2022</v>
      </c>
      <c r="C455" t="s">
        <v>12</v>
      </c>
      <c r="D455" t="s">
        <v>13</v>
      </c>
      <c r="E455" t="s">
        <v>29</v>
      </c>
      <c r="F455">
        <v>120000</v>
      </c>
      <c r="G455" t="s">
        <v>20</v>
      </c>
      <c r="H455">
        <v>120000</v>
      </c>
      <c r="I455" t="s">
        <v>30</v>
      </c>
      <c r="J455">
        <v>100</v>
      </c>
      <c r="K455" t="s">
        <v>30</v>
      </c>
      <c r="L455" t="s">
        <v>22</v>
      </c>
      <c r="M455">
        <f t="shared" si="35"/>
        <v>280</v>
      </c>
      <c r="N455">
        <f t="shared" si="36"/>
        <v>112297.86985172982</v>
      </c>
      <c r="O455">
        <f t="shared" si="37"/>
        <v>213</v>
      </c>
      <c r="P455">
        <f t="shared" si="38"/>
        <v>88</v>
      </c>
      <c r="Q455">
        <f>AVERAGE(ds_salaries[[#This Row],[TOTAL IN]],ds_salaries[[#This Row],[Avg_Us Sal]])</f>
        <v>56192.934925864909</v>
      </c>
      <c r="R455">
        <f>AVERAGE(ds_salaries[[#This Row],[Avg_Us Sal]],ds_salaries[[#This Row],[TOTAL MI]])</f>
        <v>56255.434925864909</v>
      </c>
      <c r="S455">
        <f>AVERAGE(ds_salaries[[#This Row],[TOTAL SE]],ds_salaries[[#This Row],[Avg_Us Sal]])</f>
        <v>56288.934925864909</v>
      </c>
      <c r="T455" t="str">
        <f>IF(ds_salaries[[#This Row],[salary_in_usd]]&gt;ds_salaries[[#This Row],[Avg_Us Sal]],"high paying","low paying")</f>
        <v>high paying</v>
      </c>
      <c r="U455">
        <f t="shared" si="39"/>
        <v>26</v>
      </c>
    </row>
    <row r="456" spans="1:21" x14ac:dyDescent="0.35">
      <c r="A456">
        <v>454</v>
      </c>
      <c r="B456">
        <v>2022</v>
      </c>
      <c r="C456" t="s">
        <v>31</v>
      </c>
      <c r="D456" t="s">
        <v>13</v>
      </c>
      <c r="E456" t="s">
        <v>75</v>
      </c>
      <c r="F456">
        <v>125000</v>
      </c>
      <c r="G456" t="s">
        <v>20</v>
      </c>
      <c r="H456">
        <v>125000</v>
      </c>
      <c r="I456" t="s">
        <v>30</v>
      </c>
      <c r="J456">
        <v>0</v>
      </c>
      <c r="K456" t="s">
        <v>30</v>
      </c>
      <c r="L456" t="s">
        <v>26</v>
      </c>
      <c r="M456">
        <f t="shared" si="35"/>
        <v>280</v>
      </c>
      <c r="N456">
        <f t="shared" si="36"/>
        <v>112297.86985172982</v>
      </c>
      <c r="O456">
        <f t="shared" si="37"/>
        <v>213</v>
      </c>
      <c r="P456">
        <f t="shared" si="38"/>
        <v>88</v>
      </c>
      <c r="Q456">
        <f>AVERAGE(ds_salaries[[#This Row],[TOTAL IN]],ds_salaries[[#This Row],[Avg_Us Sal]])</f>
        <v>56192.934925864909</v>
      </c>
      <c r="R456">
        <f>AVERAGE(ds_salaries[[#This Row],[Avg_Us Sal]],ds_salaries[[#This Row],[TOTAL MI]])</f>
        <v>56255.434925864909</v>
      </c>
      <c r="S456">
        <f>AVERAGE(ds_salaries[[#This Row],[TOTAL SE]],ds_salaries[[#This Row],[Avg_Us Sal]])</f>
        <v>56288.934925864909</v>
      </c>
      <c r="T456" t="str">
        <f>IF(ds_salaries[[#This Row],[salary_in_usd]]&gt;ds_salaries[[#This Row],[Avg_Us Sal]],"high paying","low paying")</f>
        <v>high paying</v>
      </c>
      <c r="U456">
        <f t="shared" si="39"/>
        <v>26</v>
      </c>
    </row>
    <row r="457" spans="1:21" x14ac:dyDescent="0.35">
      <c r="A457">
        <v>455</v>
      </c>
      <c r="B457">
        <v>2022</v>
      </c>
      <c r="C457" t="s">
        <v>12</v>
      </c>
      <c r="D457" t="s">
        <v>13</v>
      </c>
      <c r="E457" t="s">
        <v>136</v>
      </c>
      <c r="F457">
        <v>240000</v>
      </c>
      <c r="G457" t="s">
        <v>49</v>
      </c>
      <c r="H457">
        <v>37236</v>
      </c>
      <c r="I457" t="s">
        <v>30</v>
      </c>
      <c r="J457">
        <v>50</v>
      </c>
      <c r="K457" t="s">
        <v>30</v>
      </c>
      <c r="L457" t="s">
        <v>17</v>
      </c>
      <c r="M457">
        <f t="shared" si="35"/>
        <v>280</v>
      </c>
      <c r="N457">
        <f t="shared" si="36"/>
        <v>112297.86985172982</v>
      </c>
      <c r="O457">
        <f t="shared" si="37"/>
        <v>213</v>
      </c>
      <c r="P457">
        <f t="shared" si="38"/>
        <v>88</v>
      </c>
      <c r="Q457">
        <f>AVERAGE(ds_salaries[[#This Row],[TOTAL IN]],ds_salaries[[#This Row],[Avg_Us Sal]])</f>
        <v>56192.934925864909</v>
      </c>
      <c r="R457">
        <f>AVERAGE(ds_salaries[[#This Row],[Avg_Us Sal]],ds_salaries[[#This Row],[TOTAL MI]])</f>
        <v>56255.434925864909</v>
      </c>
      <c r="S457">
        <f>AVERAGE(ds_salaries[[#This Row],[TOTAL SE]],ds_salaries[[#This Row],[Avg_Us Sal]])</f>
        <v>56288.934925864909</v>
      </c>
      <c r="T457" t="str">
        <f>IF(ds_salaries[[#This Row],[salary_in_usd]]&gt;ds_salaries[[#This Row],[Avg_Us Sal]],"high paying","low paying")</f>
        <v>low paying</v>
      </c>
      <c r="U457">
        <f t="shared" si="39"/>
        <v>26</v>
      </c>
    </row>
    <row r="458" spans="1:21" x14ac:dyDescent="0.35">
      <c r="A458">
        <v>456</v>
      </c>
      <c r="B458">
        <v>2022</v>
      </c>
      <c r="C458" t="s">
        <v>18</v>
      </c>
      <c r="D458" t="s">
        <v>13</v>
      </c>
      <c r="E458" t="s">
        <v>44</v>
      </c>
      <c r="F458">
        <v>105000</v>
      </c>
      <c r="G458" t="s">
        <v>20</v>
      </c>
      <c r="H458">
        <v>105000</v>
      </c>
      <c r="I458" t="s">
        <v>30</v>
      </c>
      <c r="J458">
        <v>100</v>
      </c>
      <c r="K458" t="s">
        <v>30</v>
      </c>
      <c r="L458" t="s">
        <v>26</v>
      </c>
      <c r="M458">
        <f t="shared" si="35"/>
        <v>280</v>
      </c>
      <c r="N458">
        <f t="shared" si="36"/>
        <v>112297.86985172982</v>
      </c>
      <c r="O458">
        <f t="shared" si="37"/>
        <v>213</v>
      </c>
      <c r="P458">
        <f t="shared" si="38"/>
        <v>88</v>
      </c>
      <c r="Q458">
        <f>AVERAGE(ds_salaries[[#This Row],[TOTAL IN]],ds_salaries[[#This Row],[Avg_Us Sal]])</f>
        <v>56192.934925864909</v>
      </c>
      <c r="R458">
        <f>AVERAGE(ds_salaries[[#This Row],[Avg_Us Sal]],ds_salaries[[#This Row],[TOTAL MI]])</f>
        <v>56255.434925864909</v>
      </c>
      <c r="S458">
        <f>AVERAGE(ds_salaries[[#This Row],[TOTAL SE]],ds_salaries[[#This Row],[Avg_Us Sal]])</f>
        <v>56288.934925864909</v>
      </c>
      <c r="T458" t="str">
        <f>IF(ds_salaries[[#This Row],[salary_in_usd]]&gt;ds_salaries[[#This Row],[Avg_Us Sal]],"high paying","low paying")</f>
        <v>low paying</v>
      </c>
      <c r="U458">
        <f t="shared" si="39"/>
        <v>26</v>
      </c>
    </row>
    <row r="459" spans="1:21" x14ac:dyDescent="0.35">
      <c r="A459">
        <v>457</v>
      </c>
      <c r="B459">
        <v>2022</v>
      </c>
      <c r="C459" t="s">
        <v>18</v>
      </c>
      <c r="D459" t="s">
        <v>13</v>
      </c>
      <c r="E459" t="s">
        <v>137</v>
      </c>
      <c r="F459">
        <v>80000</v>
      </c>
      <c r="G459" t="s">
        <v>15</v>
      </c>
      <c r="H459">
        <v>87932</v>
      </c>
      <c r="I459" t="s">
        <v>16</v>
      </c>
      <c r="J459">
        <v>0</v>
      </c>
      <c r="K459" t="s">
        <v>16</v>
      </c>
      <c r="L459" t="s">
        <v>26</v>
      </c>
      <c r="M459">
        <f t="shared" si="35"/>
        <v>280</v>
      </c>
      <c r="N459">
        <f t="shared" si="36"/>
        <v>112297.86985172982</v>
      </c>
      <c r="O459">
        <f t="shared" si="37"/>
        <v>213</v>
      </c>
      <c r="P459">
        <f t="shared" si="38"/>
        <v>88</v>
      </c>
      <c r="Q459">
        <f>AVERAGE(ds_salaries[[#This Row],[TOTAL IN]],ds_salaries[[#This Row],[Avg_Us Sal]])</f>
        <v>56192.934925864909</v>
      </c>
      <c r="R459">
        <f>AVERAGE(ds_salaries[[#This Row],[Avg_Us Sal]],ds_salaries[[#This Row],[TOTAL MI]])</f>
        <v>56255.434925864909</v>
      </c>
      <c r="S459">
        <f>AVERAGE(ds_salaries[[#This Row],[TOTAL SE]],ds_salaries[[#This Row],[Avg_Us Sal]])</f>
        <v>56288.934925864909</v>
      </c>
      <c r="T459" t="str">
        <f>IF(ds_salaries[[#This Row],[salary_in_usd]]&gt;ds_salaries[[#This Row],[Avg_Us Sal]],"high paying","low paying")</f>
        <v>low paying</v>
      </c>
      <c r="U459">
        <f t="shared" si="39"/>
        <v>26</v>
      </c>
    </row>
    <row r="460" spans="1:21" x14ac:dyDescent="0.35">
      <c r="A460">
        <v>458</v>
      </c>
      <c r="B460">
        <v>2022</v>
      </c>
      <c r="C460" t="s">
        <v>12</v>
      </c>
      <c r="D460" t="s">
        <v>13</v>
      </c>
      <c r="E460" t="s">
        <v>36</v>
      </c>
      <c r="F460">
        <v>1400000</v>
      </c>
      <c r="G460" t="s">
        <v>40</v>
      </c>
      <c r="H460">
        <v>18442</v>
      </c>
      <c r="I460" t="s">
        <v>41</v>
      </c>
      <c r="J460">
        <v>100</v>
      </c>
      <c r="K460" t="s">
        <v>41</v>
      </c>
      <c r="L460" t="s">
        <v>26</v>
      </c>
      <c r="M460">
        <f t="shared" si="35"/>
        <v>280</v>
      </c>
      <c r="N460">
        <f t="shared" si="36"/>
        <v>112297.86985172982</v>
      </c>
      <c r="O460">
        <f t="shared" si="37"/>
        <v>213</v>
      </c>
      <c r="P460">
        <f t="shared" si="38"/>
        <v>88</v>
      </c>
      <c r="Q460">
        <f>AVERAGE(ds_salaries[[#This Row],[TOTAL IN]],ds_salaries[[#This Row],[Avg_Us Sal]])</f>
        <v>56192.934925864909</v>
      </c>
      <c r="R460">
        <f>AVERAGE(ds_salaries[[#This Row],[Avg_Us Sal]],ds_salaries[[#This Row],[TOTAL MI]])</f>
        <v>56255.434925864909</v>
      </c>
      <c r="S460">
        <f>AVERAGE(ds_salaries[[#This Row],[TOTAL SE]],ds_salaries[[#This Row],[Avg_Us Sal]])</f>
        <v>56288.934925864909</v>
      </c>
      <c r="T460" t="str">
        <f>IF(ds_salaries[[#This Row],[salary_in_usd]]&gt;ds_salaries[[#This Row],[Avg_Us Sal]],"high paying","low paying")</f>
        <v>low paying</v>
      </c>
      <c r="U460">
        <f t="shared" si="39"/>
        <v>26</v>
      </c>
    </row>
    <row r="461" spans="1:21" x14ac:dyDescent="0.35">
      <c r="A461">
        <v>459</v>
      </c>
      <c r="B461">
        <v>2022</v>
      </c>
      <c r="C461" t="s">
        <v>12</v>
      </c>
      <c r="D461" t="s">
        <v>13</v>
      </c>
      <c r="E461" t="s">
        <v>14</v>
      </c>
      <c r="F461">
        <v>2400000</v>
      </c>
      <c r="G461" t="s">
        <v>40</v>
      </c>
      <c r="H461">
        <v>31615</v>
      </c>
      <c r="I461" t="s">
        <v>41</v>
      </c>
      <c r="J461">
        <v>100</v>
      </c>
      <c r="K461" t="s">
        <v>41</v>
      </c>
      <c r="L461" t="s">
        <v>17</v>
      </c>
      <c r="M461">
        <f t="shared" si="35"/>
        <v>280</v>
      </c>
      <c r="N461">
        <f t="shared" si="36"/>
        <v>112297.86985172982</v>
      </c>
      <c r="O461">
        <f t="shared" si="37"/>
        <v>213</v>
      </c>
      <c r="P461">
        <f t="shared" si="38"/>
        <v>88</v>
      </c>
      <c r="Q461">
        <f>AVERAGE(ds_salaries[[#This Row],[TOTAL IN]],ds_salaries[[#This Row],[Avg_Us Sal]])</f>
        <v>56192.934925864909</v>
      </c>
      <c r="R461">
        <f>AVERAGE(ds_salaries[[#This Row],[Avg_Us Sal]],ds_salaries[[#This Row],[TOTAL MI]])</f>
        <v>56255.434925864909</v>
      </c>
      <c r="S461">
        <f>AVERAGE(ds_salaries[[#This Row],[TOTAL SE]],ds_salaries[[#This Row],[Avg_Us Sal]])</f>
        <v>56288.934925864909</v>
      </c>
      <c r="T461" t="str">
        <f>IF(ds_salaries[[#This Row],[salary_in_usd]]&gt;ds_salaries[[#This Row],[Avg_Us Sal]],"high paying","low paying")</f>
        <v>low paying</v>
      </c>
      <c r="U461">
        <f t="shared" si="39"/>
        <v>26</v>
      </c>
    </row>
    <row r="462" spans="1:21" x14ac:dyDescent="0.35">
      <c r="A462">
        <v>460</v>
      </c>
      <c r="B462">
        <v>2022</v>
      </c>
      <c r="C462" t="s">
        <v>12</v>
      </c>
      <c r="D462" t="s">
        <v>13</v>
      </c>
      <c r="E462" t="s">
        <v>69</v>
      </c>
      <c r="F462">
        <v>53000</v>
      </c>
      <c r="G462" t="s">
        <v>15</v>
      </c>
      <c r="H462">
        <v>58255</v>
      </c>
      <c r="I462" t="s">
        <v>48</v>
      </c>
      <c r="J462">
        <v>50</v>
      </c>
      <c r="K462" t="s">
        <v>48</v>
      </c>
      <c r="L462" t="s">
        <v>17</v>
      </c>
      <c r="M462">
        <f t="shared" si="35"/>
        <v>280</v>
      </c>
      <c r="N462">
        <f t="shared" si="36"/>
        <v>112297.86985172982</v>
      </c>
      <c r="O462">
        <f t="shared" si="37"/>
        <v>213</v>
      </c>
      <c r="P462">
        <f t="shared" si="38"/>
        <v>88</v>
      </c>
      <c r="Q462">
        <f>AVERAGE(ds_salaries[[#This Row],[TOTAL IN]],ds_salaries[[#This Row],[Avg_Us Sal]])</f>
        <v>56192.934925864909</v>
      </c>
      <c r="R462">
        <f>AVERAGE(ds_salaries[[#This Row],[Avg_Us Sal]],ds_salaries[[#This Row],[TOTAL MI]])</f>
        <v>56255.434925864909</v>
      </c>
      <c r="S462">
        <f>AVERAGE(ds_salaries[[#This Row],[TOTAL SE]],ds_salaries[[#This Row],[Avg_Us Sal]])</f>
        <v>56288.934925864909</v>
      </c>
      <c r="T462" t="str">
        <f>IF(ds_salaries[[#This Row],[salary_in_usd]]&gt;ds_salaries[[#This Row],[Avg_Us Sal]],"high paying","low paying")</f>
        <v>low paying</v>
      </c>
      <c r="U462">
        <f t="shared" si="39"/>
        <v>26</v>
      </c>
    </row>
    <row r="463" spans="1:21" x14ac:dyDescent="0.35">
      <c r="A463">
        <v>461</v>
      </c>
      <c r="B463">
        <v>2022</v>
      </c>
      <c r="C463" t="s">
        <v>31</v>
      </c>
      <c r="D463" t="s">
        <v>13</v>
      </c>
      <c r="E463" t="s">
        <v>93</v>
      </c>
      <c r="F463">
        <v>100000</v>
      </c>
      <c r="G463" t="s">
        <v>20</v>
      </c>
      <c r="H463">
        <v>100000</v>
      </c>
      <c r="I463" t="s">
        <v>30</v>
      </c>
      <c r="J463">
        <v>50</v>
      </c>
      <c r="K463" t="s">
        <v>30</v>
      </c>
      <c r="L463" t="s">
        <v>17</v>
      </c>
      <c r="M463">
        <f t="shared" si="35"/>
        <v>280</v>
      </c>
      <c r="N463">
        <f t="shared" si="36"/>
        <v>112297.86985172982</v>
      </c>
      <c r="O463">
        <f t="shared" si="37"/>
        <v>213</v>
      </c>
      <c r="P463">
        <f t="shared" si="38"/>
        <v>88</v>
      </c>
      <c r="Q463">
        <f>AVERAGE(ds_salaries[[#This Row],[TOTAL IN]],ds_salaries[[#This Row],[Avg_Us Sal]])</f>
        <v>56192.934925864909</v>
      </c>
      <c r="R463">
        <f>AVERAGE(ds_salaries[[#This Row],[Avg_Us Sal]],ds_salaries[[#This Row],[TOTAL MI]])</f>
        <v>56255.434925864909</v>
      </c>
      <c r="S463">
        <f>AVERAGE(ds_salaries[[#This Row],[TOTAL SE]],ds_salaries[[#This Row],[Avg_Us Sal]])</f>
        <v>56288.934925864909</v>
      </c>
      <c r="T463" t="str">
        <f>IF(ds_salaries[[#This Row],[salary_in_usd]]&gt;ds_salaries[[#This Row],[Avg_Us Sal]],"high paying","low paying")</f>
        <v>low paying</v>
      </c>
      <c r="U463">
        <f t="shared" si="39"/>
        <v>26</v>
      </c>
    </row>
    <row r="464" spans="1:21" x14ac:dyDescent="0.35">
      <c r="A464">
        <v>462</v>
      </c>
      <c r="B464">
        <v>2022</v>
      </c>
      <c r="C464" t="s">
        <v>12</v>
      </c>
      <c r="D464" t="s">
        <v>48</v>
      </c>
      <c r="E464" t="s">
        <v>44</v>
      </c>
      <c r="F464">
        <v>50000</v>
      </c>
      <c r="G464" t="s">
        <v>15</v>
      </c>
      <c r="H464">
        <v>54957</v>
      </c>
      <c r="I464" t="s">
        <v>16</v>
      </c>
      <c r="J464">
        <v>50</v>
      </c>
      <c r="K464" t="s">
        <v>16</v>
      </c>
      <c r="L464" t="s">
        <v>17</v>
      </c>
      <c r="M464">
        <f t="shared" si="35"/>
        <v>280</v>
      </c>
      <c r="N464">
        <f t="shared" si="36"/>
        <v>112297.86985172982</v>
      </c>
      <c r="O464">
        <f t="shared" si="37"/>
        <v>213</v>
      </c>
      <c r="P464">
        <f t="shared" si="38"/>
        <v>88</v>
      </c>
      <c r="Q464">
        <f>AVERAGE(ds_salaries[[#This Row],[TOTAL IN]],ds_salaries[[#This Row],[Avg_Us Sal]])</f>
        <v>56192.934925864909</v>
      </c>
      <c r="R464">
        <f>AVERAGE(ds_salaries[[#This Row],[Avg_Us Sal]],ds_salaries[[#This Row],[TOTAL MI]])</f>
        <v>56255.434925864909</v>
      </c>
      <c r="S464">
        <f>AVERAGE(ds_salaries[[#This Row],[TOTAL SE]],ds_salaries[[#This Row],[Avg_Us Sal]])</f>
        <v>56288.934925864909</v>
      </c>
      <c r="T464" t="str">
        <f>IF(ds_salaries[[#This Row],[salary_in_usd]]&gt;ds_salaries[[#This Row],[Avg_Us Sal]],"high paying","low paying")</f>
        <v>low paying</v>
      </c>
      <c r="U464">
        <f t="shared" si="39"/>
        <v>26</v>
      </c>
    </row>
    <row r="465" spans="1:21" x14ac:dyDescent="0.35">
      <c r="A465">
        <v>463</v>
      </c>
      <c r="B465">
        <v>2022</v>
      </c>
      <c r="C465" t="s">
        <v>31</v>
      </c>
      <c r="D465" t="s">
        <v>13</v>
      </c>
      <c r="E465" t="s">
        <v>14</v>
      </c>
      <c r="F465">
        <v>1400000</v>
      </c>
      <c r="G465" t="s">
        <v>40</v>
      </c>
      <c r="H465">
        <v>18442</v>
      </c>
      <c r="I465" t="s">
        <v>41</v>
      </c>
      <c r="J465">
        <v>100</v>
      </c>
      <c r="K465" t="s">
        <v>41</v>
      </c>
      <c r="L465" t="s">
        <v>26</v>
      </c>
      <c r="M465">
        <f t="shared" si="35"/>
        <v>280</v>
      </c>
      <c r="N465">
        <f t="shared" si="36"/>
        <v>112297.86985172982</v>
      </c>
      <c r="O465">
        <f t="shared" si="37"/>
        <v>213</v>
      </c>
      <c r="P465">
        <f t="shared" si="38"/>
        <v>88</v>
      </c>
      <c r="Q465">
        <f>AVERAGE(ds_salaries[[#This Row],[TOTAL IN]],ds_salaries[[#This Row],[Avg_Us Sal]])</f>
        <v>56192.934925864909</v>
      </c>
      <c r="R465">
        <f>AVERAGE(ds_salaries[[#This Row],[Avg_Us Sal]],ds_salaries[[#This Row],[TOTAL MI]])</f>
        <v>56255.434925864909</v>
      </c>
      <c r="S465">
        <f>AVERAGE(ds_salaries[[#This Row],[TOTAL SE]],ds_salaries[[#This Row],[Avg_Us Sal]])</f>
        <v>56288.934925864909</v>
      </c>
      <c r="T465" t="str">
        <f>IF(ds_salaries[[#This Row],[salary_in_usd]]&gt;ds_salaries[[#This Row],[Avg_Us Sal]],"high paying","low paying")</f>
        <v>low paying</v>
      </c>
      <c r="U465">
        <f t="shared" si="39"/>
        <v>26</v>
      </c>
    </row>
    <row r="466" spans="1:21" x14ac:dyDescent="0.35">
      <c r="A466">
        <v>464</v>
      </c>
      <c r="B466">
        <v>2022</v>
      </c>
      <c r="C466" t="s">
        <v>18</v>
      </c>
      <c r="D466" t="s">
        <v>13</v>
      </c>
      <c r="E466" t="s">
        <v>77</v>
      </c>
      <c r="F466">
        <v>148000</v>
      </c>
      <c r="G466" t="s">
        <v>15</v>
      </c>
      <c r="H466">
        <v>162674</v>
      </c>
      <c r="I466" t="s">
        <v>16</v>
      </c>
      <c r="J466">
        <v>100</v>
      </c>
      <c r="K466" t="s">
        <v>16</v>
      </c>
      <c r="L466" t="s">
        <v>26</v>
      </c>
      <c r="M466">
        <f t="shared" si="35"/>
        <v>280</v>
      </c>
      <c r="N466">
        <f t="shared" si="36"/>
        <v>112297.86985172982</v>
      </c>
      <c r="O466">
        <f t="shared" si="37"/>
        <v>213</v>
      </c>
      <c r="P466">
        <f t="shared" si="38"/>
        <v>88</v>
      </c>
      <c r="Q466">
        <f>AVERAGE(ds_salaries[[#This Row],[TOTAL IN]],ds_salaries[[#This Row],[Avg_Us Sal]])</f>
        <v>56192.934925864909</v>
      </c>
      <c r="R466">
        <f>AVERAGE(ds_salaries[[#This Row],[Avg_Us Sal]],ds_salaries[[#This Row],[TOTAL MI]])</f>
        <v>56255.434925864909</v>
      </c>
      <c r="S466">
        <f>AVERAGE(ds_salaries[[#This Row],[TOTAL SE]],ds_salaries[[#This Row],[Avg_Us Sal]])</f>
        <v>56288.934925864909</v>
      </c>
      <c r="T466" t="str">
        <f>IF(ds_salaries[[#This Row],[salary_in_usd]]&gt;ds_salaries[[#This Row],[Avg_Us Sal]],"high paying","low paying")</f>
        <v>high paying</v>
      </c>
      <c r="U466">
        <f t="shared" si="39"/>
        <v>26</v>
      </c>
    </row>
    <row r="467" spans="1:21" x14ac:dyDescent="0.35">
      <c r="A467">
        <v>465</v>
      </c>
      <c r="B467">
        <v>2022</v>
      </c>
      <c r="C467" t="s">
        <v>31</v>
      </c>
      <c r="D467" t="s">
        <v>13</v>
      </c>
      <c r="E467" t="s">
        <v>44</v>
      </c>
      <c r="F467">
        <v>120000</v>
      </c>
      <c r="G467" t="s">
        <v>20</v>
      </c>
      <c r="H467">
        <v>120000</v>
      </c>
      <c r="I467" t="s">
        <v>30</v>
      </c>
      <c r="J467">
        <v>100</v>
      </c>
      <c r="K467" t="s">
        <v>30</v>
      </c>
      <c r="L467" t="s">
        <v>26</v>
      </c>
      <c r="M467">
        <f t="shared" si="35"/>
        <v>280</v>
      </c>
      <c r="N467">
        <f t="shared" si="36"/>
        <v>112297.86985172982</v>
      </c>
      <c r="O467">
        <f t="shared" si="37"/>
        <v>213</v>
      </c>
      <c r="P467">
        <f t="shared" si="38"/>
        <v>88</v>
      </c>
      <c r="Q467">
        <f>AVERAGE(ds_salaries[[#This Row],[TOTAL IN]],ds_salaries[[#This Row],[Avg_Us Sal]])</f>
        <v>56192.934925864909</v>
      </c>
      <c r="R467">
        <f>AVERAGE(ds_salaries[[#This Row],[Avg_Us Sal]],ds_salaries[[#This Row],[TOTAL MI]])</f>
        <v>56255.434925864909</v>
      </c>
      <c r="S467">
        <f>AVERAGE(ds_salaries[[#This Row],[TOTAL SE]],ds_salaries[[#This Row],[Avg_Us Sal]])</f>
        <v>56288.934925864909</v>
      </c>
      <c r="T467" t="str">
        <f>IF(ds_salaries[[#This Row],[salary_in_usd]]&gt;ds_salaries[[#This Row],[Avg_Us Sal]],"high paying","low paying")</f>
        <v>high paying</v>
      </c>
      <c r="U467">
        <f t="shared" si="39"/>
        <v>26</v>
      </c>
    </row>
    <row r="468" spans="1:21" x14ac:dyDescent="0.35">
      <c r="A468">
        <v>466</v>
      </c>
      <c r="B468">
        <v>2022</v>
      </c>
      <c r="C468" t="s">
        <v>18</v>
      </c>
      <c r="D468" t="s">
        <v>13</v>
      </c>
      <c r="E468" t="s">
        <v>56</v>
      </c>
      <c r="F468">
        <v>144000</v>
      </c>
      <c r="G468" t="s">
        <v>20</v>
      </c>
      <c r="H468">
        <v>144000</v>
      </c>
      <c r="I468" t="s">
        <v>30</v>
      </c>
      <c r="J468">
        <v>50</v>
      </c>
      <c r="K468" t="s">
        <v>30</v>
      </c>
      <c r="L468" t="s">
        <v>17</v>
      </c>
      <c r="M468">
        <f t="shared" si="35"/>
        <v>280</v>
      </c>
      <c r="N468">
        <f t="shared" si="36"/>
        <v>112297.86985172982</v>
      </c>
      <c r="O468">
        <f t="shared" si="37"/>
        <v>213</v>
      </c>
      <c r="P468">
        <f t="shared" si="38"/>
        <v>88</v>
      </c>
      <c r="Q468">
        <f>AVERAGE(ds_salaries[[#This Row],[TOTAL IN]],ds_salaries[[#This Row],[Avg_Us Sal]])</f>
        <v>56192.934925864909</v>
      </c>
      <c r="R468">
        <f>AVERAGE(ds_salaries[[#This Row],[Avg_Us Sal]],ds_salaries[[#This Row],[TOTAL MI]])</f>
        <v>56255.434925864909</v>
      </c>
      <c r="S468">
        <f>AVERAGE(ds_salaries[[#This Row],[TOTAL SE]],ds_salaries[[#This Row],[Avg_Us Sal]])</f>
        <v>56288.934925864909</v>
      </c>
      <c r="T468" t="str">
        <f>IF(ds_salaries[[#This Row],[salary_in_usd]]&gt;ds_salaries[[#This Row],[Avg_Us Sal]],"high paying","low paying")</f>
        <v>high paying</v>
      </c>
      <c r="U468">
        <f t="shared" si="39"/>
        <v>26</v>
      </c>
    </row>
    <row r="469" spans="1:21" x14ac:dyDescent="0.35">
      <c r="A469">
        <v>467</v>
      </c>
      <c r="B469">
        <v>2022</v>
      </c>
      <c r="C469" t="s">
        <v>18</v>
      </c>
      <c r="D469" t="s">
        <v>13</v>
      </c>
      <c r="E469" t="s">
        <v>14</v>
      </c>
      <c r="F469">
        <v>104890</v>
      </c>
      <c r="G469" t="s">
        <v>20</v>
      </c>
      <c r="H469">
        <v>104890</v>
      </c>
      <c r="I469" t="s">
        <v>30</v>
      </c>
      <c r="J469">
        <v>100</v>
      </c>
      <c r="K469" t="s">
        <v>30</v>
      </c>
      <c r="L469" t="s">
        <v>26</v>
      </c>
      <c r="M469">
        <f t="shared" si="35"/>
        <v>280</v>
      </c>
      <c r="N469">
        <f t="shared" si="36"/>
        <v>112297.86985172982</v>
      </c>
      <c r="O469">
        <f t="shared" si="37"/>
        <v>213</v>
      </c>
      <c r="P469">
        <f t="shared" si="38"/>
        <v>88</v>
      </c>
      <c r="Q469">
        <f>AVERAGE(ds_salaries[[#This Row],[TOTAL IN]],ds_salaries[[#This Row],[Avg_Us Sal]])</f>
        <v>56192.934925864909</v>
      </c>
      <c r="R469">
        <f>AVERAGE(ds_salaries[[#This Row],[Avg_Us Sal]],ds_salaries[[#This Row],[TOTAL MI]])</f>
        <v>56255.434925864909</v>
      </c>
      <c r="S469">
        <f>AVERAGE(ds_salaries[[#This Row],[TOTAL SE]],ds_salaries[[#This Row],[Avg_Us Sal]])</f>
        <v>56288.934925864909</v>
      </c>
      <c r="T469" t="str">
        <f>IF(ds_salaries[[#This Row],[salary_in_usd]]&gt;ds_salaries[[#This Row],[Avg_Us Sal]],"high paying","low paying")</f>
        <v>low paying</v>
      </c>
      <c r="U469">
        <f t="shared" si="39"/>
        <v>26</v>
      </c>
    </row>
    <row r="470" spans="1:21" x14ac:dyDescent="0.35">
      <c r="A470">
        <v>468</v>
      </c>
      <c r="B470">
        <v>2022</v>
      </c>
      <c r="C470" t="s">
        <v>18</v>
      </c>
      <c r="D470" t="s">
        <v>13</v>
      </c>
      <c r="E470" t="s">
        <v>44</v>
      </c>
      <c r="F470">
        <v>100000</v>
      </c>
      <c r="G470" t="s">
        <v>20</v>
      </c>
      <c r="H470">
        <v>100000</v>
      </c>
      <c r="I470" t="s">
        <v>30</v>
      </c>
      <c r="J470">
        <v>100</v>
      </c>
      <c r="K470" t="s">
        <v>30</v>
      </c>
      <c r="L470" t="s">
        <v>26</v>
      </c>
      <c r="M470">
        <f t="shared" si="35"/>
        <v>280</v>
      </c>
      <c r="N470">
        <f t="shared" si="36"/>
        <v>112297.86985172982</v>
      </c>
      <c r="O470">
        <f t="shared" si="37"/>
        <v>213</v>
      </c>
      <c r="P470">
        <f t="shared" si="38"/>
        <v>88</v>
      </c>
      <c r="Q470">
        <f>AVERAGE(ds_salaries[[#This Row],[TOTAL IN]],ds_salaries[[#This Row],[Avg_Us Sal]])</f>
        <v>56192.934925864909</v>
      </c>
      <c r="R470">
        <f>AVERAGE(ds_salaries[[#This Row],[Avg_Us Sal]],ds_salaries[[#This Row],[TOTAL MI]])</f>
        <v>56255.434925864909</v>
      </c>
      <c r="S470">
        <f>AVERAGE(ds_salaries[[#This Row],[TOTAL SE]],ds_salaries[[#This Row],[Avg_Us Sal]])</f>
        <v>56288.934925864909</v>
      </c>
      <c r="T470" t="str">
        <f>IF(ds_salaries[[#This Row],[salary_in_usd]]&gt;ds_salaries[[#This Row],[Avg_Us Sal]],"high paying","low paying")</f>
        <v>low paying</v>
      </c>
      <c r="U470">
        <f t="shared" si="39"/>
        <v>26</v>
      </c>
    </row>
    <row r="471" spans="1:21" x14ac:dyDescent="0.35">
      <c r="A471">
        <v>469</v>
      </c>
      <c r="B471">
        <v>2022</v>
      </c>
      <c r="C471" t="s">
        <v>18</v>
      </c>
      <c r="D471" t="s">
        <v>13</v>
      </c>
      <c r="E471" t="s">
        <v>14</v>
      </c>
      <c r="F471">
        <v>140000</v>
      </c>
      <c r="G471" t="s">
        <v>20</v>
      </c>
      <c r="H471">
        <v>140000</v>
      </c>
      <c r="I471" t="s">
        <v>30</v>
      </c>
      <c r="J471">
        <v>100</v>
      </c>
      <c r="K471" t="s">
        <v>30</v>
      </c>
      <c r="L471" t="s">
        <v>26</v>
      </c>
      <c r="M471">
        <f t="shared" si="35"/>
        <v>280</v>
      </c>
      <c r="N471">
        <f t="shared" si="36"/>
        <v>112297.86985172982</v>
      </c>
      <c r="O471">
        <f t="shared" si="37"/>
        <v>213</v>
      </c>
      <c r="P471">
        <f t="shared" si="38"/>
        <v>88</v>
      </c>
      <c r="Q471">
        <f>AVERAGE(ds_salaries[[#This Row],[TOTAL IN]],ds_salaries[[#This Row],[Avg_Us Sal]])</f>
        <v>56192.934925864909</v>
      </c>
      <c r="R471">
        <f>AVERAGE(ds_salaries[[#This Row],[Avg_Us Sal]],ds_salaries[[#This Row],[TOTAL MI]])</f>
        <v>56255.434925864909</v>
      </c>
      <c r="S471">
        <f>AVERAGE(ds_salaries[[#This Row],[TOTAL SE]],ds_salaries[[#This Row],[Avg_Us Sal]])</f>
        <v>56288.934925864909</v>
      </c>
      <c r="T471" t="str">
        <f>IF(ds_salaries[[#This Row],[salary_in_usd]]&gt;ds_salaries[[#This Row],[Avg_Us Sal]],"high paying","low paying")</f>
        <v>high paying</v>
      </c>
      <c r="U471">
        <f t="shared" si="39"/>
        <v>26</v>
      </c>
    </row>
    <row r="472" spans="1:21" x14ac:dyDescent="0.35">
      <c r="A472">
        <v>470</v>
      </c>
      <c r="B472">
        <v>2022</v>
      </c>
      <c r="C472" t="s">
        <v>12</v>
      </c>
      <c r="D472" t="s">
        <v>13</v>
      </c>
      <c r="E472" t="s">
        <v>32</v>
      </c>
      <c r="F472">
        <v>135000</v>
      </c>
      <c r="G472" t="s">
        <v>20</v>
      </c>
      <c r="H472">
        <v>135000</v>
      </c>
      <c r="I472" t="s">
        <v>30</v>
      </c>
      <c r="J472">
        <v>100</v>
      </c>
      <c r="K472" t="s">
        <v>30</v>
      </c>
      <c r="L472" t="s">
        <v>26</v>
      </c>
      <c r="M472">
        <f t="shared" si="35"/>
        <v>280</v>
      </c>
      <c r="N472">
        <f t="shared" si="36"/>
        <v>112297.86985172982</v>
      </c>
      <c r="O472">
        <f t="shared" si="37"/>
        <v>213</v>
      </c>
      <c r="P472">
        <f t="shared" si="38"/>
        <v>88</v>
      </c>
      <c r="Q472">
        <f>AVERAGE(ds_salaries[[#This Row],[TOTAL IN]],ds_salaries[[#This Row],[Avg_Us Sal]])</f>
        <v>56192.934925864909</v>
      </c>
      <c r="R472">
        <f>AVERAGE(ds_salaries[[#This Row],[Avg_Us Sal]],ds_salaries[[#This Row],[TOTAL MI]])</f>
        <v>56255.434925864909</v>
      </c>
      <c r="S472">
        <f>AVERAGE(ds_salaries[[#This Row],[TOTAL SE]],ds_salaries[[#This Row],[Avg_Us Sal]])</f>
        <v>56288.934925864909</v>
      </c>
      <c r="T472" t="str">
        <f>IF(ds_salaries[[#This Row],[salary_in_usd]]&gt;ds_salaries[[#This Row],[Avg_Us Sal]],"high paying","low paying")</f>
        <v>high paying</v>
      </c>
      <c r="U472">
        <f t="shared" si="39"/>
        <v>26</v>
      </c>
    </row>
    <row r="473" spans="1:21" x14ac:dyDescent="0.35">
      <c r="A473">
        <v>471</v>
      </c>
      <c r="B473">
        <v>2022</v>
      </c>
      <c r="C473" t="s">
        <v>12</v>
      </c>
      <c r="D473" t="s">
        <v>13</v>
      </c>
      <c r="E473" t="s">
        <v>32</v>
      </c>
      <c r="F473">
        <v>50000</v>
      </c>
      <c r="G473" t="s">
        <v>20</v>
      </c>
      <c r="H473">
        <v>50000</v>
      </c>
      <c r="I473" t="s">
        <v>30</v>
      </c>
      <c r="J473">
        <v>100</v>
      </c>
      <c r="K473" t="s">
        <v>30</v>
      </c>
      <c r="L473" t="s">
        <v>26</v>
      </c>
      <c r="M473">
        <f t="shared" si="35"/>
        <v>280</v>
      </c>
      <c r="N473">
        <f t="shared" si="36"/>
        <v>112297.86985172982</v>
      </c>
      <c r="O473">
        <f t="shared" si="37"/>
        <v>213</v>
      </c>
      <c r="P473">
        <f t="shared" si="38"/>
        <v>88</v>
      </c>
      <c r="Q473">
        <f>AVERAGE(ds_salaries[[#This Row],[TOTAL IN]],ds_salaries[[#This Row],[Avg_Us Sal]])</f>
        <v>56192.934925864909</v>
      </c>
      <c r="R473">
        <f>AVERAGE(ds_salaries[[#This Row],[Avg_Us Sal]],ds_salaries[[#This Row],[TOTAL MI]])</f>
        <v>56255.434925864909</v>
      </c>
      <c r="S473">
        <f>AVERAGE(ds_salaries[[#This Row],[TOTAL SE]],ds_salaries[[#This Row],[Avg_Us Sal]])</f>
        <v>56288.934925864909</v>
      </c>
      <c r="T473" t="str">
        <f>IF(ds_salaries[[#This Row],[salary_in_usd]]&gt;ds_salaries[[#This Row],[Avg_Us Sal]],"high paying","low paying")</f>
        <v>low paying</v>
      </c>
      <c r="U473">
        <f t="shared" si="39"/>
        <v>26</v>
      </c>
    </row>
    <row r="474" spans="1:21" x14ac:dyDescent="0.35">
      <c r="A474">
        <v>472</v>
      </c>
      <c r="B474">
        <v>2022</v>
      </c>
      <c r="C474" t="s">
        <v>18</v>
      </c>
      <c r="D474" t="s">
        <v>13</v>
      </c>
      <c r="E474" t="s">
        <v>14</v>
      </c>
      <c r="F474">
        <v>220000</v>
      </c>
      <c r="G474" t="s">
        <v>20</v>
      </c>
      <c r="H474">
        <v>220000</v>
      </c>
      <c r="I474" t="s">
        <v>30</v>
      </c>
      <c r="J474">
        <v>100</v>
      </c>
      <c r="K474" t="s">
        <v>30</v>
      </c>
      <c r="L474" t="s">
        <v>26</v>
      </c>
      <c r="M474">
        <f t="shared" si="35"/>
        <v>280</v>
      </c>
      <c r="N474">
        <f t="shared" si="36"/>
        <v>112297.86985172982</v>
      </c>
      <c r="O474">
        <f t="shared" si="37"/>
        <v>213</v>
      </c>
      <c r="P474">
        <f t="shared" si="38"/>
        <v>88</v>
      </c>
      <c r="Q474">
        <f>AVERAGE(ds_salaries[[#This Row],[TOTAL IN]],ds_salaries[[#This Row],[Avg_Us Sal]])</f>
        <v>56192.934925864909</v>
      </c>
      <c r="R474">
        <f>AVERAGE(ds_salaries[[#This Row],[Avg_Us Sal]],ds_salaries[[#This Row],[TOTAL MI]])</f>
        <v>56255.434925864909</v>
      </c>
      <c r="S474">
        <f>AVERAGE(ds_salaries[[#This Row],[TOTAL SE]],ds_salaries[[#This Row],[Avg_Us Sal]])</f>
        <v>56288.934925864909</v>
      </c>
      <c r="T474" t="str">
        <f>IF(ds_salaries[[#This Row],[salary_in_usd]]&gt;ds_salaries[[#This Row],[Avg_Us Sal]],"high paying","low paying")</f>
        <v>high paying</v>
      </c>
      <c r="U474">
        <f t="shared" si="39"/>
        <v>26</v>
      </c>
    </row>
    <row r="475" spans="1:21" x14ac:dyDescent="0.35">
      <c r="A475">
        <v>473</v>
      </c>
      <c r="B475">
        <v>2022</v>
      </c>
      <c r="C475" t="s">
        <v>18</v>
      </c>
      <c r="D475" t="s">
        <v>13</v>
      </c>
      <c r="E475" t="s">
        <v>14</v>
      </c>
      <c r="F475">
        <v>140000</v>
      </c>
      <c r="G475" t="s">
        <v>20</v>
      </c>
      <c r="H475">
        <v>140000</v>
      </c>
      <c r="I475" t="s">
        <v>30</v>
      </c>
      <c r="J475">
        <v>100</v>
      </c>
      <c r="K475" t="s">
        <v>30</v>
      </c>
      <c r="L475" t="s">
        <v>26</v>
      </c>
      <c r="M475">
        <f t="shared" si="35"/>
        <v>280</v>
      </c>
      <c r="N475">
        <f t="shared" si="36"/>
        <v>112297.86985172982</v>
      </c>
      <c r="O475">
        <f t="shared" si="37"/>
        <v>213</v>
      </c>
      <c r="P475">
        <f t="shared" si="38"/>
        <v>88</v>
      </c>
      <c r="Q475">
        <f>AVERAGE(ds_salaries[[#This Row],[TOTAL IN]],ds_salaries[[#This Row],[Avg_Us Sal]])</f>
        <v>56192.934925864909</v>
      </c>
      <c r="R475">
        <f>AVERAGE(ds_salaries[[#This Row],[Avg_Us Sal]],ds_salaries[[#This Row],[TOTAL MI]])</f>
        <v>56255.434925864909</v>
      </c>
      <c r="S475">
        <f>AVERAGE(ds_salaries[[#This Row],[TOTAL SE]],ds_salaries[[#This Row],[Avg_Us Sal]])</f>
        <v>56288.934925864909</v>
      </c>
      <c r="T475" t="str">
        <f>IF(ds_salaries[[#This Row],[salary_in_usd]]&gt;ds_salaries[[#This Row],[Avg_Us Sal]],"high paying","low paying")</f>
        <v>high paying</v>
      </c>
      <c r="U475">
        <f t="shared" si="39"/>
        <v>26</v>
      </c>
    </row>
    <row r="476" spans="1:21" x14ac:dyDescent="0.35">
      <c r="A476">
        <v>474</v>
      </c>
      <c r="B476">
        <v>2022</v>
      </c>
      <c r="C476" t="s">
        <v>12</v>
      </c>
      <c r="D476" t="s">
        <v>13</v>
      </c>
      <c r="E476" t="s">
        <v>14</v>
      </c>
      <c r="F476">
        <v>140000</v>
      </c>
      <c r="G476" t="s">
        <v>24</v>
      </c>
      <c r="H476">
        <v>183228</v>
      </c>
      <c r="I476" t="s">
        <v>25</v>
      </c>
      <c r="J476">
        <v>0</v>
      </c>
      <c r="K476" t="s">
        <v>25</v>
      </c>
      <c r="L476" t="s">
        <v>26</v>
      </c>
      <c r="M476">
        <f t="shared" si="35"/>
        <v>280</v>
      </c>
      <c r="N476">
        <f t="shared" si="36"/>
        <v>112297.86985172982</v>
      </c>
      <c r="O476">
        <f t="shared" si="37"/>
        <v>213</v>
      </c>
      <c r="P476">
        <f t="shared" si="38"/>
        <v>88</v>
      </c>
      <c r="Q476">
        <f>AVERAGE(ds_salaries[[#This Row],[TOTAL IN]],ds_salaries[[#This Row],[Avg_Us Sal]])</f>
        <v>56192.934925864909</v>
      </c>
      <c r="R476">
        <f>AVERAGE(ds_salaries[[#This Row],[Avg_Us Sal]],ds_salaries[[#This Row],[TOTAL MI]])</f>
        <v>56255.434925864909</v>
      </c>
      <c r="S476">
        <f>AVERAGE(ds_salaries[[#This Row],[TOTAL SE]],ds_salaries[[#This Row],[Avg_Us Sal]])</f>
        <v>56288.934925864909</v>
      </c>
      <c r="T476" t="str">
        <f>IF(ds_salaries[[#This Row],[salary_in_usd]]&gt;ds_salaries[[#This Row],[Avg_Us Sal]],"high paying","low paying")</f>
        <v>high paying</v>
      </c>
      <c r="U476">
        <f t="shared" si="39"/>
        <v>26</v>
      </c>
    </row>
    <row r="477" spans="1:21" x14ac:dyDescent="0.35">
      <c r="A477">
        <v>475</v>
      </c>
      <c r="B477">
        <v>2022</v>
      </c>
      <c r="C477" t="s">
        <v>12</v>
      </c>
      <c r="D477" t="s">
        <v>13</v>
      </c>
      <c r="E477" t="s">
        <v>14</v>
      </c>
      <c r="F477">
        <v>70000</v>
      </c>
      <c r="G477" t="s">
        <v>24</v>
      </c>
      <c r="H477">
        <v>91614</v>
      </c>
      <c r="I477" t="s">
        <v>25</v>
      </c>
      <c r="J477">
        <v>0</v>
      </c>
      <c r="K477" t="s">
        <v>25</v>
      </c>
      <c r="L477" t="s">
        <v>26</v>
      </c>
      <c r="M477">
        <f t="shared" si="35"/>
        <v>280</v>
      </c>
      <c r="N477">
        <f t="shared" si="36"/>
        <v>112297.86985172982</v>
      </c>
      <c r="O477">
        <f t="shared" si="37"/>
        <v>213</v>
      </c>
      <c r="P477">
        <f t="shared" si="38"/>
        <v>88</v>
      </c>
      <c r="Q477">
        <f>AVERAGE(ds_salaries[[#This Row],[TOTAL IN]],ds_salaries[[#This Row],[Avg_Us Sal]])</f>
        <v>56192.934925864909</v>
      </c>
      <c r="R477">
        <f>AVERAGE(ds_salaries[[#This Row],[Avg_Us Sal]],ds_salaries[[#This Row],[TOTAL MI]])</f>
        <v>56255.434925864909</v>
      </c>
      <c r="S477">
        <f>AVERAGE(ds_salaries[[#This Row],[TOTAL SE]],ds_salaries[[#This Row],[Avg_Us Sal]])</f>
        <v>56288.934925864909</v>
      </c>
      <c r="T477" t="str">
        <f>IF(ds_salaries[[#This Row],[salary_in_usd]]&gt;ds_salaries[[#This Row],[Avg_Us Sal]],"high paying","low paying")</f>
        <v>low paying</v>
      </c>
      <c r="U477">
        <f t="shared" si="39"/>
        <v>26</v>
      </c>
    </row>
    <row r="478" spans="1:21" x14ac:dyDescent="0.35">
      <c r="A478">
        <v>476</v>
      </c>
      <c r="B478">
        <v>2022</v>
      </c>
      <c r="C478" t="s">
        <v>18</v>
      </c>
      <c r="D478" t="s">
        <v>13</v>
      </c>
      <c r="E478" t="s">
        <v>14</v>
      </c>
      <c r="F478">
        <v>185100</v>
      </c>
      <c r="G478" t="s">
        <v>20</v>
      </c>
      <c r="H478">
        <v>185100</v>
      </c>
      <c r="I478" t="s">
        <v>30</v>
      </c>
      <c r="J478">
        <v>100</v>
      </c>
      <c r="K478" t="s">
        <v>30</v>
      </c>
      <c r="L478" t="s">
        <v>26</v>
      </c>
      <c r="M478">
        <f t="shared" si="35"/>
        <v>280</v>
      </c>
      <c r="N478">
        <f t="shared" si="36"/>
        <v>112297.86985172982</v>
      </c>
      <c r="O478">
        <f t="shared" si="37"/>
        <v>213</v>
      </c>
      <c r="P478">
        <f t="shared" si="38"/>
        <v>88</v>
      </c>
      <c r="Q478">
        <f>AVERAGE(ds_salaries[[#This Row],[TOTAL IN]],ds_salaries[[#This Row],[Avg_Us Sal]])</f>
        <v>56192.934925864909</v>
      </c>
      <c r="R478">
        <f>AVERAGE(ds_salaries[[#This Row],[Avg_Us Sal]],ds_salaries[[#This Row],[TOTAL MI]])</f>
        <v>56255.434925864909</v>
      </c>
      <c r="S478">
        <f>AVERAGE(ds_salaries[[#This Row],[TOTAL SE]],ds_salaries[[#This Row],[Avg_Us Sal]])</f>
        <v>56288.934925864909</v>
      </c>
      <c r="T478" t="str">
        <f>IF(ds_salaries[[#This Row],[salary_in_usd]]&gt;ds_salaries[[#This Row],[Avg_Us Sal]],"high paying","low paying")</f>
        <v>high paying</v>
      </c>
      <c r="U478">
        <f t="shared" si="39"/>
        <v>26</v>
      </c>
    </row>
    <row r="479" spans="1:21" x14ac:dyDescent="0.35">
      <c r="A479">
        <v>477</v>
      </c>
      <c r="B479">
        <v>2022</v>
      </c>
      <c r="C479" t="s">
        <v>18</v>
      </c>
      <c r="D479" t="s">
        <v>13</v>
      </c>
      <c r="E479" t="s">
        <v>29</v>
      </c>
      <c r="F479">
        <v>220000</v>
      </c>
      <c r="G479" t="s">
        <v>20</v>
      </c>
      <c r="H479">
        <v>220000</v>
      </c>
      <c r="I479" t="s">
        <v>30</v>
      </c>
      <c r="J479">
        <v>100</v>
      </c>
      <c r="K479" t="s">
        <v>30</v>
      </c>
      <c r="L479" t="s">
        <v>26</v>
      </c>
      <c r="M479">
        <f t="shared" si="35"/>
        <v>280</v>
      </c>
      <c r="N479">
        <f t="shared" si="36"/>
        <v>112297.86985172982</v>
      </c>
      <c r="O479">
        <f t="shared" si="37"/>
        <v>213</v>
      </c>
      <c r="P479">
        <f t="shared" si="38"/>
        <v>88</v>
      </c>
      <c r="Q479">
        <f>AVERAGE(ds_salaries[[#This Row],[TOTAL IN]],ds_salaries[[#This Row],[Avg_Us Sal]])</f>
        <v>56192.934925864909</v>
      </c>
      <c r="R479">
        <f>AVERAGE(ds_salaries[[#This Row],[Avg_Us Sal]],ds_salaries[[#This Row],[TOTAL MI]])</f>
        <v>56255.434925864909</v>
      </c>
      <c r="S479">
        <f>AVERAGE(ds_salaries[[#This Row],[TOTAL SE]],ds_salaries[[#This Row],[Avg_Us Sal]])</f>
        <v>56288.934925864909</v>
      </c>
      <c r="T479" t="str">
        <f>IF(ds_salaries[[#This Row],[salary_in_usd]]&gt;ds_salaries[[#This Row],[Avg_Us Sal]],"high paying","low paying")</f>
        <v>high paying</v>
      </c>
      <c r="U479">
        <f t="shared" si="39"/>
        <v>26</v>
      </c>
    </row>
    <row r="480" spans="1:21" x14ac:dyDescent="0.35">
      <c r="A480">
        <v>478</v>
      </c>
      <c r="B480">
        <v>2022</v>
      </c>
      <c r="C480" t="s">
        <v>12</v>
      </c>
      <c r="D480" t="s">
        <v>13</v>
      </c>
      <c r="E480" t="s">
        <v>14</v>
      </c>
      <c r="F480">
        <v>200000</v>
      </c>
      <c r="G480" t="s">
        <v>20</v>
      </c>
      <c r="H480">
        <v>200000</v>
      </c>
      <c r="I480" t="s">
        <v>30</v>
      </c>
      <c r="J480">
        <v>100</v>
      </c>
      <c r="K480" t="s">
        <v>30</v>
      </c>
      <c r="L480" t="s">
        <v>26</v>
      </c>
      <c r="M480">
        <f t="shared" si="35"/>
        <v>280</v>
      </c>
      <c r="N480">
        <f t="shared" si="36"/>
        <v>112297.86985172982</v>
      </c>
      <c r="O480">
        <f t="shared" si="37"/>
        <v>213</v>
      </c>
      <c r="P480">
        <f t="shared" si="38"/>
        <v>88</v>
      </c>
      <c r="Q480">
        <f>AVERAGE(ds_salaries[[#This Row],[TOTAL IN]],ds_salaries[[#This Row],[Avg_Us Sal]])</f>
        <v>56192.934925864909</v>
      </c>
      <c r="R480">
        <f>AVERAGE(ds_salaries[[#This Row],[Avg_Us Sal]],ds_salaries[[#This Row],[TOTAL MI]])</f>
        <v>56255.434925864909</v>
      </c>
      <c r="S480">
        <f>AVERAGE(ds_salaries[[#This Row],[TOTAL SE]],ds_salaries[[#This Row],[Avg_Us Sal]])</f>
        <v>56288.934925864909</v>
      </c>
      <c r="T480" t="str">
        <f>IF(ds_salaries[[#This Row],[salary_in_usd]]&gt;ds_salaries[[#This Row],[Avg_Us Sal]],"high paying","low paying")</f>
        <v>high paying</v>
      </c>
      <c r="U480">
        <f t="shared" si="39"/>
        <v>26</v>
      </c>
    </row>
    <row r="481" spans="1:21" x14ac:dyDescent="0.35">
      <c r="A481">
        <v>479</v>
      </c>
      <c r="B481">
        <v>2022</v>
      </c>
      <c r="C481" t="s">
        <v>12</v>
      </c>
      <c r="D481" t="s">
        <v>13</v>
      </c>
      <c r="E481" t="s">
        <v>14</v>
      </c>
      <c r="F481">
        <v>120000</v>
      </c>
      <c r="G481" t="s">
        <v>20</v>
      </c>
      <c r="H481">
        <v>120000</v>
      </c>
      <c r="I481" t="s">
        <v>30</v>
      </c>
      <c r="J481">
        <v>100</v>
      </c>
      <c r="K481" t="s">
        <v>30</v>
      </c>
      <c r="L481" t="s">
        <v>26</v>
      </c>
      <c r="M481">
        <f t="shared" si="35"/>
        <v>280</v>
      </c>
      <c r="N481">
        <f t="shared" si="36"/>
        <v>112297.86985172982</v>
      </c>
      <c r="O481">
        <f t="shared" si="37"/>
        <v>213</v>
      </c>
      <c r="P481">
        <f t="shared" si="38"/>
        <v>88</v>
      </c>
      <c r="Q481">
        <f>AVERAGE(ds_salaries[[#This Row],[TOTAL IN]],ds_salaries[[#This Row],[Avg_Us Sal]])</f>
        <v>56192.934925864909</v>
      </c>
      <c r="R481">
        <f>AVERAGE(ds_salaries[[#This Row],[Avg_Us Sal]],ds_salaries[[#This Row],[TOTAL MI]])</f>
        <v>56255.434925864909</v>
      </c>
      <c r="S481">
        <f>AVERAGE(ds_salaries[[#This Row],[TOTAL SE]],ds_salaries[[#This Row],[Avg_Us Sal]])</f>
        <v>56288.934925864909</v>
      </c>
      <c r="T481" t="str">
        <f>IF(ds_salaries[[#This Row],[salary_in_usd]]&gt;ds_salaries[[#This Row],[Avg_Us Sal]],"high paying","low paying")</f>
        <v>high paying</v>
      </c>
      <c r="U481">
        <f t="shared" si="39"/>
        <v>26</v>
      </c>
    </row>
    <row r="482" spans="1:21" x14ac:dyDescent="0.35">
      <c r="A482">
        <v>480</v>
      </c>
      <c r="B482">
        <v>2022</v>
      </c>
      <c r="C482" t="s">
        <v>18</v>
      </c>
      <c r="D482" t="s">
        <v>13</v>
      </c>
      <c r="E482" t="s">
        <v>29</v>
      </c>
      <c r="F482">
        <v>120000</v>
      </c>
      <c r="G482" t="s">
        <v>20</v>
      </c>
      <c r="H482">
        <v>120000</v>
      </c>
      <c r="I482" t="s">
        <v>53</v>
      </c>
      <c r="J482">
        <v>100</v>
      </c>
      <c r="K482" t="s">
        <v>53</v>
      </c>
      <c r="L482" t="s">
        <v>22</v>
      </c>
      <c r="M482">
        <f t="shared" si="35"/>
        <v>280</v>
      </c>
      <c r="N482">
        <f t="shared" si="36"/>
        <v>112297.86985172982</v>
      </c>
      <c r="O482">
        <f t="shared" si="37"/>
        <v>213</v>
      </c>
      <c r="P482">
        <f t="shared" si="38"/>
        <v>88</v>
      </c>
      <c r="Q482">
        <f>AVERAGE(ds_salaries[[#This Row],[TOTAL IN]],ds_salaries[[#This Row],[Avg_Us Sal]])</f>
        <v>56192.934925864909</v>
      </c>
      <c r="R482">
        <f>AVERAGE(ds_salaries[[#This Row],[Avg_Us Sal]],ds_salaries[[#This Row],[TOTAL MI]])</f>
        <v>56255.434925864909</v>
      </c>
      <c r="S482">
        <f>AVERAGE(ds_salaries[[#This Row],[TOTAL SE]],ds_salaries[[#This Row],[Avg_Us Sal]])</f>
        <v>56288.934925864909</v>
      </c>
      <c r="T482" t="str">
        <f>IF(ds_salaries[[#This Row],[salary_in_usd]]&gt;ds_salaries[[#This Row],[Avg_Us Sal]],"high paying","low paying")</f>
        <v>high paying</v>
      </c>
      <c r="U482">
        <f t="shared" si="39"/>
        <v>26</v>
      </c>
    </row>
    <row r="483" spans="1:21" x14ac:dyDescent="0.35">
      <c r="A483">
        <v>481</v>
      </c>
      <c r="B483">
        <v>2022</v>
      </c>
      <c r="C483" t="s">
        <v>18</v>
      </c>
      <c r="D483" t="s">
        <v>13</v>
      </c>
      <c r="E483" t="s">
        <v>29</v>
      </c>
      <c r="F483">
        <v>65000</v>
      </c>
      <c r="G483" t="s">
        <v>20</v>
      </c>
      <c r="H483">
        <v>65000</v>
      </c>
      <c r="I483" t="s">
        <v>53</v>
      </c>
      <c r="J483">
        <v>100</v>
      </c>
      <c r="K483" t="s">
        <v>53</v>
      </c>
      <c r="L483" t="s">
        <v>22</v>
      </c>
      <c r="M483">
        <f t="shared" si="35"/>
        <v>280</v>
      </c>
      <c r="N483">
        <f t="shared" si="36"/>
        <v>112297.86985172982</v>
      </c>
      <c r="O483">
        <f t="shared" si="37"/>
        <v>213</v>
      </c>
      <c r="P483">
        <f t="shared" si="38"/>
        <v>88</v>
      </c>
      <c r="Q483">
        <f>AVERAGE(ds_salaries[[#This Row],[TOTAL IN]],ds_salaries[[#This Row],[Avg_Us Sal]])</f>
        <v>56192.934925864909</v>
      </c>
      <c r="R483">
        <f>AVERAGE(ds_salaries[[#This Row],[Avg_Us Sal]],ds_salaries[[#This Row],[TOTAL MI]])</f>
        <v>56255.434925864909</v>
      </c>
      <c r="S483">
        <f>AVERAGE(ds_salaries[[#This Row],[TOTAL SE]],ds_salaries[[#This Row],[Avg_Us Sal]])</f>
        <v>56288.934925864909</v>
      </c>
      <c r="T483" t="str">
        <f>IF(ds_salaries[[#This Row],[salary_in_usd]]&gt;ds_salaries[[#This Row],[Avg_Us Sal]],"high paying","low paying")</f>
        <v>low paying</v>
      </c>
      <c r="U483">
        <f t="shared" si="39"/>
        <v>26</v>
      </c>
    </row>
    <row r="484" spans="1:21" x14ac:dyDescent="0.35">
      <c r="A484">
        <v>482</v>
      </c>
      <c r="B484">
        <v>2022</v>
      </c>
      <c r="C484" t="s">
        <v>54</v>
      </c>
      <c r="D484" t="s">
        <v>13</v>
      </c>
      <c r="E484" t="s">
        <v>44</v>
      </c>
      <c r="F484">
        <v>324000</v>
      </c>
      <c r="G484" t="s">
        <v>20</v>
      </c>
      <c r="H484">
        <v>324000</v>
      </c>
      <c r="I484" t="s">
        <v>30</v>
      </c>
      <c r="J484">
        <v>100</v>
      </c>
      <c r="K484" t="s">
        <v>30</v>
      </c>
      <c r="L484" t="s">
        <v>26</v>
      </c>
      <c r="M484">
        <f t="shared" si="35"/>
        <v>280</v>
      </c>
      <c r="N484">
        <f t="shared" si="36"/>
        <v>112297.86985172982</v>
      </c>
      <c r="O484">
        <f t="shared" si="37"/>
        <v>213</v>
      </c>
      <c r="P484">
        <f t="shared" si="38"/>
        <v>88</v>
      </c>
      <c r="Q484">
        <f>AVERAGE(ds_salaries[[#This Row],[TOTAL IN]],ds_salaries[[#This Row],[Avg_Us Sal]])</f>
        <v>56192.934925864909</v>
      </c>
      <c r="R484">
        <f>AVERAGE(ds_salaries[[#This Row],[Avg_Us Sal]],ds_salaries[[#This Row],[TOTAL MI]])</f>
        <v>56255.434925864909</v>
      </c>
      <c r="S484">
        <f>AVERAGE(ds_salaries[[#This Row],[TOTAL SE]],ds_salaries[[#This Row],[Avg_Us Sal]])</f>
        <v>56288.934925864909</v>
      </c>
      <c r="T484" t="str">
        <f>IF(ds_salaries[[#This Row],[salary_in_usd]]&gt;ds_salaries[[#This Row],[Avg_Us Sal]],"high paying","low paying")</f>
        <v>high paying</v>
      </c>
      <c r="U484">
        <f t="shared" si="39"/>
        <v>26</v>
      </c>
    </row>
    <row r="485" spans="1:21" x14ac:dyDescent="0.35">
      <c r="A485">
        <v>483</v>
      </c>
      <c r="B485">
        <v>2022</v>
      </c>
      <c r="C485" t="s">
        <v>54</v>
      </c>
      <c r="D485" t="s">
        <v>13</v>
      </c>
      <c r="E485" t="s">
        <v>44</v>
      </c>
      <c r="F485">
        <v>216000</v>
      </c>
      <c r="G485" t="s">
        <v>20</v>
      </c>
      <c r="H485">
        <v>216000</v>
      </c>
      <c r="I485" t="s">
        <v>30</v>
      </c>
      <c r="J485">
        <v>100</v>
      </c>
      <c r="K485" t="s">
        <v>30</v>
      </c>
      <c r="L485" t="s">
        <v>26</v>
      </c>
      <c r="M485">
        <f t="shared" si="35"/>
        <v>280</v>
      </c>
      <c r="N485">
        <f t="shared" si="36"/>
        <v>112297.86985172982</v>
      </c>
      <c r="O485">
        <f t="shared" si="37"/>
        <v>213</v>
      </c>
      <c r="P485">
        <f t="shared" si="38"/>
        <v>88</v>
      </c>
      <c r="Q485">
        <f>AVERAGE(ds_salaries[[#This Row],[TOTAL IN]],ds_salaries[[#This Row],[Avg_Us Sal]])</f>
        <v>56192.934925864909</v>
      </c>
      <c r="R485">
        <f>AVERAGE(ds_salaries[[#This Row],[Avg_Us Sal]],ds_salaries[[#This Row],[TOTAL MI]])</f>
        <v>56255.434925864909</v>
      </c>
      <c r="S485">
        <f>AVERAGE(ds_salaries[[#This Row],[TOTAL SE]],ds_salaries[[#This Row],[Avg_Us Sal]])</f>
        <v>56288.934925864909</v>
      </c>
      <c r="T485" t="str">
        <f>IF(ds_salaries[[#This Row],[salary_in_usd]]&gt;ds_salaries[[#This Row],[Avg_Us Sal]],"high paying","low paying")</f>
        <v>high paying</v>
      </c>
      <c r="U485">
        <f t="shared" si="39"/>
        <v>26</v>
      </c>
    </row>
    <row r="486" spans="1:21" x14ac:dyDescent="0.35">
      <c r="A486">
        <v>484</v>
      </c>
      <c r="B486">
        <v>2022</v>
      </c>
      <c r="C486" t="s">
        <v>18</v>
      </c>
      <c r="D486" t="s">
        <v>13</v>
      </c>
      <c r="E486" t="s">
        <v>44</v>
      </c>
      <c r="F486">
        <v>210000</v>
      </c>
      <c r="G486" t="s">
        <v>20</v>
      </c>
      <c r="H486">
        <v>210000</v>
      </c>
      <c r="I486" t="s">
        <v>30</v>
      </c>
      <c r="J486">
        <v>100</v>
      </c>
      <c r="K486" t="s">
        <v>30</v>
      </c>
      <c r="L486" t="s">
        <v>26</v>
      </c>
      <c r="M486">
        <f t="shared" si="35"/>
        <v>280</v>
      </c>
      <c r="N486">
        <f t="shared" si="36"/>
        <v>112297.86985172982</v>
      </c>
      <c r="O486">
        <f t="shared" si="37"/>
        <v>213</v>
      </c>
      <c r="P486">
        <f t="shared" si="38"/>
        <v>88</v>
      </c>
      <c r="Q486">
        <f>AVERAGE(ds_salaries[[#This Row],[TOTAL IN]],ds_salaries[[#This Row],[Avg_Us Sal]])</f>
        <v>56192.934925864909</v>
      </c>
      <c r="R486">
        <f>AVERAGE(ds_salaries[[#This Row],[Avg_Us Sal]],ds_salaries[[#This Row],[TOTAL MI]])</f>
        <v>56255.434925864909</v>
      </c>
      <c r="S486">
        <f>AVERAGE(ds_salaries[[#This Row],[TOTAL SE]],ds_salaries[[#This Row],[Avg_Us Sal]])</f>
        <v>56288.934925864909</v>
      </c>
      <c r="T486" t="str">
        <f>IF(ds_salaries[[#This Row],[salary_in_usd]]&gt;ds_salaries[[#This Row],[Avg_Us Sal]],"high paying","low paying")</f>
        <v>high paying</v>
      </c>
      <c r="U486">
        <f t="shared" si="39"/>
        <v>26</v>
      </c>
    </row>
    <row r="487" spans="1:21" x14ac:dyDescent="0.35">
      <c r="A487">
        <v>485</v>
      </c>
      <c r="B487">
        <v>2022</v>
      </c>
      <c r="C487" t="s">
        <v>18</v>
      </c>
      <c r="D487" t="s">
        <v>13</v>
      </c>
      <c r="E487" t="s">
        <v>29</v>
      </c>
      <c r="F487">
        <v>120000</v>
      </c>
      <c r="G487" t="s">
        <v>20</v>
      </c>
      <c r="H487">
        <v>120000</v>
      </c>
      <c r="I487" t="s">
        <v>30</v>
      </c>
      <c r="J487">
        <v>100</v>
      </c>
      <c r="K487" t="s">
        <v>30</v>
      </c>
      <c r="L487" t="s">
        <v>26</v>
      </c>
      <c r="M487">
        <f t="shared" si="35"/>
        <v>280</v>
      </c>
      <c r="N487">
        <f t="shared" si="36"/>
        <v>112297.86985172982</v>
      </c>
      <c r="O487">
        <f t="shared" si="37"/>
        <v>213</v>
      </c>
      <c r="P487">
        <f t="shared" si="38"/>
        <v>88</v>
      </c>
      <c r="Q487">
        <f>AVERAGE(ds_salaries[[#This Row],[TOTAL IN]],ds_salaries[[#This Row],[Avg_Us Sal]])</f>
        <v>56192.934925864909</v>
      </c>
      <c r="R487">
        <f>AVERAGE(ds_salaries[[#This Row],[Avg_Us Sal]],ds_salaries[[#This Row],[TOTAL MI]])</f>
        <v>56255.434925864909</v>
      </c>
      <c r="S487">
        <f>AVERAGE(ds_salaries[[#This Row],[TOTAL SE]],ds_salaries[[#This Row],[Avg_Us Sal]])</f>
        <v>56288.934925864909</v>
      </c>
      <c r="T487" t="str">
        <f>IF(ds_salaries[[#This Row],[salary_in_usd]]&gt;ds_salaries[[#This Row],[Avg_Us Sal]],"high paying","low paying")</f>
        <v>high paying</v>
      </c>
      <c r="U487">
        <f t="shared" si="39"/>
        <v>26</v>
      </c>
    </row>
    <row r="488" spans="1:21" x14ac:dyDescent="0.35">
      <c r="A488">
        <v>486</v>
      </c>
      <c r="B488">
        <v>2022</v>
      </c>
      <c r="C488" t="s">
        <v>18</v>
      </c>
      <c r="D488" t="s">
        <v>13</v>
      </c>
      <c r="E488" t="s">
        <v>14</v>
      </c>
      <c r="F488">
        <v>230000</v>
      </c>
      <c r="G488" t="s">
        <v>20</v>
      </c>
      <c r="H488">
        <v>230000</v>
      </c>
      <c r="I488" t="s">
        <v>30</v>
      </c>
      <c r="J488">
        <v>100</v>
      </c>
      <c r="K488" t="s">
        <v>30</v>
      </c>
      <c r="L488" t="s">
        <v>26</v>
      </c>
      <c r="M488">
        <f t="shared" si="35"/>
        <v>280</v>
      </c>
      <c r="N488">
        <f t="shared" si="36"/>
        <v>112297.86985172982</v>
      </c>
      <c r="O488">
        <f t="shared" si="37"/>
        <v>213</v>
      </c>
      <c r="P488">
        <f t="shared" si="38"/>
        <v>88</v>
      </c>
      <c r="Q488">
        <f>AVERAGE(ds_salaries[[#This Row],[TOTAL IN]],ds_salaries[[#This Row],[Avg_Us Sal]])</f>
        <v>56192.934925864909</v>
      </c>
      <c r="R488">
        <f>AVERAGE(ds_salaries[[#This Row],[Avg_Us Sal]],ds_salaries[[#This Row],[TOTAL MI]])</f>
        <v>56255.434925864909</v>
      </c>
      <c r="S488">
        <f>AVERAGE(ds_salaries[[#This Row],[TOTAL SE]],ds_salaries[[#This Row],[Avg_Us Sal]])</f>
        <v>56288.934925864909</v>
      </c>
      <c r="T488" t="str">
        <f>IF(ds_salaries[[#This Row],[salary_in_usd]]&gt;ds_salaries[[#This Row],[Avg_Us Sal]],"high paying","low paying")</f>
        <v>high paying</v>
      </c>
      <c r="U488">
        <f t="shared" si="39"/>
        <v>26</v>
      </c>
    </row>
    <row r="489" spans="1:21" x14ac:dyDescent="0.35">
      <c r="A489">
        <v>487</v>
      </c>
      <c r="B489">
        <v>2022</v>
      </c>
      <c r="C489" t="s">
        <v>31</v>
      </c>
      <c r="D489" t="s">
        <v>48</v>
      </c>
      <c r="E489" t="s">
        <v>14</v>
      </c>
      <c r="F489">
        <v>100000</v>
      </c>
      <c r="G489" t="s">
        <v>20</v>
      </c>
      <c r="H489">
        <v>100000</v>
      </c>
      <c r="I489" t="s">
        <v>138</v>
      </c>
      <c r="J489">
        <v>50</v>
      </c>
      <c r="K489" t="s">
        <v>138</v>
      </c>
      <c r="L489" t="s">
        <v>26</v>
      </c>
      <c r="M489">
        <f t="shared" si="35"/>
        <v>280</v>
      </c>
      <c r="N489">
        <f t="shared" si="36"/>
        <v>112297.86985172982</v>
      </c>
      <c r="O489">
        <f t="shared" si="37"/>
        <v>213</v>
      </c>
      <c r="P489">
        <f t="shared" si="38"/>
        <v>88</v>
      </c>
      <c r="Q489">
        <f>AVERAGE(ds_salaries[[#This Row],[TOTAL IN]],ds_salaries[[#This Row],[Avg_Us Sal]])</f>
        <v>56192.934925864909</v>
      </c>
      <c r="R489">
        <f>AVERAGE(ds_salaries[[#This Row],[Avg_Us Sal]],ds_salaries[[#This Row],[TOTAL MI]])</f>
        <v>56255.434925864909</v>
      </c>
      <c r="S489">
        <f>AVERAGE(ds_salaries[[#This Row],[TOTAL SE]],ds_salaries[[#This Row],[Avg_Us Sal]])</f>
        <v>56288.934925864909</v>
      </c>
      <c r="T489" t="str">
        <f>IF(ds_salaries[[#This Row],[salary_in_usd]]&gt;ds_salaries[[#This Row],[Avg_Us Sal]],"high paying","low paying")</f>
        <v>low paying</v>
      </c>
      <c r="U489">
        <f t="shared" si="39"/>
        <v>26</v>
      </c>
    </row>
    <row r="490" spans="1:21" x14ac:dyDescent="0.35">
      <c r="A490">
        <v>488</v>
      </c>
      <c r="B490">
        <v>2022</v>
      </c>
      <c r="C490" t="s">
        <v>12</v>
      </c>
      <c r="D490" t="s">
        <v>74</v>
      </c>
      <c r="E490" t="s">
        <v>14</v>
      </c>
      <c r="F490">
        <v>100000</v>
      </c>
      <c r="G490" t="s">
        <v>20</v>
      </c>
      <c r="H490">
        <v>100000</v>
      </c>
      <c r="I490" t="s">
        <v>63</v>
      </c>
      <c r="J490">
        <v>100</v>
      </c>
      <c r="K490" t="s">
        <v>30</v>
      </c>
      <c r="L490" t="s">
        <v>26</v>
      </c>
      <c r="M490">
        <f t="shared" si="35"/>
        <v>280</v>
      </c>
      <c r="N490">
        <f t="shared" si="36"/>
        <v>112297.86985172982</v>
      </c>
      <c r="O490">
        <f t="shared" si="37"/>
        <v>213</v>
      </c>
      <c r="P490">
        <f t="shared" si="38"/>
        <v>88</v>
      </c>
      <c r="Q490">
        <f>AVERAGE(ds_salaries[[#This Row],[TOTAL IN]],ds_salaries[[#This Row],[Avg_Us Sal]])</f>
        <v>56192.934925864909</v>
      </c>
      <c r="R490">
        <f>AVERAGE(ds_salaries[[#This Row],[Avg_Us Sal]],ds_salaries[[#This Row],[TOTAL MI]])</f>
        <v>56255.434925864909</v>
      </c>
      <c r="S490">
        <f>AVERAGE(ds_salaries[[#This Row],[TOTAL SE]],ds_salaries[[#This Row],[Avg_Us Sal]])</f>
        <v>56288.934925864909</v>
      </c>
      <c r="T490" t="str">
        <f>IF(ds_salaries[[#This Row],[salary_in_usd]]&gt;ds_salaries[[#This Row],[Avg_Us Sal]],"high paying","low paying")</f>
        <v>low paying</v>
      </c>
      <c r="U490">
        <f t="shared" si="39"/>
        <v>26</v>
      </c>
    </row>
    <row r="491" spans="1:21" x14ac:dyDescent="0.35">
      <c r="A491">
        <v>489</v>
      </c>
      <c r="B491">
        <v>2022</v>
      </c>
      <c r="C491" t="s">
        <v>31</v>
      </c>
      <c r="D491" t="s">
        <v>60</v>
      </c>
      <c r="E491" t="s">
        <v>101</v>
      </c>
      <c r="F491">
        <v>29000</v>
      </c>
      <c r="G491" t="s">
        <v>15</v>
      </c>
      <c r="H491">
        <v>31875</v>
      </c>
      <c r="I491" t="s">
        <v>139</v>
      </c>
      <c r="J491">
        <v>100</v>
      </c>
      <c r="K491" t="s">
        <v>131</v>
      </c>
      <c r="L491" t="s">
        <v>26</v>
      </c>
      <c r="M491">
        <f t="shared" si="35"/>
        <v>280</v>
      </c>
      <c r="N491">
        <f t="shared" si="36"/>
        <v>112297.86985172982</v>
      </c>
      <c r="O491">
        <f t="shared" si="37"/>
        <v>213</v>
      </c>
      <c r="P491">
        <f t="shared" si="38"/>
        <v>88</v>
      </c>
      <c r="Q491">
        <f>AVERAGE(ds_salaries[[#This Row],[TOTAL IN]],ds_salaries[[#This Row],[Avg_Us Sal]])</f>
        <v>56192.934925864909</v>
      </c>
      <c r="R491">
        <f>AVERAGE(ds_salaries[[#This Row],[Avg_Us Sal]],ds_salaries[[#This Row],[TOTAL MI]])</f>
        <v>56255.434925864909</v>
      </c>
      <c r="S491">
        <f>AVERAGE(ds_salaries[[#This Row],[TOTAL SE]],ds_salaries[[#This Row],[Avg_Us Sal]])</f>
        <v>56288.934925864909</v>
      </c>
      <c r="T491" t="str">
        <f>IF(ds_salaries[[#This Row],[salary_in_usd]]&gt;ds_salaries[[#This Row],[Avg_Us Sal]],"high paying","low paying")</f>
        <v>low paying</v>
      </c>
      <c r="U491">
        <f t="shared" si="39"/>
        <v>26</v>
      </c>
    </row>
    <row r="492" spans="1:21" x14ac:dyDescent="0.35">
      <c r="A492">
        <v>490</v>
      </c>
      <c r="B492">
        <v>2022</v>
      </c>
      <c r="C492" t="s">
        <v>18</v>
      </c>
      <c r="D492" t="s">
        <v>13</v>
      </c>
      <c r="E492" t="s">
        <v>82</v>
      </c>
      <c r="F492">
        <v>200000</v>
      </c>
      <c r="G492" t="s">
        <v>20</v>
      </c>
      <c r="H492">
        <v>200000</v>
      </c>
      <c r="I492" t="s">
        <v>140</v>
      </c>
      <c r="J492">
        <v>100</v>
      </c>
      <c r="K492" t="s">
        <v>30</v>
      </c>
      <c r="L492" t="s">
        <v>26</v>
      </c>
      <c r="M492">
        <f t="shared" si="35"/>
        <v>280</v>
      </c>
      <c r="N492">
        <f t="shared" si="36"/>
        <v>112297.86985172982</v>
      </c>
      <c r="O492">
        <f t="shared" si="37"/>
        <v>213</v>
      </c>
      <c r="P492">
        <f t="shared" si="38"/>
        <v>88</v>
      </c>
      <c r="Q492">
        <f>AVERAGE(ds_salaries[[#This Row],[TOTAL IN]],ds_salaries[[#This Row],[Avg_Us Sal]])</f>
        <v>56192.934925864909</v>
      </c>
      <c r="R492">
        <f>AVERAGE(ds_salaries[[#This Row],[Avg_Us Sal]],ds_salaries[[#This Row],[TOTAL MI]])</f>
        <v>56255.434925864909</v>
      </c>
      <c r="S492">
        <f>AVERAGE(ds_salaries[[#This Row],[TOTAL SE]],ds_salaries[[#This Row],[Avg_Us Sal]])</f>
        <v>56288.934925864909</v>
      </c>
      <c r="T492" t="str">
        <f>IF(ds_salaries[[#This Row],[salary_in_usd]]&gt;ds_salaries[[#This Row],[Avg_Us Sal]],"high paying","low paying")</f>
        <v>high paying</v>
      </c>
      <c r="U492">
        <f t="shared" si="39"/>
        <v>26</v>
      </c>
    </row>
    <row r="493" spans="1:21" x14ac:dyDescent="0.35">
      <c r="A493">
        <v>491</v>
      </c>
      <c r="B493">
        <v>2022</v>
      </c>
      <c r="C493" t="s">
        <v>12</v>
      </c>
      <c r="D493" t="s">
        <v>13</v>
      </c>
      <c r="E493" t="s">
        <v>125</v>
      </c>
      <c r="F493">
        <v>75000</v>
      </c>
      <c r="G493" t="s">
        <v>20</v>
      </c>
      <c r="H493">
        <v>75000</v>
      </c>
      <c r="I493" t="s">
        <v>63</v>
      </c>
      <c r="J493">
        <v>100</v>
      </c>
      <c r="K493" t="s">
        <v>63</v>
      </c>
      <c r="L493" t="s">
        <v>22</v>
      </c>
      <c r="M493">
        <f t="shared" si="35"/>
        <v>280</v>
      </c>
      <c r="N493">
        <f t="shared" si="36"/>
        <v>112297.86985172982</v>
      </c>
      <c r="O493">
        <f t="shared" si="37"/>
        <v>213</v>
      </c>
      <c r="P493">
        <f t="shared" si="38"/>
        <v>88</v>
      </c>
      <c r="Q493">
        <f>AVERAGE(ds_salaries[[#This Row],[TOTAL IN]],ds_salaries[[#This Row],[Avg_Us Sal]])</f>
        <v>56192.934925864909</v>
      </c>
      <c r="R493">
        <f>AVERAGE(ds_salaries[[#This Row],[Avg_Us Sal]],ds_salaries[[#This Row],[TOTAL MI]])</f>
        <v>56255.434925864909</v>
      </c>
      <c r="S493">
        <f>AVERAGE(ds_salaries[[#This Row],[TOTAL SE]],ds_salaries[[#This Row],[Avg_Us Sal]])</f>
        <v>56288.934925864909</v>
      </c>
      <c r="T493" t="str">
        <f>IF(ds_salaries[[#This Row],[salary_in_usd]]&gt;ds_salaries[[#This Row],[Avg_Us Sal]],"high paying","low paying")</f>
        <v>low paying</v>
      </c>
      <c r="U493">
        <f t="shared" si="39"/>
        <v>26</v>
      </c>
    </row>
    <row r="494" spans="1:21" x14ac:dyDescent="0.35">
      <c r="A494">
        <v>492</v>
      </c>
      <c r="B494">
        <v>2022</v>
      </c>
      <c r="C494" t="s">
        <v>12</v>
      </c>
      <c r="D494" t="s">
        <v>13</v>
      </c>
      <c r="E494" t="s">
        <v>14</v>
      </c>
      <c r="F494">
        <v>150000</v>
      </c>
      <c r="G494" t="s">
        <v>86</v>
      </c>
      <c r="H494">
        <v>35590</v>
      </c>
      <c r="I494" t="s">
        <v>46</v>
      </c>
      <c r="J494">
        <v>100</v>
      </c>
      <c r="K494" t="s">
        <v>46</v>
      </c>
      <c r="L494" t="s">
        <v>17</v>
      </c>
      <c r="M494">
        <f t="shared" si="35"/>
        <v>280</v>
      </c>
      <c r="N494">
        <f t="shared" si="36"/>
        <v>112297.86985172982</v>
      </c>
      <c r="O494">
        <f t="shared" si="37"/>
        <v>213</v>
      </c>
      <c r="P494">
        <f t="shared" si="38"/>
        <v>88</v>
      </c>
      <c r="Q494">
        <f>AVERAGE(ds_salaries[[#This Row],[TOTAL IN]],ds_salaries[[#This Row],[Avg_Us Sal]])</f>
        <v>56192.934925864909</v>
      </c>
      <c r="R494">
        <f>AVERAGE(ds_salaries[[#This Row],[Avg_Us Sal]],ds_salaries[[#This Row],[TOTAL MI]])</f>
        <v>56255.434925864909</v>
      </c>
      <c r="S494">
        <f>AVERAGE(ds_salaries[[#This Row],[TOTAL SE]],ds_salaries[[#This Row],[Avg_Us Sal]])</f>
        <v>56288.934925864909</v>
      </c>
      <c r="T494" t="str">
        <f>IF(ds_salaries[[#This Row],[salary_in_usd]]&gt;ds_salaries[[#This Row],[Avg_Us Sal]],"high paying","low paying")</f>
        <v>low paying</v>
      </c>
      <c r="U494">
        <f t="shared" si="39"/>
        <v>26</v>
      </c>
    </row>
    <row r="495" spans="1:21" x14ac:dyDescent="0.35">
      <c r="A495">
        <v>493</v>
      </c>
      <c r="B495">
        <v>2022</v>
      </c>
      <c r="C495" t="s">
        <v>18</v>
      </c>
      <c r="D495" t="s">
        <v>13</v>
      </c>
      <c r="E495" t="s">
        <v>99</v>
      </c>
      <c r="F495">
        <v>100000</v>
      </c>
      <c r="G495" t="s">
        <v>62</v>
      </c>
      <c r="H495">
        <v>78791</v>
      </c>
      <c r="I495" t="s">
        <v>63</v>
      </c>
      <c r="J495">
        <v>100</v>
      </c>
      <c r="K495" t="s">
        <v>63</v>
      </c>
      <c r="L495" t="s">
        <v>26</v>
      </c>
      <c r="M495">
        <f t="shared" si="35"/>
        <v>280</v>
      </c>
      <c r="N495">
        <f t="shared" si="36"/>
        <v>112297.86985172982</v>
      </c>
      <c r="O495">
        <f t="shared" si="37"/>
        <v>213</v>
      </c>
      <c r="P495">
        <f t="shared" si="38"/>
        <v>88</v>
      </c>
      <c r="Q495">
        <f>AVERAGE(ds_salaries[[#This Row],[TOTAL IN]],ds_salaries[[#This Row],[Avg_Us Sal]])</f>
        <v>56192.934925864909</v>
      </c>
      <c r="R495">
        <f>AVERAGE(ds_salaries[[#This Row],[Avg_Us Sal]],ds_salaries[[#This Row],[TOTAL MI]])</f>
        <v>56255.434925864909</v>
      </c>
      <c r="S495">
        <f>AVERAGE(ds_salaries[[#This Row],[TOTAL SE]],ds_salaries[[#This Row],[Avg_Us Sal]])</f>
        <v>56288.934925864909</v>
      </c>
      <c r="T495" t="str">
        <f>IF(ds_salaries[[#This Row],[salary_in_usd]]&gt;ds_salaries[[#This Row],[Avg_Us Sal]],"high paying","low paying")</f>
        <v>low paying</v>
      </c>
      <c r="U495">
        <f t="shared" si="39"/>
        <v>26</v>
      </c>
    </row>
    <row r="496" spans="1:21" x14ac:dyDescent="0.35">
      <c r="A496">
        <v>494</v>
      </c>
      <c r="B496">
        <v>2022</v>
      </c>
      <c r="C496" t="s">
        <v>18</v>
      </c>
      <c r="D496" t="s">
        <v>13</v>
      </c>
      <c r="E496" t="s">
        <v>14</v>
      </c>
      <c r="F496">
        <v>100000</v>
      </c>
      <c r="G496" t="s">
        <v>20</v>
      </c>
      <c r="H496">
        <v>100000</v>
      </c>
      <c r="I496" t="s">
        <v>92</v>
      </c>
      <c r="J496">
        <v>100</v>
      </c>
      <c r="K496" t="s">
        <v>30</v>
      </c>
      <c r="L496" t="s">
        <v>26</v>
      </c>
      <c r="M496">
        <f t="shared" si="35"/>
        <v>280</v>
      </c>
      <c r="N496">
        <f t="shared" si="36"/>
        <v>112297.86985172982</v>
      </c>
      <c r="O496">
        <f t="shared" si="37"/>
        <v>213</v>
      </c>
      <c r="P496">
        <f t="shared" si="38"/>
        <v>88</v>
      </c>
      <c r="Q496">
        <f>AVERAGE(ds_salaries[[#This Row],[TOTAL IN]],ds_salaries[[#This Row],[Avg_Us Sal]])</f>
        <v>56192.934925864909</v>
      </c>
      <c r="R496">
        <f>AVERAGE(ds_salaries[[#This Row],[Avg_Us Sal]],ds_salaries[[#This Row],[TOTAL MI]])</f>
        <v>56255.434925864909</v>
      </c>
      <c r="S496">
        <f>AVERAGE(ds_salaries[[#This Row],[TOTAL SE]],ds_salaries[[#This Row],[Avg_Us Sal]])</f>
        <v>56288.934925864909</v>
      </c>
      <c r="T496" t="str">
        <f>IF(ds_salaries[[#This Row],[salary_in_usd]]&gt;ds_salaries[[#This Row],[Avg_Us Sal]],"high paying","low paying")</f>
        <v>low paying</v>
      </c>
      <c r="U496">
        <f t="shared" si="39"/>
        <v>26</v>
      </c>
    </row>
    <row r="497" spans="1:21" x14ac:dyDescent="0.35">
      <c r="A497">
        <v>495</v>
      </c>
      <c r="B497">
        <v>2022</v>
      </c>
      <c r="C497" t="s">
        <v>12</v>
      </c>
      <c r="D497" t="s">
        <v>13</v>
      </c>
      <c r="E497" t="s">
        <v>19</v>
      </c>
      <c r="F497">
        <v>153000</v>
      </c>
      <c r="G497" t="s">
        <v>20</v>
      </c>
      <c r="H497">
        <v>153000</v>
      </c>
      <c r="I497" t="s">
        <v>30</v>
      </c>
      <c r="J497">
        <v>50</v>
      </c>
      <c r="K497" t="s">
        <v>30</v>
      </c>
      <c r="L497" t="s">
        <v>26</v>
      </c>
      <c r="M497">
        <f t="shared" si="35"/>
        <v>280</v>
      </c>
      <c r="N497">
        <f t="shared" si="36"/>
        <v>112297.86985172982</v>
      </c>
      <c r="O497">
        <f t="shared" si="37"/>
        <v>213</v>
      </c>
      <c r="P497">
        <f t="shared" si="38"/>
        <v>88</v>
      </c>
      <c r="Q497">
        <f>AVERAGE(ds_salaries[[#This Row],[TOTAL IN]],ds_salaries[[#This Row],[Avg_Us Sal]])</f>
        <v>56192.934925864909</v>
      </c>
      <c r="R497">
        <f>AVERAGE(ds_salaries[[#This Row],[Avg_Us Sal]],ds_salaries[[#This Row],[TOTAL MI]])</f>
        <v>56255.434925864909</v>
      </c>
      <c r="S497">
        <f>AVERAGE(ds_salaries[[#This Row],[TOTAL SE]],ds_salaries[[#This Row],[Avg_Us Sal]])</f>
        <v>56288.934925864909</v>
      </c>
      <c r="T497" t="str">
        <f>IF(ds_salaries[[#This Row],[salary_in_usd]]&gt;ds_salaries[[#This Row],[Avg_Us Sal]],"high paying","low paying")</f>
        <v>high paying</v>
      </c>
      <c r="U497">
        <f t="shared" si="39"/>
        <v>26</v>
      </c>
    </row>
    <row r="498" spans="1:21" x14ac:dyDescent="0.35">
      <c r="A498">
        <v>496</v>
      </c>
      <c r="B498">
        <v>2022</v>
      </c>
      <c r="C498" t="s">
        <v>31</v>
      </c>
      <c r="D498" t="s">
        <v>13</v>
      </c>
      <c r="E498" t="s">
        <v>44</v>
      </c>
      <c r="F498">
        <v>52800</v>
      </c>
      <c r="G498" t="s">
        <v>15</v>
      </c>
      <c r="H498">
        <v>58035</v>
      </c>
      <c r="I498" t="s">
        <v>43</v>
      </c>
      <c r="J498">
        <v>100</v>
      </c>
      <c r="K498" t="s">
        <v>16</v>
      </c>
      <c r="L498" t="s">
        <v>26</v>
      </c>
      <c r="M498">
        <f t="shared" si="35"/>
        <v>280</v>
      </c>
      <c r="N498">
        <f t="shared" si="36"/>
        <v>112297.86985172982</v>
      </c>
      <c r="O498">
        <f t="shared" si="37"/>
        <v>213</v>
      </c>
      <c r="P498">
        <f t="shared" si="38"/>
        <v>88</v>
      </c>
      <c r="Q498">
        <f>AVERAGE(ds_salaries[[#This Row],[TOTAL IN]],ds_salaries[[#This Row],[Avg_Us Sal]])</f>
        <v>56192.934925864909</v>
      </c>
      <c r="R498">
        <f>AVERAGE(ds_salaries[[#This Row],[Avg_Us Sal]],ds_salaries[[#This Row],[TOTAL MI]])</f>
        <v>56255.434925864909</v>
      </c>
      <c r="S498">
        <f>AVERAGE(ds_salaries[[#This Row],[TOTAL SE]],ds_salaries[[#This Row],[Avg_Us Sal]])</f>
        <v>56288.934925864909</v>
      </c>
      <c r="T498" t="str">
        <f>IF(ds_salaries[[#This Row],[salary_in_usd]]&gt;ds_salaries[[#This Row],[Avg_Us Sal]],"high paying","low paying")</f>
        <v>low paying</v>
      </c>
      <c r="U498">
        <f t="shared" si="39"/>
        <v>26</v>
      </c>
    </row>
    <row r="499" spans="1:21" x14ac:dyDescent="0.35">
      <c r="A499">
        <v>497</v>
      </c>
      <c r="B499">
        <v>2022</v>
      </c>
      <c r="C499" t="s">
        <v>18</v>
      </c>
      <c r="D499" t="s">
        <v>13</v>
      </c>
      <c r="E499" t="s">
        <v>14</v>
      </c>
      <c r="F499">
        <v>165000</v>
      </c>
      <c r="G499" t="s">
        <v>20</v>
      </c>
      <c r="H499">
        <v>165000</v>
      </c>
      <c r="I499" t="s">
        <v>30</v>
      </c>
      <c r="J499">
        <v>100</v>
      </c>
      <c r="K499" t="s">
        <v>30</v>
      </c>
      <c r="L499" t="s">
        <v>26</v>
      </c>
      <c r="M499">
        <f t="shared" si="35"/>
        <v>280</v>
      </c>
      <c r="N499">
        <f t="shared" si="36"/>
        <v>112297.86985172982</v>
      </c>
      <c r="O499">
        <f t="shared" si="37"/>
        <v>213</v>
      </c>
      <c r="P499">
        <f t="shared" si="38"/>
        <v>88</v>
      </c>
      <c r="Q499">
        <f>AVERAGE(ds_salaries[[#This Row],[TOTAL IN]],ds_salaries[[#This Row],[Avg_Us Sal]])</f>
        <v>56192.934925864909</v>
      </c>
      <c r="R499">
        <f>AVERAGE(ds_salaries[[#This Row],[Avg_Us Sal]],ds_salaries[[#This Row],[TOTAL MI]])</f>
        <v>56255.434925864909</v>
      </c>
      <c r="S499">
        <f>AVERAGE(ds_salaries[[#This Row],[TOTAL SE]],ds_salaries[[#This Row],[Avg_Us Sal]])</f>
        <v>56288.934925864909</v>
      </c>
      <c r="T499" t="str">
        <f>IF(ds_salaries[[#This Row],[salary_in_usd]]&gt;ds_salaries[[#This Row],[Avg_Us Sal]],"high paying","low paying")</f>
        <v>high paying</v>
      </c>
      <c r="U499">
        <f t="shared" si="39"/>
        <v>26</v>
      </c>
    </row>
    <row r="500" spans="1:21" x14ac:dyDescent="0.35">
      <c r="A500">
        <v>498</v>
      </c>
      <c r="B500">
        <v>2022</v>
      </c>
      <c r="C500" t="s">
        <v>18</v>
      </c>
      <c r="D500" t="s">
        <v>13</v>
      </c>
      <c r="E500" t="s">
        <v>56</v>
      </c>
      <c r="F500">
        <v>85000</v>
      </c>
      <c r="G500" t="s">
        <v>15</v>
      </c>
      <c r="H500">
        <v>93427</v>
      </c>
      <c r="I500" t="s">
        <v>39</v>
      </c>
      <c r="J500">
        <v>50</v>
      </c>
      <c r="K500" t="s">
        <v>39</v>
      </c>
      <c r="L500" t="s">
        <v>17</v>
      </c>
      <c r="M500">
        <f t="shared" si="35"/>
        <v>280</v>
      </c>
      <c r="N500">
        <f t="shared" si="36"/>
        <v>112297.86985172982</v>
      </c>
      <c r="O500">
        <f t="shared" si="37"/>
        <v>213</v>
      </c>
      <c r="P500">
        <f t="shared" si="38"/>
        <v>88</v>
      </c>
      <c r="Q500">
        <f>AVERAGE(ds_salaries[[#This Row],[TOTAL IN]],ds_salaries[[#This Row],[Avg_Us Sal]])</f>
        <v>56192.934925864909</v>
      </c>
      <c r="R500">
        <f>AVERAGE(ds_salaries[[#This Row],[Avg_Us Sal]],ds_salaries[[#This Row],[TOTAL MI]])</f>
        <v>56255.434925864909</v>
      </c>
      <c r="S500">
        <f>AVERAGE(ds_salaries[[#This Row],[TOTAL SE]],ds_salaries[[#This Row],[Avg_Us Sal]])</f>
        <v>56288.934925864909</v>
      </c>
      <c r="T500" t="str">
        <f>IF(ds_salaries[[#This Row],[salary_in_usd]]&gt;ds_salaries[[#This Row],[Avg_Us Sal]],"high paying","low paying")</f>
        <v>low paying</v>
      </c>
      <c r="U500">
        <f t="shared" si="39"/>
        <v>26</v>
      </c>
    </row>
    <row r="501" spans="1:21" x14ac:dyDescent="0.35">
      <c r="A501">
        <v>499</v>
      </c>
      <c r="B501">
        <v>2022</v>
      </c>
      <c r="C501" t="s">
        <v>31</v>
      </c>
      <c r="D501" t="s">
        <v>13</v>
      </c>
      <c r="E501" t="s">
        <v>14</v>
      </c>
      <c r="F501">
        <v>66500</v>
      </c>
      <c r="G501" t="s">
        <v>62</v>
      </c>
      <c r="H501">
        <v>52396</v>
      </c>
      <c r="I501" t="s">
        <v>63</v>
      </c>
      <c r="J501">
        <v>100</v>
      </c>
      <c r="K501" t="s">
        <v>63</v>
      </c>
      <c r="L501" t="s">
        <v>17</v>
      </c>
      <c r="M501">
        <f t="shared" si="35"/>
        <v>280</v>
      </c>
      <c r="N501">
        <f t="shared" si="36"/>
        <v>112297.86985172982</v>
      </c>
      <c r="O501">
        <f t="shared" si="37"/>
        <v>213</v>
      </c>
      <c r="P501">
        <f t="shared" si="38"/>
        <v>88</v>
      </c>
      <c r="Q501">
        <f>AVERAGE(ds_salaries[[#This Row],[TOTAL IN]],ds_salaries[[#This Row],[Avg_Us Sal]])</f>
        <v>56192.934925864909</v>
      </c>
      <c r="R501">
        <f>AVERAGE(ds_salaries[[#This Row],[Avg_Us Sal]],ds_salaries[[#This Row],[TOTAL MI]])</f>
        <v>56255.434925864909</v>
      </c>
      <c r="S501">
        <f>AVERAGE(ds_salaries[[#This Row],[TOTAL SE]],ds_salaries[[#This Row],[Avg_Us Sal]])</f>
        <v>56288.934925864909</v>
      </c>
      <c r="T501" t="str">
        <f>IF(ds_salaries[[#This Row],[salary_in_usd]]&gt;ds_salaries[[#This Row],[Avg_Us Sal]],"high paying","low paying")</f>
        <v>low paying</v>
      </c>
      <c r="U501">
        <f t="shared" si="39"/>
        <v>26</v>
      </c>
    </row>
    <row r="502" spans="1:21" x14ac:dyDescent="0.35">
      <c r="A502">
        <v>500</v>
      </c>
      <c r="B502">
        <v>2022</v>
      </c>
      <c r="C502" t="s">
        <v>18</v>
      </c>
      <c r="D502" t="s">
        <v>13</v>
      </c>
      <c r="E502" t="s">
        <v>29</v>
      </c>
      <c r="F502">
        <v>57000</v>
      </c>
      <c r="G502" t="s">
        <v>15</v>
      </c>
      <c r="H502">
        <v>62651</v>
      </c>
      <c r="I502" t="s">
        <v>57</v>
      </c>
      <c r="J502">
        <v>100</v>
      </c>
      <c r="K502" t="s">
        <v>57</v>
      </c>
      <c r="L502" t="s">
        <v>17</v>
      </c>
      <c r="M502">
        <f t="shared" si="35"/>
        <v>280</v>
      </c>
      <c r="N502">
        <f t="shared" si="36"/>
        <v>112297.86985172982</v>
      </c>
      <c r="O502">
        <f t="shared" si="37"/>
        <v>213</v>
      </c>
      <c r="P502">
        <f t="shared" si="38"/>
        <v>88</v>
      </c>
      <c r="Q502">
        <f>AVERAGE(ds_salaries[[#This Row],[TOTAL IN]],ds_salaries[[#This Row],[Avg_Us Sal]])</f>
        <v>56192.934925864909</v>
      </c>
      <c r="R502">
        <f>AVERAGE(ds_salaries[[#This Row],[Avg_Us Sal]],ds_salaries[[#This Row],[TOTAL MI]])</f>
        <v>56255.434925864909</v>
      </c>
      <c r="S502">
        <f>AVERAGE(ds_salaries[[#This Row],[TOTAL SE]],ds_salaries[[#This Row],[Avg_Us Sal]])</f>
        <v>56288.934925864909</v>
      </c>
      <c r="T502" t="str">
        <f>IF(ds_salaries[[#This Row],[salary_in_usd]]&gt;ds_salaries[[#This Row],[Avg_Us Sal]],"high paying","low paying")</f>
        <v>low paying</v>
      </c>
      <c r="U502">
        <f t="shared" si="39"/>
        <v>26</v>
      </c>
    </row>
    <row r="503" spans="1:21" x14ac:dyDescent="0.35">
      <c r="A503">
        <v>501</v>
      </c>
      <c r="B503">
        <v>2022</v>
      </c>
      <c r="C503" t="s">
        <v>12</v>
      </c>
      <c r="D503" t="s">
        <v>13</v>
      </c>
      <c r="E503" t="s">
        <v>82</v>
      </c>
      <c r="F503">
        <v>30000</v>
      </c>
      <c r="G503" t="s">
        <v>15</v>
      </c>
      <c r="H503">
        <v>32974</v>
      </c>
      <c r="I503" t="s">
        <v>141</v>
      </c>
      <c r="J503">
        <v>100</v>
      </c>
      <c r="K503" t="s">
        <v>141</v>
      </c>
      <c r="L503" t="s">
        <v>22</v>
      </c>
      <c r="M503">
        <f t="shared" si="35"/>
        <v>280</v>
      </c>
      <c r="N503">
        <f t="shared" si="36"/>
        <v>112297.86985172982</v>
      </c>
      <c r="O503">
        <f t="shared" si="37"/>
        <v>213</v>
      </c>
      <c r="P503">
        <f t="shared" si="38"/>
        <v>88</v>
      </c>
      <c r="Q503">
        <f>AVERAGE(ds_salaries[[#This Row],[TOTAL IN]],ds_salaries[[#This Row],[Avg_Us Sal]])</f>
        <v>56192.934925864909</v>
      </c>
      <c r="R503">
        <f>AVERAGE(ds_salaries[[#This Row],[Avg_Us Sal]],ds_salaries[[#This Row],[TOTAL MI]])</f>
        <v>56255.434925864909</v>
      </c>
      <c r="S503">
        <f>AVERAGE(ds_salaries[[#This Row],[TOTAL SE]],ds_salaries[[#This Row],[Avg_Us Sal]])</f>
        <v>56288.934925864909</v>
      </c>
      <c r="T503" t="str">
        <f>IF(ds_salaries[[#This Row],[salary_in_usd]]&gt;ds_salaries[[#This Row],[Avg_Us Sal]],"high paying","low paying")</f>
        <v>low paying</v>
      </c>
      <c r="U503">
        <f t="shared" si="39"/>
        <v>26</v>
      </c>
    </row>
    <row r="504" spans="1:21" x14ac:dyDescent="0.35">
      <c r="A504">
        <v>502</v>
      </c>
      <c r="B504">
        <v>2022</v>
      </c>
      <c r="C504" t="s">
        <v>31</v>
      </c>
      <c r="D504" t="s">
        <v>13</v>
      </c>
      <c r="E504" t="s">
        <v>14</v>
      </c>
      <c r="F504">
        <v>40000</v>
      </c>
      <c r="G504" t="s">
        <v>20</v>
      </c>
      <c r="H504">
        <v>40000</v>
      </c>
      <c r="I504" t="s">
        <v>21</v>
      </c>
      <c r="J504">
        <v>100</v>
      </c>
      <c r="K504" t="s">
        <v>140</v>
      </c>
      <c r="L504" t="s">
        <v>17</v>
      </c>
      <c r="M504">
        <f t="shared" si="35"/>
        <v>280</v>
      </c>
      <c r="N504">
        <f t="shared" si="36"/>
        <v>112297.86985172982</v>
      </c>
      <c r="O504">
        <f t="shared" si="37"/>
        <v>213</v>
      </c>
      <c r="P504">
        <f t="shared" si="38"/>
        <v>88</v>
      </c>
      <c r="Q504">
        <f>AVERAGE(ds_salaries[[#This Row],[TOTAL IN]],ds_salaries[[#This Row],[Avg_Us Sal]])</f>
        <v>56192.934925864909</v>
      </c>
      <c r="R504">
        <f>AVERAGE(ds_salaries[[#This Row],[Avg_Us Sal]],ds_salaries[[#This Row],[TOTAL MI]])</f>
        <v>56255.434925864909</v>
      </c>
      <c r="S504">
        <f>AVERAGE(ds_salaries[[#This Row],[TOTAL SE]],ds_salaries[[#This Row],[Avg_Us Sal]])</f>
        <v>56288.934925864909</v>
      </c>
      <c r="T504" t="str">
        <f>IF(ds_salaries[[#This Row],[salary_in_usd]]&gt;ds_salaries[[#This Row],[Avg_Us Sal]],"high paying","low paying")</f>
        <v>low paying</v>
      </c>
      <c r="U504">
        <f t="shared" si="39"/>
        <v>26</v>
      </c>
    </row>
    <row r="505" spans="1:21" x14ac:dyDescent="0.35">
      <c r="A505">
        <v>503</v>
      </c>
      <c r="B505">
        <v>2022</v>
      </c>
      <c r="C505" t="s">
        <v>12</v>
      </c>
      <c r="D505" t="s">
        <v>13</v>
      </c>
      <c r="E505" t="s">
        <v>29</v>
      </c>
      <c r="F505">
        <v>121000</v>
      </c>
      <c r="G505" t="s">
        <v>142</v>
      </c>
      <c r="H505">
        <v>87425</v>
      </c>
      <c r="I505" t="s">
        <v>143</v>
      </c>
      <c r="J505">
        <v>100</v>
      </c>
      <c r="K505" t="s">
        <v>143</v>
      </c>
      <c r="L505" t="s">
        <v>17</v>
      </c>
      <c r="M505">
        <f t="shared" si="35"/>
        <v>280</v>
      </c>
      <c r="N505">
        <f t="shared" si="36"/>
        <v>112297.86985172982</v>
      </c>
      <c r="O505">
        <f t="shared" si="37"/>
        <v>213</v>
      </c>
      <c r="P505">
        <f t="shared" si="38"/>
        <v>88</v>
      </c>
      <c r="Q505">
        <f>AVERAGE(ds_salaries[[#This Row],[TOTAL IN]],ds_salaries[[#This Row],[Avg_Us Sal]])</f>
        <v>56192.934925864909</v>
      </c>
      <c r="R505">
        <f>AVERAGE(ds_salaries[[#This Row],[Avg_Us Sal]],ds_salaries[[#This Row],[TOTAL MI]])</f>
        <v>56255.434925864909</v>
      </c>
      <c r="S505">
        <f>AVERAGE(ds_salaries[[#This Row],[TOTAL SE]],ds_salaries[[#This Row],[Avg_Us Sal]])</f>
        <v>56288.934925864909</v>
      </c>
      <c r="T505" t="str">
        <f>IF(ds_salaries[[#This Row],[salary_in_usd]]&gt;ds_salaries[[#This Row],[Avg_Us Sal]],"high paying","low paying")</f>
        <v>low paying</v>
      </c>
      <c r="U505">
        <f t="shared" si="39"/>
        <v>26</v>
      </c>
    </row>
    <row r="506" spans="1:21" x14ac:dyDescent="0.35">
      <c r="A506">
        <v>504</v>
      </c>
      <c r="B506">
        <v>2022</v>
      </c>
      <c r="C506" t="s">
        <v>18</v>
      </c>
      <c r="D506" t="s">
        <v>13</v>
      </c>
      <c r="E506" t="s">
        <v>44</v>
      </c>
      <c r="F506">
        <v>115000</v>
      </c>
      <c r="G506" t="s">
        <v>20</v>
      </c>
      <c r="H506">
        <v>115000</v>
      </c>
      <c r="I506" t="s">
        <v>30</v>
      </c>
      <c r="J506">
        <v>100</v>
      </c>
      <c r="K506" t="s">
        <v>30</v>
      </c>
      <c r="L506" t="s">
        <v>26</v>
      </c>
      <c r="M506">
        <f t="shared" si="35"/>
        <v>280</v>
      </c>
      <c r="N506">
        <f t="shared" si="36"/>
        <v>112297.86985172982</v>
      </c>
      <c r="O506">
        <f t="shared" si="37"/>
        <v>213</v>
      </c>
      <c r="P506">
        <f t="shared" si="38"/>
        <v>88</v>
      </c>
      <c r="Q506">
        <f>AVERAGE(ds_salaries[[#This Row],[TOTAL IN]],ds_salaries[[#This Row],[Avg_Us Sal]])</f>
        <v>56192.934925864909</v>
      </c>
      <c r="R506">
        <f>AVERAGE(ds_salaries[[#This Row],[Avg_Us Sal]],ds_salaries[[#This Row],[TOTAL MI]])</f>
        <v>56255.434925864909</v>
      </c>
      <c r="S506">
        <f>AVERAGE(ds_salaries[[#This Row],[TOTAL SE]],ds_salaries[[#This Row],[Avg_Us Sal]])</f>
        <v>56288.934925864909</v>
      </c>
      <c r="T506" t="str">
        <f>IF(ds_salaries[[#This Row],[salary_in_usd]]&gt;ds_salaries[[#This Row],[Avg_Us Sal]],"high paying","low paying")</f>
        <v>high paying</v>
      </c>
      <c r="U506">
        <f t="shared" si="39"/>
        <v>26</v>
      </c>
    </row>
    <row r="507" spans="1:21" x14ac:dyDescent="0.35">
      <c r="A507">
        <v>505</v>
      </c>
      <c r="B507">
        <v>2022</v>
      </c>
      <c r="C507" t="s">
        <v>31</v>
      </c>
      <c r="D507" t="s">
        <v>13</v>
      </c>
      <c r="E507" t="s">
        <v>14</v>
      </c>
      <c r="F507">
        <v>120000</v>
      </c>
      <c r="G507" t="s">
        <v>142</v>
      </c>
      <c r="H507">
        <v>86703</v>
      </c>
      <c r="I507" t="s">
        <v>143</v>
      </c>
      <c r="J507">
        <v>50</v>
      </c>
      <c r="K507" t="s">
        <v>143</v>
      </c>
      <c r="L507" t="s">
        <v>26</v>
      </c>
      <c r="M507">
        <f t="shared" si="35"/>
        <v>280</v>
      </c>
      <c r="N507">
        <f t="shared" si="36"/>
        <v>112297.86985172982</v>
      </c>
      <c r="O507">
        <f t="shared" si="37"/>
        <v>213</v>
      </c>
      <c r="P507">
        <f t="shared" si="38"/>
        <v>88</v>
      </c>
      <c r="Q507">
        <f>AVERAGE(ds_salaries[[#This Row],[TOTAL IN]],ds_salaries[[#This Row],[Avg_Us Sal]])</f>
        <v>56192.934925864909</v>
      </c>
      <c r="R507">
        <f>AVERAGE(ds_salaries[[#This Row],[Avg_Us Sal]],ds_salaries[[#This Row],[TOTAL MI]])</f>
        <v>56255.434925864909</v>
      </c>
      <c r="S507">
        <f>AVERAGE(ds_salaries[[#This Row],[TOTAL SE]],ds_salaries[[#This Row],[Avg_Us Sal]])</f>
        <v>56288.934925864909</v>
      </c>
      <c r="T507" t="str">
        <f>IF(ds_salaries[[#This Row],[salary_in_usd]]&gt;ds_salaries[[#This Row],[Avg_Us Sal]],"high paying","low paying")</f>
        <v>low paying</v>
      </c>
      <c r="U507">
        <f t="shared" si="39"/>
        <v>26</v>
      </c>
    </row>
    <row r="508" spans="1:21" x14ac:dyDescent="0.35">
      <c r="A508">
        <v>506</v>
      </c>
      <c r="B508">
        <v>2022</v>
      </c>
      <c r="C508" t="s">
        <v>12</v>
      </c>
      <c r="D508" t="s">
        <v>13</v>
      </c>
      <c r="E508" t="s">
        <v>101</v>
      </c>
      <c r="F508">
        <v>75000</v>
      </c>
      <c r="G508" t="s">
        <v>20</v>
      </c>
      <c r="H508">
        <v>75000</v>
      </c>
      <c r="I508" t="s">
        <v>144</v>
      </c>
      <c r="J508">
        <v>100</v>
      </c>
      <c r="K508" t="s">
        <v>30</v>
      </c>
      <c r="L508" t="s">
        <v>17</v>
      </c>
      <c r="M508">
        <f t="shared" si="35"/>
        <v>280</v>
      </c>
      <c r="N508">
        <f t="shared" si="36"/>
        <v>112297.86985172982</v>
      </c>
      <c r="O508">
        <f t="shared" si="37"/>
        <v>213</v>
      </c>
      <c r="P508">
        <f t="shared" si="38"/>
        <v>88</v>
      </c>
      <c r="Q508">
        <f>AVERAGE(ds_salaries[[#This Row],[TOTAL IN]],ds_salaries[[#This Row],[Avg_Us Sal]])</f>
        <v>56192.934925864909</v>
      </c>
      <c r="R508">
        <f>AVERAGE(ds_salaries[[#This Row],[Avg_Us Sal]],ds_salaries[[#This Row],[TOTAL MI]])</f>
        <v>56255.434925864909</v>
      </c>
      <c r="S508">
        <f>AVERAGE(ds_salaries[[#This Row],[TOTAL SE]],ds_salaries[[#This Row],[Avg_Us Sal]])</f>
        <v>56288.934925864909</v>
      </c>
      <c r="T508" t="str">
        <f>IF(ds_salaries[[#This Row],[salary_in_usd]]&gt;ds_salaries[[#This Row],[Avg_Us Sal]],"high paying","low paying")</f>
        <v>low paying</v>
      </c>
      <c r="U508">
        <f t="shared" si="39"/>
        <v>26</v>
      </c>
    </row>
    <row r="509" spans="1:21" x14ac:dyDescent="0.35">
      <c r="A509">
        <v>507</v>
      </c>
      <c r="B509">
        <v>2022</v>
      </c>
      <c r="C509" t="s">
        <v>12</v>
      </c>
      <c r="D509" t="s">
        <v>13</v>
      </c>
      <c r="E509" t="s">
        <v>56</v>
      </c>
      <c r="F509">
        <v>59000</v>
      </c>
      <c r="G509" t="s">
        <v>15</v>
      </c>
      <c r="H509">
        <v>64849</v>
      </c>
      <c r="I509" t="s">
        <v>65</v>
      </c>
      <c r="J509">
        <v>0</v>
      </c>
      <c r="K509" t="s">
        <v>65</v>
      </c>
      <c r="L509" t="s">
        <v>17</v>
      </c>
      <c r="M509">
        <f t="shared" si="35"/>
        <v>280</v>
      </c>
      <c r="N509">
        <f t="shared" si="36"/>
        <v>112297.86985172982</v>
      </c>
      <c r="O509">
        <f t="shared" si="37"/>
        <v>213</v>
      </c>
      <c r="P509">
        <f t="shared" si="38"/>
        <v>88</v>
      </c>
      <c r="Q509">
        <f>AVERAGE(ds_salaries[[#This Row],[TOTAL IN]],ds_salaries[[#This Row],[Avg_Us Sal]])</f>
        <v>56192.934925864909</v>
      </c>
      <c r="R509">
        <f>AVERAGE(ds_salaries[[#This Row],[Avg_Us Sal]],ds_salaries[[#This Row],[TOTAL MI]])</f>
        <v>56255.434925864909</v>
      </c>
      <c r="S509">
        <f>AVERAGE(ds_salaries[[#This Row],[TOTAL SE]],ds_salaries[[#This Row],[Avg_Us Sal]])</f>
        <v>56288.934925864909</v>
      </c>
      <c r="T509" t="str">
        <f>IF(ds_salaries[[#This Row],[salary_in_usd]]&gt;ds_salaries[[#This Row],[Avg_Us Sal]],"high paying","low paying")</f>
        <v>low paying</v>
      </c>
      <c r="U509">
        <f t="shared" si="39"/>
        <v>26</v>
      </c>
    </row>
    <row r="510" spans="1:21" x14ac:dyDescent="0.35">
      <c r="A510">
        <v>508</v>
      </c>
      <c r="B510">
        <v>2022</v>
      </c>
      <c r="C510" t="s">
        <v>31</v>
      </c>
      <c r="D510" t="s">
        <v>13</v>
      </c>
      <c r="E510" t="s">
        <v>56</v>
      </c>
      <c r="F510">
        <v>120000</v>
      </c>
      <c r="G510" t="s">
        <v>20</v>
      </c>
      <c r="H510">
        <v>120000</v>
      </c>
      <c r="I510" t="s">
        <v>30</v>
      </c>
      <c r="J510">
        <v>100</v>
      </c>
      <c r="K510" t="s">
        <v>30</v>
      </c>
      <c r="L510" t="s">
        <v>17</v>
      </c>
      <c r="M510">
        <f t="shared" si="35"/>
        <v>280</v>
      </c>
      <c r="N510">
        <f t="shared" si="36"/>
        <v>112297.86985172982</v>
      </c>
      <c r="O510">
        <f t="shared" si="37"/>
        <v>213</v>
      </c>
      <c r="P510">
        <f t="shared" si="38"/>
        <v>88</v>
      </c>
      <c r="Q510">
        <f>AVERAGE(ds_salaries[[#This Row],[TOTAL IN]],ds_salaries[[#This Row],[Avg_Us Sal]])</f>
        <v>56192.934925864909</v>
      </c>
      <c r="R510">
        <f>AVERAGE(ds_salaries[[#This Row],[Avg_Us Sal]],ds_salaries[[#This Row],[TOTAL MI]])</f>
        <v>56255.434925864909</v>
      </c>
      <c r="S510">
        <f>AVERAGE(ds_salaries[[#This Row],[TOTAL SE]],ds_salaries[[#This Row],[Avg_Us Sal]])</f>
        <v>56288.934925864909</v>
      </c>
      <c r="T510" t="str">
        <f>IF(ds_salaries[[#This Row],[salary_in_usd]]&gt;ds_salaries[[#This Row],[Avg_Us Sal]],"high paying","low paying")</f>
        <v>high paying</v>
      </c>
      <c r="U510">
        <f t="shared" si="39"/>
        <v>26</v>
      </c>
    </row>
    <row r="511" spans="1:21" x14ac:dyDescent="0.35">
      <c r="A511">
        <v>509</v>
      </c>
      <c r="B511">
        <v>2022</v>
      </c>
      <c r="C511" t="s">
        <v>12</v>
      </c>
      <c r="D511" t="s">
        <v>13</v>
      </c>
      <c r="E511" t="s">
        <v>85</v>
      </c>
      <c r="F511">
        <v>157000</v>
      </c>
      <c r="G511" t="s">
        <v>20</v>
      </c>
      <c r="H511">
        <v>157000</v>
      </c>
      <c r="I511" t="s">
        <v>30</v>
      </c>
      <c r="J511">
        <v>100</v>
      </c>
      <c r="K511" t="s">
        <v>30</v>
      </c>
      <c r="L511" t="s">
        <v>17</v>
      </c>
      <c r="M511">
        <f t="shared" si="35"/>
        <v>280</v>
      </c>
      <c r="N511">
        <f t="shared" si="36"/>
        <v>112297.86985172982</v>
      </c>
      <c r="O511">
        <f t="shared" si="37"/>
        <v>213</v>
      </c>
      <c r="P511">
        <f t="shared" si="38"/>
        <v>88</v>
      </c>
      <c r="Q511">
        <f>AVERAGE(ds_salaries[[#This Row],[TOTAL IN]],ds_salaries[[#This Row],[Avg_Us Sal]])</f>
        <v>56192.934925864909</v>
      </c>
      <c r="R511">
        <f>AVERAGE(ds_salaries[[#This Row],[Avg_Us Sal]],ds_salaries[[#This Row],[TOTAL MI]])</f>
        <v>56255.434925864909</v>
      </c>
      <c r="S511">
        <f>AVERAGE(ds_salaries[[#This Row],[TOTAL SE]],ds_salaries[[#This Row],[Avg_Us Sal]])</f>
        <v>56288.934925864909</v>
      </c>
      <c r="T511" t="str">
        <f>IF(ds_salaries[[#This Row],[salary_in_usd]]&gt;ds_salaries[[#This Row],[Avg_Us Sal]],"high paying","low paying")</f>
        <v>high paying</v>
      </c>
      <c r="U511">
        <f t="shared" si="39"/>
        <v>26</v>
      </c>
    </row>
    <row r="512" spans="1:21" x14ac:dyDescent="0.35">
      <c r="A512">
        <v>510</v>
      </c>
      <c r="B512">
        <v>2022</v>
      </c>
      <c r="C512" t="s">
        <v>31</v>
      </c>
      <c r="D512" t="s">
        <v>13</v>
      </c>
      <c r="E512" t="s">
        <v>94</v>
      </c>
      <c r="F512">
        <v>150000</v>
      </c>
      <c r="G512" t="s">
        <v>20</v>
      </c>
      <c r="H512">
        <v>150000</v>
      </c>
      <c r="I512" t="s">
        <v>143</v>
      </c>
      <c r="J512">
        <v>100</v>
      </c>
      <c r="K512" t="s">
        <v>143</v>
      </c>
      <c r="L512" t="s">
        <v>22</v>
      </c>
      <c r="M512">
        <f t="shared" si="35"/>
        <v>280</v>
      </c>
      <c r="N512">
        <f t="shared" si="36"/>
        <v>112297.86985172982</v>
      </c>
      <c r="O512">
        <f t="shared" si="37"/>
        <v>213</v>
      </c>
      <c r="P512">
        <f t="shared" si="38"/>
        <v>88</v>
      </c>
      <c r="Q512">
        <f>AVERAGE(ds_salaries[[#This Row],[TOTAL IN]],ds_salaries[[#This Row],[Avg_Us Sal]])</f>
        <v>56192.934925864909</v>
      </c>
      <c r="R512">
        <f>AVERAGE(ds_salaries[[#This Row],[Avg_Us Sal]],ds_salaries[[#This Row],[TOTAL MI]])</f>
        <v>56255.434925864909</v>
      </c>
      <c r="S512">
        <f>AVERAGE(ds_salaries[[#This Row],[TOTAL SE]],ds_salaries[[#This Row],[Avg_Us Sal]])</f>
        <v>56288.934925864909</v>
      </c>
      <c r="T512" t="str">
        <f>IF(ds_salaries[[#This Row],[salary_in_usd]]&gt;ds_salaries[[#This Row],[Avg_Us Sal]],"high paying","low paying")</f>
        <v>high paying</v>
      </c>
      <c r="U512">
        <f t="shared" si="39"/>
        <v>26</v>
      </c>
    </row>
    <row r="513" spans="1:21" x14ac:dyDescent="0.35">
      <c r="A513">
        <v>511</v>
      </c>
      <c r="B513">
        <v>2022</v>
      </c>
      <c r="C513" t="s">
        <v>12</v>
      </c>
      <c r="D513" t="s">
        <v>13</v>
      </c>
      <c r="E513" t="s">
        <v>36</v>
      </c>
      <c r="F513">
        <v>90000</v>
      </c>
      <c r="G513" t="s">
        <v>62</v>
      </c>
      <c r="H513">
        <v>70912</v>
      </c>
      <c r="I513" t="s">
        <v>63</v>
      </c>
      <c r="J513">
        <v>50</v>
      </c>
      <c r="K513" t="s">
        <v>63</v>
      </c>
      <c r="L513" t="s">
        <v>17</v>
      </c>
      <c r="M513">
        <f t="shared" si="35"/>
        <v>280</v>
      </c>
      <c r="N513">
        <f t="shared" si="36"/>
        <v>112297.86985172982</v>
      </c>
      <c r="O513">
        <f t="shared" si="37"/>
        <v>213</v>
      </c>
      <c r="P513">
        <f t="shared" si="38"/>
        <v>88</v>
      </c>
      <c r="Q513">
        <f>AVERAGE(ds_salaries[[#This Row],[TOTAL IN]],ds_salaries[[#This Row],[Avg_Us Sal]])</f>
        <v>56192.934925864909</v>
      </c>
      <c r="R513">
        <f>AVERAGE(ds_salaries[[#This Row],[Avg_Us Sal]],ds_salaries[[#This Row],[TOTAL MI]])</f>
        <v>56255.434925864909</v>
      </c>
      <c r="S513">
        <f>AVERAGE(ds_salaries[[#This Row],[TOTAL SE]],ds_salaries[[#This Row],[Avg_Us Sal]])</f>
        <v>56288.934925864909</v>
      </c>
      <c r="T513" t="str">
        <f>IF(ds_salaries[[#This Row],[salary_in_usd]]&gt;ds_salaries[[#This Row],[Avg_Us Sal]],"high paying","low paying")</f>
        <v>low paying</v>
      </c>
      <c r="U513">
        <f t="shared" si="39"/>
        <v>26</v>
      </c>
    </row>
    <row r="514" spans="1:21" x14ac:dyDescent="0.35">
      <c r="A514">
        <v>512</v>
      </c>
      <c r="B514">
        <v>2022</v>
      </c>
      <c r="C514" t="s">
        <v>31</v>
      </c>
      <c r="D514" t="s">
        <v>13</v>
      </c>
      <c r="E514" t="s">
        <v>44</v>
      </c>
      <c r="F514">
        <v>65000</v>
      </c>
      <c r="G514" t="s">
        <v>20</v>
      </c>
      <c r="H514">
        <v>65000</v>
      </c>
      <c r="I514" t="s">
        <v>30</v>
      </c>
      <c r="J514">
        <v>100</v>
      </c>
      <c r="K514" t="s">
        <v>30</v>
      </c>
      <c r="L514" t="s">
        <v>22</v>
      </c>
      <c r="M514">
        <f t="shared" ref="M514:M577" si="40">COUNTIFS(C:C,"SE")</f>
        <v>280</v>
      </c>
      <c r="N514">
        <f t="shared" ref="N514:N577" si="41">AVERAGE(H:H)</f>
        <v>112297.86985172982</v>
      </c>
      <c r="O514">
        <f t="shared" ref="O514:O577" si="42">COUNTIFS(C:C,"MI")</f>
        <v>213</v>
      </c>
      <c r="P514">
        <f t="shared" ref="P514:P577" si="43">COUNTIFS(C:C,"EN")</f>
        <v>88</v>
      </c>
      <c r="Q514">
        <f>AVERAGE(ds_salaries[[#This Row],[TOTAL IN]],ds_salaries[[#This Row],[Avg_Us Sal]])</f>
        <v>56192.934925864909</v>
      </c>
      <c r="R514">
        <f>AVERAGE(ds_salaries[[#This Row],[Avg_Us Sal]],ds_salaries[[#This Row],[TOTAL MI]])</f>
        <v>56255.434925864909</v>
      </c>
      <c r="S514">
        <f>AVERAGE(ds_salaries[[#This Row],[TOTAL SE]],ds_salaries[[#This Row],[Avg_Us Sal]])</f>
        <v>56288.934925864909</v>
      </c>
      <c r="T514" t="str">
        <f>IF(ds_salaries[[#This Row],[salary_in_usd]]&gt;ds_salaries[[#This Row],[Avg_Us Sal]],"high paying","low paying")</f>
        <v>low paying</v>
      </c>
      <c r="U514">
        <f t="shared" ref="U514:U577" si="44">COUNTIFS(C:C,"EX")</f>
        <v>26</v>
      </c>
    </row>
    <row r="515" spans="1:21" x14ac:dyDescent="0.35">
      <c r="A515">
        <v>513</v>
      </c>
      <c r="B515">
        <v>2022</v>
      </c>
      <c r="C515" t="s">
        <v>18</v>
      </c>
      <c r="D515" t="s">
        <v>13</v>
      </c>
      <c r="E515" t="s">
        <v>29</v>
      </c>
      <c r="F515">
        <v>65000</v>
      </c>
      <c r="G515" t="s">
        <v>15</v>
      </c>
      <c r="H515">
        <v>71444</v>
      </c>
      <c r="I515" t="s">
        <v>145</v>
      </c>
      <c r="J515">
        <v>100</v>
      </c>
      <c r="K515" t="s">
        <v>145</v>
      </c>
      <c r="L515" t="s">
        <v>22</v>
      </c>
      <c r="M515">
        <f t="shared" si="40"/>
        <v>280</v>
      </c>
      <c r="N515">
        <f t="shared" si="41"/>
        <v>112297.86985172982</v>
      </c>
      <c r="O515">
        <f t="shared" si="42"/>
        <v>213</v>
      </c>
      <c r="P515">
        <f t="shared" si="43"/>
        <v>88</v>
      </c>
      <c r="Q515">
        <f>AVERAGE(ds_salaries[[#This Row],[TOTAL IN]],ds_salaries[[#This Row],[Avg_Us Sal]])</f>
        <v>56192.934925864909</v>
      </c>
      <c r="R515">
        <f>AVERAGE(ds_salaries[[#This Row],[Avg_Us Sal]],ds_salaries[[#This Row],[TOTAL MI]])</f>
        <v>56255.434925864909</v>
      </c>
      <c r="S515">
        <f>AVERAGE(ds_salaries[[#This Row],[TOTAL SE]],ds_salaries[[#This Row],[Avg_Us Sal]])</f>
        <v>56288.934925864909</v>
      </c>
      <c r="T515" t="str">
        <f>IF(ds_salaries[[#This Row],[salary_in_usd]]&gt;ds_salaries[[#This Row],[Avg_Us Sal]],"high paying","low paying")</f>
        <v>low paying</v>
      </c>
      <c r="U515">
        <f t="shared" si="44"/>
        <v>26</v>
      </c>
    </row>
    <row r="516" spans="1:21" x14ac:dyDescent="0.35">
      <c r="A516">
        <v>514</v>
      </c>
      <c r="B516">
        <v>2022</v>
      </c>
      <c r="C516" t="s">
        <v>31</v>
      </c>
      <c r="D516" t="s">
        <v>13</v>
      </c>
      <c r="E516" t="s">
        <v>84</v>
      </c>
      <c r="F516">
        <v>20000</v>
      </c>
      <c r="G516" t="s">
        <v>20</v>
      </c>
      <c r="H516">
        <v>20000</v>
      </c>
      <c r="I516" t="s">
        <v>43</v>
      </c>
      <c r="J516">
        <v>0</v>
      </c>
      <c r="K516" t="s">
        <v>43</v>
      </c>
      <c r="L516" t="s">
        <v>26</v>
      </c>
      <c r="M516">
        <f t="shared" si="40"/>
        <v>280</v>
      </c>
      <c r="N516">
        <f t="shared" si="41"/>
        <v>112297.86985172982</v>
      </c>
      <c r="O516">
        <f t="shared" si="42"/>
        <v>213</v>
      </c>
      <c r="P516">
        <f t="shared" si="43"/>
        <v>88</v>
      </c>
      <c r="Q516">
        <f>AVERAGE(ds_salaries[[#This Row],[TOTAL IN]],ds_salaries[[#This Row],[Avg_Us Sal]])</f>
        <v>56192.934925864909</v>
      </c>
      <c r="R516">
        <f>AVERAGE(ds_salaries[[#This Row],[Avg_Us Sal]],ds_salaries[[#This Row],[TOTAL MI]])</f>
        <v>56255.434925864909</v>
      </c>
      <c r="S516">
        <f>AVERAGE(ds_salaries[[#This Row],[TOTAL SE]],ds_salaries[[#This Row],[Avg_Us Sal]])</f>
        <v>56288.934925864909</v>
      </c>
      <c r="T516" t="str">
        <f>IF(ds_salaries[[#This Row],[salary_in_usd]]&gt;ds_salaries[[#This Row],[Avg_Us Sal]],"high paying","low paying")</f>
        <v>low paying</v>
      </c>
      <c r="U516">
        <f t="shared" si="44"/>
        <v>26</v>
      </c>
    </row>
    <row r="517" spans="1:21" x14ac:dyDescent="0.35">
      <c r="A517">
        <v>515</v>
      </c>
      <c r="B517">
        <v>2022</v>
      </c>
      <c r="C517" t="s">
        <v>12</v>
      </c>
      <c r="D517" t="s">
        <v>13</v>
      </c>
      <c r="E517" t="s">
        <v>14</v>
      </c>
      <c r="F517">
        <v>48000</v>
      </c>
      <c r="G517" t="s">
        <v>20</v>
      </c>
      <c r="H517">
        <v>48000</v>
      </c>
      <c r="I517" t="s">
        <v>76</v>
      </c>
      <c r="J517">
        <v>100</v>
      </c>
      <c r="K517" t="s">
        <v>30</v>
      </c>
      <c r="L517" t="s">
        <v>22</v>
      </c>
      <c r="M517">
        <f t="shared" si="40"/>
        <v>280</v>
      </c>
      <c r="N517">
        <f t="shared" si="41"/>
        <v>112297.86985172982</v>
      </c>
      <c r="O517">
        <f t="shared" si="42"/>
        <v>213</v>
      </c>
      <c r="P517">
        <f t="shared" si="43"/>
        <v>88</v>
      </c>
      <c r="Q517">
        <f>AVERAGE(ds_salaries[[#This Row],[TOTAL IN]],ds_salaries[[#This Row],[Avg_Us Sal]])</f>
        <v>56192.934925864909</v>
      </c>
      <c r="R517">
        <f>AVERAGE(ds_salaries[[#This Row],[Avg_Us Sal]],ds_salaries[[#This Row],[TOTAL MI]])</f>
        <v>56255.434925864909</v>
      </c>
      <c r="S517">
        <f>AVERAGE(ds_salaries[[#This Row],[TOTAL SE]],ds_salaries[[#This Row],[Avg_Us Sal]])</f>
        <v>56288.934925864909</v>
      </c>
      <c r="T517" t="str">
        <f>IF(ds_salaries[[#This Row],[salary_in_usd]]&gt;ds_salaries[[#This Row],[Avg_Us Sal]],"high paying","low paying")</f>
        <v>low paying</v>
      </c>
      <c r="U517">
        <f t="shared" si="44"/>
        <v>26</v>
      </c>
    </row>
    <row r="518" spans="1:21" x14ac:dyDescent="0.35">
      <c r="A518">
        <v>516</v>
      </c>
      <c r="B518">
        <v>2022</v>
      </c>
      <c r="C518" t="s">
        <v>18</v>
      </c>
      <c r="D518" t="s">
        <v>13</v>
      </c>
      <c r="E518" t="s">
        <v>80</v>
      </c>
      <c r="F518">
        <v>152500</v>
      </c>
      <c r="G518" t="s">
        <v>20</v>
      </c>
      <c r="H518">
        <v>152500</v>
      </c>
      <c r="I518" t="s">
        <v>30</v>
      </c>
      <c r="J518">
        <v>100</v>
      </c>
      <c r="K518" t="s">
        <v>30</v>
      </c>
      <c r="L518" t="s">
        <v>26</v>
      </c>
      <c r="M518">
        <f t="shared" si="40"/>
        <v>280</v>
      </c>
      <c r="N518">
        <f t="shared" si="41"/>
        <v>112297.86985172982</v>
      </c>
      <c r="O518">
        <f t="shared" si="42"/>
        <v>213</v>
      </c>
      <c r="P518">
        <f t="shared" si="43"/>
        <v>88</v>
      </c>
      <c r="Q518">
        <f>AVERAGE(ds_salaries[[#This Row],[TOTAL IN]],ds_salaries[[#This Row],[Avg_Us Sal]])</f>
        <v>56192.934925864909</v>
      </c>
      <c r="R518">
        <f>AVERAGE(ds_salaries[[#This Row],[Avg_Us Sal]],ds_salaries[[#This Row],[TOTAL MI]])</f>
        <v>56255.434925864909</v>
      </c>
      <c r="S518">
        <f>AVERAGE(ds_salaries[[#This Row],[TOTAL SE]],ds_salaries[[#This Row],[Avg_Us Sal]])</f>
        <v>56288.934925864909</v>
      </c>
      <c r="T518" t="str">
        <f>IF(ds_salaries[[#This Row],[salary_in_usd]]&gt;ds_salaries[[#This Row],[Avg_Us Sal]],"high paying","low paying")</f>
        <v>high paying</v>
      </c>
      <c r="U518">
        <f t="shared" si="44"/>
        <v>26</v>
      </c>
    </row>
    <row r="519" spans="1:21" x14ac:dyDescent="0.35">
      <c r="A519">
        <v>517</v>
      </c>
      <c r="B519">
        <v>2022</v>
      </c>
      <c r="C519" t="s">
        <v>12</v>
      </c>
      <c r="D519" t="s">
        <v>13</v>
      </c>
      <c r="E519" t="s">
        <v>44</v>
      </c>
      <c r="F519">
        <v>62000</v>
      </c>
      <c r="G519" t="s">
        <v>15</v>
      </c>
      <c r="H519">
        <v>68147</v>
      </c>
      <c r="I519" t="s">
        <v>39</v>
      </c>
      <c r="J519">
        <v>100</v>
      </c>
      <c r="K519" t="s">
        <v>39</v>
      </c>
      <c r="L519" t="s">
        <v>26</v>
      </c>
      <c r="M519">
        <f t="shared" si="40"/>
        <v>280</v>
      </c>
      <c r="N519">
        <f t="shared" si="41"/>
        <v>112297.86985172982</v>
      </c>
      <c r="O519">
        <f t="shared" si="42"/>
        <v>213</v>
      </c>
      <c r="P519">
        <f t="shared" si="43"/>
        <v>88</v>
      </c>
      <c r="Q519">
        <f>AVERAGE(ds_salaries[[#This Row],[TOTAL IN]],ds_salaries[[#This Row],[Avg_Us Sal]])</f>
        <v>56192.934925864909</v>
      </c>
      <c r="R519">
        <f>AVERAGE(ds_salaries[[#This Row],[Avg_Us Sal]],ds_salaries[[#This Row],[TOTAL MI]])</f>
        <v>56255.434925864909</v>
      </c>
      <c r="S519">
        <f>AVERAGE(ds_salaries[[#This Row],[TOTAL SE]],ds_salaries[[#This Row],[Avg_Us Sal]])</f>
        <v>56288.934925864909</v>
      </c>
      <c r="T519" t="str">
        <f>IF(ds_salaries[[#This Row],[salary_in_usd]]&gt;ds_salaries[[#This Row],[Avg_Us Sal]],"high paying","low paying")</f>
        <v>low paying</v>
      </c>
      <c r="U519">
        <f t="shared" si="44"/>
        <v>26</v>
      </c>
    </row>
    <row r="520" spans="1:21" x14ac:dyDescent="0.35">
      <c r="A520">
        <v>518</v>
      </c>
      <c r="B520">
        <v>2022</v>
      </c>
      <c r="C520" t="s">
        <v>12</v>
      </c>
      <c r="D520" t="s">
        <v>13</v>
      </c>
      <c r="E520" t="s">
        <v>14</v>
      </c>
      <c r="F520">
        <v>115000</v>
      </c>
      <c r="G520" t="s">
        <v>146</v>
      </c>
      <c r="H520">
        <v>122346</v>
      </c>
      <c r="I520" t="s">
        <v>121</v>
      </c>
      <c r="J520">
        <v>0</v>
      </c>
      <c r="K520" t="s">
        <v>121</v>
      </c>
      <c r="L520" t="s">
        <v>17</v>
      </c>
      <c r="M520">
        <f t="shared" si="40"/>
        <v>280</v>
      </c>
      <c r="N520">
        <f t="shared" si="41"/>
        <v>112297.86985172982</v>
      </c>
      <c r="O520">
        <f t="shared" si="42"/>
        <v>213</v>
      </c>
      <c r="P520">
        <f t="shared" si="43"/>
        <v>88</v>
      </c>
      <c r="Q520">
        <f>AVERAGE(ds_salaries[[#This Row],[TOTAL IN]],ds_salaries[[#This Row],[Avg_Us Sal]])</f>
        <v>56192.934925864909</v>
      </c>
      <c r="R520">
        <f>AVERAGE(ds_salaries[[#This Row],[Avg_Us Sal]],ds_salaries[[#This Row],[TOTAL MI]])</f>
        <v>56255.434925864909</v>
      </c>
      <c r="S520">
        <f>AVERAGE(ds_salaries[[#This Row],[TOTAL SE]],ds_salaries[[#This Row],[Avg_Us Sal]])</f>
        <v>56288.934925864909</v>
      </c>
      <c r="T520" t="str">
        <f>IF(ds_salaries[[#This Row],[salary_in_usd]]&gt;ds_salaries[[#This Row],[Avg_Us Sal]],"high paying","low paying")</f>
        <v>high paying</v>
      </c>
      <c r="U520">
        <f t="shared" si="44"/>
        <v>26</v>
      </c>
    </row>
    <row r="521" spans="1:21" x14ac:dyDescent="0.35">
      <c r="A521">
        <v>519</v>
      </c>
      <c r="B521">
        <v>2022</v>
      </c>
      <c r="C521" t="s">
        <v>18</v>
      </c>
      <c r="D521" t="s">
        <v>13</v>
      </c>
      <c r="E521" t="s">
        <v>85</v>
      </c>
      <c r="F521">
        <v>380000</v>
      </c>
      <c r="G521" t="s">
        <v>20</v>
      </c>
      <c r="H521">
        <v>380000</v>
      </c>
      <c r="I521" t="s">
        <v>30</v>
      </c>
      <c r="J521">
        <v>100</v>
      </c>
      <c r="K521" t="s">
        <v>30</v>
      </c>
      <c r="L521" t="s">
        <v>17</v>
      </c>
      <c r="M521">
        <f t="shared" si="40"/>
        <v>280</v>
      </c>
      <c r="N521">
        <f t="shared" si="41"/>
        <v>112297.86985172982</v>
      </c>
      <c r="O521">
        <f t="shared" si="42"/>
        <v>213</v>
      </c>
      <c r="P521">
        <f t="shared" si="43"/>
        <v>88</v>
      </c>
      <c r="Q521">
        <f>AVERAGE(ds_salaries[[#This Row],[TOTAL IN]],ds_salaries[[#This Row],[Avg_Us Sal]])</f>
        <v>56192.934925864909</v>
      </c>
      <c r="R521">
        <f>AVERAGE(ds_salaries[[#This Row],[Avg_Us Sal]],ds_salaries[[#This Row],[TOTAL MI]])</f>
        <v>56255.434925864909</v>
      </c>
      <c r="S521">
        <f>AVERAGE(ds_salaries[[#This Row],[TOTAL SE]],ds_salaries[[#This Row],[Avg_Us Sal]])</f>
        <v>56288.934925864909</v>
      </c>
      <c r="T521" t="str">
        <f>IF(ds_salaries[[#This Row],[salary_in_usd]]&gt;ds_salaries[[#This Row],[Avg_Us Sal]],"high paying","low paying")</f>
        <v>high paying</v>
      </c>
      <c r="U521">
        <f t="shared" si="44"/>
        <v>26</v>
      </c>
    </row>
    <row r="522" spans="1:21" x14ac:dyDescent="0.35">
      <c r="A522">
        <v>520</v>
      </c>
      <c r="B522">
        <v>2022</v>
      </c>
      <c r="C522" t="s">
        <v>12</v>
      </c>
      <c r="D522" t="s">
        <v>13</v>
      </c>
      <c r="E522" t="s">
        <v>14</v>
      </c>
      <c r="F522">
        <v>88000</v>
      </c>
      <c r="G522" t="s">
        <v>62</v>
      </c>
      <c r="H522">
        <v>69336</v>
      </c>
      <c r="I522" t="s">
        <v>63</v>
      </c>
      <c r="J522">
        <v>100</v>
      </c>
      <c r="K522" t="s">
        <v>63</v>
      </c>
      <c r="L522" t="s">
        <v>26</v>
      </c>
      <c r="M522">
        <f t="shared" si="40"/>
        <v>280</v>
      </c>
      <c r="N522">
        <f t="shared" si="41"/>
        <v>112297.86985172982</v>
      </c>
      <c r="O522">
        <f t="shared" si="42"/>
        <v>213</v>
      </c>
      <c r="P522">
        <f t="shared" si="43"/>
        <v>88</v>
      </c>
      <c r="Q522">
        <f>AVERAGE(ds_salaries[[#This Row],[TOTAL IN]],ds_salaries[[#This Row],[Avg_Us Sal]])</f>
        <v>56192.934925864909</v>
      </c>
      <c r="R522">
        <f>AVERAGE(ds_salaries[[#This Row],[Avg_Us Sal]],ds_salaries[[#This Row],[TOTAL MI]])</f>
        <v>56255.434925864909</v>
      </c>
      <c r="S522">
        <f>AVERAGE(ds_salaries[[#This Row],[TOTAL SE]],ds_salaries[[#This Row],[Avg_Us Sal]])</f>
        <v>56288.934925864909</v>
      </c>
      <c r="T522" t="str">
        <f>IF(ds_salaries[[#This Row],[salary_in_usd]]&gt;ds_salaries[[#This Row],[Avg_Us Sal]],"high paying","low paying")</f>
        <v>low paying</v>
      </c>
      <c r="U522">
        <f t="shared" si="44"/>
        <v>26</v>
      </c>
    </row>
    <row r="523" spans="1:21" x14ac:dyDescent="0.35">
      <c r="A523">
        <v>521</v>
      </c>
      <c r="B523">
        <v>2022</v>
      </c>
      <c r="C523" t="s">
        <v>31</v>
      </c>
      <c r="D523" t="s">
        <v>13</v>
      </c>
      <c r="E523" t="s">
        <v>75</v>
      </c>
      <c r="F523">
        <v>10000</v>
      </c>
      <c r="G523" t="s">
        <v>20</v>
      </c>
      <c r="H523">
        <v>10000</v>
      </c>
      <c r="I523" t="s">
        <v>48</v>
      </c>
      <c r="J523">
        <v>100</v>
      </c>
      <c r="K523" t="s">
        <v>81</v>
      </c>
      <c r="L523" t="s">
        <v>26</v>
      </c>
      <c r="M523">
        <f t="shared" si="40"/>
        <v>280</v>
      </c>
      <c r="N523">
        <f t="shared" si="41"/>
        <v>112297.86985172982</v>
      </c>
      <c r="O523">
        <f t="shared" si="42"/>
        <v>213</v>
      </c>
      <c r="P523">
        <f t="shared" si="43"/>
        <v>88</v>
      </c>
      <c r="Q523">
        <f>AVERAGE(ds_salaries[[#This Row],[TOTAL IN]],ds_salaries[[#This Row],[Avg_Us Sal]])</f>
        <v>56192.934925864909</v>
      </c>
      <c r="R523">
        <f>AVERAGE(ds_salaries[[#This Row],[Avg_Us Sal]],ds_salaries[[#This Row],[TOTAL MI]])</f>
        <v>56255.434925864909</v>
      </c>
      <c r="S523">
        <f>AVERAGE(ds_salaries[[#This Row],[TOTAL SE]],ds_salaries[[#This Row],[Avg_Us Sal]])</f>
        <v>56288.934925864909</v>
      </c>
      <c r="T523" t="str">
        <f>IF(ds_salaries[[#This Row],[salary_in_usd]]&gt;ds_salaries[[#This Row],[Avg_Us Sal]],"high paying","low paying")</f>
        <v>low paying</v>
      </c>
      <c r="U523">
        <f t="shared" si="44"/>
        <v>26</v>
      </c>
    </row>
    <row r="524" spans="1:21" x14ac:dyDescent="0.35">
      <c r="A524">
        <v>522</v>
      </c>
      <c r="B524">
        <v>2022</v>
      </c>
      <c r="C524" t="s">
        <v>12</v>
      </c>
      <c r="D524" t="s">
        <v>13</v>
      </c>
      <c r="E524" t="s">
        <v>32</v>
      </c>
      <c r="F524">
        <v>20000</v>
      </c>
      <c r="G524" t="s">
        <v>20</v>
      </c>
      <c r="H524">
        <v>20000</v>
      </c>
      <c r="I524" t="s">
        <v>51</v>
      </c>
      <c r="J524">
        <v>100</v>
      </c>
      <c r="K524" t="s">
        <v>51</v>
      </c>
      <c r="L524" t="s">
        <v>22</v>
      </c>
      <c r="M524">
        <f t="shared" si="40"/>
        <v>280</v>
      </c>
      <c r="N524">
        <f t="shared" si="41"/>
        <v>112297.86985172982</v>
      </c>
      <c r="O524">
        <f t="shared" si="42"/>
        <v>213</v>
      </c>
      <c r="P524">
        <f t="shared" si="43"/>
        <v>88</v>
      </c>
      <c r="Q524">
        <f>AVERAGE(ds_salaries[[#This Row],[TOTAL IN]],ds_salaries[[#This Row],[Avg_Us Sal]])</f>
        <v>56192.934925864909</v>
      </c>
      <c r="R524">
        <f>AVERAGE(ds_salaries[[#This Row],[Avg_Us Sal]],ds_salaries[[#This Row],[TOTAL MI]])</f>
        <v>56255.434925864909</v>
      </c>
      <c r="S524">
        <f>AVERAGE(ds_salaries[[#This Row],[TOTAL SE]],ds_salaries[[#This Row],[Avg_Us Sal]])</f>
        <v>56288.934925864909</v>
      </c>
      <c r="T524" t="str">
        <f>IF(ds_salaries[[#This Row],[salary_in_usd]]&gt;ds_salaries[[#This Row],[Avg_Us Sal]],"high paying","low paying")</f>
        <v>low paying</v>
      </c>
      <c r="U524">
        <f t="shared" si="44"/>
        <v>26</v>
      </c>
    </row>
    <row r="525" spans="1:21" x14ac:dyDescent="0.35">
      <c r="A525">
        <v>523</v>
      </c>
      <c r="B525">
        <v>2022</v>
      </c>
      <c r="C525" t="s">
        <v>18</v>
      </c>
      <c r="D525" t="s">
        <v>13</v>
      </c>
      <c r="E525" t="s">
        <v>147</v>
      </c>
      <c r="F525">
        <v>405000</v>
      </c>
      <c r="G525" t="s">
        <v>20</v>
      </c>
      <c r="H525">
        <v>405000</v>
      </c>
      <c r="I525" t="s">
        <v>30</v>
      </c>
      <c r="J525">
        <v>100</v>
      </c>
      <c r="K525" t="s">
        <v>30</v>
      </c>
      <c r="L525" t="s">
        <v>17</v>
      </c>
      <c r="M525">
        <f t="shared" si="40"/>
        <v>280</v>
      </c>
      <c r="N525">
        <f t="shared" si="41"/>
        <v>112297.86985172982</v>
      </c>
      <c r="O525">
        <f t="shared" si="42"/>
        <v>213</v>
      </c>
      <c r="P525">
        <f t="shared" si="43"/>
        <v>88</v>
      </c>
      <c r="Q525">
        <f>AVERAGE(ds_salaries[[#This Row],[TOTAL IN]],ds_salaries[[#This Row],[Avg_Us Sal]])</f>
        <v>56192.934925864909</v>
      </c>
      <c r="R525">
        <f>AVERAGE(ds_salaries[[#This Row],[Avg_Us Sal]],ds_salaries[[#This Row],[TOTAL MI]])</f>
        <v>56255.434925864909</v>
      </c>
      <c r="S525">
        <f>AVERAGE(ds_salaries[[#This Row],[TOTAL SE]],ds_salaries[[#This Row],[Avg_Us Sal]])</f>
        <v>56288.934925864909</v>
      </c>
      <c r="T525" t="str">
        <f>IF(ds_salaries[[#This Row],[salary_in_usd]]&gt;ds_salaries[[#This Row],[Avg_Us Sal]],"high paying","low paying")</f>
        <v>high paying</v>
      </c>
      <c r="U525">
        <f t="shared" si="44"/>
        <v>26</v>
      </c>
    </row>
    <row r="526" spans="1:21" x14ac:dyDescent="0.35">
      <c r="A526">
        <v>524</v>
      </c>
      <c r="B526">
        <v>2022</v>
      </c>
      <c r="C526" t="s">
        <v>12</v>
      </c>
      <c r="D526" t="s">
        <v>13</v>
      </c>
      <c r="E526" t="s">
        <v>14</v>
      </c>
      <c r="F526">
        <v>135000</v>
      </c>
      <c r="G526" t="s">
        <v>20</v>
      </c>
      <c r="H526">
        <v>135000</v>
      </c>
      <c r="I526" t="s">
        <v>30</v>
      </c>
      <c r="J526">
        <v>100</v>
      </c>
      <c r="K526" t="s">
        <v>30</v>
      </c>
      <c r="L526" t="s">
        <v>17</v>
      </c>
      <c r="M526">
        <f t="shared" si="40"/>
        <v>280</v>
      </c>
      <c r="N526">
        <f t="shared" si="41"/>
        <v>112297.86985172982</v>
      </c>
      <c r="O526">
        <f t="shared" si="42"/>
        <v>213</v>
      </c>
      <c r="P526">
        <f t="shared" si="43"/>
        <v>88</v>
      </c>
      <c r="Q526">
        <f>AVERAGE(ds_salaries[[#This Row],[TOTAL IN]],ds_salaries[[#This Row],[Avg_Us Sal]])</f>
        <v>56192.934925864909</v>
      </c>
      <c r="R526">
        <f>AVERAGE(ds_salaries[[#This Row],[Avg_Us Sal]],ds_salaries[[#This Row],[TOTAL MI]])</f>
        <v>56255.434925864909</v>
      </c>
      <c r="S526">
        <f>AVERAGE(ds_salaries[[#This Row],[TOTAL SE]],ds_salaries[[#This Row],[Avg_Us Sal]])</f>
        <v>56288.934925864909</v>
      </c>
      <c r="T526" t="str">
        <f>IF(ds_salaries[[#This Row],[salary_in_usd]]&gt;ds_salaries[[#This Row],[Avg_Us Sal]],"high paying","low paying")</f>
        <v>high paying</v>
      </c>
      <c r="U526">
        <f t="shared" si="44"/>
        <v>26</v>
      </c>
    </row>
    <row r="527" spans="1:21" x14ac:dyDescent="0.35">
      <c r="A527">
        <v>525</v>
      </c>
      <c r="B527">
        <v>2022</v>
      </c>
      <c r="C527" t="s">
        <v>18</v>
      </c>
      <c r="D527" t="s">
        <v>13</v>
      </c>
      <c r="E527" t="s">
        <v>85</v>
      </c>
      <c r="F527">
        <v>177000</v>
      </c>
      <c r="G527" t="s">
        <v>20</v>
      </c>
      <c r="H527">
        <v>177000</v>
      </c>
      <c r="I527" t="s">
        <v>30</v>
      </c>
      <c r="J527">
        <v>100</v>
      </c>
      <c r="K527" t="s">
        <v>30</v>
      </c>
      <c r="L527" t="s">
        <v>17</v>
      </c>
      <c r="M527">
        <f t="shared" si="40"/>
        <v>280</v>
      </c>
      <c r="N527">
        <f t="shared" si="41"/>
        <v>112297.86985172982</v>
      </c>
      <c r="O527">
        <f t="shared" si="42"/>
        <v>213</v>
      </c>
      <c r="P527">
        <f t="shared" si="43"/>
        <v>88</v>
      </c>
      <c r="Q527">
        <f>AVERAGE(ds_salaries[[#This Row],[TOTAL IN]],ds_salaries[[#This Row],[Avg_Us Sal]])</f>
        <v>56192.934925864909</v>
      </c>
      <c r="R527">
        <f>AVERAGE(ds_salaries[[#This Row],[Avg_Us Sal]],ds_salaries[[#This Row],[TOTAL MI]])</f>
        <v>56255.434925864909</v>
      </c>
      <c r="S527">
        <f>AVERAGE(ds_salaries[[#This Row],[TOTAL SE]],ds_salaries[[#This Row],[Avg_Us Sal]])</f>
        <v>56288.934925864909</v>
      </c>
      <c r="T527" t="str">
        <f>IF(ds_salaries[[#This Row],[salary_in_usd]]&gt;ds_salaries[[#This Row],[Avg_Us Sal]],"high paying","low paying")</f>
        <v>high paying</v>
      </c>
      <c r="U527">
        <f t="shared" si="44"/>
        <v>26</v>
      </c>
    </row>
    <row r="528" spans="1:21" x14ac:dyDescent="0.35">
      <c r="A528">
        <v>526</v>
      </c>
      <c r="B528">
        <v>2022</v>
      </c>
      <c r="C528" t="s">
        <v>12</v>
      </c>
      <c r="D528" t="s">
        <v>13</v>
      </c>
      <c r="E528" t="s">
        <v>14</v>
      </c>
      <c r="F528">
        <v>78000</v>
      </c>
      <c r="G528" t="s">
        <v>20</v>
      </c>
      <c r="H528">
        <v>78000</v>
      </c>
      <c r="I528" t="s">
        <v>30</v>
      </c>
      <c r="J528">
        <v>100</v>
      </c>
      <c r="K528" t="s">
        <v>30</v>
      </c>
      <c r="L528" t="s">
        <v>26</v>
      </c>
      <c r="M528">
        <f t="shared" si="40"/>
        <v>280</v>
      </c>
      <c r="N528">
        <f t="shared" si="41"/>
        <v>112297.86985172982</v>
      </c>
      <c r="O528">
        <f t="shared" si="42"/>
        <v>213</v>
      </c>
      <c r="P528">
        <f t="shared" si="43"/>
        <v>88</v>
      </c>
      <c r="Q528">
        <f>AVERAGE(ds_salaries[[#This Row],[TOTAL IN]],ds_salaries[[#This Row],[Avg_Us Sal]])</f>
        <v>56192.934925864909</v>
      </c>
      <c r="R528">
        <f>AVERAGE(ds_salaries[[#This Row],[Avg_Us Sal]],ds_salaries[[#This Row],[TOTAL MI]])</f>
        <v>56255.434925864909</v>
      </c>
      <c r="S528">
        <f>AVERAGE(ds_salaries[[#This Row],[TOTAL SE]],ds_salaries[[#This Row],[Avg_Us Sal]])</f>
        <v>56288.934925864909</v>
      </c>
      <c r="T528" t="str">
        <f>IF(ds_salaries[[#This Row],[salary_in_usd]]&gt;ds_salaries[[#This Row],[Avg_Us Sal]],"high paying","low paying")</f>
        <v>low paying</v>
      </c>
      <c r="U528">
        <f t="shared" si="44"/>
        <v>26</v>
      </c>
    </row>
    <row r="529" spans="1:21" x14ac:dyDescent="0.35">
      <c r="A529">
        <v>527</v>
      </c>
      <c r="B529">
        <v>2022</v>
      </c>
      <c r="C529" t="s">
        <v>18</v>
      </c>
      <c r="D529" t="s">
        <v>13</v>
      </c>
      <c r="E529" t="s">
        <v>32</v>
      </c>
      <c r="F529">
        <v>135000</v>
      </c>
      <c r="G529" t="s">
        <v>20</v>
      </c>
      <c r="H529">
        <v>135000</v>
      </c>
      <c r="I529" t="s">
        <v>30</v>
      </c>
      <c r="J529">
        <v>100</v>
      </c>
      <c r="K529" t="s">
        <v>30</v>
      </c>
      <c r="L529" t="s">
        <v>26</v>
      </c>
      <c r="M529">
        <f t="shared" si="40"/>
        <v>280</v>
      </c>
      <c r="N529">
        <f t="shared" si="41"/>
        <v>112297.86985172982</v>
      </c>
      <c r="O529">
        <f t="shared" si="42"/>
        <v>213</v>
      </c>
      <c r="P529">
        <f t="shared" si="43"/>
        <v>88</v>
      </c>
      <c r="Q529">
        <f>AVERAGE(ds_salaries[[#This Row],[TOTAL IN]],ds_salaries[[#This Row],[Avg_Us Sal]])</f>
        <v>56192.934925864909</v>
      </c>
      <c r="R529">
        <f>AVERAGE(ds_salaries[[#This Row],[Avg_Us Sal]],ds_salaries[[#This Row],[TOTAL MI]])</f>
        <v>56255.434925864909</v>
      </c>
      <c r="S529">
        <f>AVERAGE(ds_salaries[[#This Row],[TOTAL SE]],ds_salaries[[#This Row],[Avg_Us Sal]])</f>
        <v>56288.934925864909</v>
      </c>
      <c r="T529" t="str">
        <f>IF(ds_salaries[[#This Row],[salary_in_usd]]&gt;ds_salaries[[#This Row],[Avg_Us Sal]],"high paying","low paying")</f>
        <v>high paying</v>
      </c>
      <c r="U529">
        <f t="shared" si="44"/>
        <v>26</v>
      </c>
    </row>
    <row r="530" spans="1:21" x14ac:dyDescent="0.35">
      <c r="A530">
        <v>528</v>
      </c>
      <c r="B530">
        <v>2022</v>
      </c>
      <c r="C530" t="s">
        <v>18</v>
      </c>
      <c r="D530" t="s">
        <v>13</v>
      </c>
      <c r="E530" t="s">
        <v>32</v>
      </c>
      <c r="F530">
        <v>100000</v>
      </c>
      <c r="G530" t="s">
        <v>20</v>
      </c>
      <c r="H530">
        <v>100000</v>
      </c>
      <c r="I530" t="s">
        <v>30</v>
      </c>
      <c r="J530">
        <v>100</v>
      </c>
      <c r="K530" t="s">
        <v>30</v>
      </c>
      <c r="L530" t="s">
        <v>26</v>
      </c>
      <c r="M530">
        <f t="shared" si="40"/>
        <v>280</v>
      </c>
      <c r="N530">
        <f t="shared" si="41"/>
        <v>112297.86985172982</v>
      </c>
      <c r="O530">
        <f t="shared" si="42"/>
        <v>213</v>
      </c>
      <c r="P530">
        <f t="shared" si="43"/>
        <v>88</v>
      </c>
      <c r="Q530">
        <f>AVERAGE(ds_salaries[[#This Row],[TOTAL IN]],ds_salaries[[#This Row],[Avg_Us Sal]])</f>
        <v>56192.934925864909</v>
      </c>
      <c r="R530">
        <f>AVERAGE(ds_salaries[[#This Row],[Avg_Us Sal]],ds_salaries[[#This Row],[TOTAL MI]])</f>
        <v>56255.434925864909</v>
      </c>
      <c r="S530">
        <f>AVERAGE(ds_salaries[[#This Row],[TOTAL SE]],ds_salaries[[#This Row],[Avg_Us Sal]])</f>
        <v>56288.934925864909</v>
      </c>
      <c r="T530" t="str">
        <f>IF(ds_salaries[[#This Row],[salary_in_usd]]&gt;ds_salaries[[#This Row],[Avg_Us Sal]],"high paying","low paying")</f>
        <v>low paying</v>
      </c>
      <c r="U530">
        <f t="shared" si="44"/>
        <v>26</v>
      </c>
    </row>
    <row r="531" spans="1:21" x14ac:dyDescent="0.35">
      <c r="A531">
        <v>529</v>
      </c>
      <c r="B531">
        <v>2022</v>
      </c>
      <c r="C531" t="s">
        <v>18</v>
      </c>
      <c r="D531" t="s">
        <v>13</v>
      </c>
      <c r="E531" t="s">
        <v>32</v>
      </c>
      <c r="F531">
        <v>90320</v>
      </c>
      <c r="G531" t="s">
        <v>20</v>
      </c>
      <c r="H531">
        <v>90320</v>
      </c>
      <c r="I531" t="s">
        <v>30</v>
      </c>
      <c r="J531">
        <v>100</v>
      </c>
      <c r="K531" t="s">
        <v>30</v>
      </c>
      <c r="L531" t="s">
        <v>26</v>
      </c>
      <c r="M531">
        <f t="shared" si="40"/>
        <v>280</v>
      </c>
      <c r="N531">
        <f t="shared" si="41"/>
        <v>112297.86985172982</v>
      </c>
      <c r="O531">
        <f t="shared" si="42"/>
        <v>213</v>
      </c>
      <c r="P531">
        <f t="shared" si="43"/>
        <v>88</v>
      </c>
      <c r="Q531">
        <f>AVERAGE(ds_salaries[[#This Row],[TOTAL IN]],ds_salaries[[#This Row],[Avg_Us Sal]])</f>
        <v>56192.934925864909</v>
      </c>
      <c r="R531">
        <f>AVERAGE(ds_salaries[[#This Row],[Avg_Us Sal]],ds_salaries[[#This Row],[TOTAL MI]])</f>
        <v>56255.434925864909</v>
      </c>
      <c r="S531">
        <f>AVERAGE(ds_salaries[[#This Row],[TOTAL SE]],ds_salaries[[#This Row],[Avg_Us Sal]])</f>
        <v>56288.934925864909</v>
      </c>
      <c r="T531" t="str">
        <f>IF(ds_salaries[[#This Row],[salary_in_usd]]&gt;ds_salaries[[#This Row],[Avg_Us Sal]],"high paying","low paying")</f>
        <v>low paying</v>
      </c>
      <c r="U531">
        <f t="shared" si="44"/>
        <v>26</v>
      </c>
    </row>
    <row r="532" spans="1:21" x14ac:dyDescent="0.35">
      <c r="A532">
        <v>530</v>
      </c>
      <c r="B532">
        <v>2022</v>
      </c>
      <c r="C532" t="s">
        <v>12</v>
      </c>
      <c r="D532" t="s">
        <v>13</v>
      </c>
      <c r="E532" t="s">
        <v>32</v>
      </c>
      <c r="F532">
        <v>85000</v>
      </c>
      <c r="G532" t="s">
        <v>20</v>
      </c>
      <c r="H532">
        <v>85000</v>
      </c>
      <c r="I532" t="s">
        <v>63</v>
      </c>
      <c r="J532">
        <v>0</v>
      </c>
      <c r="K532" t="s">
        <v>63</v>
      </c>
      <c r="L532" t="s">
        <v>26</v>
      </c>
      <c r="M532">
        <f t="shared" si="40"/>
        <v>280</v>
      </c>
      <c r="N532">
        <f t="shared" si="41"/>
        <v>112297.86985172982</v>
      </c>
      <c r="O532">
        <f t="shared" si="42"/>
        <v>213</v>
      </c>
      <c r="P532">
        <f t="shared" si="43"/>
        <v>88</v>
      </c>
      <c r="Q532">
        <f>AVERAGE(ds_salaries[[#This Row],[TOTAL IN]],ds_salaries[[#This Row],[Avg_Us Sal]])</f>
        <v>56192.934925864909</v>
      </c>
      <c r="R532">
        <f>AVERAGE(ds_salaries[[#This Row],[Avg_Us Sal]],ds_salaries[[#This Row],[TOTAL MI]])</f>
        <v>56255.434925864909</v>
      </c>
      <c r="S532">
        <f>AVERAGE(ds_salaries[[#This Row],[TOTAL SE]],ds_salaries[[#This Row],[Avg_Us Sal]])</f>
        <v>56288.934925864909</v>
      </c>
      <c r="T532" t="str">
        <f>IF(ds_salaries[[#This Row],[salary_in_usd]]&gt;ds_salaries[[#This Row],[Avg_Us Sal]],"high paying","low paying")</f>
        <v>low paying</v>
      </c>
      <c r="U532">
        <f t="shared" si="44"/>
        <v>26</v>
      </c>
    </row>
    <row r="533" spans="1:21" x14ac:dyDescent="0.35">
      <c r="A533">
        <v>531</v>
      </c>
      <c r="B533">
        <v>2022</v>
      </c>
      <c r="C533" t="s">
        <v>12</v>
      </c>
      <c r="D533" t="s">
        <v>13</v>
      </c>
      <c r="E533" t="s">
        <v>32</v>
      </c>
      <c r="F533">
        <v>75000</v>
      </c>
      <c r="G533" t="s">
        <v>20</v>
      </c>
      <c r="H533">
        <v>75000</v>
      </c>
      <c r="I533" t="s">
        <v>63</v>
      </c>
      <c r="J533">
        <v>0</v>
      </c>
      <c r="K533" t="s">
        <v>63</v>
      </c>
      <c r="L533" t="s">
        <v>26</v>
      </c>
      <c r="M533">
        <f t="shared" si="40"/>
        <v>280</v>
      </c>
      <c r="N533">
        <f t="shared" si="41"/>
        <v>112297.86985172982</v>
      </c>
      <c r="O533">
        <f t="shared" si="42"/>
        <v>213</v>
      </c>
      <c r="P533">
        <f t="shared" si="43"/>
        <v>88</v>
      </c>
      <c r="Q533">
        <f>AVERAGE(ds_salaries[[#This Row],[TOTAL IN]],ds_salaries[[#This Row],[Avg_Us Sal]])</f>
        <v>56192.934925864909</v>
      </c>
      <c r="R533">
        <f>AVERAGE(ds_salaries[[#This Row],[Avg_Us Sal]],ds_salaries[[#This Row],[TOTAL MI]])</f>
        <v>56255.434925864909</v>
      </c>
      <c r="S533">
        <f>AVERAGE(ds_salaries[[#This Row],[TOTAL SE]],ds_salaries[[#This Row],[Avg_Us Sal]])</f>
        <v>56288.934925864909</v>
      </c>
      <c r="T533" t="str">
        <f>IF(ds_salaries[[#This Row],[salary_in_usd]]&gt;ds_salaries[[#This Row],[Avg_Us Sal]],"high paying","low paying")</f>
        <v>low paying</v>
      </c>
      <c r="U533">
        <f t="shared" si="44"/>
        <v>26</v>
      </c>
    </row>
    <row r="534" spans="1:21" x14ac:dyDescent="0.35">
      <c r="A534">
        <v>532</v>
      </c>
      <c r="B534">
        <v>2022</v>
      </c>
      <c r="C534" t="s">
        <v>18</v>
      </c>
      <c r="D534" t="s">
        <v>13</v>
      </c>
      <c r="E534" t="s">
        <v>29</v>
      </c>
      <c r="F534">
        <v>214000</v>
      </c>
      <c r="G534" t="s">
        <v>20</v>
      </c>
      <c r="H534">
        <v>214000</v>
      </c>
      <c r="I534" t="s">
        <v>30</v>
      </c>
      <c r="J534">
        <v>100</v>
      </c>
      <c r="K534" t="s">
        <v>30</v>
      </c>
      <c r="L534" t="s">
        <v>26</v>
      </c>
      <c r="M534">
        <f t="shared" si="40"/>
        <v>280</v>
      </c>
      <c r="N534">
        <f t="shared" si="41"/>
        <v>112297.86985172982</v>
      </c>
      <c r="O534">
        <f t="shared" si="42"/>
        <v>213</v>
      </c>
      <c r="P534">
        <f t="shared" si="43"/>
        <v>88</v>
      </c>
      <c r="Q534">
        <f>AVERAGE(ds_salaries[[#This Row],[TOTAL IN]],ds_salaries[[#This Row],[Avg_Us Sal]])</f>
        <v>56192.934925864909</v>
      </c>
      <c r="R534">
        <f>AVERAGE(ds_salaries[[#This Row],[Avg_Us Sal]],ds_salaries[[#This Row],[TOTAL MI]])</f>
        <v>56255.434925864909</v>
      </c>
      <c r="S534">
        <f>AVERAGE(ds_salaries[[#This Row],[TOTAL SE]],ds_salaries[[#This Row],[Avg_Us Sal]])</f>
        <v>56288.934925864909</v>
      </c>
      <c r="T534" t="str">
        <f>IF(ds_salaries[[#This Row],[salary_in_usd]]&gt;ds_salaries[[#This Row],[Avg_Us Sal]],"high paying","low paying")</f>
        <v>high paying</v>
      </c>
      <c r="U534">
        <f t="shared" si="44"/>
        <v>26</v>
      </c>
    </row>
    <row r="535" spans="1:21" x14ac:dyDescent="0.35">
      <c r="A535">
        <v>533</v>
      </c>
      <c r="B535">
        <v>2022</v>
      </c>
      <c r="C535" t="s">
        <v>18</v>
      </c>
      <c r="D535" t="s">
        <v>13</v>
      </c>
      <c r="E535" t="s">
        <v>29</v>
      </c>
      <c r="F535">
        <v>192600</v>
      </c>
      <c r="G535" t="s">
        <v>20</v>
      </c>
      <c r="H535">
        <v>192600</v>
      </c>
      <c r="I535" t="s">
        <v>30</v>
      </c>
      <c r="J535">
        <v>100</v>
      </c>
      <c r="K535" t="s">
        <v>30</v>
      </c>
      <c r="L535" t="s">
        <v>26</v>
      </c>
      <c r="M535">
        <f t="shared" si="40"/>
        <v>280</v>
      </c>
      <c r="N535">
        <f t="shared" si="41"/>
        <v>112297.86985172982</v>
      </c>
      <c r="O535">
        <f t="shared" si="42"/>
        <v>213</v>
      </c>
      <c r="P535">
        <f t="shared" si="43"/>
        <v>88</v>
      </c>
      <c r="Q535">
        <f>AVERAGE(ds_salaries[[#This Row],[TOTAL IN]],ds_salaries[[#This Row],[Avg_Us Sal]])</f>
        <v>56192.934925864909</v>
      </c>
      <c r="R535">
        <f>AVERAGE(ds_salaries[[#This Row],[Avg_Us Sal]],ds_salaries[[#This Row],[TOTAL MI]])</f>
        <v>56255.434925864909</v>
      </c>
      <c r="S535">
        <f>AVERAGE(ds_salaries[[#This Row],[TOTAL SE]],ds_salaries[[#This Row],[Avg_Us Sal]])</f>
        <v>56288.934925864909</v>
      </c>
      <c r="T535" t="str">
        <f>IF(ds_salaries[[#This Row],[salary_in_usd]]&gt;ds_salaries[[#This Row],[Avg_Us Sal]],"high paying","low paying")</f>
        <v>high paying</v>
      </c>
      <c r="U535">
        <f t="shared" si="44"/>
        <v>26</v>
      </c>
    </row>
    <row r="536" spans="1:21" x14ac:dyDescent="0.35">
      <c r="A536">
        <v>534</v>
      </c>
      <c r="B536">
        <v>2022</v>
      </c>
      <c r="C536" t="s">
        <v>18</v>
      </c>
      <c r="D536" t="s">
        <v>13</v>
      </c>
      <c r="E536" t="s">
        <v>110</v>
      </c>
      <c r="F536">
        <v>266400</v>
      </c>
      <c r="G536" t="s">
        <v>20</v>
      </c>
      <c r="H536">
        <v>266400</v>
      </c>
      <c r="I536" t="s">
        <v>30</v>
      </c>
      <c r="J536">
        <v>100</v>
      </c>
      <c r="K536" t="s">
        <v>30</v>
      </c>
      <c r="L536" t="s">
        <v>26</v>
      </c>
      <c r="M536">
        <f t="shared" si="40"/>
        <v>280</v>
      </c>
      <c r="N536">
        <f t="shared" si="41"/>
        <v>112297.86985172982</v>
      </c>
      <c r="O536">
        <f t="shared" si="42"/>
        <v>213</v>
      </c>
      <c r="P536">
        <f t="shared" si="43"/>
        <v>88</v>
      </c>
      <c r="Q536">
        <f>AVERAGE(ds_salaries[[#This Row],[TOTAL IN]],ds_salaries[[#This Row],[Avg_Us Sal]])</f>
        <v>56192.934925864909</v>
      </c>
      <c r="R536">
        <f>AVERAGE(ds_salaries[[#This Row],[Avg_Us Sal]],ds_salaries[[#This Row],[TOTAL MI]])</f>
        <v>56255.434925864909</v>
      </c>
      <c r="S536">
        <f>AVERAGE(ds_salaries[[#This Row],[TOTAL SE]],ds_salaries[[#This Row],[Avg_Us Sal]])</f>
        <v>56288.934925864909</v>
      </c>
      <c r="T536" t="str">
        <f>IF(ds_salaries[[#This Row],[salary_in_usd]]&gt;ds_salaries[[#This Row],[Avg_Us Sal]],"high paying","low paying")</f>
        <v>high paying</v>
      </c>
      <c r="U536">
        <f t="shared" si="44"/>
        <v>26</v>
      </c>
    </row>
    <row r="537" spans="1:21" x14ac:dyDescent="0.35">
      <c r="A537">
        <v>535</v>
      </c>
      <c r="B537">
        <v>2022</v>
      </c>
      <c r="C537" t="s">
        <v>18</v>
      </c>
      <c r="D537" t="s">
        <v>13</v>
      </c>
      <c r="E537" t="s">
        <v>110</v>
      </c>
      <c r="F537">
        <v>213120</v>
      </c>
      <c r="G537" t="s">
        <v>20</v>
      </c>
      <c r="H537">
        <v>213120</v>
      </c>
      <c r="I537" t="s">
        <v>30</v>
      </c>
      <c r="J537">
        <v>100</v>
      </c>
      <c r="K537" t="s">
        <v>30</v>
      </c>
      <c r="L537" t="s">
        <v>26</v>
      </c>
      <c r="M537">
        <f t="shared" si="40"/>
        <v>280</v>
      </c>
      <c r="N537">
        <f t="shared" si="41"/>
        <v>112297.86985172982</v>
      </c>
      <c r="O537">
        <f t="shared" si="42"/>
        <v>213</v>
      </c>
      <c r="P537">
        <f t="shared" si="43"/>
        <v>88</v>
      </c>
      <c r="Q537">
        <f>AVERAGE(ds_salaries[[#This Row],[TOTAL IN]],ds_salaries[[#This Row],[Avg_Us Sal]])</f>
        <v>56192.934925864909</v>
      </c>
      <c r="R537">
        <f>AVERAGE(ds_salaries[[#This Row],[Avg_Us Sal]],ds_salaries[[#This Row],[TOTAL MI]])</f>
        <v>56255.434925864909</v>
      </c>
      <c r="S537">
        <f>AVERAGE(ds_salaries[[#This Row],[TOTAL SE]],ds_salaries[[#This Row],[Avg_Us Sal]])</f>
        <v>56288.934925864909</v>
      </c>
      <c r="T537" t="str">
        <f>IF(ds_salaries[[#This Row],[salary_in_usd]]&gt;ds_salaries[[#This Row],[Avg_Us Sal]],"high paying","low paying")</f>
        <v>high paying</v>
      </c>
      <c r="U537">
        <f t="shared" si="44"/>
        <v>26</v>
      </c>
    </row>
    <row r="538" spans="1:21" x14ac:dyDescent="0.35">
      <c r="A538">
        <v>536</v>
      </c>
      <c r="B538">
        <v>2022</v>
      </c>
      <c r="C538" t="s">
        <v>18</v>
      </c>
      <c r="D538" t="s">
        <v>13</v>
      </c>
      <c r="E538" t="s">
        <v>32</v>
      </c>
      <c r="F538">
        <v>112900</v>
      </c>
      <c r="G538" t="s">
        <v>20</v>
      </c>
      <c r="H538">
        <v>112900</v>
      </c>
      <c r="I538" t="s">
        <v>30</v>
      </c>
      <c r="J538">
        <v>100</v>
      </c>
      <c r="K538" t="s">
        <v>30</v>
      </c>
      <c r="L538" t="s">
        <v>26</v>
      </c>
      <c r="M538">
        <f t="shared" si="40"/>
        <v>280</v>
      </c>
      <c r="N538">
        <f t="shared" si="41"/>
        <v>112297.86985172982</v>
      </c>
      <c r="O538">
        <f t="shared" si="42"/>
        <v>213</v>
      </c>
      <c r="P538">
        <f t="shared" si="43"/>
        <v>88</v>
      </c>
      <c r="Q538">
        <f>AVERAGE(ds_salaries[[#This Row],[TOTAL IN]],ds_salaries[[#This Row],[Avg_Us Sal]])</f>
        <v>56192.934925864909</v>
      </c>
      <c r="R538">
        <f>AVERAGE(ds_salaries[[#This Row],[Avg_Us Sal]],ds_salaries[[#This Row],[TOTAL MI]])</f>
        <v>56255.434925864909</v>
      </c>
      <c r="S538">
        <f>AVERAGE(ds_salaries[[#This Row],[TOTAL SE]],ds_salaries[[#This Row],[Avg_Us Sal]])</f>
        <v>56288.934925864909</v>
      </c>
      <c r="T538" t="str">
        <f>IF(ds_salaries[[#This Row],[salary_in_usd]]&gt;ds_salaries[[#This Row],[Avg_Us Sal]],"high paying","low paying")</f>
        <v>high paying</v>
      </c>
      <c r="U538">
        <f t="shared" si="44"/>
        <v>26</v>
      </c>
    </row>
    <row r="539" spans="1:21" x14ac:dyDescent="0.35">
      <c r="A539">
        <v>537</v>
      </c>
      <c r="B539">
        <v>2022</v>
      </c>
      <c r="C539" t="s">
        <v>18</v>
      </c>
      <c r="D539" t="s">
        <v>13</v>
      </c>
      <c r="E539" t="s">
        <v>44</v>
      </c>
      <c r="F539">
        <v>155000</v>
      </c>
      <c r="G539" t="s">
        <v>20</v>
      </c>
      <c r="H539">
        <v>155000</v>
      </c>
      <c r="I539" t="s">
        <v>30</v>
      </c>
      <c r="J539">
        <v>100</v>
      </c>
      <c r="K539" t="s">
        <v>30</v>
      </c>
      <c r="L539" t="s">
        <v>26</v>
      </c>
      <c r="M539">
        <f t="shared" si="40"/>
        <v>280</v>
      </c>
      <c r="N539">
        <f t="shared" si="41"/>
        <v>112297.86985172982</v>
      </c>
      <c r="O539">
        <f t="shared" si="42"/>
        <v>213</v>
      </c>
      <c r="P539">
        <f t="shared" si="43"/>
        <v>88</v>
      </c>
      <c r="Q539">
        <f>AVERAGE(ds_salaries[[#This Row],[TOTAL IN]],ds_salaries[[#This Row],[Avg_Us Sal]])</f>
        <v>56192.934925864909</v>
      </c>
      <c r="R539">
        <f>AVERAGE(ds_salaries[[#This Row],[Avg_Us Sal]],ds_salaries[[#This Row],[TOTAL MI]])</f>
        <v>56255.434925864909</v>
      </c>
      <c r="S539">
        <f>AVERAGE(ds_salaries[[#This Row],[TOTAL SE]],ds_salaries[[#This Row],[Avg_Us Sal]])</f>
        <v>56288.934925864909</v>
      </c>
      <c r="T539" t="str">
        <f>IF(ds_salaries[[#This Row],[salary_in_usd]]&gt;ds_salaries[[#This Row],[Avg_Us Sal]],"high paying","low paying")</f>
        <v>high paying</v>
      </c>
      <c r="U539">
        <f t="shared" si="44"/>
        <v>26</v>
      </c>
    </row>
    <row r="540" spans="1:21" x14ac:dyDescent="0.35">
      <c r="A540">
        <v>538</v>
      </c>
      <c r="B540">
        <v>2022</v>
      </c>
      <c r="C540" t="s">
        <v>12</v>
      </c>
      <c r="D540" t="s">
        <v>13</v>
      </c>
      <c r="E540" t="s">
        <v>14</v>
      </c>
      <c r="F540">
        <v>141300</v>
      </c>
      <c r="G540" t="s">
        <v>20</v>
      </c>
      <c r="H540">
        <v>141300</v>
      </c>
      <c r="I540" t="s">
        <v>30</v>
      </c>
      <c r="J540">
        <v>0</v>
      </c>
      <c r="K540" t="s">
        <v>30</v>
      </c>
      <c r="L540" t="s">
        <v>26</v>
      </c>
      <c r="M540">
        <f t="shared" si="40"/>
        <v>280</v>
      </c>
      <c r="N540">
        <f t="shared" si="41"/>
        <v>112297.86985172982</v>
      </c>
      <c r="O540">
        <f t="shared" si="42"/>
        <v>213</v>
      </c>
      <c r="P540">
        <f t="shared" si="43"/>
        <v>88</v>
      </c>
      <c r="Q540">
        <f>AVERAGE(ds_salaries[[#This Row],[TOTAL IN]],ds_salaries[[#This Row],[Avg_Us Sal]])</f>
        <v>56192.934925864909</v>
      </c>
      <c r="R540">
        <f>AVERAGE(ds_salaries[[#This Row],[Avg_Us Sal]],ds_salaries[[#This Row],[TOTAL MI]])</f>
        <v>56255.434925864909</v>
      </c>
      <c r="S540">
        <f>AVERAGE(ds_salaries[[#This Row],[TOTAL SE]],ds_salaries[[#This Row],[Avg_Us Sal]])</f>
        <v>56288.934925864909</v>
      </c>
      <c r="T540" t="str">
        <f>IF(ds_salaries[[#This Row],[salary_in_usd]]&gt;ds_salaries[[#This Row],[Avg_Us Sal]],"high paying","low paying")</f>
        <v>high paying</v>
      </c>
      <c r="U540">
        <f t="shared" si="44"/>
        <v>26</v>
      </c>
    </row>
    <row r="541" spans="1:21" x14ac:dyDescent="0.35">
      <c r="A541">
        <v>539</v>
      </c>
      <c r="B541">
        <v>2022</v>
      </c>
      <c r="C541" t="s">
        <v>12</v>
      </c>
      <c r="D541" t="s">
        <v>13</v>
      </c>
      <c r="E541" t="s">
        <v>14</v>
      </c>
      <c r="F541">
        <v>102100</v>
      </c>
      <c r="G541" t="s">
        <v>20</v>
      </c>
      <c r="H541">
        <v>102100</v>
      </c>
      <c r="I541" t="s">
        <v>30</v>
      </c>
      <c r="J541">
        <v>0</v>
      </c>
      <c r="K541" t="s">
        <v>30</v>
      </c>
      <c r="L541" t="s">
        <v>26</v>
      </c>
      <c r="M541">
        <f t="shared" si="40"/>
        <v>280</v>
      </c>
      <c r="N541">
        <f t="shared" si="41"/>
        <v>112297.86985172982</v>
      </c>
      <c r="O541">
        <f t="shared" si="42"/>
        <v>213</v>
      </c>
      <c r="P541">
        <f t="shared" si="43"/>
        <v>88</v>
      </c>
      <c r="Q541">
        <f>AVERAGE(ds_salaries[[#This Row],[TOTAL IN]],ds_salaries[[#This Row],[Avg_Us Sal]])</f>
        <v>56192.934925864909</v>
      </c>
      <c r="R541">
        <f>AVERAGE(ds_salaries[[#This Row],[Avg_Us Sal]],ds_salaries[[#This Row],[TOTAL MI]])</f>
        <v>56255.434925864909</v>
      </c>
      <c r="S541">
        <f>AVERAGE(ds_salaries[[#This Row],[TOTAL SE]],ds_salaries[[#This Row],[Avg_Us Sal]])</f>
        <v>56288.934925864909</v>
      </c>
      <c r="T541" t="str">
        <f>IF(ds_salaries[[#This Row],[salary_in_usd]]&gt;ds_salaries[[#This Row],[Avg_Us Sal]],"high paying","low paying")</f>
        <v>low paying</v>
      </c>
      <c r="U541">
        <f t="shared" si="44"/>
        <v>26</v>
      </c>
    </row>
    <row r="542" spans="1:21" x14ac:dyDescent="0.35">
      <c r="A542">
        <v>540</v>
      </c>
      <c r="B542">
        <v>2022</v>
      </c>
      <c r="C542" t="s">
        <v>18</v>
      </c>
      <c r="D542" t="s">
        <v>13</v>
      </c>
      <c r="E542" t="s">
        <v>32</v>
      </c>
      <c r="F542">
        <v>115934</v>
      </c>
      <c r="G542" t="s">
        <v>20</v>
      </c>
      <c r="H542">
        <v>115934</v>
      </c>
      <c r="I542" t="s">
        <v>30</v>
      </c>
      <c r="J542">
        <v>100</v>
      </c>
      <c r="K542" t="s">
        <v>30</v>
      </c>
      <c r="L542" t="s">
        <v>26</v>
      </c>
      <c r="M542">
        <f t="shared" si="40"/>
        <v>280</v>
      </c>
      <c r="N542">
        <f t="shared" si="41"/>
        <v>112297.86985172982</v>
      </c>
      <c r="O542">
        <f t="shared" si="42"/>
        <v>213</v>
      </c>
      <c r="P542">
        <f t="shared" si="43"/>
        <v>88</v>
      </c>
      <c r="Q542">
        <f>AVERAGE(ds_salaries[[#This Row],[TOTAL IN]],ds_salaries[[#This Row],[Avg_Us Sal]])</f>
        <v>56192.934925864909</v>
      </c>
      <c r="R542">
        <f>AVERAGE(ds_salaries[[#This Row],[Avg_Us Sal]],ds_salaries[[#This Row],[TOTAL MI]])</f>
        <v>56255.434925864909</v>
      </c>
      <c r="S542">
        <f>AVERAGE(ds_salaries[[#This Row],[TOTAL SE]],ds_salaries[[#This Row],[Avg_Us Sal]])</f>
        <v>56288.934925864909</v>
      </c>
      <c r="T542" t="str">
        <f>IF(ds_salaries[[#This Row],[salary_in_usd]]&gt;ds_salaries[[#This Row],[Avg_Us Sal]],"high paying","low paying")</f>
        <v>high paying</v>
      </c>
      <c r="U542">
        <f t="shared" si="44"/>
        <v>26</v>
      </c>
    </row>
    <row r="543" spans="1:21" x14ac:dyDescent="0.35">
      <c r="A543">
        <v>541</v>
      </c>
      <c r="B543">
        <v>2022</v>
      </c>
      <c r="C543" t="s">
        <v>18</v>
      </c>
      <c r="D543" t="s">
        <v>13</v>
      </c>
      <c r="E543" t="s">
        <v>32</v>
      </c>
      <c r="F543">
        <v>81666</v>
      </c>
      <c r="G543" t="s">
        <v>20</v>
      </c>
      <c r="H543">
        <v>81666</v>
      </c>
      <c r="I543" t="s">
        <v>30</v>
      </c>
      <c r="J543">
        <v>100</v>
      </c>
      <c r="K543" t="s">
        <v>30</v>
      </c>
      <c r="L543" t="s">
        <v>26</v>
      </c>
      <c r="M543">
        <f t="shared" si="40"/>
        <v>280</v>
      </c>
      <c r="N543">
        <f t="shared" si="41"/>
        <v>112297.86985172982</v>
      </c>
      <c r="O543">
        <f t="shared" si="42"/>
        <v>213</v>
      </c>
      <c r="P543">
        <f t="shared" si="43"/>
        <v>88</v>
      </c>
      <c r="Q543">
        <f>AVERAGE(ds_salaries[[#This Row],[TOTAL IN]],ds_salaries[[#This Row],[Avg_Us Sal]])</f>
        <v>56192.934925864909</v>
      </c>
      <c r="R543">
        <f>AVERAGE(ds_salaries[[#This Row],[Avg_Us Sal]],ds_salaries[[#This Row],[TOTAL MI]])</f>
        <v>56255.434925864909</v>
      </c>
      <c r="S543">
        <f>AVERAGE(ds_salaries[[#This Row],[TOTAL SE]],ds_salaries[[#This Row],[Avg_Us Sal]])</f>
        <v>56288.934925864909</v>
      </c>
      <c r="T543" t="str">
        <f>IF(ds_salaries[[#This Row],[salary_in_usd]]&gt;ds_salaries[[#This Row],[Avg_Us Sal]],"high paying","low paying")</f>
        <v>low paying</v>
      </c>
      <c r="U543">
        <f t="shared" si="44"/>
        <v>26</v>
      </c>
    </row>
    <row r="544" spans="1:21" x14ac:dyDescent="0.35">
      <c r="A544">
        <v>542</v>
      </c>
      <c r="B544">
        <v>2022</v>
      </c>
      <c r="C544" t="s">
        <v>12</v>
      </c>
      <c r="D544" t="s">
        <v>13</v>
      </c>
      <c r="E544" t="s">
        <v>44</v>
      </c>
      <c r="F544">
        <v>206699</v>
      </c>
      <c r="G544" t="s">
        <v>20</v>
      </c>
      <c r="H544">
        <v>206699</v>
      </c>
      <c r="I544" t="s">
        <v>30</v>
      </c>
      <c r="J544">
        <v>0</v>
      </c>
      <c r="K544" t="s">
        <v>30</v>
      </c>
      <c r="L544" t="s">
        <v>26</v>
      </c>
      <c r="M544">
        <f t="shared" si="40"/>
        <v>280</v>
      </c>
      <c r="N544">
        <f t="shared" si="41"/>
        <v>112297.86985172982</v>
      </c>
      <c r="O544">
        <f t="shared" si="42"/>
        <v>213</v>
      </c>
      <c r="P544">
        <f t="shared" si="43"/>
        <v>88</v>
      </c>
      <c r="Q544">
        <f>AVERAGE(ds_salaries[[#This Row],[TOTAL IN]],ds_salaries[[#This Row],[Avg_Us Sal]])</f>
        <v>56192.934925864909</v>
      </c>
      <c r="R544">
        <f>AVERAGE(ds_salaries[[#This Row],[Avg_Us Sal]],ds_salaries[[#This Row],[TOTAL MI]])</f>
        <v>56255.434925864909</v>
      </c>
      <c r="S544">
        <f>AVERAGE(ds_salaries[[#This Row],[TOTAL SE]],ds_salaries[[#This Row],[Avg_Us Sal]])</f>
        <v>56288.934925864909</v>
      </c>
      <c r="T544" t="str">
        <f>IF(ds_salaries[[#This Row],[salary_in_usd]]&gt;ds_salaries[[#This Row],[Avg_Us Sal]],"high paying","low paying")</f>
        <v>high paying</v>
      </c>
      <c r="U544">
        <f t="shared" si="44"/>
        <v>26</v>
      </c>
    </row>
    <row r="545" spans="1:21" x14ac:dyDescent="0.35">
      <c r="A545">
        <v>543</v>
      </c>
      <c r="B545">
        <v>2022</v>
      </c>
      <c r="C545" t="s">
        <v>12</v>
      </c>
      <c r="D545" t="s">
        <v>13</v>
      </c>
      <c r="E545" t="s">
        <v>44</v>
      </c>
      <c r="F545">
        <v>99100</v>
      </c>
      <c r="G545" t="s">
        <v>20</v>
      </c>
      <c r="H545">
        <v>99100</v>
      </c>
      <c r="I545" t="s">
        <v>30</v>
      </c>
      <c r="J545">
        <v>0</v>
      </c>
      <c r="K545" t="s">
        <v>30</v>
      </c>
      <c r="L545" t="s">
        <v>26</v>
      </c>
      <c r="M545">
        <f t="shared" si="40"/>
        <v>280</v>
      </c>
      <c r="N545">
        <f t="shared" si="41"/>
        <v>112297.86985172982</v>
      </c>
      <c r="O545">
        <f t="shared" si="42"/>
        <v>213</v>
      </c>
      <c r="P545">
        <f t="shared" si="43"/>
        <v>88</v>
      </c>
      <c r="Q545">
        <f>AVERAGE(ds_salaries[[#This Row],[TOTAL IN]],ds_salaries[[#This Row],[Avg_Us Sal]])</f>
        <v>56192.934925864909</v>
      </c>
      <c r="R545">
        <f>AVERAGE(ds_salaries[[#This Row],[Avg_Us Sal]],ds_salaries[[#This Row],[TOTAL MI]])</f>
        <v>56255.434925864909</v>
      </c>
      <c r="S545">
        <f>AVERAGE(ds_salaries[[#This Row],[TOTAL SE]],ds_salaries[[#This Row],[Avg_Us Sal]])</f>
        <v>56288.934925864909</v>
      </c>
      <c r="T545" t="str">
        <f>IF(ds_salaries[[#This Row],[salary_in_usd]]&gt;ds_salaries[[#This Row],[Avg_Us Sal]],"high paying","low paying")</f>
        <v>low paying</v>
      </c>
      <c r="U545">
        <f t="shared" si="44"/>
        <v>26</v>
      </c>
    </row>
    <row r="546" spans="1:21" x14ac:dyDescent="0.35">
      <c r="A546">
        <v>544</v>
      </c>
      <c r="B546">
        <v>2022</v>
      </c>
      <c r="C546" t="s">
        <v>18</v>
      </c>
      <c r="D546" t="s">
        <v>13</v>
      </c>
      <c r="E546" t="s">
        <v>44</v>
      </c>
      <c r="F546">
        <v>130000</v>
      </c>
      <c r="G546" t="s">
        <v>20</v>
      </c>
      <c r="H546">
        <v>130000</v>
      </c>
      <c r="I546" t="s">
        <v>30</v>
      </c>
      <c r="J546">
        <v>100</v>
      </c>
      <c r="K546" t="s">
        <v>30</v>
      </c>
      <c r="L546" t="s">
        <v>26</v>
      </c>
      <c r="M546">
        <f t="shared" si="40"/>
        <v>280</v>
      </c>
      <c r="N546">
        <f t="shared" si="41"/>
        <v>112297.86985172982</v>
      </c>
      <c r="O546">
        <f t="shared" si="42"/>
        <v>213</v>
      </c>
      <c r="P546">
        <f t="shared" si="43"/>
        <v>88</v>
      </c>
      <c r="Q546">
        <f>AVERAGE(ds_salaries[[#This Row],[TOTAL IN]],ds_salaries[[#This Row],[Avg_Us Sal]])</f>
        <v>56192.934925864909</v>
      </c>
      <c r="R546">
        <f>AVERAGE(ds_salaries[[#This Row],[Avg_Us Sal]],ds_salaries[[#This Row],[TOTAL MI]])</f>
        <v>56255.434925864909</v>
      </c>
      <c r="S546">
        <f>AVERAGE(ds_salaries[[#This Row],[TOTAL SE]],ds_salaries[[#This Row],[Avg_Us Sal]])</f>
        <v>56288.934925864909</v>
      </c>
      <c r="T546" t="str">
        <f>IF(ds_salaries[[#This Row],[salary_in_usd]]&gt;ds_salaries[[#This Row],[Avg_Us Sal]],"high paying","low paying")</f>
        <v>high paying</v>
      </c>
      <c r="U546">
        <f t="shared" si="44"/>
        <v>26</v>
      </c>
    </row>
    <row r="547" spans="1:21" x14ac:dyDescent="0.35">
      <c r="A547">
        <v>545</v>
      </c>
      <c r="B547">
        <v>2022</v>
      </c>
      <c r="C547" t="s">
        <v>18</v>
      </c>
      <c r="D547" t="s">
        <v>13</v>
      </c>
      <c r="E547" t="s">
        <v>44</v>
      </c>
      <c r="F547">
        <v>115000</v>
      </c>
      <c r="G547" t="s">
        <v>20</v>
      </c>
      <c r="H547">
        <v>115000</v>
      </c>
      <c r="I547" t="s">
        <v>30</v>
      </c>
      <c r="J547">
        <v>100</v>
      </c>
      <c r="K547" t="s">
        <v>30</v>
      </c>
      <c r="L547" t="s">
        <v>26</v>
      </c>
      <c r="M547">
        <f t="shared" si="40"/>
        <v>280</v>
      </c>
      <c r="N547">
        <f t="shared" si="41"/>
        <v>112297.86985172982</v>
      </c>
      <c r="O547">
        <f t="shared" si="42"/>
        <v>213</v>
      </c>
      <c r="P547">
        <f t="shared" si="43"/>
        <v>88</v>
      </c>
      <c r="Q547">
        <f>AVERAGE(ds_salaries[[#This Row],[TOTAL IN]],ds_salaries[[#This Row],[Avg_Us Sal]])</f>
        <v>56192.934925864909</v>
      </c>
      <c r="R547">
        <f>AVERAGE(ds_salaries[[#This Row],[Avg_Us Sal]],ds_salaries[[#This Row],[TOTAL MI]])</f>
        <v>56255.434925864909</v>
      </c>
      <c r="S547">
        <f>AVERAGE(ds_salaries[[#This Row],[TOTAL SE]],ds_salaries[[#This Row],[Avg_Us Sal]])</f>
        <v>56288.934925864909</v>
      </c>
      <c r="T547" t="str">
        <f>IF(ds_salaries[[#This Row],[salary_in_usd]]&gt;ds_salaries[[#This Row],[Avg_Us Sal]],"high paying","low paying")</f>
        <v>high paying</v>
      </c>
      <c r="U547">
        <f t="shared" si="44"/>
        <v>26</v>
      </c>
    </row>
    <row r="548" spans="1:21" x14ac:dyDescent="0.35">
      <c r="A548">
        <v>546</v>
      </c>
      <c r="B548">
        <v>2022</v>
      </c>
      <c r="C548" t="s">
        <v>18</v>
      </c>
      <c r="D548" t="s">
        <v>13</v>
      </c>
      <c r="E548" t="s">
        <v>44</v>
      </c>
      <c r="F548">
        <v>110500</v>
      </c>
      <c r="G548" t="s">
        <v>20</v>
      </c>
      <c r="H548">
        <v>110500</v>
      </c>
      <c r="I548" t="s">
        <v>30</v>
      </c>
      <c r="J548">
        <v>100</v>
      </c>
      <c r="K548" t="s">
        <v>30</v>
      </c>
      <c r="L548" t="s">
        <v>26</v>
      </c>
      <c r="M548">
        <f t="shared" si="40"/>
        <v>280</v>
      </c>
      <c r="N548">
        <f t="shared" si="41"/>
        <v>112297.86985172982</v>
      </c>
      <c r="O548">
        <f t="shared" si="42"/>
        <v>213</v>
      </c>
      <c r="P548">
        <f t="shared" si="43"/>
        <v>88</v>
      </c>
      <c r="Q548">
        <f>AVERAGE(ds_salaries[[#This Row],[TOTAL IN]],ds_salaries[[#This Row],[Avg_Us Sal]])</f>
        <v>56192.934925864909</v>
      </c>
      <c r="R548">
        <f>AVERAGE(ds_salaries[[#This Row],[Avg_Us Sal]],ds_salaries[[#This Row],[TOTAL MI]])</f>
        <v>56255.434925864909</v>
      </c>
      <c r="S548">
        <f>AVERAGE(ds_salaries[[#This Row],[TOTAL SE]],ds_salaries[[#This Row],[Avg_Us Sal]])</f>
        <v>56288.934925864909</v>
      </c>
      <c r="T548" t="str">
        <f>IF(ds_salaries[[#This Row],[salary_in_usd]]&gt;ds_salaries[[#This Row],[Avg_Us Sal]],"high paying","low paying")</f>
        <v>low paying</v>
      </c>
      <c r="U548">
        <f t="shared" si="44"/>
        <v>26</v>
      </c>
    </row>
    <row r="549" spans="1:21" x14ac:dyDescent="0.35">
      <c r="A549">
        <v>547</v>
      </c>
      <c r="B549">
        <v>2022</v>
      </c>
      <c r="C549" t="s">
        <v>18</v>
      </c>
      <c r="D549" t="s">
        <v>13</v>
      </c>
      <c r="E549" t="s">
        <v>44</v>
      </c>
      <c r="F549">
        <v>130000</v>
      </c>
      <c r="G549" t="s">
        <v>20</v>
      </c>
      <c r="H549">
        <v>130000</v>
      </c>
      <c r="I549" t="s">
        <v>30</v>
      </c>
      <c r="J549">
        <v>100</v>
      </c>
      <c r="K549" t="s">
        <v>30</v>
      </c>
      <c r="L549" t="s">
        <v>26</v>
      </c>
      <c r="M549">
        <f t="shared" si="40"/>
        <v>280</v>
      </c>
      <c r="N549">
        <f t="shared" si="41"/>
        <v>112297.86985172982</v>
      </c>
      <c r="O549">
        <f t="shared" si="42"/>
        <v>213</v>
      </c>
      <c r="P549">
        <f t="shared" si="43"/>
        <v>88</v>
      </c>
      <c r="Q549">
        <f>AVERAGE(ds_salaries[[#This Row],[TOTAL IN]],ds_salaries[[#This Row],[Avg_Us Sal]])</f>
        <v>56192.934925864909</v>
      </c>
      <c r="R549">
        <f>AVERAGE(ds_salaries[[#This Row],[Avg_Us Sal]],ds_salaries[[#This Row],[TOTAL MI]])</f>
        <v>56255.434925864909</v>
      </c>
      <c r="S549">
        <f>AVERAGE(ds_salaries[[#This Row],[TOTAL SE]],ds_salaries[[#This Row],[Avg_Us Sal]])</f>
        <v>56288.934925864909</v>
      </c>
      <c r="T549" t="str">
        <f>IF(ds_salaries[[#This Row],[salary_in_usd]]&gt;ds_salaries[[#This Row],[Avg_Us Sal]],"high paying","low paying")</f>
        <v>high paying</v>
      </c>
      <c r="U549">
        <f t="shared" si="44"/>
        <v>26</v>
      </c>
    </row>
    <row r="550" spans="1:21" x14ac:dyDescent="0.35">
      <c r="A550">
        <v>548</v>
      </c>
      <c r="B550">
        <v>2022</v>
      </c>
      <c r="C550" t="s">
        <v>18</v>
      </c>
      <c r="D550" t="s">
        <v>13</v>
      </c>
      <c r="E550" t="s">
        <v>32</v>
      </c>
      <c r="F550">
        <v>99050</v>
      </c>
      <c r="G550" t="s">
        <v>20</v>
      </c>
      <c r="H550">
        <v>99050</v>
      </c>
      <c r="I550" t="s">
        <v>30</v>
      </c>
      <c r="J550">
        <v>100</v>
      </c>
      <c r="K550" t="s">
        <v>30</v>
      </c>
      <c r="L550" t="s">
        <v>26</v>
      </c>
      <c r="M550">
        <f t="shared" si="40"/>
        <v>280</v>
      </c>
      <c r="N550">
        <f t="shared" si="41"/>
        <v>112297.86985172982</v>
      </c>
      <c r="O550">
        <f t="shared" si="42"/>
        <v>213</v>
      </c>
      <c r="P550">
        <f t="shared" si="43"/>
        <v>88</v>
      </c>
      <c r="Q550">
        <f>AVERAGE(ds_salaries[[#This Row],[TOTAL IN]],ds_salaries[[#This Row],[Avg_Us Sal]])</f>
        <v>56192.934925864909</v>
      </c>
      <c r="R550">
        <f>AVERAGE(ds_salaries[[#This Row],[Avg_Us Sal]],ds_salaries[[#This Row],[TOTAL MI]])</f>
        <v>56255.434925864909</v>
      </c>
      <c r="S550">
        <f>AVERAGE(ds_salaries[[#This Row],[TOTAL SE]],ds_salaries[[#This Row],[Avg_Us Sal]])</f>
        <v>56288.934925864909</v>
      </c>
      <c r="T550" t="str">
        <f>IF(ds_salaries[[#This Row],[salary_in_usd]]&gt;ds_salaries[[#This Row],[Avg_Us Sal]],"high paying","low paying")</f>
        <v>low paying</v>
      </c>
      <c r="U550">
        <f t="shared" si="44"/>
        <v>26</v>
      </c>
    </row>
    <row r="551" spans="1:21" x14ac:dyDescent="0.35">
      <c r="A551">
        <v>549</v>
      </c>
      <c r="B551">
        <v>2022</v>
      </c>
      <c r="C551" t="s">
        <v>18</v>
      </c>
      <c r="D551" t="s">
        <v>13</v>
      </c>
      <c r="E551" t="s">
        <v>44</v>
      </c>
      <c r="F551">
        <v>160000</v>
      </c>
      <c r="G551" t="s">
        <v>20</v>
      </c>
      <c r="H551">
        <v>160000</v>
      </c>
      <c r="I551" t="s">
        <v>30</v>
      </c>
      <c r="J551">
        <v>100</v>
      </c>
      <c r="K551" t="s">
        <v>30</v>
      </c>
      <c r="L551" t="s">
        <v>26</v>
      </c>
      <c r="M551">
        <f t="shared" si="40"/>
        <v>280</v>
      </c>
      <c r="N551">
        <f t="shared" si="41"/>
        <v>112297.86985172982</v>
      </c>
      <c r="O551">
        <f t="shared" si="42"/>
        <v>213</v>
      </c>
      <c r="P551">
        <f t="shared" si="43"/>
        <v>88</v>
      </c>
      <c r="Q551">
        <f>AVERAGE(ds_salaries[[#This Row],[TOTAL IN]],ds_salaries[[#This Row],[Avg_Us Sal]])</f>
        <v>56192.934925864909</v>
      </c>
      <c r="R551">
        <f>AVERAGE(ds_salaries[[#This Row],[Avg_Us Sal]],ds_salaries[[#This Row],[TOTAL MI]])</f>
        <v>56255.434925864909</v>
      </c>
      <c r="S551">
        <f>AVERAGE(ds_salaries[[#This Row],[TOTAL SE]],ds_salaries[[#This Row],[Avg_Us Sal]])</f>
        <v>56288.934925864909</v>
      </c>
      <c r="T551" t="str">
        <f>IF(ds_salaries[[#This Row],[salary_in_usd]]&gt;ds_salaries[[#This Row],[Avg_Us Sal]],"high paying","low paying")</f>
        <v>high paying</v>
      </c>
      <c r="U551">
        <f t="shared" si="44"/>
        <v>26</v>
      </c>
    </row>
    <row r="552" spans="1:21" x14ac:dyDescent="0.35">
      <c r="A552">
        <v>550</v>
      </c>
      <c r="B552">
        <v>2022</v>
      </c>
      <c r="C552" t="s">
        <v>18</v>
      </c>
      <c r="D552" t="s">
        <v>13</v>
      </c>
      <c r="E552" t="s">
        <v>14</v>
      </c>
      <c r="F552">
        <v>205300</v>
      </c>
      <c r="G552" t="s">
        <v>20</v>
      </c>
      <c r="H552">
        <v>205300</v>
      </c>
      <c r="I552" t="s">
        <v>30</v>
      </c>
      <c r="J552">
        <v>0</v>
      </c>
      <c r="K552" t="s">
        <v>30</v>
      </c>
      <c r="L552" t="s">
        <v>17</v>
      </c>
      <c r="M552">
        <f t="shared" si="40"/>
        <v>280</v>
      </c>
      <c r="N552">
        <f t="shared" si="41"/>
        <v>112297.86985172982</v>
      </c>
      <c r="O552">
        <f t="shared" si="42"/>
        <v>213</v>
      </c>
      <c r="P552">
        <f t="shared" si="43"/>
        <v>88</v>
      </c>
      <c r="Q552">
        <f>AVERAGE(ds_salaries[[#This Row],[TOTAL IN]],ds_salaries[[#This Row],[Avg_Us Sal]])</f>
        <v>56192.934925864909</v>
      </c>
      <c r="R552">
        <f>AVERAGE(ds_salaries[[#This Row],[Avg_Us Sal]],ds_salaries[[#This Row],[TOTAL MI]])</f>
        <v>56255.434925864909</v>
      </c>
      <c r="S552">
        <f>AVERAGE(ds_salaries[[#This Row],[TOTAL SE]],ds_salaries[[#This Row],[Avg_Us Sal]])</f>
        <v>56288.934925864909</v>
      </c>
      <c r="T552" t="str">
        <f>IF(ds_salaries[[#This Row],[salary_in_usd]]&gt;ds_salaries[[#This Row],[Avg_Us Sal]],"high paying","low paying")</f>
        <v>high paying</v>
      </c>
      <c r="U552">
        <f t="shared" si="44"/>
        <v>26</v>
      </c>
    </row>
    <row r="553" spans="1:21" x14ac:dyDescent="0.35">
      <c r="A553">
        <v>551</v>
      </c>
      <c r="B553">
        <v>2022</v>
      </c>
      <c r="C553" t="s">
        <v>18</v>
      </c>
      <c r="D553" t="s">
        <v>13</v>
      </c>
      <c r="E553" t="s">
        <v>14</v>
      </c>
      <c r="F553">
        <v>140400</v>
      </c>
      <c r="G553" t="s">
        <v>20</v>
      </c>
      <c r="H553">
        <v>140400</v>
      </c>
      <c r="I553" t="s">
        <v>30</v>
      </c>
      <c r="J553">
        <v>0</v>
      </c>
      <c r="K553" t="s">
        <v>30</v>
      </c>
      <c r="L553" t="s">
        <v>17</v>
      </c>
      <c r="M553">
        <f t="shared" si="40"/>
        <v>280</v>
      </c>
      <c r="N553">
        <f t="shared" si="41"/>
        <v>112297.86985172982</v>
      </c>
      <c r="O553">
        <f t="shared" si="42"/>
        <v>213</v>
      </c>
      <c r="P553">
        <f t="shared" si="43"/>
        <v>88</v>
      </c>
      <c r="Q553">
        <f>AVERAGE(ds_salaries[[#This Row],[TOTAL IN]],ds_salaries[[#This Row],[Avg_Us Sal]])</f>
        <v>56192.934925864909</v>
      </c>
      <c r="R553">
        <f>AVERAGE(ds_salaries[[#This Row],[Avg_Us Sal]],ds_salaries[[#This Row],[TOTAL MI]])</f>
        <v>56255.434925864909</v>
      </c>
      <c r="S553">
        <f>AVERAGE(ds_salaries[[#This Row],[TOTAL SE]],ds_salaries[[#This Row],[Avg_Us Sal]])</f>
        <v>56288.934925864909</v>
      </c>
      <c r="T553" t="str">
        <f>IF(ds_salaries[[#This Row],[salary_in_usd]]&gt;ds_salaries[[#This Row],[Avg_Us Sal]],"high paying","low paying")</f>
        <v>high paying</v>
      </c>
      <c r="U553">
        <f t="shared" si="44"/>
        <v>26</v>
      </c>
    </row>
    <row r="554" spans="1:21" x14ac:dyDescent="0.35">
      <c r="A554">
        <v>552</v>
      </c>
      <c r="B554">
        <v>2022</v>
      </c>
      <c r="C554" t="s">
        <v>18</v>
      </c>
      <c r="D554" t="s">
        <v>13</v>
      </c>
      <c r="E554" t="s">
        <v>14</v>
      </c>
      <c r="F554">
        <v>176000</v>
      </c>
      <c r="G554" t="s">
        <v>20</v>
      </c>
      <c r="H554">
        <v>176000</v>
      </c>
      <c r="I554" t="s">
        <v>30</v>
      </c>
      <c r="J554">
        <v>100</v>
      </c>
      <c r="K554" t="s">
        <v>30</v>
      </c>
      <c r="L554" t="s">
        <v>26</v>
      </c>
      <c r="M554">
        <f t="shared" si="40"/>
        <v>280</v>
      </c>
      <c r="N554">
        <f t="shared" si="41"/>
        <v>112297.86985172982</v>
      </c>
      <c r="O554">
        <f t="shared" si="42"/>
        <v>213</v>
      </c>
      <c r="P554">
        <f t="shared" si="43"/>
        <v>88</v>
      </c>
      <c r="Q554">
        <f>AVERAGE(ds_salaries[[#This Row],[TOTAL IN]],ds_salaries[[#This Row],[Avg_Us Sal]])</f>
        <v>56192.934925864909</v>
      </c>
      <c r="R554">
        <f>AVERAGE(ds_salaries[[#This Row],[Avg_Us Sal]],ds_salaries[[#This Row],[TOTAL MI]])</f>
        <v>56255.434925864909</v>
      </c>
      <c r="S554">
        <f>AVERAGE(ds_salaries[[#This Row],[TOTAL SE]],ds_salaries[[#This Row],[Avg_Us Sal]])</f>
        <v>56288.934925864909</v>
      </c>
      <c r="T554" t="str">
        <f>IF(ds_salaries[[#This Row],[salary_in_usd]]&gt;ds_salaries[[#This Row],[Avg_Us Sal]],"high paying","low paying")</f>
        <v>high paying</v>
      </c>
      <c r="U554">
        <f t="shared" si="44"/>
        <v>26</v>
      </c>
    </row>
    <row r="555" spans="1:21" x14ac:dyDescent="0.35">
      <c r="A555">
        <v>553</v>
      </c>
      <c r="B555">
        <v>2022</v>
      </c>
      <c r="C555" t="s">
        <v>18</v>
      </c>
      <c r="D555" t="s">
        <v>13</v>
      </c>
      <c r="E555" t="s">
        <v>14</v>
      </c>
      <c r="F555">
        <v>144000</v>
      </c>
      <c r="G555" t="s">
        <v>20</v>
      </c>
      <c r="H555">
        <v>144000</v>
      </c>
      <c r="I555" t="s">
        <v>30</v>
      </c>
      <c r="J555">
        <v>100</v>
      </c>
      <c r="K555" t="s">
        <v>30</v>
      </c>
      <c r="L555" t="s">
        <v>26</v>
      </c>
      <c r="M555">
        <f t="shared" si="40"/>
        <v>280</v>
      </c>
      <c r="N555">
        <f t="shared" si="41"/>
        <v>112297.86985172982</v>
      </c>
      <c r="O555">
        <f t="shared" si="42"/>
        <v>213</v>
      </c>
      <c r="P555">
        <f t="shared" si="43"/>
        <v>88</v>
      </c>
      <c r="Q555">
        <f>AVERAGE(ds_salaries[[#This Row],[TOTAL IN]],ds_salaries[[#This Row],[Avg_Us Sal]])</f>
        <v>56192.934925864909</v>
      </c>
      <c r="R555">
        <f>AVERAGE(ds_salaries[[#This Row],[Avg_Us Sal]],ds_salaries[[#This Row],[TOTAL MI]])</f>
        <v>56255.434925864909</v>
      </c>
      <c r="S555">
        <f>AVERAGE(ds_salaries[[#This Row],[TOTAL SE]],ds_salaries[[#This Row],[Avg_Us Sal]])</f>
        <v>56288.934925864909</v>
      </c>
      <c r="T555" t="str">
        <f>IF(ds_salaries[[#This Row],[salary_in_usd]]&gt;ds_salaries[[#This Row],[Avg_Us Sal]],"high paying","low paying")</f>
        <v>high paying</v>
      </c>
      <c r="U555">
        <f t="shared" si="44"/>
        <v>26</v>
      </c>
    </row>
    <row r="556" spans="1:21" x14ac:dyDescent="0.35">
      <c r="A556">
        <v>554</v>
      </c>
      <c r="B556">
        <v>2022</v>
      </c>
      <c r="C556" t="s">
        <v>18</v>
      </c>
      <c r="D556" t="s">
        <v>13</v>
      </c>
      <c r="E556" t="s">
        <v>44</v>
      </c>
      <c r="F556">
        <v>200100</v>
      </c>
      <c r="G556" t="s">
        <v>20</v>
      </c>
      <c r="H556">
        <v>200100</v>
      </c>
      <c r="I556" t="s">
        <v>30</v>
      </c>
      <c r="J556">
        <v>100</v>
      </c>
      <c r="K556" t="s">
        <v>30</v>
      </c>
      <c r="L556" t="s">
        <v>26</v>
      </c>
      <c r="M556">
        <f t="shared" si="40"/>
        <v>280</v>
      </c>
      <c r="N556">
        <f t="shared" si="41"/>
        <v>112297.86985172982</v>
      </c>
      <c r="O556">
        <f t="shared" si="42"/>
        <v>213</v>
      </c>
      <c r="P556">
        <f t="shared" si="43"/>
        <v>88</v>
      </c>
      <c r="Q556">
        <f>AVERAGE(ds_salaries[[#This Row],[TOTAL IN]],ds_salaries[[#This Row],[Avg_Us Sal]])</f>
        <v>56192.934925864909</v>
      </c>
      <c r="R556">
        <f>AVERAGE(ds_salaries[[#This Row],[Avg_Us Sal]],ds_salaries[[#This Row],[TOTAL MI]])</f>
        <v>56255.434925864909</v>
      </c>
      <c r="S556">
        <f>AVERAGE(ds_salaries[[#This Row],[TOTAL SE]],ds_salaries[[#This Row],[Avg_Us Sal]])</f>
        <v>56288.934925864909</v>
      </c>
      <c r="T556" t="str">
        <f>IF(ds_salaries[[#This Row],[salary_in_usd]]&gt;ds_salaries[[#This Row],[Avg_Us Sal]],"high paying","low paying")</f>
        <v>high paying</v>
      </c>
      <c r="U556">
        <f t="shared" si="44"/>
        <v>26</v>
      </c>
    </row>
    <row r="557" spans="1:21" x14ac:dyDescent="0.35">
      <c r="A557">
        <v>555</v>
      </c>
      <c r="B557">
        <v>2022</v>
      </c>
      <c r="C557" t="s">
        <v>18</v>
      </c>
      <c r="D557" t="s">
        <v>13</v>
      </c>
      <c r="E557" t="s">
        <v>44</v>
      </c>
      <c r="F557">
        <v>160000</v>
      </c>
      <c r="G557" t="s">
        <v>20</v>
      </c>
      <c r="H557">
        <v>160000</v>
      </c>
      <c r="I557" t="s">
        <v>30</v>
      </c>
      <c r="J557">
        <v>100</v>
      </c>
      <c r="K557" t="s">
        <v>30</v>
      </c>
      <c r="L557" t="s">
        <v>26</v>
      </c>
      <c r="M557">
        <f t="shared" si="40"/>
        <v>280</v>
      </c>
      <c r="N557">
        <f t="shared" si="41"/>
        <v>112297.86985172982</v>
      </c>
      <c r="O557">
        <f t="shared" si="42"/>
        <v>213</v>
      </c>
      <c r="P557">
        <f t="shared" si="43"/>
        <v>88</v>
      </c>
      <c r="Q557">
        <f>AVERAGE(ds_salaries[[#This Row],[TOTAL IN]],ds_salaries[[#This Row],[Avg_Us Sal]])</f>
        <v>56192.934925864909</v>
      </c>
      <c r="R557">
        <f>AVERAGE(ds_salaries[[#This Row],[Avg_Us Sal]],ds_salaries[[#This Row],[TOTAL MI]])</f>
        <v>56255.434925864909</v>
      </c>
      <c r="S557">
        <f>AVERAGE(ds_salaries[[#This Row],[TOTAL SE]],ds_salaries[[#This Row],[Avg_Us Sal]])</f>
        <v>56288.934925864909</v>
      </c>
      <c r="T557" t="str">
        <f>IF(ds_salaries[[#This Row],[salary_in_usd]]&gt;ds_salaries[[#This Row],[Avg_Us Sal]],"high paying","low paying")</f>
        <v>high paying</v>
      </c>
      <c r="U557">
        <f t="shared" si="44"/>
        <v>26</v>
      </c>
    </row>
    <row r="558" spans="1:21" x14ac:dyDescent="0.35">
      <c r="A558">
        <v>556</v>
      </c>
      <c r="B558">
        <v>2022</v>
      </c>
      <c r="C558" t="s">
        <v>18</v>
      </c>
      <c r="D558" t="s">
        <v>13</v>
      </c>
      <c r="E558" t="s">
        <v>44</v>
      </c>
      <c r="F558">
        <v>145000</v>
      </c>
      <c r="G558" t="s">
        <v>20</v>
      </c>
      <c r="H558">
        <v>145000</v>
      </c>
      <c r="I558" t="s">
        <v>30</v>
      </c>
      <c r="J558">
        <v>100</v>
      </c>
      <c r="K558" t="s">
        <v>30</v>
      </c>
      <c r="L558" t="s">
        <v>26</v>
      </c>
      <c r="M558">
        <f t="shared" si="40"/>
        <v>280</v>
      </c>
      <c r="N558">
        <f t="shared" si="41"/>
        <v>112297.86985172982</v>
      </c>
      <c r="O558">
        <f t="shared" si="42"/>
        <v>213</v>
      </c>
      <c r="P558">
        <f t="shared" si="43"/>
        <v>88</v>
      </c>
      <c r="Q558">
        <f>AVERAGE(ds_salaries[[#This Row],[TOTAL IN]],ds_salaries[[#This Row],[Avg_Us Sal]])</f>
        <v>56192.934925864909</v>
      </c>
      <c r="R558">
        <f>AVERAGE(ds_salaries[[#This Row],[Avg_Us Sal]],ds_salaries[[#This Row],[TOTAL MI]])</f>
        <v>56255.434925864909</v>
      </c>
      <c r="S558">
        <f>AVERAGE(ds_salaries[[#This Row],[TOTAL SE]],ds_salaries[[#This Row],[Avg_Us Sal]])</f>
        <v>56288.934925864909</v>
      </c>
      <c r="T558" t="str">
        <f>IF(ds_salaries[[#This Row],[salary_in_usd]]&gt;ds_salaries[[#This Row],[Avg_Us Sal]],"high paying","low paying")</f>
        <v>high paying</v>
      </c>
      <c r="U558">
        <f t="shared" si="44"/>
        <v>26</v>
      </c>
    </row>
    <row r="559" spans="1:21" x14ac:dyDescent="0.35">
      <c r="A559">
        <v>557</v>
      </c>
      <c r="B559">
        <v>2022</v>
      </c>
      <c r="C559" t="s">
        <v>18</v>
      </c>
      <c r="D559" t="s">
        <v>13</v>
      </c>
      <c r="E559" t="s">
        <v>44</v>
      </c>
      <c r="F559">
        <v>70500</v>
      </c>
      <c r="G559" t="s">
        <v>20</v>
      </c>
      <c r="H559">
        <v>70500</v>
      </c>
      <c r="I559" t="s">
        <v>30</v>
      </c>
      <c r="J559">
        <v>0</v>
      </c>
      <c r="K559" t="s">
        <v>30</v>
      </c>
      <c r="L559" t="s">
        <v>26</v>
      </c>
      <c r="M559">
        <f t="shared" si="40"/>
        <v>280</v>
      </c>
      <c r="N559">
        <f t="shared" si="41"/>
        <v>112297.86985172982</v>
      </c>
      <c r="O559">
        <f t="shared" si="42"/>
        <v>213</v>
      </c>
      <c r="P559">
        <f t="shared" si="43"/>
        <v>88</v>
      </c>
      <c r="Q559">
        <f>AVERAGE(ds_salaries[[#This Row],[TOTAL IN]],ds_salaries[[#This Row],[Avg_Us Sal]])</f>
        <v>56192.934925864909</v>
      </c>
      <c r="R559">
        <f>AVERAGE(ds_salaries[[#This Row],[Avg_Us Sal]],ds_salaries[[#This Row],[TOTAL MI]])</f>
        <v>56255.434925864909</v>
      </c>
      <c r="S559">
        <f>AVERAGE(ds_salaries[[#This Row],[TOTAL SE]],ds_salaries[[#This Row],[Avg_Us Sal]])</f>
        <v>56288.934925864909</v>
      </c>
      <c r="T559" t="str">
        <f>IF(ds_salaries[[#This Row],[salary_in_usd]]&gt;ds_salaries[[#This Row],[Avg_Us Sal]],"high paying","low paying")</f>
        <v>low paying</v>
      </c>
      <c r="U559">
        <f t="shared" si="44"/>
        <v>26</v>
      </c>
    </row>
    <row r="560" spans="1:21" x14ac:dyDescent="0.35">
      <c r="A560">
        <v>558</v>
      </c>
      <c r="B560">
        <v>2022</v>
      </c>
      <c r="C560" t="s">
        <v>18</v>
      </c>
      <c r="D560" t="s">
        <v>13</v>
      </c>
      <c r="E560" t="s">
        <v>14</v>
      </c>
      <c r="F560">
        <v>205300</v>
      </c>
      <c r="G560" t="s">
        <v>20</v>
      </c>
      <c r="H560">
        <v>205300</v>
      </c>
      <c r="I560" t="s">
        <v>30</v>
      </c>
      <c r="J560">
        <v>0</v>
      </c>
      <c r="K560" t="s">
        <v>30</v>
      </c>
      <c r="L560" t="s">
        <v>26</v>
      </c>
      <c r="M560">
        <f t="shared" si="40"/>
        <v>280</v>
      </c>
      <c r="N560">
        <f t="shared" si="41"/>
        <v>112297.86985172982</v>
      </c>
      <c r="O560">
        <f t="shared" si="42"/>
        <v>213</v>
      </c>
      <c r="P560">
        <f t="shared" si="43"/>
        <v>88</v>
      </c>
      <c r="Q560">
        <f>AVERAGE(ds_salaries[[#This Row],[TOTAL IN]],ds_salaries[[#This Row],[Avg_Us Sal]])</f>
        <v>56192.934925864909</v>
      </c>
      <c r="R560">
        <f>AVERAGE(ds_salaries[[#This Row],[Avg_Us Sal]],ds_salaries[[#This Row],[TOTAL MI]])</f>
        <v>56255.434925864909</v>
      </c>
      <c r="S560">
        <f>AVERAGE(ds_salaries[[#This Row],[TOTAL SE]],ds_salaries[[#This Row],[Avg_Us Sal]])</f>
        <v>56288.934925864909</v>
      </c>
      <c r="T560" t="str">
        <f>IF(ds_salaries[[#This Row],[salary_in_usd]]&gt;ds_salaries[[#This Row],[Avg_Us Sal]],"high paying","low paying")</f>
        <v>high paying</v>
      </c>
      <c r="U560">
        <f t="shared" si="44"/>
        <v>26</v>
      </c>
    </row>
    <row r="561" spans="1:21" x14ac:dyDescent="0.35">
      <c r="A561">
        <v>559</v>
      </c>
      <c r="B561">
        <v>2022</v>
      </c>
      <c r="C561" t="s">
        <v>18</v>
      </c>
      <c r="D561" t="s">
        <v>13</v>
      </c>
      <c r="E561" t="s">
        <v>14</v>
      </c>
      <c r="F561">
        <v>140400</v>
      </c>
      <c r="G561" t="s">
        <v>20</v>
      </c>
      <c r="H561">
        <v>140400</v>
      </c>
      <c r="I561" t="s">
        <v>30</v>
      </c>
      <c r="J561">
        <v>0</v>
      </c>
      <c r="K561" t="s">
        <v>30</v>
      </c>
      <c r="L561" t="s">
        <v>26</v>
      </c>
      <c r="M561">
        <f t="shared" si="40"/>
        <v>280</v>
      </c>
      <c r="N561">
        <f t="shared" si="41"/>
        <v>112297.86985172982</v>
      </c>
      <c r="O561">
        <f t="shared" si="42"/>
        <v>213</v>
      </c>
      <c r="P561">
        <f t="shared" si="43"/>
        <v>88</v>
      </c>
      <c r="Q561">
        <f>AVERAGE(ds_salaries[[#This Row],[TOTAL IN]],ds_salaries[[#This Row],[Avg_Us Sal]])</f>
        <v>56192.934925864909</v>
      </c>
      <c r="R561">
        <f>AVERAGE(ds_salaries[[#This Row],[Avg_Us Sal]],ds_salaries[[#This Row],[TOTAL MI]])</f>
        <v>56255.434925864909</v>
      </c>
      <c r="S561">
        <f>AVERAGE(ds_salaries[[#This Row],[TOTAL SE]],ds_salaries[[#This Row],[Avg_Us Sal]])</f>
        <v>56288.934925864909</v>
      </c>
      <c r="T561" t="str">
        <f>IF(ds_salaries[[#This Row],[salary_in_usd]]&gt;ds_salaries[[#This Row],[Avg_Us Sal]],"high paying","low paying")</f>
        <v>high paying</v>
      </c>
      <c r="U561">
        <f t="shared" si="44"/>
        <v>26</v>
      </c>
    </row>
    <row r="562" spans="1:21" x14ac:dyDescent="0.35">
      <c r="A562">
        <v>560</v>
      </c>
      <c r="B562">
        <v>2022</v>
      </c>
      <c r="C562" t="s">
        <v>18</v>
      </c>
      <c r="D562" t="s">
        <v>13</v>
      </c>
      <c r="E562" t="s">
        <v>132</v>
      </c>
      <c r="F562">
        <v>205300</v>
      </c>
      <c r="G562" t="s">
        <v>20</v>
      </c>
      <c r="H562">
        <v>205300</v>
      </c>
      <c r="I562" t="s">
        <v>30</v>
      </c>
      <c r="J562">
        <v>0</v>
      </c>
      <c r="K562" t="s">
        <v>30</v>
      </c>
      <c r="L562" t="s">
        <v>26</v>
      </c>
      <c r="M562">
        <f t="shared" si="40"/>
        <v>280</v>
      </c>
      <c r="N562">
        <f t="shared" si="41"/>
        <v>112297.86985172982</v>
      </c>
      <c r="O562">
        <f t="shared" si="42"/>
        <v>213</v>
      </c>
      <c r="P562">
        <f t="shared" si="43"/>
        <v>88</v>
      </c>
      <c r="Q562">
        <f>AVERAGE(ds_salaries[[#This Row],[TOTAL IN]],ds_salaries[[#This Row],[Avg_Us Sal]])</f>
        <v>56192.934925864909</v>
      </c>
      <c r="R562">
        <f>AVERAGE(ds_salaries[[#This Row],[Avg_Us Sal]],ds_salaries[[#This Row],[TOTAL MI]])</f>
        <v>56255.434925864909</v>
      </c>
      <c r="S562">
        <f>AVERAGE(ds_salaries[[#This Row],[TOTAL SE]],ds_salaries[[#This Row],[Avg_Us Sal]])</f>
        <v>56288.934925864909</v>
      </c>
      <c r="T562" t="str">
        <f>IF(ds_salaries[[#This Row],[salary_in_usd]]&gt;ds_salaries[[#This Row],[Avg_Us Sal]],"high paying","low paying")</f>
        <v>high paying</v>
      </c>
      <c r="U562">
        <f t="shared" si="44"/>
        <v>26</v>
      </c>
    </row>
    <row r="563" spans="1:21" x14ac:dyDescent="0.35">
      <c r="A563">
        <v>561</v>
      </c>
      <c r="B563">
        <v>2022</v>
      </c>
      <c r="C563" t="s">
        <v>18</v>
      </c>
      <c r="D563" t="s">
        <v>13</v>
      </c>
      <c r="E563" t="s">
        <v>132</v>
      </c>
      <c r="F563">
        <v>184700</v>
      </c>
      <c r="G563" t="s">
        <v>20</v>
      </c>
      <c r="H563">
        <v>184700</v>
      </c>
      <c r="I563" t="s">
        <v>30</v>
      </c>
      <c r="J563">
        <v>0</v>
      </c>
      <c r="K563" t="s">
        <v>30</v>
      </c>
      <c r="L563" t="s">
        <v>26</v>
      </c>
      <c r="M563">
        <f t="shared" si="40"/>
        <v>280</v>
      </c>
      <c r="N563">
        <f t="shared" si="41"/>
        <v>112297.86985172982</v>
      </c>
      <c r="O563">
        <f t="shared" si="42"/>
        <v>213</v>
      </c>
      <c r="P563">
        <f t="shared" si="43"/>
        <v>88</v>
      </c>
      <c r="Q563">
        <f>AVERAGE(ds_salaries[[#This Row],[TOTAL IN]],ds_salaries[[#This Row],[Avg_Us Sal]])</f>
        <v>56192.934925864909</v>
      </c>
      <c r="R563">
        <f>AVERAGE(ds_salaries[[#This Row],[Avg_Us Sal]],ds_salaries[[#This Row],[TOTAL MI]])</f>
        <v>56255.434925864909</v>
      </c>
      <c r="S563">
        <f>AVERAGE(ds_salaries[[#This Row],[TOTAL SE]],ds_salaries[[#This Row],[Avg_Us Sal]])</f>
        <v>56288.934925864909</v>
      </c>
      <c r="T563" t="str">
        <f>IF(ds_salaries[[#This Row],[salary_in_usd]]&gt;ds_salaries[[#This Row],[Avg_Us Sal]],"high paying","low paying")</f>
        <v>high paying</v>
      </c>
      <c r="U563">
        <f t="shared" si="44"/>
        <v>26</v>
      </c>
    </row>
    <row r="564" spans="1:21" x14ac:dyDescent="0.35">
      <c r="A564">
        <v>562</v>
      </c>
      <c r="B564">
        <v>2022</v>
      </c>
      <c r="C564" t="s">
        <v>18</v>
      </c>
      <c r="D564" t="s">
        <v>13</v>
      </c>
      <c r="E564" t="s">
        <v>44</v>
      </c>
      <c r="F564">
        <v>175100</v>
      </c>
      <c r="G564" t="s">
        <v>20</v>
      </c>
      <c r="H564">
        <v>175100</v>
      </c>
      <c r="I564" t="s">
        <v>30</v>
      </c>
      <c r="J564">
        <v>100</v>
      </c>
      <c r="K564" t="s">
        <v>30</v>
      </c>
      <c r="L564" t="s">
        <v>26</v>
      </c>
      <c r="M564">
        <f t="shared" si="40"/>
        <v>280</v>
      </c>
      <c r="N564">
        <f t="shared" si="41"/>
        <v>112297.86985172982</v>
      </c>
      <c r="O564">
        <f t="shared" si="42"/>
        <v>213</v>
      </c>
      <c r="P564">
        <f t="shared" si="43"/>
        <v>88</v>
      </c>
      <c r="Q564">
        <f>AVERAGE(ds_salaries[[#This Row],[TOTAL IN]],ds_salaries[[#This Row],[Avg_Us Sal]])</f>
        <v>56192.934925864909</v>
      </c>
      <c r="R564">
        <f>AVERAGE(ds_salaries[[#This Row],[Avg_Us Sal]],ds_salaries[[#This Row],[TOTAL MI]])</f>
        <v>56255.434925864909</v>
      </c>
      <c r="S564">
        <f>AVERAGE(ds_salaries[[#This Row],[TOTAL SE]],ds_salaries[[#This Row],[Avg_Us Sal]])</f>
        <v>56288.934925864909</v>
      </c>
      <c r="T564" t="str">
        <f>IF(ds_salaries[[#This Row],[salary_in_usd]]&gt;ds_salaries[[#This Row],[Avg_Us Sal]],"high paying","low paying")</f>
        <v>high paying</v>
      </c>
      <c r="U564">
        <f t="shared" si="44"/>
        <v>26</v>
      </c>
    </row>
    <row r="565" spans="1:21" x14ac:dyDescent="0.35">
      <c r="A565">
        <v>563</v>
      </c>
      <c r="B565">
        <v>2022</v>
      </c>
      <c r="C565" t="s">
        <v>18</v>
      </c>
      <c r="D565" t="s">
        <v>13</v>
      </c>
      <c r="E565" t="s">
        <v>44</v>
      </c>
      <c r="F565">
        <v>140250</v>
      </c>
      <c r="G565" t="s">
        <v>20</v>
      </c>
      <c r="H565">
        <v>140250</v>
      </c>
      <c r="I565" t="s">
        <v>30</v>
      </c>
      <c r="J565">
        <v>100</v>
      </c>
      <c r="K565" t="s">
        <v>30</v>
      </c>
      <c r="L565" t="s">
        <v>26</v>
      </c>
      <c r="M565">
        <f t="shared" si="40"/>
        <v>280</v>
      </c>
      <c r="N565">
        <f t="shared" si="41"/>
        <v>112297.86985172982</v>
      </c>
      <c r="O565">
        <f t="shared" si="42"/>
        <v>213</v>
      </c>
      <c r="P565">
        <f t="shared" si="43"/>
        <v>88</v>
      </c>
      <c r="Q565">
        <f>AVERAGE(ds_salaries[[#This Row],[TOTAL IN]],ds_salaries[[#This Row],[Avg_Us Sal]])</f>
        <v>56192.934925864909</v>
      </c>
      <c r="R565">
        <f>AVERAGE(ds_salaries[[#This Row],[Avg_Us Sal]],ds_salaries[[#This Row],[TOTAL MI]])</f>
        <v>56255.434925864909</v>
      </c>
      <c r="S565">
        <f>AVERAGE(ds_salaries[[#This Row],[TOTAL SE]],ds_salaries[[#This Row],[Avg_Us Sal]])</f>
        <v>56288.934925864909</v>
      </c>
      <c r="T565" t="str">
        <f>IF(ds_salaries[[#This Row],[salary_in_usd]]&gt;ds_salaries[[#This Row],[Avg_Us Sal]],"high paying","low paying")</f>
        <v>high paying</v>
      </c>
      <c r="U565">
        <f t="shared" si="44"/>
        <v>26</v>
      </c>
    </row>
    <row r="566" spans="1:21" x14ac:dyDescent="0.35">
      <c r="A566">
        <v>564</v>
      </c>
      <c r="B566">
        <v>2022</v>
      </c>
      <c r="C566" t="s">
        <v>18</v>
      </c>
      <c r="D566" t="s">
        <v>13</v>
      </c>
      <c r="E566" t="s">
        <v>32</v>
      </c>
      <c r="F566">
        <v>116150</v>
      </c>
      <c r="G566" t="s">
        <v>20</v>
      </c>
      <c r="H566">
        <v>116150</v>
      </c>
      <c r="I566" t="s">
        <v>30</v>
      </c>
      <c r="J566">
        <v>100</v>
      </c>
      <c r="K566" t="s">
        <v>30</v>
      </c>
      <c r="L566" t="s">
        <v>26</v>
      </c>
      <c r="M566">
        <f t="shared" si="40"/>
        <v>280</v>
      </c>
      <c r="N566">
        <f t="shared" si="41"/>
        <v>112297.86985172982</v>
      </c>
      <c r="O566">
        <f t="shared" si="42"/>
        <v>213</v>
      </c>
      <c r="P566">
        <f t="shared" si="43"/>
        <v>88</v>
      </c>
      <c r="Q566">
        <f>AVERAGE(ds_salaries[[#This Row],[TOTAL IN]],ds_salaries[[#This Row],[Avg_Us Sal]])</f>
        <v>56192.934925864909</v>
      </c>
      <c r="R566">
        <f>AVERAGE(ds_salaries[[#This Row],[Avg_Us Sal]],ds_salaries[[#This Row],[TOTAL MI]])</f>
        <v>56255.434925864909</v>
      </c>
      <c r="S566">
        <f>AVERAGE(ds_salaries[[#This Row],[TOTAL SE]],ds_salaries[[#This Row],[Avg_Us Sal]])</f>
        <v>56288.934925864909</v>
      </c>
      <c r="T566" t="str">
        <f>IF(ds_salaries[[#This Row],[salary_in_usd]]&gt;ds_salaries[[#This Row],[Avg_Us Sal]],"high paying","low paying")</f>
        <v>high paying</v>
      </c>
      <c r="U566">
        <f t="shared" si="44"/>
        <v>26</v>
      </c>
    </row>
    <row r="567" spans="1:21" x14ac:dyDescent="0.35">
      <c r="A567">
        <v>565</v>
      </c>
      <c r="B567">
        <v>2022</v>
      </c>
      <c r="C567" t="s">
        <v>18</v>
      </c>
      <c r="D567" t="s">
        <v>13</v>
      </c>
      <c r="E567" t="s">
        <v>44</v>
      </c>
      <c r="F567">
        <v>54000</v>
      </c>
      <c r="G567" t="s">
        <v>20</v>
      </c>
      <c r="H567">
        <v>54000</v>
      </c>
      <c r="I567" t="s">
        <v>30</v>
      </c>
      <c r="J567">
        <v>0</v>
      </c>
      <c r="K567" t="s">
        <v>30</v>
      </c>
      <c r="L567" t="s">
        <v>26</v>
      </c>
      <c r="M567">
        <f t="shared" si="40"/>
        <v>280</v>
      </c>
      <c r="N567">
        <f t="shared" si="41"/>
        <v>112297.86985172982</v>
      </c>
      <c r="O567">
        <f t="shared" si="42"/>
        <v>213</v>
      </c>
      <c r="P567">
        <f t="shared" si="43"/>
        <v>88</v>
      </c>
      <c r="Q567">
        <f>AVERAGE(ds_salaries[[#This Row],[TOTAL IN]],ds_salaries[[#This Row],[Avg_Us Sal]])</f>
        <v>56192.934925864909</v>
      </c>
      <c r="R567">
        <f>AVERAGE(ds_salaries[[#This Row],[Avg_Us Sal]],ds_salaries[[#This Row],[TOTAL MI]])</f>
        <v>56255.434925864909</v>
      </c>
      <c r="S567">
        <f>AVERAGE(ds_salaries[[#This Row],[TOTAL SE]],ds_salaries[[#This Row],[Avg_Us Sal]])</f>
        <v>56288.934925864909</v>
      </c>
      <c r="T567" t="str">
        <f>IF(ds_salaries[[#This Row],[salary_in_usd]]&gt;ds_salaries[[#This Row],[Avg_Us Sal]],"high paying","low paying")</f>
        <v>low paying</v>
      </c>
      <c r="U567">
        <f t="shared" si="44"/>
        <v>26</v>
      </c>
    </row>
    <row r="568" spans="1:21" x14ac:dyDescent="0.35">
      <c r="A568">
        <v>566</v>
      </c>
      <c r="B568">
        <v>2022</v>
      </c>
      <c r="C568" t="s">
        <v>18</v>
      </c>
      <c r="D568" t="s">
        <v>13</v>
      </c>
      <c r="E568" t="s">
        <v>32</v>
      </c>
      <c r="F568">
        <v>170000</v>
      </c>
      <c r="G568" t="s">
        <v>20</v>
      </c>
      <c r="H568">
        <v>170000</v>
      </c>
      <c r="I568" t="s">
        <v>30</v>
      </c>
      <c r="J568">
        <v>100</v>
      </c>
      <c r="K568" t="s">
        <v>30</v>
      </c>
      <c r="L568" t="s">
        <v>26</v>
      </c>
      <c r="M568">
        <f t="shared" si="40"/>
        <v>280</v>
      </c>
      <c r="N568">
        <f t="shared" si="41"/>
        <v>112297.86985172982</v>
      </c>
      <c r="O568">
        <f t="shared" si="42"/>
        <v>213</v>
      </c>
      <c r="P568">
        <f t="shared" si="43"/>
        <v>88</v>
      </c>
      <c r="Q568">
        <f>AVERAGE(ds_salaries[[#This Row],[TOTAL IN]],ds_salaries[[#This Row],[Avg_Us Sal]])</f>
        <v>56192.934925864909</v>
      </c>
      <c r="R568">
        <f>AVERAGE(ds_salaries[[#This Row],[Avg_Us Sal]],ds_salaries[[#This Row],[TOTAL MI]])</f>
        <v>56255.434925864909</v>
      </c>
      <c r="S568">
        <f>AVERAGE(ds_salaries[[#This Row],[TOTAL SE]],ds_salaries[[#This Row],[Avg_Us Sal]])</f>
        <v>56288.934925864909</v>
      </c>
      <c r="T568" t="str">
        <f>IF(ds_salaries[[#This Row],[salary_in_usd]]&gt;ds_salaries[[#This Row],[Avg_Us Sal]],"high paying","low paying")</f>
        <v>high paying</v>
      </c>
      <c r="U568">
        <f t="shared" si="44"/>
        <v>26</v>
      </c>
    </row>
    <row r="569" spans="1:21" x14ac:dyDescent="0.35">
      <c r="A569">
        <v>567</v>
      </c>
      <c r="B569">
        <v>2022</v>
      </c>
      <c r="C569" t="s">
        <v>12</v>
      </c>
      <c r="D569" t="s">
        <v>13</v>
      </c>
      <c r="E569" t="s">
        <v>32</v>
      </c>
      <c r="F569">
        <v>50000</v>
      </c>
      <c r="G569" t="s">
        <v>24</v>
      </c>
      <c r="H569">
        <v>65438</v>
      </c>
      <c r="I569" t="s">
        <v>25</v>
      </c>
      <c r="J569">
        <v>0</v>
      </c>
      <c r="K569" t="s">
        <v>25</v>
      </c>
      <c r="L569" t="s">
        <v>26</v>
      </c>
      <c r="M569">
        <f t="shared" si="40"/>
        <v>280</v>
      </c>
      <c r="N569">
        <f t="shared" si="41"/>
        <v>112297.86985172982</v>
      </c>
      <c r="O569">
        <f t="shared" si="42"/>
        <v>213</v>
      </c>
      <c r="P569">
        <f t="shared" si="43"/>
        <v>88</v>
      </c>
      <c r="Q569">
        <f>AVERAGE(ds_salaries[[#This Row],[TOTAL IN]],ds_salaries[[#This Row],[Avg_Us Sal]])</f>
        <v>56192.934925864909</v>
      </c>
      <c r="R569">
        <f>AVERAGE(ds_salaries[[#This Row],[Avg_Us Sal]],ds_salaries[[#This Row],[TOTAL MI]])</f>
        <v>56255.434925864909</v>
      </c>
      <c r="S569">
        <f>AVERAGE(ds_salaries[[#This Row],[TOTAL SE]],ds_salaries[[#This Row],[Avg_Us Sal]])</f>
        <v>56288.934925864909</v>
      </c>
      <c r="T569" t="str">
        <f>IF(ds_salaries[[#This Row],[salary_in_usd]]&gt;ds_salaries[[#This Row],[Avg_Us Sal]],"high paying","low paying")</f>
        <v>low paying</v>
      </c>
      <c r="U569">
        <f t="shared" si="44"/>
        <v>26</v>
      </c>
    </row>
    <row r="570" spans="1:21" x14ac:dyDescent="0.35">
      <c r="A570">
        <v>568</v>
      </c>
      <c r="B570">
        <v>2022</v>
      </c>
      <c r="C570" t="s">
        <v>18</v>
      </c>
      <c r="D570" t="s">
        <v>13</v>
      </c>
      <c r="E570" t="s">
        <v>32</v>
      </c>
      <c r="F570">
        <v>80000</v>
      </c>
      <c r="G570" t="s">
        <v>20</v>
      </c>
      <c r="H570">
        <v>80000</v>
      </c>
      <c r="I570" t="s">
        <v>30</v>
      </c>
      <c r="J570">
        <v>100</v>
      </c>
      <c r="K570" t="s">
        <v>30</v>
      </c>
      <c r="L570" t="s">
        <v>26</v>
      </c>
      <c r="M570">
        <f t="shared" si="40"/>
        <v>280</v>
      </c>
      <c r="N570">
        <f t="shared" si="41"/>
        <v>112297.86985172982</v>
      </c>
      <c r="O570">
        <f t="shared" si="42"/>
        <v>213</v>
      </c>
      <c r="P570">
        <f t="shared" si="43"/>
        <v>88</v>
      </c>
      <c r="Q570">
        <f>AVERAGE(ds_salaries[[#This Row],[TOTAL IN]],ds_salaries[[#This Row],[Avg_Us Sal]])</f>
        <v>56192.934925864909</v>
      </c>
      <c r="R570">
        <f>AVERAGE(ds_salaries[[#This Row],[Avg_Us Sal]],ds_salaries[[#This Row],[TOTAL MI]])</f>
        <v>56255.434925864909</v>
      </c>
      <c r="S570">
        <f>AVERAGE(ds_salaries[[#This Row],[TOTAL SE]],ds_salaries[[#This Row],[Avg_Us Sal]])</f>
        <v>56288.934925864909</v>
      </c>
      <c r="T570" t="str">
        <f>IF(ds_salaries[[#This Row],[salary_in_usd]]&gt;ds_salaries[[#This Row],[Avg_Us Sal]],"high paying","low paying")</f>
        <v>low paying</v>
      </c>
      <c r="U570">
        <f t="shared" si="44"/>
        <v>26</v>
      </c>
    </row>
    <row r="571" spans="1:21" x14ac:dyDescent="0.35">
      <c r="A571">
        <v>569</v>
      </c>
      <c r="B571">
        <v>2022</v>
      </c>
      <c r="C571" t="s">
        <v>18</v>
      </c>
      <c r="D571" t="s">
        <v>13</v>
      </c>
      <c r="E571" t="s">
        <v>14</v>
      </c>
      <c r="F571">
        <v>140000</v>
      </c>
      <c r="G571" t="s">
        <v>20</v>
      </c>
      <c r="H571">
        <v>140000</v>
      </c>
      <c r="I571" t="s">
        <v>30</v>
      </c>
      <c r="J571">
        <v>100</v>
      </c>
      <c r="K571" t="s">
        <v>30</v>
      </c>
      <c r="L571" t="s">
        <v>26</v>
      </c>
      <c r="M571">
        <f t="shared" si="40"/>
        <v>280</v>
      </c>
      <c r="N571">
        <f t="shared" si="41"/>
        <v>112297.86985172982</v>
      </c>
      <c r="O571">
        <f t="shared" si="42"/>
        <v>213</v>
      </c>
      <c r="P571">
        <f t="shared" si="43"/>
        <v>88</v>
      </c>
      <c r="Q571">
        <f>AVERAGE(ds_salaries[[#This Row],[TOTAL IN]],ds_salaries[[#This Row],[Avg_Us Sal]])</f>
        <v>56192.934925864909</v>
      </c>
      <c r="R571">
        <f>AVERAGE(ds_salaries[[#This Row],[Avg_Us Sal]],ds_salaries[[#This Row],[TOTAL MI]])</f>
        <v>56255.434925864909</v>
      </c>
      <c r="S571">
        <f>AVERAGE(ds_salaries[[#This Row],[TOTAL SE]],ds_salaries[[#This Row],[Avg_Us Sal]])</f>
        <v>56288.934925864909</v>
      </c>
      <c r="T571" t="str">
        <f>IF(ds_salaries[[#This Row],[salary_in_usd]]&gt;ds_salaries[[#This Row],[Avg_Us Sal]],"high paying","low paying")</f>
        <v>high paying</v>
      </c>
      <c r="U571">
        <f t="shared" si="44"/>
        <v>26</v>
      </c>
    </row>
    <row r="572" spans="1:21" x14ac:dyDescent="0.35">
      <c r="A572">
        <v>570</v>
      </c>
      <c r="B572">
        <v>2022</v>
      </c>
      <c r="C572" t="s">
        <v>18</v>
      </c>
      <c r="D572" t="s">
        <v>13</v>
      </c>
      <c r="E572" t="s">
        <v>14</v>
      </c>
      <c r="F572">
        <v>210000</v>
      </c>
      <c r="G572" t="s">
        <v>20</v>
      </c>
      <c r="H572">
        <v>210000</v>
      </c>
      <c r="I572" t="s">
        <v>30</v>
      </c>
      <c r="J572">
        <v>100</v>
      </c>
      <c r="K572" t="s">
        <v>30</v>
      </c>
      <c r="L572" t="s">
        <v>26</v>
      </c>
      <c r="M572">
        <f t="shared" si="40"/>
        <v>280</v>
      </c>
      <c r="N572">
        <f t="shared" si="41"/>
        <v>112297.86985172982</v>
      </c>
      <c r="O572">
        <f t="shared" si="42"/>
        <v>213</v>
      </c>
      <c r="P572">
        <f t="shared" si="43"/>
        <v>88</v>
      </c>
      <c r="Q572">
        <f>AVERAGE(ds_salaries[[#This Row],[TOTAL IN]],ds_salaries[[#This Row],[Avg_Us Sal]])</f>
        <v>56192.934925864909</v>
      </c>
      <c r="R572">
        <f>AVERAGE(ds_salaries[[#This Row],[Avg_Us Sal]],ds_salaries[[#This Row],[TOTAL MI]])</f>
        <v>56255.434925864909</v>
      </c>
      <c r="S572">
        <f>AVERAGE(ds_salaries[[#This Row],[TOTAL SE]],ds_salaries[[#This Row],[Avg_Us Sal]])</f>
        <v>56288.934925864909</v>
      </c>
      <c r="T572" t="str">
        <f>IF(ds_salaries[[#This Row],[salary_in_usd]]&gt;ds_salaries[[#This Row],[Avg_Us Sal]],"high paying","low paying")</f>
        <v>high paying</v>
      </c>
      <c r="U572">
        <f t="shared" si="44"/>
        <v>26</v>
      </c>
    </row>
    <row r="573" spans="1:21" x14ac:dyDescent="0.35">
      <c r="A573">
        <v>571</v>
      </c>
      <c r="B573">
        <v>2022</v>
      </c>
      <c r="C573" t="s">
        <v>18</v>
      </c>
      <c r="D573" t="s">
        <v>13</v>
      </c>
      <c r="E573" t="s">
        <v>14</v>
      </c>
      <c r="F573">
        <v>140000</v>
      </c>
      <c r="G573" t="s">
        <v>20</v>
      </c>
      <c r="H573">
        <v>140000</v>
      </c>
      <c r="I573" t="s">
        <v>30</v>
      </c>
      <c r="J573">
        <v>100</v>
      </c>
      <c r="K573" t="s">
        <v>30</v>
      </c>
      <c r="L573" t="s">
        <v>26</v>
      </c>
      <c r="M573">
        <f t="shared" si="40"/>
        <v>280</v>
      </c>
      <c r="N573">
        <f t="shared" si="41"/>
        <v>112297.86985172982</v>
      </c>
      <c r="O573">
        <f t="shared" si="42"/>
        <v>213</v>
      </c>
      <c r="P573">
        <f t="shared" si="43"/>
        <v>88</v>
      </c>
      <c r="Q573">
        <f>AVERAGE(ds_salaries[[#This Row],[TOTAL IN]],ds_salaries[[#This Row],[Avg_Us Sal]])</f>
        <v>56192.934925864909</v>
      </c>
      <c r="R573">
        <f>AVERAGE(ds_salaries[[#This Row],[Avg_Us Sal]],ds_salaries[[#This Row],[TOTAL MI]])</f>
        <v>56255.434925864909</v>
      </c>
      <c r="S573">
        <f>AVERAGE(ds_salaries[[#This Row],[TOTAL SE]],ds_salaries[[#This Row],[Avg_Us Sal]])</f>
        <v>56288.934925864909</v>
      </c>
      <c r="T573" t="str">
        <f>IF(ds_salaries[[#This Row],[salary_in_usd]]&gt;ds_salaries[[#This Row],[Avg_Us Sal]],"high paying","low paying")</f>
        <v>high paying</v>
      </c>
      <c r="U573">
        <f t="shared" si="44"/>
        <v>26</v>
      </c>
    </row>
    <row r="574" spans="1:21" x14ac:dyDescent="0.35">
      <c r="A574">
        <v>572</v>
      </c>
      <c r="B574">
        <v>2022</v>
      </c>
      <c r="C574" t="s">
        <v>18</v>
      </c>
      <c r="D574" t="s">
        <v>13</v>
      </c>
      <c r="E574" t="s">
        <v>32</v>
      </c>
      <c r="F574">
        <v>100000</v>
      </c>
      <c r="G574" t="s">
        <v>20</v>
      </c>
      <c r="H574">
        <v>100000</v>
      </c>
      <c r="I574" t="s">
        <v>30</v>
      </c>
      <c r="J574">
        <v>100</v>
      </c>
      <c r="K574" t="s">
        <v>30</v>
      </c>
      <c r="L574" t="s">
        <v>26</v>
      </c>
      <c r="M574">
        <f t="shared" si="40"/>
        <v>280</v>
      </c>
      <c r="N574">
        <f t="shared" si="41"/>
        <v>112297.86985172982</v>
      </c>
      <c r="O574">
        <f t="shared" si="42"/>
        <v>213</v>
      </c>
      <c r="P574">
        <f t="shared" si="43"/>
        <v>88</v>
      </c>
      <c r="Q574">
        <f>AVERAGE(ds_salaries[[#This Row],[TOTAL IN]],ds_salaries[[#This Row],[Avg_Us Sal]])</f>
        <v>56192.934925864909</v>
      </c>
      <c r="R574">
        <f>AVERAGE(ds_salaries[[#This Row],[Avg_Us Sal]],ds_salaries[[#This Row],[TOTAL MI]])</f>
        <v>56255.434925864909</v>
      </c>
      <c r="S574">
        <f>AVERAGE(ds_salaries[[#This Row],[TOTAL SE]],ds_salaries[[#This Row],[Avg_Us Sal]])</f>
        <v>56288.934925864909</v>
      </c>
      <c r="T574" t="str">
        <f>IF(ds_salaries[[#This Row],[salary_in_usd]]&gt;ds_salaries[[#This Row],[Avg_Us Sal]],"high paying","low paying")</f>
        <v>low paying</v>
      </c>
      <c r="U574">
        <f t="shared" si="44"/>
        <v>26</v>
      </c>
    </row>
    <row r="575" spans="1:21" x14ac:dyDescent="0.35">
      <c r="A575">
        <v>573</v>
      </c>
      <c r="B575">
        <v>2022</v>
      </c>
      <c r="C575" t="s">
        <v>18</v>
      </c>
      <c r="D575" t="s">
        <v>13</v>
      </c>
      <c r="E575" t="s">
        <v>32</v>
      </c>
      <c r="F575">
        <v>69000</v>
      </c>
      <c r="G575" t="s">
        <v>20</v>
      </c>
      <c r="H575">
        <v>69000</v>
      </c>
      <c r="I575" t="s">
        <v>30</v>
      </c>
      <c r="J575">
        <v>100</v>
      </c>
      <c r="K575" t="s">
        <v>30</v>
      </c>
      <c r="L575" t="s">
        <v>26</v>
      </c>
      <c r="M575">
        <f t="shared" si="40"/>
        <v>280</v>
      </c>
      <c r="N575">
        <f t="shared" si="41"/>
        <v>112297.86985172982</v>
      </c>
      <c r="O575">
        <f t="shared" si="42"/>
        <v>213</v>
      </c>
      <c r="P575">
        <f t="shared" si="43"/>
        <v>88</v>
      </c>
      <c r="Q575">
        <f>AVERAGE(ds_salaries[[#This Row],[TOTAL IN]],ds_salaries[[#This Row],[Avg_Us Sal]])</f>
        <v>56192.934925864909</v>
      </c>
      <c r="R575">
        <f>AVERAGE(ds_salaries[[#This Row],[Avg_Us Sal]],ds_salaries[[#This Row],[TOTAL MI]])</f>
        <v>56255.434925864909</v>
      </c>
      <c r="S575">
        <f>AVERAGE(ds_salaries[[#This Row],[TOTAL SE]],ds_salaries[[#This Row],[Avg_Us Sal]])</f>
        <v>56288.934925864909</v>
      </c>
      <c r="T575" t="str">
        <f>IF(ds_salaries[[#This Row],[salary_in_usd]]&gt;ds_salaries[[#This Row],[Avg_Us Sal]],"high paying","low paying")</f>
        <v>low paying</v>
      </c>
      <c r="U575">
        <f t="shared" si="44"/>
        <v>26</v>
      </c>
    </row>
    <row r="576" spans="1:21" x14ac:dyDescent="0.35">
      <c r="A576">
        <v>574</v>
      </c>
      <c r="B576">
        <v>2022</v>
      </c>
      <c r="C576" t="s">
        <v>18</v>
      </c>
      <c r="D576" t="s">
        <v>13</v>
      </c>
      <c r="E576" t="s">
        <v>14</v>
      </c>
      <c r="F576">
        <v>210000</v>
      </c>
      <c r="G576" t="s">
        <v>20</v>
      </c>
      <c r="H576">
        <v>210000</v>
      </c>
      <c r="I576" t="s">
        <v>30</v>
      </c>
      <c r="J576">
        <v>100</v>
      </c>
      <c r="K576" t="s">
        <v>30</v>
      </c>
      <c r="L576" t="s">
        <v>26</v>
      </c>
      <c r="M576">
        <f t="shared" si="40"/>
        <v>280</v>
      </c>
      <c r="N576">
        <f t="shared" si="41"/>
        <v>112297.86985172982</v>
      </c>
      <c r="O576">
        <f t="shared" si="42"/>
        <v>213</v>
      </c>
      <c r="P576">
        <f t="shared" si="43"/>
        <v>88</v>
      </c>
      <c r="Q576">
        <f>AVERAGE(ds_salaries[[#This Row],[TOTAL IN]],ds_salaries[[#This Row],[Avg_Us Sal]])</f>
        <v>56192.934925864909</v>
      </c>
      <c r="R576">
        <f>AVERAGE(ds_salaries[[#This Row],[Avg_Us Sal]],ds_salaries[[#This Row],[TOTAL MI]])</f>
        <v>56255.434925864909</v>
      </c>
      <c r="S576">
        <f>AVERAGE(ds_salaries[[#This Row],[TOTAL SE]],ds_salaries[[#This Row],[Avg_Us Sal]])</f>
        <v>56288.934925864909</v>
      </c>
      <c r="T576" t="str">
        <f>IF(ds_salaries[[#This Row],[salary_in_usd]]&gt;ds_salaries[[#This Row],[Avg_Us Sal]],"high paying","low paying")</f>
        <v>high paying</v>
      </c>
      <c r="U576">
        <f t="shared" si="44"/>
        <v>26</v>
      </c>
    </row>
    <row r="577" spans="1:21" x14ac:dyDescent="0.35">
      <c r="A577">
        <v>575</v>
      </c>
      <c r="B577">
        <v>2022</v>
      </c>
      <c r="C577" t="s">
        <v>18</v>
      </c>
      <c r="D577" t="s">
        <v>13</v>
      </c>
      <c r="E577" t="s">
        <v>14</v>
      </c>
      <c r="F577">
        <v>140000</v>
      </c>
      <c r="G577" t="s">
        <v>20</v>
      </c>
      <c r="H577">
        <v>140000</v>
      </c>
      <c r="I577" t="s">
        <v>30</v>
      </c>
      <c r="J577">
        <v>100</v>
      </c>
      <c r="K577" t="s">
        <v>30</v>
      </c>
      <c r="L577" t="s">
        <v>26</v>
      </c>
      <c r="M577">
        <f t="shared" si="40"/>
        <v>280</v>
      </c>
      <c r="N577">
        <f t="shared" si="41"/>
        <v>112297.86985172982</v>
      </c>
      <c r="O577">
        <f t="shared" si="42"/>
        <v>213</v>
      </c>
      <c r="P577">
        <f t="shared" si="43"/>
        <v>88</v>
      </c>
      <c r="Q577">
        <f>AVERAGE(ds_salaries[[#This Row],[TOTAL IN]],ds_salaries[[#This Row],[Avg_Us Sal]])</f>
        <v>56192.934925864909</v>
      </c>
      <c r="R577">
        <f>AVERAGE(ds_salaries[[#This Row],[Avg_Us Sal]],ds_salaries[[#This Row],[TOTAL MI]])</f>
        <v>56255.434925864909</v>
      </c>
      <c r="S577">
        <f>AVERAGE(ds_salaries[[#This Row],[TOTAL SE]],ds_salaries[[#This Row],[Avg_Us Sal]])</f>
        <v>56288.934925864909</v>
      </c>
      <c r="T577" t="str">
        <f>IF(ds_salaries[[#This Row],[salary_in_usd]]&gt;ds_salaries[[#This Row],[Avg_Us Sal]],"high paying","low paying")</f>
        <v>high paying</v>
      </c>
      <c r="U577">
        <f t="shared" si="44"/>
        <v>26</v>
      </c>
    </row>
    <row r="578" spans="1:21" x14ac:dyDescent="0.35">
      <c r="A578">
        <v>576</v>
      </c>
      <c r="B578">
        <v>2022</v>
      </c>
      <c r="C578" t="s">
        <v>18</v>
      </c>
      <c r="D578" t="s">
        <v>13</v>
      </c>
      <c r="E578" t="s">
        <v>14</v>
      </c>
      <c r="F578">
        <v>210000</v>
      </c>
      <c r="G578" t="s">
        <v>20</v>
      </c>
      <c r="H578">
        <v>210000</v>
      </c>
      <c r="I578" t="s">
        <v>30</v>
      </c>
      <c r="J578">
        <v>100</v>
      </c>
      <c r="K578" t="s">
        <v>30</v>
      </c>
      <c r="L578" t="s">
        <v>26</v>
      </c>
      <c r="M578">
        <f t="shared" ref="M578:M608" si="45">COUNTIFS(C:C,"SE")</f>
        <v>280</v>
      </c>
      <c r="N578">
        <f t="shared" ref="N578:N608" si="46">AVERAGE(H:H)</f>
        <v>112297.86985172982</v>
      </c>
      <c r="O578">
        <f t="shared" ref="O578:O608" si="47">COUNTIFS(C:C,"MI")</f>
        <v>213</v>
      </c>
      <c r="P578">
        <f t="shared" ref="P578:P608" si="48">COUNTIFS(C:C,"EN")</f>
        <v>88</v>
      </c>
      <c r="Q578">
        <f>AVERAGE(ds_salaries[[#This Row],[TOTAL IN]],ds_salaries[[#This Row],[Avg_Us Sal]])</f>
        <v>56192.934925864909</v>
      </c>
      <c r="R578">
        <f>AVERAGE(ds_salaries[[#This Row],[Avg_Us Sal]],ds_salaries[[#This Row],[TOTAL MI]])</f>
        <v>56255.434925864909</v>
      </c>
      <c r="S578">
        <f>AVERAGE(ds_salaries[[#This Row],[TOTAL SE]],ds_salaries[[#This Row],[Avg_Us Sal]])</f>
        <v>56288.934925864909</v>
      </c>
      <c r="T578" t="str">
        <f>IF(ds_salaries[[#This Row],[salary_in_usd]]&gt;ds_salaries[[#This Row],[Avg_Us Sal]],"high paying","low paying")</f>
        <v>high paying</v>
      </c>
      <c r="U578">
        <f t="shared" ref="U578:U608" si="49">COUNTIFS(C:C,"EX")</f>
        <v>26</v>
      </c>
    </row>
    <row r="579" spans="1:21" x14ac:dyDescent="0.35">
      <c r="A579">
        <v>577</v>
      </c>
      <c r="B579">
        <v>2022</v>
      </c>
      <c r="C579" t="s">
        <v>18</v>
      </c>
      <c r="D579" t="s">
        <v>13</v>
      </c>
      <c r="E579" t="s">
        <v>32</v>
      </c>
      <c r="F579">
        <v>150075</v>
      </c>
      <c r="G579" t="s">
        <v>20</v>
      </c>
      <c r="H579">
        <v>150075</v>
      </c>
      <c r="I579" t="s">
        <v>30</v>
      </c>
      <c r="J579">
        <v>100</v>
      </c>
      <c r="K579" t="s">
        <v>30</v>
      </c>
      <c r="L579" t="s">
        <v>26</v>
      </c>
      <c r="M579">
        <f t="shared" si="45"/>
        <v>280</v>
      </c>
      <c r="N579">
        <f t="shared" si="46"/>
        <v>112297.86985172982</v>
      </c>
      <c r="O579">
        <f t="shared" si="47"/>
        <v>213</v>
      </c>
      <c r="P579">
        <f t="shared" si="48"/>
        <v>88</v>
      </c>
      <c r="Q579">
        <f>AVERAGE(ds_salaries[[#This Row],[TOTAL IN]],ds_salaries[[#This Row],[Avg_Us Sal]])</f>
        <v>56192.934925864909</v>
      </c>
      <c r="R579">
        <f>AVERAGE(ds_salaries[[#This Row],[Avg_Us Sal]],ds_salaries[[#This Row],[TOTAL MI]])</f>
        <v>56255.434925864909</v>
      </c>
      <c r="S579">
        <f>AVERAGE(ds_salaries[[#This Row],[TOTAL SE]],ds_salaries[[#This Row],[Avg_Us Sal]])</f>
        <v>56288.934925864909</v>
      </c>
      <c r="T579" t="str">
        <f>IF(ds_salaries[[#This Row],[salary_in_usd]]&gt;ds_salaries[[#This Row],[Avg_Us Sal]],"high paying","low paying")</f>
        <v>high paying</v>
      </c>
      <c r="U579">
        <f t="shared" si="49"/>
        <v>26</v>
      </c>
    </row>
    <row r="580" spans="1:21" x14ac:dyDescent="0.35">
      <c r="A580">
        <v>578</v>
      </c>
      <c r="B580">
        <v>2022</v>
      </c>
      <c r="C580" t="s">
        <v>18</v>
      </c>
      <c r="D580" t="s">
        <v>13</v>
      </c>
      <c r="E580" t="s">
        <v>44</v>
      </c>
      <c r="F580">
        <v>100000</v>
      </c>
      <c r="G580" t="s">
        <v>20</v>
      </c>
      <c r="H580">
        <v>100000</v>
      </c>
      <c r="I580" t="s">
        <v>30</v>
      </c>
      <c r="J580">
        <v>100</v>
      </c>
      <c r="K580" t="s">
        <v>30</v>
      </c>
      <c r="L580" t="s">
        <v>26</v>
      </c>
      <c r="M580">
        <f t="shared" si="45"/>
        <v>280</v>
      </c>
      <c r="N580">
        <f t="shared" si="46"/>
        <v>112297.86985172982</v>
      </c>
      <c r="O580">
        <f t="shared" si="47"/>
        <v>213</v>
      </c>
      <c r="P580">
        <f t="shared" si="48"/>
        <v>88</v>
      </c>
      <c r="Q580">
        <f>AVERAGE(ds_salaries[[#This Row],[TOTAL IN]],ds_salaries[[#This Row],[Avg_Us Sal]])</f>
        <v>56192.934925864909</v>
      </c>
      <c r="R580">
        <f>AVERAGE(ds_salaries[[#This Row],[Avg_Us Sal]],ds_salaries[[#This Row],[TOTAL MI]])</f>
        <v>56255.434925864909</v>
      </c>
      <c r="S580">
        <f>AVERAGE(ds_salaries[[#This Row],[TOTAL SE]],ds_salaries[[#This Row],[Avg_Us Sal]])</f>
        <v>56288.934925864909</v>
      </c>
      <c r="T580" t="str">
        <f>IF(ds_salaries[[#This Row],[salary_in_usd]]&gt;ds_salaries[[#This Row],[Avg_Us Sal]],"high paying","low paying")</f>
        <v>low paying</v>
      </c>
      <c r="U580">
        <f t="shared" si="49"/>
        <v>26</v>
      </c>
    </row>
    <row r="581" spans="1:21" x14ac:dyDescent="0.35">
      <c r="A581">
        <v>579</v>
      </c>
      <c r="B581">
        <v>2022</v>
      </c>
      <c r="C581" t="s">
        <v>18</v>
      </c>
      <c r="D581" t="s">
        <v>13</v>
      </c>
      <c r="E581" t="s">
        <v>44</v>
      </c>
      <c r="F581">
        <v>25000</v>
      </c>
      <c r="G581" t="s">
        <v>20</v>
      </c>
      <c r="H581">
        <v>25000</v>
      </c>
      <c r="I581" t="s">
        <v>30</v>
      </c>
      <c r="J581">
        <v>100</v>
      </c>
      <c r="K581" t="s">
        <v>30</v>
      </c>
      <c r="L581" t="s">
        <v>26</v>
      </c>
      <c r="M581">
        <f t="shared" si="45"/>
        <v>280</v>
      </c>
      <c r="N581">
        <f t="shared" si="46"/>
        <v>112297.86985172982</v>
      </c>
      <c r="O581">
        <f t="shared" si="47"/>
        <v>213</v>
      </c>
      <c r="P581">
        <f t="shared" si="48"/>
        <v>88</v>
      </c>
      <c r="Q581">
        <f>AVERAGE(ds_salaries[[#This Row],[TOTAL IN]],ds_salaries[[#This Row],[Avg_Us Sal]])</f>
        <v>56192.934925864909</v>
      </c>
      <c r="R581">
        <f>AVERAGE(ds_salaries[[#This Row],[Avg_Us Sal]],ds_salaries[[#This Row],[TOTAL MI]])</f>
        <v>56255.434925864909</v>
      </c>
      <c r="S581">
        <f>AVERAGE(ds_salaries[[#This Row],[TOTAL SE]],ds_salaries[[#This Row],[Avg_Us Sal]])</f>
        <v>56288.934925864909</v>
      </c>
      <c r="T581" t="str">
        <f>IF(ds_salaries[[#This Row],[salary_in_usd]]&gt;ds_salaries[[#This Row],[Avg_Us Sal]],"high paying","low paying")</f>
        <v>low paying</v>
      </c>
      <c r="U581">
        <f t="shared" si="49"/>
        <v>26</v>
      </c>
    </row>
    <row r="582" spans="1:21" x14ac:dyDescent="0.35">
      <c r="A582">
        <v>580</v>
      </c>
      <c r="B582">
        <v>2022</v>
      </c>
      <c r="C582" t="s">
        <v>18</v>
      </c>
      <c r="D582" t="s">
        <v>13</v>
      </c>
      <c r="E582" t="s">
        <v>32</v>
      </c>
      <c r="F582">
        <v>126500</v>
      </c>
      <c r="G582" t="s">
        <v>20</v>
      </c>
      <c r="H582">
        <v>126500</v>
      </c>
      <c r="I582" t="s">
        <v>30</v>
      </c>
      <c r="J582">
        <v>100</v>
      </c>
      <c r="K582" t="s">
        <v>30</v>
      </c>
      <c r="L582" t="s">
        <v>26</v>
      </c>
      <c r="M582">
        <f t="shared" si="45"/>
        <v>280</v>
      </c>
      <c r="N582">
        <f t="shared" si="46"/>
        <v>112297.86985172982</v>
      </c>
      <c r="O582">
        <f t="shared" si="47"/>
        <v>213</v>
      </c>
      <c r="P582">
        <f t="shared" si="48"/>
        <v>88</v>
      </c>
      <c r="Q582">
        <f>AVERAGE(ds_salaries[[#This Row],[TOTAL IN]],ds_salaries[[#This Row],[Avg_Us Sal]])</f>
        <v>56192.934925864909</v>
      </c>
      <c r="R582">
        <f>AVERAGE(ds_salaries[[#This Row],[Avg_Us Sal]],ds_salaries[[#This Row],[TOTAL MI]])</f>
        <v>56255.434925864909</v>
      </c>
      <c r="S582">
        <f>AVERAGE(ds_salaries[[#This Row],[TOTAL SE]],ds_salaries[[#This Row],[Avg_Us Sal]])</f>
        <v>56288.934925864909</v>
      </c>
      <c r="T582" t="str">
        <f>IF(ds_salaries[[#This Row],[salary_in_usd]]&gt;ds_salaries[[#This Row],[Avg_Us Sal]],"high paying","low paying")</f>
        <v>high paying</v>
      </c>
      <c r="U582">
        <f t="shared" si="49"/>
        <v>26</v>
      </c>
    </row>
    <row r="583" spans="1:21" x14ac:dyDescent="0.35">
      <c r="A583">
        <v>581</v>
      </c>
      <c r="B583">
        <v>2022</v>
      </c>
      <c r="C583" t="s">
        <v>18</v>
      </c>
      <c r="D583" t="s">
        <v>13</v>
      </c>
      <c r="E583" t="s">
        <v>32</v>
      </c>
      <c r="F583">
        <v>106260</v>
      </c>
      <c r="G583" t="s">
        <v>20</v>
      </c>
      <c r="H583">
        <v>106260</v>
      </c>
      <c r="I583" t="s">
        <v>30</v>
      </c>
      <c r="J583">
        <v>100</v>
      </c>
      <c r="K583" t="s">
        <v>30</v>
      </c>
      <c r="L583" t="s">
        <v>26</v>
      </c>
      <c r="M583">
        <f t="shared" si="45"/>
        <v>280</v>
      </c>
      <c r="N583">
        <f t="shared" si="46"/>
        <v>112297.86985172982</v>
      </c>
      <c r="O583">
        <f t="shared" si="47"/>
        <v>213</v>
      </c>
      <c r="P583">
        <f t="shared" si="48"/>
        <v>88</v>
      </c>
      <c r="Q583">
        <f>AVERAGE(ds_salaries[[#This Row],[TOTAL IN]],ds_salaries[[#This Row],[Avg_Us Sal]])</f>
        <v>56192.934925864909</v>
      </c>
      <c r="R583">
        <f>AVERAGE(ds_salaries[[#This Row],[Avg_Us Sal]],ds_salaries[[#This Row],[TOTAL MI]])</f>
        <v>56255.434925864909</v>
      </c>
      <c r="S583">
        <f>AVERAGE(ds_salaries[[#This Row],[TOTAL SE]],ds_salaries[[#This Row],[Avg_Us Sal]])</f>
        <v>56288.934925864909</v>
      </c>
      <c r="T583" t="str">
        <f>IF(ds_salaries[[#This Row],[salary_in_usd]]&gt;ds_salaries[[#This Row],[Avg_Us Sal]],"high paying","low paying")</f>
        <v>low paying</v>
      </c>
      <c r="U583">
        <f t="shared" si="49"/>
        <v>26</v>
      </c>
    </row>
    <row r="584" spans="1:21" x14ac:dyDescent="0.35">
      <c r="A584">
        <v>582</v>
      </c>
      <c r="B584">
        <v>2022</v>
      </c>
      <c r="C584" t="s">
        <v>18</v>
      </c>
      <c r="D584" t="s">
        <v>13</v>
      </c>
      <c r="E584" t="s">
        <v>44</v>
      </c>
      <c r="F584">
        <v>220110</v>
      </c>
      <c r="G584" t="s">
        <v>20</v>
      </c>
      <c r="H584">
        <v>220110</v>
      </c>
      <c r="I584" t="s">
        <v>30</v>
      </c>
      <c r="J584">
        <v>100</v>
      </c>
      <c r="K584" t="s">
        <v>30</v>
      </c>
      <c r="L584" t="s">
        <v>26</v>
      </c>
      <c r="M584">
        <f t="shared" si="45"/>
        <v>280</v>
      </c>
      <c r="N584">
        <f t="shared" si="46"/>
        <v>112297.86985172982</v>
      </c>
      <c r="O584">
        <f t="shared" si="47"/>
        <v>213</v>
      </c>
      <c r="P584">
        <f t="shared" si="48"/>
        <v>88</v>
      </c>
      <c r="Q584">
        <f>AVERAGE(ds_salaries[[#This Row],[TOTAL IN]],ds_salaries[[#This Row],[Avg_Us Sal]])</f>
        <v>56192.934925864909</v>
      </c>
      <c r="R584">
        <f>AVERAGE(ds_salaries[[#This Row],[Avg_Us Sal]],ds_salaries[[#This Row],[TOTAL MI]])</f>
        <v>56255.434925864909</v>
      </c>
      <c r="S584">
        <f>AVERAGE(ds_salaries[[#This Row],[TOTAL SE]],ds_salaries[[#This Row],[Avg_Us Sal]])</f>
        <v>56288.934925864909</v>
      </c>
      <c r="T584" t="str">
        <f>IF(ds_salaries[[#This Row],[salary_in_usd]]&gt;ds_salaries[[#This Row],[Avg_Us Sal]],"high paying","low paying")</f>
        <v>high paying</v>
      </c>
      <c r="U584">
        <f t="shared" si="49"/>
        <v>26</v>
      </c>
    </row>
    <row r="585" spans="1:21" x14ac:dyDescent="0.35">
      <c r="A585">
        <v>583</v>
      </c>
      <c r="B585">
        <v>2022</v>
      </c>
      <c r="C585" t="s">
        <v>18</v>
      </c>
      <c r="D585" t="s">
        <v>13</v>
      </c>
      <c r="E585" t="s">
        <v>44</v>
      </c>
      <c r="F585">
        <v>160080</v>
      </c>
      <c r="G585" t="s">
        <v>20</v>
      </c>
      <c r="H585">
        <v>160080</v>
      </c>
      <c r="I585" t="s">
        <v>30</v>
      </c>
      <c r="J585">
        <v>100</v>
      </c>
      <c r="K585" t="s">
        <v>30</v>
      </c>
      <c r="L585" t="s">
        <v>26</v>
      </c>
      <c r="M585">
        <f t="shared" si="45"/>
        <v>280</v>
      </c>
      <c r="N585">
        <f t="shared" si="46"/>
        <v>112297.86985172982</v>
      </c>
      <c r="O585">
        <f t="shared" si="47"/>
        <v>213</v>
      </c>
      <c r="P585">
        <f t="shared" si="48"/>
        <v>88</v>
      </c>
      <c r="Q585">
        <f>AVERAGE(ds_salaries[[#This Row],[TOTAL IN]],ds_salaries[[#This Row],[Avg_Us Sal]])</f>
        <v>56192.934925864909</v>
      </c>
      <c r="R585">
        <f>AVERAGE(ds_salaries[[#This Row],[Avg_Us Sal]],ds_salaries[[#This Row],[TOTAL MI]])</f>
        <v>56255.434925864909</v>
      </c>
      <c r="S585">
        <f>AVERAGE(ds_salaries[[#This Row],[TOTAL SE]],ds_salaries[[#This Row],[Avg_Us Sal]])</f>
        <v>56288.934925864909</v>
      </c>
      <c r="T585" t="str">
        <f>IF(ds_salaries[[#This Row],[salary_in_usd]]&gt;ds_salaries[[#This Row],[Avg_Us Sal]],"high paying","low paying")</f>
        <v>high paying</v>
      </c>
      <c r="U585">
        <f t="shared" si="49"/>
        <v>26</v>
      </c>
    </row>
    <row r="586" spans="1:21" x14ac:dyDescent="0.35">
      <c r="A586">
        <v>584</v>
      </c>
      <c r="B586">
        <v>2022</v>
      </c>
      <c r="C586" t="s">
        <v>18</v>
      </c>
      <c r="D586" t="s">
        <v>13</v>
      </c>
      <c r="E586" t="s">
        <v>32</v>
      </c>
      <c r="F586">
        <v>105000</v>
      </c>
      <c r="G586" t="s">
        <v>20</v>
      </c>
      <c r="H586">
        <v>105000</v>
      </c>
      <c r="I586" t="s">
        <v>30</v>
      </c>
      <c r="J586">
        <v>100</v>
      </c>
      <c r="K586" t="s">
        <v>30</v>
      </c>
      <c r="L586" t="s">
        <v>26</v>
      </c>
      <c r="M586">
        <f t="shared" si="45"/>
        <v>280</v>
      </c>
      <c r="N586">
        <f t="shared" si="46"/>
        <v>112297.86985172982</v>
      </c>
      <c r="O586">
        <f t="shared" si="47"/>
        <v>213</v>
      </c>
      <c r="P586">
        <f t="shared" si="48"/>
        <v>88</v>
      </c>
      <c r="Q586">
        <f>AVERAGE(ds_salaries[[#This Row],[TOTAL IN]],ds_salaries[[#This Row],[Avg_Us Sal]])</f>
        <v>56192.934925864909</v>
      </c>
      <c r="R586">
        <f>AVERAGE(ds_salaries[[#This Row],[Avg_Us Sal]],ds_salaries[[#This Row],[TOTAL MI]])</f>
        <v>56255.434925864909</v>
      </c>
      <c r="S586">
        <f>AVERAGE(ds_salaries[[#This Row],[TOTAL SE]],ds_salaries[[#This Row],[Avg_Us Sal]])</f>
        <v>56288.934925864909</v>
      </c>
      <c r="T586" t="str">
        <f>IF(ds_salaries[[#This Row],[salary_in_usd]]&gt;ds_salaries[[#This Row],[Avg_Us Sal]],"high paying","low paying")</f>
        <v>low paying</v>
      </c>
      <c r="U586">
        <f t="shared" si="49"/>
        <v>26</v>
      </c>
    </row>
    <row r="587" spans="1:21" x14ac:dyDescent="0.35">
      <c r="A587">
        <v>585</v>
      </c>
      <c r="B587">
        <v>2022</v>
      </c>
      <c r="C587" t="s">
        <v>18</v>
      </c>
      <c r="D587" t="s">
        <v>13</v>
      </c>
      <c r="E587" t="s">
        <v>32</v>
      </c>
      <c r="F587">
        <v>110925</v>
      </c>
      <c r="G587" t="s">
        <v>20</v>
      </c>
      <c r="H587">
        <v>110925</v>
      </c>
      <c r="I587" t="s">
        <v>30</v>
      </c>
      <c r="J587">
        <v>100</v>
      </c>
      <c r="K587" t="s">
        <v>30</v>
      </c>
      <c r="L587" t="s">
        <v>26</v>
      </c>
      <c r="M587">
        <f t="shared" si="45"/>
        <v>280</v>
      </c>
      <c r="N587">
        <f t="shared" si="46"/>
        <v>112297.86985172982</v>
      </c>
      <c r="O587">
        <f t="shared" si="47"/>
        <v>213</v>
      </c>
      <c r="P587">
        <f t="shared" si="48"/>
        <v>88</v>
      </c>
      <c r="Q587">
        <f>AVERAGE(ds_salaries[[#This Row],[TOTAL IN]],ds_salaries[[#This Row],[Avg_Us Sal]])</f>
        <v>56192.934925864909</v>
      </c>
      <c r="R587">
        <f>AVERAGE(ds_salaries[[#This Row],[Avg_Us Sal]],ds_salaries[[#This Row],[TOTAL MI]])</f>
        <v>56255.434925864909</v>
      </c>
      <c r="S587">
        <f>AVERAGE(ds_salaries[[#This Row],[TOTAL SE]],ds_salaries[[#This Row],[Avg_Us Sal]])</f>
        <v>56288.934925864909</v>
      </c>
      <c r="T587" t="str">
        <f>IF(ds_salaries[[#This Row],[salary_in_usd]]&gt;ds_salaries[[#This Row],[Avg_Us Sal]],"high paying","low paying")</f>
        <v>low paying</v>
      </c>
      <c r="U587">
        <f t="shared" si="49"/>
        <v>26</v>
      </c>
    </row>
    <row r="588" spans="1:21" x14ac:dyDescent="0.35">
      <c r="A588">
        <v>586</v>
      </c>
      <c r="B588">
        <v>2022</v>
      </c>
      <c r="C588" t="s">
        <v>12</v>
      </c>
      <c r="D588" t="s">
        <v>13</v>
      </c>
      <c r="E588" t="s">
        <v>32</v>
      </c>
      <c r="F588">
        <v>35000</v>
      </c>
      <c r="G588" t="s">
        <v>24</v>
      </c>
      <c r="H588">
        <v>45807</v>
      </c>
      <c r="I588" t="s">
        <v>25</v>
      </c>
      <c r="J588">
        <v>0</v>
      </c>
      <c r="K588" t="s">
        <v>25</v>
      </c>
      <c r="L588" t="s">
        <v>26</v>
      </c>
      <c r="M588">
        <f t="shared" si="45"/>
        <v>280</v>
      </c>
      <c r="N588">
        <f t="shared" si="46"/>
        <v>112297.86985172982</v>
      </c>
      <c r="O588">
        <f t="shared" si="47"/>
        <v>213</v>
      </c>
      <c r="P588">
        <f t="shared" si="48"/>
        <v>88</v>
      </c>
      <c r="Q588">
        <f>AVERAGE(ds_salaries[[#This Row],[TOTAL IN]],ds_salaries[[#This Row],[Avg_Us Sal]])</f>
        <v>56192.934925864909</v>
      </c>
      <c r="R588">
        <f>AVERAGE(ds_salaries[[#This Row],[Avg_Us Sal]],ds_salaries[[#This Row],[TOTAL MI]])</f>
        <v>56255.434925864909</v>
      </c>
      <c r="S588">
        <f>AVERAGE(ds_salaries[[#This Row],[TOTAL SE]],ds_salaries[[#This Row],[Avg_Us Sal]])</f>
        <v>56288.934925864909</v>
      </c>
      <c r="T588" t="str">
        <f>IF(ds_salaries[[#This Row],[salary_in_usd]]&gt;ds_salaries[[#This Row],[Avg_Us Sal]],"high paying","low paying")</f>
        <v>low paying</v>
      </c>
      <c r="U588">
        <f t="shared" si="49"/>
        <v>26</v>
      </c>
    </row>
    <row r="589" spans="1:21" x14ac:dyDescent="0.35">
      <c r="A589">
        <v>587</v>
      </c>
      <c r="B589">
        <v>2022</v>
      </c>
      <c r="C589" t="s">
        <v>18</v>
      </c>
      <c r="D589" t="s">
        <v>13</v>
      </c>
      <c r="E589" t="s">
        <v>14</v>
      </c>
      <c r="F589">
        <v>140000</v>
      </c>
      <c r="G589" t="s">
        <v>20</v>
      </c>
      <c r="H589">
        <v>140000</v>
      </c>
      <c r="I589" t="s">
        <v>30</v>
      </c>
      <c r="J589">
        <v>100</v>
      </c>
      <c r="K589" t="s">
        <v>30</v>
      </c>
      <c r="L589" t="s">
        <v>26</v>
      </c>
      <c r="M589">
        <f t="shared" si="45"/>
        <v>280</v>
      </c>
      <c r="N589">
        <f t="shared" si="46"/>
        <v>112297.86985172982</v>
      </c>
      <c r="O589">
        <f t="shared" si="47"/>
        <v>213</v>
      </c>
      <c r="P589">
        <f t="shared" si="48"/>
        <v>88</v>
      </c>
      <c r="Q589">
        <f>AVERAGE(ds_salaries[[#This Row],[TOTAL IN]],ds_salaries[[#This Row],[Avg_Us Sal]])</f>
        <v>56192.934925864909</v>
      </c>
      <c r="R589">
        <f>AVERAGE(ds_salaries[[#This Row],[Avg_Us Sal]],ds_salaries[[#This Row],[TOTAL MI]])</f>
        <v>56255.434925864909</v>
      </c>
      <c r="S589">
        <f>AVERAGE(ds_salaries[[#This Row],[TOTAL SE]],ds_salaries[[#This Row],[Avg_Us Sal]])</f>
        <v>56288.934925864909</v>
      </c>
      <c r="T589" t="str">
        <f>IF(ds_salaries[[#This Row],[salary_in_usd]]&gt;ds_salaries[[#This Row],[Avg_Us Sal]],"high paying","low paying")</f>
        <v>high paying</v>
      </c>
      <c r="U589">
        <f t="shared" si="49"/>
        <v>26</v>
      </c>
    </row>
    <row r="590" spans="1:21" x14ac:dyDescent="0.35">
      <c r="A590">
        <v>588</v>
      </c>
      <c r="B590">
        <v>2022</v>
      </c>
      <c r="C590" t="s">
        <v>18</v>
      </c>
      <c r="D590" t="s">
        <v>13</v>
      </c>
      <c r="E590" t="s">
        <v>32</v>
      </c>
      <c r="F590">
        <v>99000</v>
      </c>
      <c r="G590" t="s">
        <v>20</v>
      </c>
      <c r="H590">
        <v>99000</v>
      </c>
      <c r="I590" t="s">
        <v>30</v>
      </c>
      <c r="J590">
        <v>0</v>
      </c>
      <c r="K590" t="s">
        <v>30</v>
      </c>
      <c r="L590" t="s">
        <v>26</v>
      </c>
      <c r="M590">
        <f t="shared" si="45"/>
        <v>280</v>
      </c>
      <c r="N590">
        <f t="shared" si="46"/>
        <v>112297.86985172982</v>
      </c>
      <c r="O590">
        <f t="shared" si="47"/>
        <v>213</v>
      </c>
      <c r="P590">
        <f t="shared" si="48"/>
        <v>88</v>
      </c>
      <c r="Q590">
        <f>AVERAGE(ds_salaries[[#This Row],[TOTAL IN]],ds_salaries[[#This Row],[Avg_Us Sal]])</f>
        <v>56192.934925864909</v>
      </c>
      <c r="R590">
        <f>AVERAGE(ds_salaries[[#This Row],[Avg_Us Sal]],ds_salaries[[#This Row],[TOTAL MI]])</f>
        <v>56255.434925864909</v>
      </c>
      <c r="S590">
        <f>AVERAGE(ds_salaries[[#This Row],[TOTAL SE]],ds_salaries[[#This Row],[Avg_Us Sal]])</f>
        <v>56288.934925864909</v>
      </c>
      <c r="T590" t="str">
        <f>IF(ds_salaries[[#This Row],[salary_in_usd]]&gt;ds_salaries[[#This Row],[Avg_Us Sal]],"high paying","low paying")</f>
        <v>low paying</v>
      </c>
      <c r="U590">
        <f t="shared" si="49"/>
        <v>26</v>
      </c>
    </row>
    <row r="591" spans="1:21" x14ac:dyDescent="0.35">
      <c r="A591">
        <v>589</v>
      </c>
      <c r="B591">
        <v>2022</v>
      </c>
      <c r="C591" t="s">
        <v>18</v>
      </c>
      <c r="D591" t="s">
        <v>13</v>
      </c>
      <c r="E591" t="s">
        <v>32</v>
      </c>
      <c r="F591">
        <v>60000</v>
      </c>
      <c r="G591" t="s">
        <v>20</v>
      </c>
      <c r="H591">
        <v>60000</v>
      </c>
      <c r="I591" t="s">
        <v>30</v>
      </c>
      <c r="J591">
        <v>100</v>
      </c>
      <c r="K591" t="s">
        <v>30</v>
      </c>
      <c r="L591" t="s">
        <v>26</v>
      </c>
      <c r="M591">
        <f t="shared" si="45"/>
        <v>280</v>
      </c>
      <c r="N591">
        <f t="shared" si="46"/>
        <v>112297.86985172982</v>
      </c>
      <c r="O591">
        <f t="shared" si="47"/>
        <v>213</v>
      </c>
      <c r="P591">
        <f t="shared" si="48"/>
        <v>88</v>
      </c>
      <c r="Q591">
        <f>AVERAGE(ds_salaries[[#This Row],[TOTAL IN]],ds_salaries[[#This Row],[Avg_Us Sal]])</f>
        <v>56192.934925864909</v>
      </c>
      <c r="R591">
        <f>AVERAGE(ds_salaries[[#This Row],[Avg_Us Sal]],ds_salaries[[#This Row],[TOTAL MI]])</f>
        <v>56255.434925864909</v>
      </c>
      <c r="S591">
        <f>AVERAGE(ds_salaries[[#This Row],[TOTAL SE]],ds_salaries[[#This Row],[Avg_Us Sal]])</f>
        <v>56288.934925864909</v>
      </c>
      <c r="T591" t="str">
        <f>IF(ds_salaries[[#This Row],[salary_in_usd]]&gt;ds_salaries[[#This Row],[Avg_Us Sal]],"high paying","low paying")</f>
        <v>low paying</v>
      </c>
      <c r="U591">
        <f t="shared" si="49"/>
        <v>26</v>
      </c>
    </row>
    <row r="592" spans="1:21" x14ac:dyDescent="0.35">
      <c r="A592">
        <v>590</v>
      </c>
      <c r="B592">
        <v>2022</v>
      </c>
      <c r="C592" t="s">
        <v>18</v>
      </c>
      <c r="D592" t="s">
        <v>13</v>
      </c>
      <c r="E592" t="s">
        <v>110</v>
      </c>
      <c r="F592">
        <v>192564</v>
      </c>
      <c r="G592" t="s">
        <v>20</v>
      </c>
      <c r="H592">
        <v>192564</v>
      </c>
      <c r="I592" t="s">
        <v>30</v>
      </c>
      <c r="J592">
        <v>100</v>
      </c>
      <c r="K592" t="s">
        <v>30</v>
      </c>
      <c r="L592" t="s">
        <v>26</v>
      </c>
      <c r="M592">
        <f t="shared" si="45"/>
        <v>280</v>
      </c>
      <c r="N592">
        <f t="shared" si="46"/>
        <v>112297.86985172982</v>
      </c>
      <c r="O592">
        <f t="shared" si="47"/>
        <v>213</v>
      </c>
      <c r="P592">
        <f t="shared" si="48"/>
        <v>88</v>
      </c>
      <c r="Q592">
        <f>AVERAGE(ds_salaries[[#This Row],[TOTAL IN]],ds_salaries[[#This Row],[Avg_Us Sal]])</f>
        <v>56192.934925864909</v>
      </c>
      <c r="R592">
        <f>AVERAGE(ds_salaries[[#This Row],[Avg_Us Sal]],ds_salaries[[#This Row],[TOTAL MI]])</f>
        <v>56255.434925864909</v>
      </c>
      <c r="S592">
        <f>AVERAGE(ds_salaries[[#This Row],[TOTAL SE]],ds_salaries[[#This Row],[Avg_Us Sal]])</f>
        <v>56288.934925864909</v>
      </c>
      <c r="T592" t="str">
        <f>IF(ds_salaries[[#This Row],[salary_in_usd]]&gt;ds_salaries[[#This Row],[Avg_Us Sal]],"high paying","low paying")</f>
        <v>high paying</v>
      </c>
      <c r="U592">
        <f t="shared" si="49"/>
        <v>26</v>
      </c>
    </row>
    <row r="593" spans="1:21" x14ac:dyDescent="0.35">
      <c r="A593">
        <v>591</v>
      </c>
      <c r="B593">
        <v>2022</v>
      </c>
      <c r="C593" t="s">
        <v>18</v>
      </c>
      <c r="D593" t="s">
        <v>13</v>
      </c>
      <c r="E593" t="s">
        <v>110</v>
      </c>
      <c r="F593">
        <v>144854</v>
      </c>
      <c r="G593" t="s">
        <v>20</v>
      </c>
      <c r="H593">
        <v>144854</v>
      </c>
      <c r="I593" t="s">
        <v>30</v>
      </c>
      <c r="J593">
        <v>100</v>
      </c>
      <c r="K593" t="s">
        <v>30</v>
      </c>
      <c r="L593" t="s">
        <v>26</v>
      </c>
      <c r="M593">
        <f t="shared" si="45"/>
        <v>280</v>
      </c>
      <c r="N593">
        <f t="shared" si="46"/>
        <v>112297.86985172982</v>
      </c>
      <c r="O593">
        <f t="shared" si="47"/>
        <v>213</v>
      </c>
      <c r="P593">
        <f t="shared" si="48"/>
        <v>88</v>
      </c>
      <c r="Q593">
        <f>AVERAGE(ds_salaries[[#This Row],[TOTAL IN]],ds_salaries[[#This Row],[Avg_Us Sal]])</f>
        <v>56192.934925864909</v>
      </c>
      <c r="R593">
        <f>AVERAGE(ds_salaries[[#This Row],[Avg_Us Sal]],ds_salaries[[#This Row],[TOTAL MI]])</f>
        <v>56255.434925864909</v>
      </c>
      <c r="S593">
        <f>AVERAGE(ds_salaries[[#This Row],[TOTAL SE]],ds_salaries[[#This Row],[Avg_Us Sal]])</f>
        <v>56288.934925864909</v>
      </c>
      <c r="T593" t="str">
        <f>IF(ds_salaries[[#This Row],[salary_in_usd]]&gt;ds_salaries[[#This Row],[Avg_Us Sal]],"high paying","low paying")</f>
        <v>high paying</v>
      </c>
      <c r="U593">
        <f t="shared" si="49"/>
        <v>26</v>
      </c>
    </row>
    <row r="594" spans="1:21" x14ac:dyDescent="0.35">
      <c r="A594">
        <v>592</v>
      </c>
      <c r="B594">
        <v>2022</v>
      </c>
      <c r="C594" t="s">
        <v>18</v>
      </c>
      <c r="D594" t="s">
        <v>13</v>
      </c>
      <c r="E594" t="s">
        <v>14</v>
      </c>
      <c r="F594">
        <v>230000</v>
      </c>
      <c r="G594" t="s">
        <v>20</v>
      </c>
      <c r="H594">
        <v>230000</v>
      </c>
      <c r="I594" t="s">
        <v>30</v>
      </c>
      <c r="J594">
        <v>100</v>
      </c>
      <c r="K594" t="s">
        <v>30</v>
      </c>
      <c r="L594" t="s">
        <v>26</v>
      </c>
      <c r="M594">
        <f t="shared" si="45"/>
        <v>280</v>
      </c>
      <c r="N594">
        <f t="shared" si="46"/>
        <v>112297.86985172982</v>
      </c>
      <c r="O594">
        <f t="shared" si="47"/>
        <v>213</v>
      </c>
      <c r="P594">
        <f t="shared" si="48"/>
        <v>88</v>
      </c>
      <c r="Q594">
        <f>AVERAGE(ds_salaries[[#This Row],[TOTAL IN]],ds_salaries[[#This Row],[Avg_Us Sal]])</f>
        <v>56192.934925864909</v>
      </c>
      <c r="R594">
        <f>AVERAGE(ds_salaries[[#This Row],[Avg_Us Sal]],ds_salaries[[#This Row],[TOTAL MI]])</f>
        <v>56255.434925864909</v>
      </c>
      <c r="S594">
        <f>AVERAGE(ds_salaries[[#This Row],[TOTAL SE]],ds_salaries[[#This Row],[Avg_Us Sal]])</f>
        <v>56288.934925864909</v>
      </c>
      <c r="T594" t="str">
        <f>IF(ds_salaries[[#This Row],[salary_in_usd]]&gt;ds_salaries[[#This Row],[Avg_Us Sal]],"high paying","low paying")</f>
        <v>high paying</v>
      </c>
      <c r="U594">
        <f t="shared" si="49"/>
        <v>26</v>
      </c>
    </row>
    <row r="595" spans="1:21" x14ac:dyDescent="0.35">
      <c r="A595">
        <v>593</v>
      </c>
      <c r="B595">
        <v>2022</v>
      </c>
      <c r="C595" t="s">
        <v>18</v>
      </c>
      <c r="D595" t="s">
        <v>13</v>
      </c>
      <c r="E595" t="s">
        <v>14</v>
      </c>
      <c r="F595">
        <v>150000</v>
      </c>
      <c r="G595" t="s">
        <v>20</v>
      </c>
      <c r="H595">
        <v>150000</v>
      </c>
      <c r="I595" t="s">
        <v>30</v>
      </c>
      <c r="J595">
        <v>100</v>
      </c>
      <c r="K595" t="s">
        <v>30</v>
      </c>
      <c r="L595" t="s">
        <v>26</v>
      </c>
      <c r="M595">
        <f t="shared" si="45"/>
        <v>280</v>
      </c>
      <c r="N595">
        <f t="shared" si="46"/>
        <v>112297.86985172982</v>
      </c>
      <c r="O595">
        <f t="shared" si="47"/>
        <v>213</v>
      </c>
      <c r="P595">
        <f t="shared" si="48"/>
        <v>88</v>
      </c>
      <c r="Q595">
        <f>AVERAGE(ds_salaries[[#This Row],[TOTAL IN]],ds_salaries[[#This Row],[Avg_Us Sal]])</f>
        <v>56192.934925864909</v>
      </c>
      <c r="R595">
        <f>AVERAGE(ds_salaries[[#This Row],[Avg_Us Sal]],ds_salaries[[#This Row],[TOTAL MI]])</f>
        <v>56255.434925864909</v>
      </c>
      <c r="S595">
        <f>AVERAGE(ds_salaries[[#This Row],[TOTAL SE]],ds_salaries[[#This Row],[Avg_Us Sal]])</f>
        <v>56288.934925864909</v>
      </c>
      <c r="T595" t="str">
        <f>IF(ds_salaries[[#This Row],[salary_in_usd]]&gt;ds_salaries[[#This Row],[Avg_Us Sal]],"high paying","low paying")</f>
        <v>high paying</v>
      </c>
      <c r="U595">
        <f t="shared" si="49"/>
        <v>26</v>
      </c>
    </row>
    <row r="596" spans="1:21" x14ac:dyDescent="0.35">
      <c r="A596">
        <v>594</v>
      </c>
      <c r="B596">
        <v>2022</v>
      </c>
      <c r="C596" t="s">
        <v>18</v>
      </c>
      <c r="D596" t="s">
        <v>13</v>
      </c>
      <c r="E596" t="s">
        <v>106</v>
      </c>
      <c r="F596">
        <v>150260</v>
      </c>
      <c r="G596" t="s">
        <v>20</v>
      </c>
      <c r="H596">
        <v>150260</v>
      </c>
      <c r="I596" t="s">
        <v>30</v>
      </c>
      <c r="J596">
        <v>100</v>
      </c>
      <c r="K596" t="s">
        <v>30</v>
      </c>
      <c r="L596" t="s">
        <v>26</v>
      </c>
      <c r="M596">
        <f t="shared" si="45"/>
        <v>280</v>
      </c>
      <c r="N596">
        <f t="shared" si="46"/>
        <v>112297.86985172982</v>
      </c>
      <c r="O596">
        <f t="shared" si="47"/>
        <v>213</v>
      </c>
      <c r="P596">
        <f t="shared" si="48"/>
        <v>88</v>
      </c>
      <c r="Q596">
        <f>AVERAGE(ds_salaries[[#This Row],[TOTAL IN]],ds_salaries[[#This Row],[Avg_Us Sal]])</f>
        <v>56192.934925864909</v>
      </c>
      <c r="R596">
        <f>AVERAGE(ds_salaries[[#This Row],[Avg_Us Sal]],ds_salaries[[#This Row],[TOTAL MI]])</f>
        <v>56255.434925864909</v>
      </c>
      <c r="S596">
        <f>AVERAGE(ds_salaries[[#This Row],[TOTAL SE]],ds_salaries[[#This Row],[Avg_Us Sal]])</f>
        <v>56288.934925864909</v>
      </c>
      <c r="T596" t="str">
        <f>IF(ds_salaries[[#This Row],[salary_in_usd]]&gt;ds_salaries[[#This Row],[Avg_Us Sal]],"high paying","low paying")</f>
        <v>high paying</v>
      </c>
      <c r="U596">
        <f t="shared" si="49"/>
        <v>26</v>
      </c>
    </row>
    <row r="597" spans="1:21" x14ac:dyDescent="0.35">
      <c r="A597">
        <v>595</v>
      </c>
      <c r="B597">
        <v>2022</v>
      </c>
      <c r="C597" t="s">
        <v>18</v>
      </c>
      <c r="D597" t="s">
        <v>13</v>
      </c>
      <c r="E597" t="s">
        <v>106</v>
      </c>
      <c r="F597">
        <v>109280</v>
      </c>
      <c r="G597" t="s">
        <v>20</v>
      </c>
      <c r="H597">
        <v>109280</v>
      </c>
      <c r="I597" t="s">
        <v>30</v>
      </c>
      <c r="J597">
        <v>100</v>
      </c>
      <c r="K597" t="s">
        <v>30</v>
      </c>
      <c r="L597" t="s">
        <v>26</v>
      </c>
      <c r="M597">
        <f t="shared" si="45"/>
        <v>280</v>
      </c>
      <c r="N597">
        <f t="shared" si="46"/>
        <v>112297.86985172982</v>
      </c>
      <c r="O597">
        <f t="shared" si="47"/>
        <v>213</v>
      </c>
      <c r="P597">
        <f t="shared" si="48"/>
        <v>88</v>
      </c>
      <c r="Q597">
        <f>AVERAGE(ds_salaries[[#This Row],[TOTAL IN]],ds_salaries[[#This Row],[Avg_Us Sal]])</f>
        <v>56192.934925864909</v>
      </c>
      <c r="R597">
        <f>AVERAGE(ds_salaries[[#This Row],[Avg_Us Sal]],ds_salaries[[#This Row],[TOTAL MI]])</f>
        <v>56255.434925864909</v>
      </c>
      <c r="S597">
        <f>AVERAGE(ds_salaries[[#This Row],[TOTAL SE]],ds_salaries[[#This Row],[Avg_Us Sal]])</f>
        <v>56288.934925864909</v>
      </c>
      <c r="T597" t="str">
        <f>IF(ds_salaries[[#This Row],[salary_in_usd]]&gt;ds_salaries[[#This Row],[Avg_Us Sal]],"high paying","low paying")</f>
        <v>low paying</v>
      </c>
      <c r="U597">
        <f t="shared" si="49"/>
        <v>26</v>
      </c>
    </row>
    <row r="598" spans="1:21" x14ac:dyDescent="0.35">
      <c r="A598">
        <v>596</v>
      </c>
      <c r="B598">
        <v>2022</v>
      </c>
      <c r="C598" t="s">
        <v>18</v>
      </c>
      <c r="D598" t="s">
        <v>13</v>
      </c>
      <c r="E598" t="s">
        <v>14</v>
      </c>
      <c r="F598">
        <v>210000</v>
      </c>
      <c r="G598" t="s">
        <v>20</v>
      </c>
      <c r="H598">
        <v>210000</v>
      </c>
      <c r="I598" t="s">
        <v>30</v>
      </c>
      <c r="J598">
        <v>100</v>
      </c>
      <c r="K598" t="s">
        <v>30</v>
      </c>
      <c r="L598" t="s">
        <v>26</v>
      </c>
      <c r="M598">
        <f t="shared" si="45"/>
        <v>280</v>
      </c>
      <c r="N598">
        <f t="shared" si="46"/>
        <v>112297.86985172982</v>
      </c>
      <c r="O598">
        <f t="shared" si="47"/>
        <v>213</v>
      </c>
      <c r="P598">
        <f t="shared" si="48"/>
        <v>88</v>
      </c>
      <c r="Q598">
        <f>AVERAGE(ds_salaries[[#This Row],[TOTAL IN]],ds_salaries[[#This Row],[Avg_Us Sal]])</f>
        <v>56192.934925864909</v>
      </c>
      <c r="R598">
        <f>AVERAGE(ds_salaries[[#This Row],[Avg_Us Sal]],ds_salaries[[#This Row],[TOTAL MI]])</f>
        <v>56255.434925864909</v>
      </c>
      <c r="S598">
        <f>AVERAGE(ds_salaries[[#This Row],[TOTAL SE]],ds_salaries[[#This Row],[Avg_Us Sal]])</f>
        <v>56288.934925864909</v>
      </c>
      <c r="T598" t="str">
        <f>IF(ds_salaries[[#This Row],[salary_in_usd]]&gt;ds_salaries[[#This Row],[Avg_Us Sal]],"high paying","low paying")</f>
        <v>high paying</v>
      </c>
      <c r="U598">
        <f t="shared" si="49"/>
        <v>26</v>
      </c>
    </row>
    <row r="599" spans="1:21" x14ac:dyDescent="0.35">
      <c r="A599">
        <v>597</v>
      </c>
      <c r="B599">
        <v>2022</v>
      </c>
      <c r="C599" t="s">
        <v>18</v>
      </c>
      <c r="D599" t="s">
        <v>13</v>
      </c>
      <c r="E599" t="s">
        <v>32</v>
      </c>
      <c r="F599">
        <v>170000</v>
      </c>
      <c r="G599" t="s">
        <v>20</v>
      </c>
      <c r="H599">
        <v>170000</v>
      </c>
      <c r="I599" t="s">
        <v>30</v>
      </c>
      <c r="J599">
        <v>100</v>
      </c>
      <c r="K599" t="s">
        <v>30</v>
      </c>
      <c r="L599" t="s">
        <v>26</v>
      </c>
      <c r="M599">
        <f t="shared" si="45"/>
        <v>280</v>
      </c>
      <c r="N599">
        <f t="shared" si="46"/>
        <v>112297.86985172982</v>
      </c>
      <c r="O599">
        <f t="shared" si="47"/>
        <v>213</v>
      </c>
      <c r="P599">
        <f t="shared" si="48"/>
        <v>88</v>
      </c>
      <c r="Q599">
        <f>AVERAGE(ds_salaries[[#This Row],[TOTAL IN]],ds_salaries[[#This Row],[Avg_Us Sal]])</f>
        <v>56192.934925864909</v>
      </c>
      <c r="R599">
        <f>AVERAGE(ds_salaries[[#This Row],[Avg_Us Sal]],ds_salaries[[#This Row],[TOTAL MI]])</f>
        <v>56255.434925864909</v>
      </c>
      <c r="S599">
        <f>AVERAGE(ds_salaries[[#This Row],[TOTAL SE]],ds_salaries[[#This Row],[Avg_Us Sal]])</f>
        <v>56288.934925864909</v>
      </c>
      <c r="T599" t="str">
        <f>IF(ds_salaries[[#This Row],[salary_in_usd]]&gt;ds_salaries[[#This Row],[Avg_Us Sal]],"high paying","low paying")</f>
        <v>high paying</v>
      </c>
      <c r="U599">
        <f t="shared" si="49"/>
        <v>26</v>
      </c>
    </row>
    <row r="600" spans="1:21" x14ac:dyDescent="0.35">
      <c r="A600">
        <v>598</v>
      </c>
      <c r="B600">
        <v>2022</v>
      </c>
      <c r="C600" t="s">
        <v>12</v>
      </c>
      <c r="D600" t="s">
        <v>13</v>
      </c>
      <c r="E600" t="s">
        <v>14</v>
      </c>
      <c r="F600">
        <v>160000</v>
      </c>
      <c r="G600" t="s">
        <v>20</v>
      </c>
      <c r="H600">
        <v>160000</v>
      </c>
      <c r="I600" t="s">
        <v>30</v>
      </c>
      <c r="J600">
        <v>100</v>
      </c>
      <c r="K600" t="s">
        <v>30</v>
      </c>
      <c r="L600" t="s">
        <v>26</v>
      </c>
      <c r="M600">
        <f t="shared" si="45"/>
        <v>280</v>
      </c>
      <c r="N600">
        <f t="shared" si="46"/>
        <v>112297.86985172982</v>
      </c>
      <c r="O600">
        <f t="shared" si="47"/>
        <v>213</v>
      </c>
      <c r="P600">
        <f t="shared" si="48"/>
        <v>88</v>
      </c>
      <c r="Q600">
        <f>AVERAGE(ds_salaries[[#This Row],[TOTAL IN]],ds_salaries[[#This Row],[Avg_Us Sal]])</f>
        <v>56192.934925864909</v>
      </c>
      <c r="R600">
        <f>AVERAGE(ds_salaries[[#This Row],[Avg_Us Sal]],ds_salaries[[#This Row],[TOTAL MI]])</f>
        <v>56255.434925864909</v>
      </c>
      <c r="S600">
        <f>AVERAGE(ds_salaries[[#This Row],[TOTAL SE]],ds_salaries[[#This Row],[Avg_Us Sal]])</f>
        <v>56288.934925864909</v>
      </c>
      <c r="T600" t="str">
        <f>IF(ds_salaries[[#This Row],[salary_in_usd]]&gt;ds_salaries[[#This Row],[Avg_Us Sal]],"high paying","low paying")</f>
        <v>high paying</v>
      </c>
      <c r="U600">
        <f t="shared" si="49"/>
        <v>26</v>
      </c>
    </row>
    <row r="601" spans="1:21" x14ac:dyDescent="0.35">
      <c r="A601">
        <v>599</v>
      </c>
      <c r="B601">
        <v>2022</v>
      </c>
      <c r="C601" t="s">
        <v>12</v>
      </c>
      <c r="D601" t="s">
        <v>13</v>
      </c>
      <c r="E601" t="s">
        <v>14</v>
      </c>
      <c r="F601">
        <v>130000</v>
      </c>
      <c r="G601" t="s">
        <v>20</v>
      </c>
      <c r="H601">
        <v>130000</v>
      </c>
      <c r="I601" t="s">
        <v>30</v>
      </c>
      <c r="J601">
        <v>100</v>
      </c>
      <c r="K601" t="s">
        <v>30</v>
      </c>
      <c r="L601" t="s">
        <v>26</v>
      </c>
      <c r="M601">
        <f t="shared" si="45"/>
        <v>280</v>
      </c>
      <c r="N601">
        <f t="shared" si="46"/>
        <v>112297.86985172982</v>
      </c>
      <c r="O601">
        <f t="shared" si="47"/>
        <v>213</v>
      </c>
      <c r="P601">
        <f t="shared" si="48"/>
        <v>88</v>
      </c>
      <c r="Q601">
        <f>AVERAGE(ds_salaries[[#This Row],[TOTAL IN]],ds_salaries[[#This Row],[Avg_Us Sal]])</f>
        <v>56192.934925864909</v>
      </c>
      <c r="R601">
        <f>AVERAGE(ds_salaries[[#This Row],[Avg_Us Sal]],ds_salaries[[#This Row],[TOTAL MI]])</f>
        <v>56255.434925864909</v>
      </c>
      <c r="S601">
        <f>AVERAGE(ds_salaries[[#This Row],[TOTAL SE]],ds_salaries[[#This Row],[Avg_Us Sal]])</f>
        <v>56288.934925864909</v>
      </c>
      <c r="T601" t="str">
        <f>IF(ds_salaries[[#This Row],[salary_in_usd]]&gt;ds_salaries[[#This Row],[Avg_Us Sal]],"high paying","low paying")</f>
        <v>high paying</v>
      </c>
      <c r="U601">
        <f t="shared" si="49"/>
        <v>26</v>
      </c>
    </row>
    <row r="602" spans="1:21" x14ac:dyDescent="0.35">
      <c r="A602">
        <v>600</v>
      </c>
      <c r="B602">
        <v>2022</v>
      </c>
      <c r="C602" t="s">
        <v>31</v>
      </c>
      <c r="D602" t="s">
        <v>13</v>
      </c>
      <c r="E602" t="s">
        <v>32</v>
      </c>
      <c r="F602">
        <v>67000</v>
      </c>
      <c r="G602" t="s">
        <v>20</v>
      </c>
      <c r="H602">
        <v>67000</v>
      </c>
      <c r="I602" t="s">
        <v>63</v>
      </c>
      <c r="J602">
        <v>0</v>
      </c>
      <c r="K602" t="s">
        <v>63</v>
      </c>
      <c r="L602" t="s">
        <v>26</v>
      </c>
      <c r="M602">
        <f t="shared" si="45"/>
        <v>280</v>
      </c>
      <c r="N602">
        <f t="shared" si="46"/>
        <v>112297.86985172982</v>
      </c>
      <c r="O602">
        <f t="shared" si="47"/>
        <v>213</v>
      </c>
      <c r="P602">
        <f t="shared" si="48"/>
        <v>88</v>
      </c>
      <c r="Q602">
        <f>AVERAGE(ds_salaries[[#This Row],[TOTAL IN]],ds_salaries[[#This Row],[Avg_Us Sal]])</f>
        <v>56192.934925864909</v>
      </c>
      <c r="R602">
        <f>AVERAGE(ds_salaries[[#This Row],[Avg_Us Sal]],ds_salaries[[#This Row],[TOTAL MI]])</f>
        <v>56255.434925864909</v>
      </c>
      <c r="S602">
        <f>AVERAGE(ds_salaries[[#This Row],[TOTAL SE]],ds_salaries[[#This Row],[Avg_Us Sal]])</f>
        <v>56288.934925864909</v>
      </c>
      <c r="T602" t="str">
        <f>IF(ds_salaries[[#This Row],[salary_in_usd]]&gt;ds_salaries[[#This Row],[Avg_Us Sal]],"high paying","low paying")</f>
        <v>low paying</v>
      </c>
      <c r="U602">
        <f t="shared" si="49"/>
        <v>26</v>
      </c>
    </row>
    <row r="603" spans="1:21" x14ac:dyDescent="0.35">
      <c r="A603">
        <v>601</v>
      </c>
      <c r="B603">
        <v>2022</v>
      </c>
      <c r="C603" t="s">
        <v>31</v>
      </c>
      <c r="D603" t="s">
        <v>13</v>
      </c>
      <c r="E603" t="s">
        <v>32</v>
      </c>
      <c r="F603">
        <v>52000</v>
      </c>
      <c r="G603" t="s">
        <v>20</v>
      </c>
      <c r="H603">
        <v>52000</v>
      </c>
      <c r="I603" t="s">
        <v>63</v>
      </c>
      <c r="J603">
        <v>0</v>
      </c>
      <c r="K603" t="s">
        <v>63</v>
      </c>
      <c r="L603" t="s">
        <v>26</v>
      </c>
      <c r="M603">
        <f t="shared" si="45"/>
        <v>280</v>
      </c>
      <c r="N603">
        <f t="shared" si="46"/>
        <v>112297.86985172982</v>
      </c>
      <c r="O603">
        <f t="shared" si="47"/>
        <v>213</v>
      </c>
      <c r="P603">
        <f t="shared" si="48"/>
        <v>88</v>
      </c>
      <c r="Q603">
        <f>AVERAGE(ds_salaries[[#This Row],[TOTAL IN]],ds_salaries[[#This Row],[Avg_Us Sal]])</f>
        <v>56192.934925864909</v>
      </c>
      <c r="R603">
        <f>AVERAGE(ds_salaries[[#This Row],[Avg_Us Sal]],ds_salaries[[#This Row],[TOTAL MI]])</f>
        <v>56255.434925864909</v>
      </c>
      <c r="S603">
        <f>AVERAGE(ds_salaries[[#This Row],[TOTAL SE]],ds_salaries[[#This Row],[Avg_Us Sal]])</f>
        <v>56288.934925864909</v>
      </c>
      <c r="T603" t="str">
        <f>IF(ds_salaries[[#This Row],[salary_in_usd]]&gt;ds_salaries[[#This Row],[Avg_Us Sal]],"high paying","low paying")</f>
        <v>low paying</v>
      </c>
      <c r="U603">
        <f t="shared" si="49"/>
        <v>26</v>
      </c>
    </row>
    <row r="604" spans="1:21" x14ac:dyDescent="0.35">
      <c r="A604">
        <v>602</v>
      </c>
      <c r="B604">
        <v>2022</v>
      </c>
      <c r="C604" t="s">
        <v>18</v>
      </c>
      <c r="D604" t="s">
        <v>13</v>
      </c>
      <c r="E604" t="s">
        <v>44</v>
      </c>
      <c r="F604">
        <v>154000</v>
      </c>
      <c r="G604" t="s">
        <v>20</v>
      </c>
      <c r="H604">
        <v>154000</v>
      </c>
      <c r="I604" t="s">
        <v>30</v>
      </c>
      <c r="J604">
        <v>100</v>
      </c>
      <c r="K604" t="s">
        <v>30</v>
      </c>
      <c r="L604" t="s">
        <v>26</v>
      </c>
      <c r="M604">
        <f t="shared" si="45"/>
        <v>280</v>
      </c>
      <c r="N604">
        <f t="shared" si="46"/>
        <v>112297.86985172982</v>
      </c>
      <c r="O604">
        <f t="shared" si="47"/>
        <v>213</v>
      </c>
      <c r="P604">
        <f t="shared" si="48"/>
        <v>88</v>
      </c>
      <c r="Q604">
        <f>AVERAGE(ds_salaries[[#This Row],[TOTAL IN]],ds_salaries[[#This Row],[Avg_Us Sal]])</f>
        <v>56192.934925864909</v>
      </c>
      <c r="R604">
        <f>AVERAGE(ds_salaries[[#This Row],[Avg_Us Sal]],ds_salaries[[#This Row],[TOTAL MI]])</f>
        <v>56255.434925864909</v>
      </c>
      <c r="S604">
        <f>AVERAGE(ds_salaries[[#This Row],[TOTAL SE]],ds_salaries[[#This Row],[Avg_Us Sal]])</f>
        <v>56288.934925864909</v>
      </c>
      <c r="T604" t="str">
        <f>IF(ds_salaries[[#This Row],[salary_in_usd]]&gt;ds_salaries[[#This Row],[Avg_Us Sal]],"high paying","low paying")</f>
        <v>high paying</v>
      </c>
      <c r="U604">
        <f t="shared" si="49"/>
        <v>26</v>
      </c>
    </row>
    <row r="605" spans="1:21" x14ac:dyDescent="0.35">
      <c r="A605">
        <v>603</v>
      </c>
      <c r="B605">
        <v>2022</v>
      </c>
      <c r="C605" t="s">
        <v>18</v>
      </c>
      <c r="D605" t="s">
        <v>13</v>
      </c>
      <c r="E605" t="s">
        <v>44</v>
      </c>
      <c r="F605">
        <v>126000</v>
      </c>
      <c r="G605" t="s">
        <v>20</v>
      </c>
      <c r="H605">
        <v>126000</v>
      </c>
      <c r="I605" t="s">
        <v>30</v>
      </c>
      <c r="J605">
        <v>100</v>
      </c>
      <c r="K605" t="s">
        <v>30</v>
      </c>
      <c r="L605" t="s">
        <v>26</v>
      </c>
      <c r="M605">
        <f t="shared" si="45"/>
        <v>280</v>
      </c>
      <c r="N605">
        <f t="shared" si="46"/>
        <v>112297.86985172982</v>
      </c>
      <c r="O605">
        <f t="shared" si="47"/>
        <v>213</v>
      </c>
      <c r="P605">
        <f t="shared" si="48"/>
        <v>88</v>
      </c>
      <c r="Q605">
        <f>AVERAGE(ds_salaries[[#This Row],[TOTAL IN]],ds_salaries[[#This Row],[Avg_Us Sal]])</f>
        <v>56192.934925864909</v>
      </c>
      <c r="R605">
        <f>AVERAGE(ds_salaries[[#This Row],[Avg_Us Sal]],ds_salaries[[#This Row],[TOTAL MI]])</f>
        <v>56255.434925864909</v>
      </c>
      <c r="S605">
        <f>AVERAGE(ds_salaries[[#This Row],[TOTAL SE]],ds_salaries[[#This Row],[Avg_Us Sal]])</f>
        <v>56288.934925864909</v>
      </c>
      <c r="T605" t="str">
        <f>IF(ds_salaries[[#This Row],[salary_in_usd]]&gt;ds_salaries[[#This Row],[Avg_Us Sal]],"high paying","low paying")</f>
        <v>high paying</v>
      </c>
      <c r="U605">
        <f t="shared" si="49"/>
        <v>26</v>
      </c>
    </row>
    <row r="606" spans="1:21" x14ac:dyDescent="0.35">
      <c r="A606">
        <v>604</v>
      </c>
      <c r="B606">
        <v>2022</v>
      </c>
      <c r="C606" t="s">
        <v>18</v>
      </c>
      <c r="D606" t="s">
        <v>13</v>
      </c>
      <c r="E606" t="s">
        <v>32</v>
      </c>
      <c r="F606">
        <v>129000</v>
      </c>
      <c r="G606" t="s">
        <v>20</v>
      </c>
      <c r="H606">
        <v>129000</v>
      </c>
      <c r="I606" t="s">
        <v>30</v>
      </c>
      <c r="J606">
        <v>0</v>
      </c>
      <c r="K606" t="s">
        <v>30</v>
      </c>
      <c r="L606" t="s">
        <v>26</v>
      </c>
      <c r="M606">
        <f t="shared" si="45"/>
        <v>280</v>
      </c>
      <c r="N606">
        <f t="shared" si="46"/>
        <v>112297.86985172982</v>
      </c>
      <c r="O606">
        <f t="shared" si="47"/>
        <v>213</v>
      </c>
      <c r="P606">
        <f t="shared" si="48"/>
        <v>88</v>
      </c>
      <c r="Q606">
        <f>AVERAGE(ds_salaries[[#This Row],[TOTAL IN]],ds_salaries[[#This Row],[Avg_Us Sal]])</f>
        <v>56192.934925864909</v>
      </c>
      <c r="R606">
        <f>AVERAGE(ds_salaries[[#This Row],[Avg_Us Sal]],ds_salaries[[#This Row],[TOTAL MI]])</f>
        <v>56255.434925864909</v>
      </c>
      <c r="S606">
        <f>AVERAGE(ds_salaries[[#This Row],[TOTAL SE]],ds_salaries[[#This Row],[Avg_Us Sal]])</f>
        <v>56288.934925864909</v>
      </c>
      <c r="T606" t="str">
        <f>IF(ds_salaries[[#This Row],[salary_in_usd]]&gt;ds_salaries[[#This Row],[Avg_Us Sal]],"high paying","low paying")</f>
        <v>high paying</v>
      </c>
      <c r="U606">
        <f t="shared" si="49"/>
        <v>26</v>
      </c>
    </row>
    <row r="607" spans="1:21" x14ac:dyDescent="0.35">
      <c r="A607">
        <v>605</v>
      </c>
      <c r="B607">
        <v>2022</v>
      </c>
      <c r="C607" t="s">
        <v>18</v>
      </c>
      <c r="D607" t="s">
        <v>13</v>
      </c>
      <c r="E607" t="s">
        <v>32</v>
      </c>
      <c r="F607">
        <v>150000</v>
      </c>
      <c r="G607" t="s">
        <v>20</v>
      </c>
      <c r="H607">
        <v>150000</v>
      </c>
      <c r="I607" t="s">
        <v>30</v>
      </c>
      <c r="J607">
        <v>100</v>
      </c>
      <c r="K607" t="s">
        <v>30</v>
      </c>
      <c r="L607" t="s">
        <v>26</v>
      </c>
      <c r="M607">
        <f t="shared" si="45"/>
        <v>280</v>
      </c>
      <c r="N607">
        <f t="shared" si="46"/>
        <v>112297.86985172982</v>
      </c>
      <c r="O607">
        <f t="shared" si="47"/>
        <v>213</v>
      </c>
      <c r="P607">
        <f t="shared" si="48"/>
        <v>88</v>
      </c>
      <c r="Q607">
        <f>AVERAGE(ds_salaries[[#This Row],[TOTAL IN]],ds_salaries[[#This Row],[Avg_Us Sal]])</f>
        <v>56192.934925864909</v>
      </c>
      <c r="R607">
        <f>AVERAGE(ds_salaries[[#This Row],[Avg_Us Sal]],ds_salaries[[#This Row],[TOTAL MI]])</f>
        <v>56255.434925864909</v>
      </c>
      <c r="S607">
        <f>AVERAGE(ds_salaries[[#This Row],[TOTAL SE]],ds_salaries[[#This Row],[Avg_Us Sal]])</f>
        <v>56288.934925864909</v>
      </c>
      <c r="T607" t="str">
        <f>IF(ds_salaries[[#This Row],[salary_in_usd]]&gt;ds_salaries[[#This Row],[Avg_Us Sal]],"high paying","low paying")</f>
        <v>high paying</v>
      </c>
      <c r="U607">
        <f t="shared" si="49"/>
        <v>26</v>
      </c>
    </row>
    <row r="608" spans="1:21" x14ac:dyDescent="0.35">
      <c r="A608">
        <v>606</v>
      </c>
      <c r="B608">
        <v>2022</v>
      </c>
      <c r="C608" t="s">
        <v>12</v>
      </c>
      <c r="D608" t="s">
        <v>13</v>
      </c>
      <c r="E608" t="s">
        <v>71</v>
      </c>
      <c r="F608">
        <v>200000</v>
      </c>
      <c r="G608" t="s">
        <v>20</v>
      </c>
      <c r="H608">
        <v>200000</v>
      </c>
      <c r="I608" t="s">
        <v>41</v>
      </c>
      <c r="J608">
        <v>100</v>
      </c>
      <c r="K608" t="s">
        <v>30</v>
      </c>
      <c r="L608" t="s">
        <v>17</v>
      </c>
      <c r="M608">
        <f t="shared" si="45"/>
        <v>280</v>
      </c>
      <c r="N608">
        <f t="shared" si="46"/>
        <v>112297.86985172982</v>
      </c>
      <c r="O608">
        <f t="shared" si="47"/>
        <v>213</v>
      </c>
      <c r="P608">
        <f t="shared" si="48"/>
        <v>88</v>
      </c>
      <c r="Q608">
        <f>AVERAGE(ds_salaries[[#This Row],[TOTAL IN]],ds_salaries[[#This Row],[Avg_Us Sal]])</f>
        <v>56192.934925864909</v>
      </c>
      <c r="R608">
        <f>AVERAGE(ds_salaries[[#This Row],[Avg_Us Sal]],ds_salaries[[#This Row],[TOTAL MI]])</f>
        <v>56255.434925864909</v>
      </c>
      <c r="S608">
        <f>AVERAGE(ds_salaries[[#This Row],[TOTAL SE]],ds_salaries[[#This Row],[Avg_Us Sal]])</f>
        <v>56288.934925864909</v>
      </c>
      <c r="T608" t="str">
        <f>IF(ds_salaries[[#This Row],[salary_in_usd]]&gt;ds_salaries[[#This Row],[Avg_Us Sal]],"high paying","low paying")</f>
        <v>high paying</v>
      </c>
      <c r="U608">
        <f t="shared" si="49"/>
        <v>26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66A2-D7E5-450C-9012-51BD58D232F4}">
  <dimension ref="A1:L59"/>
  <sheetViews>
    <sheetView zoomScale="34" workbookViewId="0">
      <selection activeCell="G3" sqref="G3"/>
    </sheetView>
  </sheetViews>
  <sheetFormatPr defaultRowHeight="14.5" x14ac:dyDescent="0.35"/>
  <cols>
    <col min="1" max="1" width="35.81640625" bestFit="1" customWidth="1"/>
    <col min="2" max="2" width="16.08984375" bestFit="1" customWidth="1"/>
    <col min="4" max="4" width="12.36328125" bestFit="1" customWidth="1"/>
    <col min="5" max="5" width="16.08984375" bestFit="1" customWidth="1"/>
    <col min="7" max="7" width="35.81640625" bestFit="1" customWidth="1"/>
    <col min="8" max="8" width="15.26953125" bestFit="1" customWidth="1"/>
    <col min="9" max="9" width="8.81640625" bestFit="1" customWidth="1"/>
    <col min="10" max="10" width="9.81640625" bestFit="1" customWidth="1"/>
    <col min="11" max="11" width="8.81640625" bestFit="1" customWidth="1"/>
    <col min="12" max="12" width="10.7265625" bestFit="1" customWidth="1"/>
    <col min="13" max="14" width="7.81640625" bestFit="1" customWidth="1"/>
    <col min="15" max="18" width="8.81640625" bestFit="1" customWidth="1"/>
    <col min="19" max="19" width="9.81640625" bestFit="1" customWidth="1"/>
    <col min="20" max="20" width="7.81640625" bestFit="1" customWidth="1"/>
    <col min="21" max="23" width="8.81640625" bestFit="1" customWidth="1"/>
    <col min="24" max="24" width="10.7265625" bestFit="1" customWidth="1"/>
  </cols>
  <sheetData>
    <row r="1" spans="1:12" x14ac:dyDescent="0.35">
      <c r="A1" s="1" t="s">
        <v>163</v>
      </c>
      <c r="B1" t="s">
        <v>158</v>
      </c>
      <c r="D1" s="1" t="s">
        <v>159</v>
      </c>
      <c r="E1" t="s">
        <v>162</v>
      </c>
    </row>
    <row r="2" spans="1:12" x14ac:dyDescent="0.35">
      <c r="A2" s="2" t="s">
        <v>83</v>
      </c>
      <c r="B2">
        <v>112297.86985172982</v>
      </c>
      <c r="D2" s="2" t="s">
        <v>53</v>
      </c>
      <c r="E2">
        <v>336893.60955518944</v>
      </c>
    </row>
    <row r="3" spans="1:12" x14ac:dyDescent="0.35">
      <c r="A3" s="2" t="s">
        <v>71</v>
      </c>
      <c r="B3">
        <v>786085.08896210871</v>
      </c>
      <c r="D3" s="2" t="s">
        <v>135</v>
      </c>
      <c r="E3">
        <v>112297.86985172982</v>
      </c>
      <c r="G3" s="1" t="s">
        <v>165</v>
      </c>
      <c r="H3" s="1" t="s">
        <v>170</v>
      </c>
    </row>
    <row r="4" spans="1:12" x14ac:dyDescent="0.35">
      <c r="A4" s="2" t="s">
        <v>132</v>
      </c>
      <c r="B4">
        <v>449191.47940691927</v>
      </c>
      <c r="D4" s="2" t="s">
        <v>65</v>
      </c>
      <c r="E4">
        <v>336893.60955518944</v>
      </c>
      <c r="G4" s="1" t="s">
        <v>163</v>
      </c>
      <c r="H4" t="s">
        <v>31</v>
      </c>
      <c r="I4" t="s">
        <v>54</v>
      </c>
      <c r="J4" t="s">
        <v>12</v>
      </c>
      <c r="K4" t="s">
        <v>18</v>
      </c>
      <c r="L4" t="s">
        <v>157</v>
      </c>
    </row>
    <row r="5" spans="1:12" x14ac:dyDescent="0.35">
      <c r="A5" s="2" t="s">
        <v>85</v>
      </c>
      <c r="B5">
        <v>561489.34925864905</v>
      </c>
      <c r="D5" s="2" t="s">
        <v>143</v>
      </c>
      <c r="E5">
        <v>336893.60955518944</v>
      </c>
      <c r="G5" s="2" t="s">
        <v>83</v>
      </c>
      <c r="H5" s="3"/>
      <c r="I5" s="3"/>
      <c r="J5" s="3">
        <v>400000</v>
      </c>
      <c r="K5" s="3"/>
      <c r="L5" s="3">
        <v>400000</v>
      </c>
    </row>
    <row r="6" spans="1:12" x14ac:dyDescent="0.35">
      <c r="A6" s="2" t="s">
        <v>101</v>
      </c>
      <c r="B6">
        <v>449191.47940691927</v>
      </c>
      <c r="D6" s="2" t="s">
        <v>103</v>
      </c>
      <c r="E6">
        <v>224595.73970345964</v>
      </c>
      <c r="G6" s="2" t="s">
        <v>71</v>
      </c>
      <c r="H6" s="3">
        <v>1659000</v>
      </c>
      <c r="I6" s="3"/>
      <c r="J6" s="3">
        <v>320000</v>
      </c>
      <c r="K6" s="3">
        <v>55000</v>
      </c>
      <c r="L6" s="3">
        <v>2034000</v>
      </c>
    </row>
    <row r="7" spans="1:12" x14ac:dyDescent="0.35">
      <c r="A7" s="2" t="s">
        <v>52</v>
      </c>
      <c r="B7">
        <v>673787.21911037888</v>
      </c>
      <c r="D7" s="2" t="s">
        <v>87</v>
      </c>
      <c r="E7">
        <v>112297.86985172982</v>
      </c>
      <c r="G7" s="2" t="s">
        <v>132</v>
      </c>
      <c r="H7" s="3"/>
      <c r="I7" s="3">
        <v>310000</v>
      </c>
      <c r="J7" s="3"/>
      <c r="K7" s="3">
        <v>390000</v>
      </c>
      <c r="L7" s="3">
        <v>700000</v>
      </c>
    </row>
    <row r="8" spans="1:12" x14ac:dyDescent="0.35">
      <c r="A8" s="2" t="s">
        <v>126</v>
      </c>
      <c r="B8">
        <v>112297.86985172982</v>
      </c>
      <c r="D8" s="2" t="s">
        <v>144</v>
      </c>
      <c r="E8">
        <v>112297.86985172982</v>
      </c>
      <c r="G8" s="2" t="s">
        <v>85</v>
      </c>
      <c r="H8" s="3">
        <v>80000</v>
      </c>
      <c r="I8" s="3"/>
      <c r="J8" s="3">
        <v>225000</v>
      </c>
      <c r="K8" s="3">
        <v>557000</v>
      </c>
      <c r="L8" s="3">
        <v>862000</v>
      </c>
    </row>
    <row r="9" spans="1:12" x14ac:dyDescent="0.35">
      <c r="A9" s="2" t="s">
        <v>23</v>
      </c>
      <c r="B9">
        <v>898382.95881383854</v>
      </c>
      <c r="D9" s="2" t="s">
        <v>92</v>
      </c>
      <c r="E9">
        <v>673787.21911037888</v>
      </c>
      <c r="G9" s="2" t="s">
        <v>101</v>
      </c>
      <c r="H9" s="3">
        <v>29000</v>
      </c>
      <c r="I9" s="3"/>
      <c r="J9" s="3">
        <v>536400</v>
      </c>
      <c r="K9" s="3"/>
      <c r="L9" s="3">
        <v>565400</v>
      </c>
    </row>
    <row r="10" spans="1:12" x14ac:dyDescent="0.35">
      <c r="A10" s="2" t="s">
        <v>36</v>
      </c>
      <c r="B10">
        <v>561489.34925864905</v>
      </c>
      <c r="D10" s="2" t="s">
        <v>63</v>
      </c>
      <c r="E10">
        <v>3256638.2257001647</v>
      </c>
      <c r="G10" s="2" t="s">
        <v>52</v>
      </c>
      <c r="H10" s="3">
        <v>64272</v>
      </c>
      <c r="I10" s="3">
        <v>150000</v>
      </c>
      <c r="J10" s="3">
        <v>11198000</v>
      </c>
      <c r="K10" s="3"/>
      <c r="L10" s="3">
        <v>11412272</v>
      </c>
    </row>
    <row r="11" spans="1:12" x14ac:dyDescent="0.35">
      <c r="A11" s="2" t="s">
        <v>89</v>
      </c>
      <c r="B11">
        <v>224595.73970345964</v>
      </c>
      <c r="D11" s="2" t="s">
        <v>121</v>
      </c>
      <c r="E11">
        <v>112297.86985172982</v>
      </c>
      <c r="G11" s="2" t="s">
        <v>126</v>
      </c>
      <c r="H11" s="3"/>
      <c r="I11" s="3"/>
      <c r="J11" s="3"/>
      <c r="K11" s="3">
        <v>125000</v>
      </c>
      <c r="L11" s="3">
        <v>125000</v>
      </c>
    </row>
    <row r="12" spans="1:12" x14ac:dyDescent="0.35">
      <c r="A12" s="2" t="s">
        <v>75</v>
      </c>
      <c r="B12">
        <v>673787.21911037888</v>
      </c>
      <c r="D12" s="2" t="s">
        <v>112</v>
      </c>
      <c r="E12">
        <v>112297.86985172982</v>
      </c>
      <c r="G12" s="2" t="s">
        <v>23</v>
      </c>
      <c r="H12" s="3">
        <v>1705000</v>
      </c>
      <c r="I12" s="3"/>
      <c r="J12" s="3">
        <v>1750000</v>
      </c>
      <c r="K12" s="3">
        <v>185000</v>
      </c>
      <c r="L12" s="3">
        <v>3640000</v>
      </c>
    </row>
    <row r="13" spans="1:12" x14ac:dyDescent="0.35">
      <c r="A13" s="2" t="s">
        <v>94</v>
      </c>
      <c r="B13">
        <v>336893.60955518944</v>
      </c>
      <c r="D13" s="2" t="s">
        <v>50</v>
      </c>
      <c r="E13">
        <v>112297.86985172982</v>
      </c>
      <c r="G13" s="2" t="s">
        <v>36</v>
      </c>
      <c r="H13" s="3">
        <v>150000</v>
      </c>
      <c r="I13" s="3"/>
      <c r="J13" s="3">
        <v>1625000</v>
      </c>
      <c r="K13" s="3"/>
      <c r="L13" s="3">
        <v>1775000</v>
      </c>
    </row>
    <row r="14" spans="1:12" x14ac:dyDescent="0.35">
      <c r="A14" s="2" t="s">
        <v>32</v>
      </c>
      <c r="B14">
        <v>10892893.375617772</v>
      </c>
      <c r="D14" s="2" t="s">
        <v>115</v>
      </c>
      <c r="E14">
        <v>112297.86985172982</v>
      </c>
      <c r="G14" s="2" t="s">
        <v>89</v>
      </c>
      <c r="H14" s="3"/>
      <c r="I14" s="3"/>
      <c r="J14" s="3">
        <v>120000</v>
      </c>
      <c r="K14" s="3">
        <v>160000</v>
      </c>
      <c r="L14" s="3">
        <v>280000</v>
      </c>
    </row>
    <row r="15" spans="1:12" x14ac:dyDescent="0.35">
      <c r="A15" s="2" t="s">
        <v>84</v>
      </c>
      <c r="B15">
        <v>449191.47940691927</v>
      </c>
      <c r="D15" s="2" t="s">
        <v>131</v>
      </c>
      <c r="E15">
        <v>112297.86985172982</v>
      </c>
      <c r="G15" s="2" t="s">
        <v>75</v>
      </c>
      <c r="H15" s="3">
        <v>315000</v>
      </c>
      <c r="I15" s="3"/>
      <c r="J15" s="3"/>
      <c r="K15" s="3">
        <v>186000</v>
      </c>
      <c r="L15" s="3">
        <v>501000</v>
      </c>
    </row>
    <row r="16" spans="1:12" x14ac:dyDescent="0.35">
      <c r="A16" s="2" t="s">
        <v>147</v>
      </c>
      <c r="B16">
        <v>112297.86985172982</v>
      </c>
      <c r="D16" s="2" t="s">
        <v>16</v>
      </c>
      <c r="E16">
        <v>2807446.7462932453</v>
      </c>
      <c r="G16" s="2" t="s">
        <v>94</v>
      </c>
      <c r="H16" s="3">
        <v>220000</v>
      </c>
      <c r="I16" s="3"/>
      <c r="J16" s="3">
        <v>81000</v>
      </c>
      <c r="K16" s="3"/>
      <c r="L16" s="3">
        <v>301000</v>
      </c>
    </row>
    <row r="17" spans="1:12" x14ac:dyDescent="0.35">
      <c r="A17" s="2" t="s">
        <v>106</v>
      </c>
      <c r="B17">
        <v>786085.08896210871</v>
      </c>
      <c r="D17" s="2" t="s">
        <v>73</v>
      </c>
      <c r="E17">
        <v>224595.73970345964</v>
      </c>
      <c r="G17" s="2" t="s">
        <v>32</v>
      </c>
      <c r="H17" s="3">
        <v>1080760</v>
      </c>
      <c r="I17" s="3">
        <v>240000</v>
      </c>
      <c r="J17" s="3">
        <v>1997716</v>
      </c>
      <c r="K17" s="3">
        <v>6052205</v>
      </c>
      <c r="L17" s="3">
        <v>9370681</v>
      </c>
    </row>
    <row r="18" spans="1:12" x14ac:dyDescent="0.35">
      <c r="A18" s="2" t="s">
        <v>110</v>
      </c>
      <c r="B18">
        <v>1235276.5683690279</v>
      </c>
      <c r="D18" s="2" t="s">
        <v>138</v>
      </c>
      <c r="E18">
        <v>112297.86985172982</v>
      </c>
      <c r="G18" s="2" t="s">
        <v>84</v>
      </c>
      <c r="H18" s="3">
        <v>20000</v>
      </c>
      <c r="I18" s="3"/>
      <c r="J18" s="3">
        <v>110000</v>
      </c>
      <c r="K18" s="3">
        <v>117000</v>
      </c>
      <c r="L18" s="3">
        <v>247000</v>
      </c>
    </row>
    <row r="19" spans="1:12" x14ac:dyDescent="0.35">
      <c r="A19" s="2" t="s">
        <v>44</v>
      </c>
      <c r="B19">
        <v>14823318.820428284</v>
      </c>
      <c r="D19" s="2" t="s">
        <v>141</v>
      </c>
      <c r="E19">
        <v>112297.86985172982</v>
      </c>
      <c r="G19" s="2" t="s">
        <v>147</v>
      </c>
      <c r="H19" s="3"/>
      <c r="I19" s="3"/>
      <c r="J19" s="3"/>
      <c r="K19" s="3">
        <v>405000</v>
      </c>
      <c r="L19" s="3">
        <v>405000</v>
      </c>
    </row>
    <row r="20" spans="1:12" x14ac:dyDescent="0.35">
      <c r="A20" s="2" t="s">
        <v>64</v>
      </c>
      <c r="B20">
        <v>561489.34925864905</v>
      </c>
      <c r="D20" s="2" t="s">
        <v>68</v>
      </c>
      <c r="E20">
        <v>1684468.0477759473</v>
      </c>
      <c r="G20" s="2" t="s">
        <v>106</v>
      </c>
      <c r="H20" s="3"/>
      <c r="I20" s="3"/>
      <c r="J20" s="3"/>
      <c r="K20" s="3">
        <v>889940</v>
      </c>
      <c r="L20" s="3">
        <v>889940</v>
      </c>
    </row>
    <row r="21" spans="1:12" x14ac:dyDescent="0.35">
      <c r="A21" s="2" t="s">
        <v>47</v>
      </c>
      <c r="B21">
        <v>786085.08896210871</v>
      </c>
      <c r="D21" s="2" t="s">
        <v>39</v>
      </c>
      <c r="E21">
        <v>2021361.6573311368</v>
      </c>
      <c r="G21" s="2" t="s">
        <v>110</v>
      </c>
      <c r="H21" s="3"/>
      <c r="I21" s="3"/>
      <c r="J21" s="3">
        <v>500000</v>
      </c>
      <c r="K21" s="3">
        <v>1456613</v>
      </c>
      <c r="L21" s="3">
        <v>1956613</v>
      </c>
    </row>
    <row r="22" spans="1:12" x14ac:dyDescent="0.35">
      <c r="A22" s="2" t="s">
        <v>96</v>
      </c>
      <c r="B22">
        <v>336893.60955518944</v>
      </c>
      <c r="D22" s="2" t="s">
        <v>25</v>
      </c>
      <c r="E22">
        <v>4941106.2734761117</v>
      </c>
      <c r="G22" s="2" t="s">
        <v>44</v>
      </c>
      <c r="H22" s="3">
        <v>8868300</v>
      </c>
      <c r="I22" s="3">
        <v>982000</v>
      </c>
      <c r="J22" s="3">
        <v>4563724</v>
      </c>
      <c r="K22" s="3">
        <v>9241769</v>
      </c>
      <c r="L22" s="3">
        <v>23655793</v>
      </c>
    </row>
    <row r="23" spans="1:12" x14ac:dyDescent="0.35">
      <c r="A23" s="2" t="s">
        <v>80</v>
      </c>
      <c r="B23">
        <v>1347574.4382207578</v>
      </c>
      <c r="D23" s="2" t="s">
        <v>51</v>
      </c>
      <c r="E23">
        <v>1459872.3080724876</v>
      </c>
      <c r="G23" s="2" t="s">
        <v>64</v>
      </c>
      <c r="H23" s="3"/>
      <c r="I23" s="3">
        <v>70000</v>
      </c>
      <c r="J23" s="3">
        <v>51999</v>
      </c>
      <c r="K23" s="3">
        <v>477000</v>
      </c>
      <c r="L23" s="3">
        <v>598999</v>
      </c>
    </row>
    <row r="24" spans="1:12" x14ac:dyDescent="0.35">
      <c r="A24" s="2" t="s">
        <v>14</v>
      </c>
      <c r="B24">
        <v>16058595.388797302</v>
      </c>
      <c r="D24" s="2" t="s">
        <v>120</v>
      </c>
      <c r="E24">
        <v>112297.86985172982</v>
      </c>
      <c r="G24" s="2" t="s">
        <v>47</v>
      </c>
      <c r="H24" s="3">
        <v>697000</v>
      </c>
      <c r="I24" s="3">
        <v>59000</v>
      </c>
      <c r="J24" s="3">
        <v>103000</v>
      </c>
      <c r="K24" s="3"/>
      <c r="L24" s="3">
        <v>859000</v>
      </c>
    </row>
    <row r="25" spans="1:12" x14ac:dyDescent="0.35">
      <c r="A25" s="2" t="s">
        <v>109</v>
      </c>
      <c r="B25">
        <v>112297.86985172982</v>
      </c>
      <c r="D25" s="2" t="s">
        <v>28</v>
      </c>
      <c r="E25">
        <v>112297.86985172982</v>
      </c>
      <c r="G25" s="2" t="s">
        <v>96</v>
      </c>
      <c r="H25" s="3"/>
      <c r="I25" s="3"/>
      <c r="J25" s="3">
        <v>34000</v>
      </c>
      <c r="K25" s="3">
        <v>219500</v>
      </c>
      <c r="L25" s="3">
        <v>253500</v>
      </c>
    </row>
    <row r="26" spans="1:12" x14ac:dyDescent="0.35">
      <c r="A26" s="2" t="s">
        <v>95</v>
      </c>
      <c r="B26">
        <v>224595.73970345964</v>
      </c>
      <c r="D26" s="2" t="s">
        <v>79</v>
      </c>
      <c r="E26">
        <v>112297.86985172982</v>
      </c>
      <c r="G26" s="2" t="s">
        <v>80</v>
      </c>
      <c r="H26" s="3"/>
      <c r="I26" s="3"/>
      <c r="J26" s="3">
        <v>400000</v>
      </c>
      <c r="K26" s="3">
        <v>12351183</v>
      </c>
      <c r="L26" s="3">
        <v>12751183</v>
      </c>
    </row>
    <row r="27" spans="1:12" x14ac:dyDescent="0.35">
      <c r="A27" s="2" t="s">
        <v>55</v>
      </c>
      <c r="B27">
        <v>786085.08896210871</v>
      </c>
      <c r="D27" s="2" t="s">
        <v>35</v>
      </c>
      <c r="E27">
        <v>224595.73970345964</v>
      </c>
      <c r="G27" s="2" t="s">
        <v>14</v>
      </c>
      <c r="H27" s="3">
        <v>6847100</v>
      </c>
      <c r="I27" s="3"/>
      <c r="J27" s="3">
        <v>56399230</v>
      </c>
      <c r="K27" s="3">
        <v>9447320</v>
      </c>
      <c r="L27" s="3">
        <v>72693650</v>
      </c>
    </row>
    <row r="28" spans="1:12" x14ac:dyDescent="0.35">
      <c r="A28" s="2" t="s">
        <v>133</v>
      </c>
      <c r="B28">
        <v>224595.73970345964</v>
      </c>
      <c r="D28" s="2" t="s">
        <v>145</v>
      </c>
      <c r="E28">
        <v>112297.86985172982</v>
      </c>
      <c r="G28" s="2" t="s">
        <v>109</v>
      </c>
      <c r="H28" s="3"/>
      <c r="I28" s="3"/>
      <c r="J28" s="3"/>
      <c r="K28" s="3">
        <v>165000</v>
      </c>
      <c r="L28" s="3">
        <v>165000</v>
      </c>
    </row>
    <row r="29" spans="1:12" x14ac:dyDescent="0.35">
      <c r="A29" s="2" t="s">
        <v>113</v>
      </c>
      <c r="B29">
        <v>112297.86985172982</v>
      </c>
      <c r="D29" s="2" t="s">
        <v>41</v>
      </c>
      <c r="E29">
        <v>3368936.0955518945</v>
      </c>
      <c r="G29" s="2" t="s">
        <v>95</v>
      </c>
      <c r="H29" s="3"/>
      <c r="I29" s="3"/>
      <c r="J29" s="3"/>
      <c r="K29" s="3">
        <v>282500</v>
      </c>
      <c r="L29" s="3">
        <v>282500</v>
      </c>
    </row>
    <row r="30" spans="1:12" x14ac:dyDescent="0.35">
      <c r="A30" s="2" t="s">
        <v>93</v>
      </c>
      <c r="B30">
        <v>224595.73970345964</v>
      </c>
      <c r="D30" s="2" t="s">
        <v>100</v>
      </c>
      <c r="E30">
        <v>112297.86985172982</v>
      </c>
      <c r="G30" s="2" t="s">
        <v>55</v>
      </c>
      <c r="H30" s="3"/>
      <c r="I30" s="3">
        <v>1185000</v>
      </c>
      <c r="J30" s="3"/>
      <c r="K30" s="3">
        <v>168000</v>
      </c>
      <c r="L30" s="3">
        <v>1353000</v>
      </c>
    </row>
    <row r="31" spans="1:12" x14ac:dyDescent="0.35">
      <c r="A31" s="2" t="s">
        <v>82</v>
      </c>
      <c r="B31">
        <v>561489.34925864905</v>
      </c>
      <c r="D31" s="2" t="s">
        <v>114</v>
      </c>
      <c r="E31">
        <v>112297.86985172982</v>
      </c>
      <c r="G31" s="2" t="s">
        <v>133</v>
      </c>
      <c r="H31" s="3"/>
      <c r="I31" s="3"/>
      <c r="J31" s="3">
        <v>100000</v>
      </c>
      <c r="K31" s="3"/>
      <c r="L31" s="3">
        <v>100000</v>
      </c>
    </row>
    <row r="32" spans="1:12" x14ac:dyDescent="0.35">
      <c r="A32" s="2" t="s">
        <v>107</v>
      </c>
      <c r="B32">
        <v>449191.47940691927</v>
      </c>
      <c r="D32" s="2" t="s">
        <v>78</v>
      </c>
      <c r="E32">
        <v>449191.47940691927</v>
      </c>
      <c r="G32" s="2" t="s">
        <v>113</v>
      </c>
      <c r="H32" s="3"/>
      <c r="I32" s="3"/>
      <c r="J32" s="3"/>
      <c r="K32" s="3">
        <v>45000</v>
      </c>
      <c r="L32" s="3">
        <v>45000</v>
      </c>
    </row>
    <row r="33" spans="1:12" x14ac:dyDescent="0.35">
      <c r="A33" s="2" t="s">
        <v>134</v>
      </c>
      <c r="B33">
        <v>112297.86985172982</v>
      </c>
      <c r="D33" s="2" t="s">
        <v>129</v>
      </c>
      <c r="E33">
        <v>112297.86985172982</v>
      </c>
      <c r="G33" s="2" t="s">
        <v>93</v>
      </c>
      <c r="H33" s="3">
        <v>100000</v>
      </c>
      <c r="I33" s="3"/>
      <c r="J33" s="3">
        <v>450000</v>
      </c>
      <c r="K33" s="3"/>
      <c r="L33" s="3">
        <v>550000</v>
      </c>
    </row>
    <row r="34" spans="1:12" x14ac:dyDescent="0.35">
      <c r="A34" s="2" t="s">
        <v>42</v>
      </c>
      <c r="B34">
        <v>336893.60955518944</v>
      </c>
      <c r="D34" s="2" t="s">
        <v>21</v>
      </c>
      <c r="E34">
        <v>786085.08896210871</v>
      </c>
      <c r="G34" s="2" t="s">
        <v>82</v>
      </c>
      <c r="H34" s="3"/>
      <c r="I34" s="3">
        <v>465000</v>
      </c>
      <c r="J34" s="3">
        <v>30000</v>
      </c>
      <c r="K34" s="3">
        <v>287000</v>
      </c>
      <c r="L34" s="3">
        <v>782000</v>
      </c>
    </row>
    <row r="35" spans="1:12" x14ac:dyDescent="0.35">
      <c r="A35" s="2" t="s">
        <v>37</v>
      </c>
      <c r="B35">
        <v>673787.21911037888</v>
      </c>
      <c r="D35" s="2" t="s">
        <v>117</v>
      </c>
      <c r="E35">
        <v>112297.86985172982</v>
      </c>
      <c r="G35" s="2" t="s">
        <v>107</v>
      </c>
      <c r="H35" s="3"/>
      <c r="I35" s="3">
        <v>476875</v>
      </c>
      <c r="J35" s="3">
        <v>110000</v>
      </c>
      <c r="K35" s="3"/>
      <c r="L35" s="3">
        <v>586875</v>
      </c>
    </row>
    <row r="36" spans="1:12" x14ac:dyDescent="0.35">
      <c r="A36" s="2" t="s">
        <v>33</v>
      </c>
      <c r="B36">
        <v>336893.60955518944</v>
      </c>
      <c r="D36" s="2" t="s">
        <v>81</v>
      </c>
      <c r="E36">
        <v>112297.86985172982</v>
      </c>
      <c r="G36" s="2" t="s">
        <v>134</v>
      </c>
      <c r="H36" s="3"/>
      <c r="I36" s="3">
        <v>6000000</v>
      </c>
      <c r="J36" s="3"/>
      <c r="K36" s="3"/>
      <c r="L36" s="3">
        <v>6000000</v>
      </c>
    </row>
    <row r="37" spans="1:12" x14ac:dyDescent="0.35">
      <c r="A37" s="2" t="s">
        <v>137</v>
      </c>
      <c r="B37">
        <v>112297.86985172982</v>
      </c>
      <c r="D37" s="2" t="s">
        <v>116</v>
      </c>
      <c r="E37">
        <v>112297.86985172982</v>
      </c>
      <c r="G37" s="2" t="s">
        <v>42</v>
      </c>
      <c r="H37" s="3"/>
      <c r="I37" s="3"/>
      <c r="J37" s="3">
        <v>1537000</v>
      </c>
      <c r="K37" s="3">
        <v>170000</v>
      </c>
      <c r="L37" s="3">
        <v>1707000</v>
      </c>
    </row>
    <row r="38" spans="1:12" x14ac:dyDescent="0.35">
      <c r="A38" s="2" t="s">
        <v>99</v>
      </c>
      <c r="B38">
        <v>336893.60955518944</v>
      </c>
      <c r="D38" s="2" t="s">
        <v>108</v>
      </c>
      <c r="E38">
        <v>112297.86985172982</v>
      </c>
      <c r="G38" s="2" t="s">
        <v>37</v>
      </c>
      <c r="H38" s="3"/>
      <c r="I38" s="3">
        <v>150000</v>
      </c>
      <c r="J38" s="3">
        <v>56000</v>
      </c>
      <c r="K38" s="3">
        <v>636000</v>
      </c>
      <c r="L38" s="3">
        <v>842000</v>
      </c>
    </row>
    <row r="39" spans="1:12" x14ac:dyDescent="0.35">
      <c r="A39" s="2" t="s">
        <v>29</v>
      </c>
      <c r="B39">
        <v>4604212.6639209222</v>
      </c>
      <c r="D39" s="2" t="s">
        <v>59</v>
      </c>
      <c r="E39">
        <v>224595.73970345964</v>
      </c>
      <c r="G39" s="2" t="s">
        <v>33</v>
      </c>
      <c r="H39" s="3"/>
      <c r="I39" s="3"/>
      <c r="J39" s="3">
        <v>115000</v>
      </c>
      <c r="K39" s="3">
        <v>3190000</v>
      </c>
      <c r="L39" s="3">
        <v>3305000</v>
      </c>
    </row>
    <row r="40" spans="1:12" x14ac:dyDescent="0.35">
      <c r="A40" s="2" t="s">
        <v>69</v>
      </c>
      <c r="B40">
        <v>336893.60955518944</v>
      </c>
      <c r="D40" s="2" t="s">
        <v>140</v>
      </c>
      <c r="E40">
        <v>112297.86985172982</v>
      </c>
      <c r="G40" s="2" t="s">
        <v>137</v>
      </c>
      <c r="H40" s="3"/>
      <c r="I40" s="3"/>
      <c r="J40" s="3"/>
      <c r="K40" s="3">
        <v>80000</v>
      </c>
      <c r="L40" s="3">
        <v>80000</v>
      </c>
    </row>
    <row r="41" spans="1:12" x14ac:dyDescent="0.35">
      <c r="A41" s="2" t="s">
        <v>61</v>
      </c>
      <c r="B41">
        <v>112297.86985172982</v>
      </c>
      <c r="D41" s="2" t="s">
        <v>66</v>
      </c>
      <c r="E41">
        <v>224595.73970345964</v>
      </c>
      <c r="G41" s="2" t="s">
        <v>99</v>
      </c>
      <c r="H41" s="3">
        <v>100000</v>
      </c>
      <c r="I41" s="3"/>
      <c r="J41" s="3">
        <v>100000</v>
      </c>
      <c r="K41" s="3">
        <v>100000</v>
      </c>
      <c r="L41" s="3">
        <v>300000</v>
      </c>
    </row>
    <row r="42" spans="1:12" x14ac:dyDescent="0.35">
      <c r="A42" s="2" t="s">
        <v>19</v>
      </c>
      <c r="B42">
        <v>898382.95881383854</v>
      </c>
      <c r="D42" s="2" t="s">
        <v>57</v>
      </c>
      <c r="E42">
        <v>561489.34925864905</v>
      </c>
      <c r="G42" s="2" t="s">
        <v>29</v>
      </c>
      <c r="H42" s="3">
        <v>770344</v>
      </c>
      <c r="I42" s="3"/>
      <c r="J42" s="3">
        <v>1223200</v>
      </c>
      <c r="K42" s="3">
        <v>9187889</v>
      </c>
      <c r="L42" s="3">
        <v>11181433</v>
      </c>
    </row>
    <row r="43" spans="1:12" x14ac:dyDescent="0.35">
      <c r="A43" s="2" t="s">
        <v>88</v>
      </c>
      <c r="B43">
        <v>112297.86985172982</v>
      </c>
      <c r="D43" s="2" t="s">
        <v>38</v>
      </c>
      <c r="E43">
        <v>112297.86985172982</v>
      </c>
      <c r="G43" s="2" t="s">
        <v>69</v>
      </c>
      <c r="H43" s="3"/>
      <c r="I43" s="3"/>
      <c r="J43" s="3">
        <v>97000</v>
      </c>
      <c r="K43" s="3">
        <v>195000</v>
      </c>
      <c r="L43" s="3">
        <v>292000</v>
      </c>
    </row>
    <row r="44" spans="1:12" x14ac:dyDescent="0.35">
      <c r="A44" s="2" t="s">
        <v>70</v>
      </c>
      <c r="B44">
        <v>673787.21911037888</v>
      </c>
      <c r="D44" s="2" t="s">
        <v>67</v>
      </c>
      <c r="E44">
        <v>112297.86985172982</v>
      </c>
      <c r="G44" s="2" t="s">
        <v>61</v>
      </c>
      <c r="H44" s="3"/>
      <c r="I44" s="3"/>
      <c r="J44" s="3"/>
      <c r="K44" s="3">
        <v>157000</v>
      </c>
      <c r="L44" s="3">
        <v>157000</v>
      </c>
    </row>
    <row r="45" spans="1:12" x14ac:dyDescent="0.35">
      <c r="A45" s="2" t="s">
        <v>136</v>
      </c>
      <c r="B45">
        <v>112297.86985172982</v>
      </c>
      <c r="D45" s="2" t="s">
        <v>43</v>
      </c>
      <c r="E45">
        <v>673787.21911037888</v>
      </c>
      <c r="G45" s="2" t="s">
        <v>19</v>
      </c>
      <c r="H45" s="3">
        <v>225000</v>
      </c>
      <c r="I45" s="3"/>
      <c r="J45" s="3">
        <v>437300</v>
      </c>
      <c r="K45" s="3">
        <v>605000</v>
      </c>
      <c r="L45" s="3">
        <v>1267300</v>
      </c>
    </row>
    <row r="46" spans="1:12" x14ac:dyDescent="0.35">
      <c r="A46" s="2" t="s">
        <v>125</v>
      </c>
      <c r="B46">
        <v>224595.73970345964</v>
      </c>
      <c r="D46" s="2" t="s">
        <v>46</v>
      </c>
      <c r="E46">
        <v>449191.47940691927</v>
      </c>
      <c r="G46" s="2" t="s">
        <v>88</v>
      </c>
      <c r="H46" s="3"/>
      <c r="I46" s="3"/>
      <c r="J46" s="3"/>
      <c r="K46" s="3">
        <v>75000</v>
      </c>
      <c r="L46" s="3">
        <v>75000</v>
      </c>
    </row>
    <row r="47" spans="1:12" x14ac:dyDescent="0.35">
      <c r="A47" s="2" t="s">
        <v>98</v>
      </c>
      <c r="B47">
        <v>336893.60955518944</v>
      </c>
      <c r="D47" s="2" t="s">
        <v>128</v>
      </c>
      <c r="E47">
        <v>112297.86985172982</v>
      </c>
      <c r="G47" s="2" t="s">
        <v>70</v>
      </c>
      <c r="H47" s="3">
        <v>34000</v>
      </c>
      <c r="I47" s="3"/>
      <c r="J47" s="3">
        <v>15770000</v>
      </c>
      <c r="K47" s="3">
        <v>256000</v>
      </c>
      <c r="L47" s="3">
        <v>16060000</v>
      </c>
    </row>
    <row r="48" spans="1:12" x14ac:dyDescent="0.35">
      <c r="A48" s="2" t="s">
        <v>77</v>
      </c>
      <c r="B48">
        <v>786085.08896210871</v>
      </c>
      <c r="D48" s="2" t="s">
        <v>48</v>
      </c>
      <c r="E48">
        <v>673787.21911037888</v>
      </c>
      <c r="G48" s="2" t="s">
        <v>136</v>
      </c>
      <c r="H48" s="3"/>
      <c r="I48" s="3"/>
      <c r="J48" s="3">
        <v>240000</v>
      </c>
      <c r="K48" s="3"/>
      <c r="L48" s="3">
        <v>240000</v>
      </c>
    </row>
    <row r="49" spans="1:12" x14ac:dyDescent="0.35">
      <c r="A49" s="2" t="s">
        <v>27</v>
      </c>
      <c r="B49">
        <v>224595.73970345964</v>
      </c>
      <c r="D49" s="2" t="s">
        <v>97</v>
      </c>
      <c r="E49">
        <v>224595.73970345964</v>
      </c>
      <c r="G49" s="2" t="s">
        <v>125</v>
      </c>
      <c r="H49" s="3"/>
      <c r="I49" s="3"/>
      <c r="J49" s="3">
        <v>75000</v>
      </c>
      <c r="K49" s="3">
        <v>170000</v>
      </c>
      <c r="L49" s="3">
        <v>245000</v>
      </c>
    </row>
    <row r="50" spans="1:12" x14ac:dyDescent="0.35">
      <c r="A50" s="2" t="s">
        <v>56</v>
      </c>
      <c r="B50">
        <v>1796765.9176276771</v>
      </c>
      <c r="D50" s="2" t="s">
        <v>127</v>
      </c>
      <c r="E50">
        <v>112297.86985172982</v>
      </c>
      <c r="G50" s="2" t="s">
        <v>98</v>
      </c>
      <c r="H50" s="3"/>
      <c r="I50" s="3">
        <v>600000</v>
      </c>
      <c r="J50" s="3"/>
      <c r="K50" s="3">
        <v>385000</v>
      </c>
      <c r="L50" s="3">
        <v>985000</v>
      </c>
    </row>
    <row r="51" spans="1:12" x14ac:dyDescent="0.35">
      <c r="A51" s="2" t="s">
        <v>130</v>
      </c>
      <c r="B51">
        <v>112297.86985172982</v>
      </c>
      <c r="D51" s="2" t="s">
        <v>76</v>
      </c>
      <c r="E51">
        <v>449191.47940691927</v>
      </c>
      <c r="G51" s="2" t="s">
        <v>77</v>
      </c>
      <c r="H51" s="3"/>
      <c r="I51" s="3">
        <v>416000</v>
      </c>
      <c r="J51" s="3">
        <v>151000</v>
      </c>
      <c r="K51" s="3">
        <v>880000</v>
      </c>
      <c r="L51" s="3">
        <v>1447000</v>
      </c>
    </row>
    <row r="52" spans="1:12" x14ac:dyDescent="0.35">
      <c r="A52" s="2" t="s">
        <v>157</v>
      </c>
      <c r="B52">
        <v>68164806.999999881</v>
      </c>
      <c r="D52" s="2" t="s">
        <v>91</v>
      </c>
      <c r="E52">
        <v>224595.73970345964</v>
      </c>
      <c r="G52" s="2" t="s">
        <v>27</v>
      </c>
      <c r="H52" s="3"/>
      <c r="I52" s="3"/>
      <c r="J52" s="3">
        <v>470000</v>
      </c>
      <c r="K52" s="3"/>
      <c r="L52" s="3">
        <v>470000</v>
      </c>
    </row>
    <row r="53" spans="1:12" x14ac:dyDescent="0.35">
      <c r="D53" s="2" t="s">
        <v>119</v>
      </c>
      <c r="E53">
        <v>224595.73970345964</v>
      </c>
      <c r="G53" s="2" t="s">
        <v>56</v>
      </c>
      <c r="H53" s="3">
        <v>322000</v>
      </c>
      <c r="I53" s="3"/>
      <c r="J53" s="3">
        <v>994999</v>
      </c>
      <c r="K53" s="3">
        <v>450900</v>
      </c>
      <c r="L53" s="3">
        <v>1767899</v>
      </c>
    </row>
    <row r="54" spans="1:12" x14ac:dyDescent="0.35">
      <c r="D54" s="2" t="s">
        <v>139</v>
      </c>
      <c r="E54">
        <v>112297.86985172982</v>
      </c>
      <c r="G54" s="2" t="s">
        <v>130</v>
      </c>
      <c r="H54" s="3"/>
      <c r="I54" s="3"/>
      <c r="J54" s="3"/>
      <c r="K54" s="3">
        <v>105000</v>
      </c>
      <c r="L54" s="3">
        <v>105000</v>
      </c>
    </row>
    <row r="55" spans="1:12" x14ac:dyDescent="0.35">
      <c r="D55" s="2" t="s">
        <v>124</v>
      </c>
      <c r="E55">
        <v>336893.60955518944</v>
      </c>
      <c r="G55" s="2" t="s">
        <v>157</v>
      </c>
      <c r="H55" s="3">
        <v>23286776</v>
      </c>
      <c r="I55" s="3">
        <v>11103875</v>
      </c>
      <c r="J55" s="3">
        <v>102371568</v>
      </c>
      <c r="K55" s="3">
        <v>59905819</v>
      </c>
      <c r="L55" s="3">
        <v>196668038</v>
      </c>
    </row>
    <row r="56" spans="1:12" x14ac:dyDescent="0.35">
      <c r="D56" s="2" t="s">
        <v>104</v>
      </c>
      <c r="E56">
        <v>112297.86985172982</v>
      </c>
    </row>
    <row r="57" spans="1:12" x14ac:dyDescent="0.35">
      <c r="D57" s="2" t="s">
        <v>30</v>
      </c>
      <c r="E57">
        <v>37282892.790774405</v>
      </c>
    </row>
    <row r="58" spans="1:12" x14ac:dyDescent="0.35">
      <c r="D58" s="2" t="s">
        <v>102</v>
      </c>
      <c r="E58">
        <v>336893.60955518944</v>
      </c>
    </row>
    <row r="59" spans="1:12" x14ac:dyDescent="0.35">
      <c r="D59" s="2" t="s">
        <v>157</v>
      </c>
      <c r="E59">
        <v>68164807.000000104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DC9AD-5B43-45C4-81DF-F425DD262252}">
  <dimension ref="A1:J52"/>
  <sheetViews>
    <sheetView tabSelected="1" zoomScale="43" workbookViewId="0">
      <selection activeCell="N34" sqref="N34"/>
    </sheetView>
  </sheetViews>
  <sheetFormatPr defaultRowHeight="14.5" x14ac:dyDescent="0.35"/>
  <cols>
    <col min="1" max="1" width="15" bestFit="1" customWidth="1"/>
    <col min="2" max="2" width="13.54296875" bestFit="1" customWidth="1"/>
    <col min="4" max="4" width="15.08984375" customWidth="1"/>
    <col min="5" max="5" width="23.36328125" customWidth="1"/>
    <col min="6" max="6" width="14.7265625" customWidth="1"/>
    <col min="9" max="9" width="39.1796875" customWidth="1"/>
    <col min="10" max="10" width="9.453125" customWidth="1"/>
  </cols>
  <sheetData>
    <row r="1" spans="1:10" x14ac:dyDescent="0.35">
      <c r="A1" s="1" t="s">
        <v>160</v>
      </c>
      <c r="B1" t="s">
        <v>161</v>
      </c>
      <c r="D1" s="1" t="s">
        <v>168</v>
      </c>
      <c r="E1" s="1" t="s">
        <v>164</v>
      </c>
      <c r="F1" t="s">
        <v>169</v>
      </c>
      <c r="I1" s="1" t="s">
        <v>167</v>
      </c>
      <c r="J1" t="s">
        <v>166</v>
      </c>
    </row>
    <row r="2" spans="1:10" x14ac:dyDescent="0.35">
      <c r="A2" s="2">
        <v>2020</v>
      </c>
      <c r="B2" s="3">
        <v>8085446.629324547</v>
      </c>
      <c r="D2" s="2" t="s">
        <v>53</v>
      </c>
      <c r="E2" s="3">
        <v>66.666666666666671</v>
      </c>
      <c r="F2" s="3">
        <v>3</v>
      </c>
      <c r="I2" s="2" t="s">
        <v>83</v>
      </c>
      <c r="J2" s="3">
        <v>1</v>
      </c>
    </row>
    <row r="3" spans="1:10" x14ac:dyDescent="0.35">
      <c r="A3" s="2">
        <v>2021</v>
      </c>
      <c r="B3" s="3">
        <v>24368637.757825367</v>
      </c>
      <c r="D3" s="2" t="s">
        <v>122</v>
      </c>
      <c r="E3" s="3">
        <v>100</v>
      </c>
      <c r="F3" s="3">
        <v>1</v>
      </c>
      <c r="I3" s="2" t="s">
        <v>71</v>
      </c>
      <c r="J3" s="3">
        <v>7</v>
      </c>
    </row>
    <row r="4" spans="1:10" x14ac:dyDescent="0.35">
      <c r="A4" s="2">
        <v>2022</v>
      </c>
      <c r="B4" s="3">
        <v>35710722.612850174</v>
      </c>
      <c r="D4" s="2" t="s">
        <v>65</v>
      </c>
      <c r="E4" s="3">
        <v>25</v>
      </c>
      <c r="F4" s="3">
        <v>4</v>
      </c>
      <c r="I4" s="2" t="s">
        <v>132</v>
      </c>
      <c r="J4" s="3">
        <v>4</v>
      </c>
    </row>
    <row r="5" spans="1:10" x14ac:dyDescent="0.35">
      <c r="A5" s="2" t="s">
        <v>157</v>
      </c>
      <c r="B5" s="3">
        <v>68164807.000000089</v>
      </c>
      <c r="D5" s="2" t="s">
        <v>143</v>
      </c>
      <c r="E5" s="3">
        <v>83.333333333333329</v>
      </c>
      <c r="F5" s="3">
        <v>3</v>
      </c>
      <c r="I5" s="2" t="s">
        <v>85</v>
      </c>
      <c r="J5" s="3">
        <v>5</v>
      </c>
    </row>
    <row r="6" spans="1:10" x14ac:dyDescent="0.35">
      <c r="D6" s="2" t="s">
        <v>103</v>
      </c>
      <c r="E6" s="3">
        <v>75</v>
      </c>
      <c r="F6" s="3">
        <v>2</v>
      </c>
      <c r="I6" s="2" t="s">
        <v>101</v>
      </c>
      <c r="J6" s="3">
        <v>4</v>
      </c>
    </row>
    <row r="7" spans="1:10" x14ac:dyDescent="0.35">
      <c r="A7" s="1" t="s">
        <v>160</v>
      </c>
      <c r="B7" t="s">
        <v>165</v>
      </c>
      <c r="D7" s="2" t="s">
        <v>92</v>
      </c>
      <c r="E7" s="3">
        <v>33.333333333333336</v>
      </c>
      <c r="F7" s="3">
        <v>3</v>
      </c>
      <c r="I7" s="2" t="s">
        <v>52</v>
      </c>
      <c r="J7" s="3">
        <v>6</v>
      </c>
    </row>
    <row r="8" spans="1:10" x14ac:dyDescent="0.35">
      <c r="A8" s="2">
        <v>2020</v>
      </c>
      <c r="B8" s="3">
        <v>27531809</v>
      </c>
      <c r="D8" s="2" t="s">
        <v>63</v>
      </c>
      <c r="E8" s="3">
        <v>75</v>
      </c>
      <c r="F8" s="3">
        <v>30</v>
      </c>
      <c r="I8" s="2" t="s">
        <v>126</v>
      </c>
      <c r="J8" s="3">
        <v>1</v>
      </c>
    </row>
    <row r="9" spans="1:10" x14ac:dyDescent="0.35">
      <c r="A9" s="4" t="s">
        <v>62</v>
      </c>
      <c r="B9" s="3">
        <v>157000</v>
      </c>
      <c r="D9" s="2" t="s">
        <v>121</v>
      </c>
      <c r="E9" s="3">
        <v>0</v>
      </c>
      <c r="F9" s="3">
        <v>2</v>
      </c>
      <c r="I9" s="2" t="s">
        <v>23</v>
      </c>
      <c r="J9" s="3">
        <v>8</v>
      </c>
    </row>
    <row r="10" spans="1:10" x14ac:dyDescent="0.35">
      <c r="A10" s="4" t="s">
        <v>49</v>
      </c>
      <c r="B10" s="3">
        <v>299000</v>
      </c>
      <c r="D10" s="2" t="s">
        <v>112</v>
      </c>
      <c r="E10" s="3">
        <v>100</v>
      </c>
      <c r="F10" s="3">
        <v>1</v>
      </c>
      <c r="I10" s="2" t="s">
        <v>36</v>
      </c>
      <c r="J10" s="3">
        <v>5</v>
      </c>
    </row>
    <row r="11" spans="1:10" x14ac:dyDescent="0.35">
      <c r="A11" s="4" t="s">
        <v>72</v>
      </c>
      <c r="B11" s="3">
        <v>300000</v>
      </c>
      <c r="D11" s="2" t="s">
        <v>50</v>
      </c>
      <c r="E11" s="3">
        <v>0</v>
      </c>
      <c r="F11" s="3">
        <v>2</v>
      </c>
      <c r="I11" s="2" t="s">
        <v>89</v>
      </c>
      <c r="J11" s="3">
        <v>2</v>
      </c>
    </row>
    <row r="12" spans="1:10" x14ac:dyDescent="0.35">
      <c r="A12" s="4" t="s">
        <v>15</v>
      </c>
      <c r="B12" s="3">
        <v>1240699</v>
      </c>
      <c r="D12" s="2" t="s">
        <v>115</v>
      </c>
      <c r="E12" s="3">
        <v>50</v>
      </c>
      <c r="F12" s="3">
        <v>1</v>
      </c>
      <c r="I12" s="2" t="s">
        <v>75</v>
      </c>
      <c r="J12" s="3">
        <v>6</v>
      </c>
    </row>
    <row r="13" spans="1:10" x14ac:dyDescent="0.35">
      <c r="A13" s="4" t="s">
        <v>24</v>
      </c>
      <c r="B13" s="3">
        <v>233000</v>
      </c>
      <c r="D13" s="2" t="s">
        <v>131</v>
      </c>
      <c r="E13" s="3">
        <v>75</v>
      </c>
      <c r="F13" s="3">
        <v>2</v>
      </c>
      <c r="I13" s="2" t="s">
        <v>94</v>
      </c>
      <c r="J13" s="3">
        <v>3</v>
      </c>
    </row>
    <row r="14" spans="1:10" x14ac:dyDescent="0.35">
      <c r="A14" s="4" t="s">
        <v>34</v>
      </c>
      <c r="B14" s="3">
        <v>11000000</v>
      </c>
      <c r="D14" s="2" t="s">
        <v>16</v>
      </c>
      <c r="E14" s="3">
        <v>62.5</v>
      </c>
      <c r="F14" s="3">
        <v>28</v>
      </c>
      <c r="I14" s="2" t="s">
        <v>32</v>
      </c>
      <c r="J14" s="3">
        <v>97</v>
      </c>
    </row>
    <row r="15" spans="1:10" x14ac:dyDescent="0.35">
      <c r="A15" s="4" t="s">
        <v>40</v>
      </c>
      <c r="B15" s="3">
        <v>4323000</v>
      </c>
      <c r="D15" s="2" t="s">
        <v>73</v>
      </c>
      <c r="E15" s="3">
        <v>66.666666666666671</v>
      </c>
      <c r="F15" s="3">
        <v>3</v>
      </c>
      <c r="I15" s="2" t="s">
        <v>84</v>
      </c>
      <c r="J15" s="3">
        <v>4</v>
      </c>
    </row>
    <row r="16" spans="1:10" x14ac:dyDescent="0.35">
      <c r="A16" s="4" t="s">
        <v>45</v>
      </c>
      <c r="B16" s="3">
        <v>4450000</v>
      </c>
      <c r="D16" s="2" t="s">
        <v>138</v>
      </c>
      <c r="E16" s="3">
        <v>50</v>
      </c>
      <c r="F16" s="3">
        <v>1</v>
      </c>
      <c r="I16" s="2" t="s">
        <v>147</v>
      </c>
      <c r="J16" s="3">
        <v>1</v>
      </c>
    </row>
    <row r="17" spans="1:10" x14ac:dyDescent="0.35">
      <c r="A17" s="4" t="s">
        <v>58</v>
      </c>
      <c r="B17" s="3">
        <v>720000</v>
      </c>
      <c r="D17" s="2" t="s">
        <v>141</v>
      </c>
      <c r="E17" s="3">
        <v>100</v>
      </c>
      <c r="F17" s="3">
        <v>1</v>
      </c>
      <c r="I17" s="2" t="s">
        <v>106</v>
      </c>
      <c r="J17" s="3">
        <v>7</v>
      </c>
    </row>
    <row r="18" spans="1:10" x14ac:dyDescent="0.35">
      <c r="A18" s="4" t="s">
        <v>20</v>
      </c>
      <c r="B18" s="3">
        <v>4809110</v>
      </c>
      <c r="D18" s="2" t="s">
        <v>68</v>
      </c>
      <c r="E18" s="3">
        <v>92.857142857142861</v>
      </c>
      <c r="F18" s="3">
        <v>14</v>
      </c>
      <c r="I18" s="2" t="s">
        <v>110</v>
      </c>
      <c r="J18" s="3">
        <v>11</v>
      </c>
    </row>
    <row r="19" spans="1:10" x14ac:dyDescent="0.35">
      <c r="A19" s="2">
        <v>2021</v>
      </c>
      <c r="B19" s="3">
        <v>118628993</v>
      </c>
      <c r="D19" s="2" t="s">
        <v>39</v>
      </c>
      <c r="E19" s="3">
        <v>50</v>
      </c>
      <c r="F19" s="3">
        <v>15</v>
      </c>
      <c r="I19" s="2" t="s">
        <v>44</v>
      </c>
      <c r="J19" s="3">
        <v>132</v>
      </c>
    </row>
    <row r="20" spans="1:10" x14ac:dyDescent="0.35">
      <c r="A20" s="4" t="s">
        <v>118</v>
      </c>
      <c r="B20" s="3">
        <v>171600</v>
      </c>
      <c r="D20" s="2" t="s">
        <v>25</v>
      </c>
      <c r="E20" s="3">
        <v>47.872340425531917</v>
      </c>
      <c r="F20" s="3">
        <v>47</v>
      </c>
      <c r="I20" s="2" t="s">
        <v>64</v>
      </c>
      <c r="J20" s="3">
        <v>5</v>
      </c>
    </row>
    <row r="21" spans="1:10" x14ac:dyDescent="0.35">
      <c r="A21" s="4" t="s">
        <v>62</v>
      </c>
      <c r="B21" s="3">
        <v>1213000</v>
      </c>
      <c r="D21" s="2" t="s">
        <v>51</v>
      </c>
      <c r="E21" s="3">
        <v>77.272727272727266</v>
      </c>
      <c r="F21" s="3">
        <v>11</v>
      </c>
      <c r="I21" s="2" t="s">
        <v>47</v>
      </c>
      <c r="J21" s="3">
        <v>7</v>
      </c>
    </row>
    <row r="22" spans="1:10" x14ac:dyDescent="0.35">
      <c r="A22" s="4" t="s">
        <v>111</v>
      </c>
      <c r="B22" s="3">
        <v>30400000</v>
      </c>
      <c r="D22" s="2" t="s">
        <v>28</v>
      </c>
      <c r="E22" s="3">
        <v>0</v>
      </c>
      <c r="F22" s="3">
        <v>1</v>
      </c>
      <c r="I22" s="2" t="s">
        <v>96</v>
      </c>
      <c r="J22" s="3">
        <v>3</v>
      </c>
    </row>
    <row r="23" spans="1:10" x14ac:dyDescent="0.35">
      <c r="A23" s="4" t="s">
        <v>72</v>
      </c>
      <c r="B23" s="3">
        <v>180000</v>
      </c>
      <c r="D23" s="2" t="s">
        <v>79</v>
      </c>
      <c r="E23" s="3">
        <v>100</v>
      </c>
      <c r="F23" s="3">
        <v>1</v>
      </c>
      <c r="I23" s="2" t="s">
        <v>80</v>
      </c>
      <c r="J23" s="3">
        <v>12</v>
      </c>
    </row>
    <row r="24" spans="1:10" x14ac:dyDescent="0.35">
      <c r="A24" s="4" t="s">
        <v>15</v>
      </c>
      <c r="B24" s="3">
        <v>2580200</v>
      </c>
      <c r="D24" s="2" t="s">
        <v>35</v>
      </c>
      <c r="E24" s="3">
        <v>50</v>
      </c>
      <c r="F24" s="3">
        <v>1</v>
      </c>
      <c r="I24" s="2" t="s">
        <v>14</v>
      </c>
      <c r="J24" s="3">
        <v>143</v>
      </c>
    </row>
    <row r="25" spans="1:10" x14ac:dyDescent="0.35">
      <c r="A25" s="4" t="s">
        <v>24</v>
      </c>
      <c r="B25" s="3">
        <v>736356</v>
      </c>
      <c r="D25" s="2" t="s">
        <v>145</v>
      </c>
      <c r="E25" s="3">
        <v>100</v>
      </c>
      <c r="F25" s="3">
        <v>1</v>
      </c>
      <c r="I25" s="2" t="s">
        <v>109</v>
      </c>
      <c r="J25" s="3">
        <v>1</v>
      </c>
    </row>
    <row r="26" spans="1:10" x14ac:dyDescent="0.35">
      <c r="A26" s="4" t="s">
        <v>34</v>
      </c>
      <c r="B26" s="3">
        <v>11000000</v>
      </c>
      <c r="D26" s="2" t="s">
        <v>105</v>
      </c>
      <c r="E26" s="3">
        <v>100</v>
      </c>
      <c r="F26" s="3">
        <v>1</v>
      </c>
      <c r="I26" s="2" t="s">
        <v>95</v>
      </c>
      <c r="J26" s="3">
        <v>2</v>
      </c>
    </row>
    <row r="27" spans="1:10" x14ac:dyDescent="0.35">
      <c r="A27" s="4" t="s">
        <v>40</v>
      </c>
      <c r="B27" s="3">
        <v>40211997</v>
      </c>
      <c r="D27" s="2" t="s">
        <v>41</v>
      </c>
      <c r="E27" s="3">
        <v>60.416666666666664</v>
      </c>
      <c r="F27" s="3">
        <v>24</v>
      </c>
      <c r="I27" s="2" t="s">
        <v>55</v>
      </c>
      <c r="J27" s="3">
        <v>7</v>
      </c>
    </row>
    <row r="28" spans="1:10" x14ac:dyDescent="0.35">
      <c r="A28" s="4" t="s">
        <v>45</v>
      </c>
      <c r="B28" s="3">
        <v>15500000</v>
      </c>
      <c r="D28" s="2" t="s">
        <v>100</v>
      </c>
      <c r="E28" s="3">
        <v>50</v>
      </c>
      <c r="F28" s="3">
        <v>1</v>
      </c>
      <c r="I28" s="2" t="s">
        <v>133</v>
      </c>
      <c r="J28" s="3">
        <v>2</v>
      </c>
    </row>
    <row r="29" spans="1:10" x14ac:dyDescent="0.35">
      <c r="A29" s="4" t="s">
        <v>58</v>
      </c>
      <c r="B29" s="3">
        <v>58000</v>
      </c>
      <c r="D29" s="2" t="s">
        <v>114</v>
      </c>
      <c r="E29" s="3">
        <v>100</v>
      </c>
      <c r="F29" s="3">
        <v>1</v>
      </c>
      <c r="I29" s="2" t="s">
        <v>113</v>
      </c>
      <c r="J29" s="3">
        <v>1</v>
      </c>
    </row>
    <row r="30" spans="1:10" x14ac:dyDescent="0.35">
      <c r="A30" s="4" t="s">
        <v>86</v>
      </c>
      <c r="B30" s="3">
        <v>290000</v>
      </c>
      <c r="D30" s="2" t="s">
        <v>78</v>
      </c>
      <c r="E30" s="3">
        <v>50</v>
      </c>
      <c r="F30" s="3">
        <v>2</v>
      </c>
      <c r="I30" s="2" t="s">
        <v>93</v>
      </c>
      <c r="J30" s="3">
        <v>2</v>
      </c>
    </row>
    <row r="31" spans="1:10" x14ac:dyDescent="0.35">
      <c r="A31" s="4" t="s">
        <v>90</v>
      </c>
      <c r="B31" s="3">
        <v>280000</v>
      </c>
      <c r="D31" s="2" t="s">
        <v>21</v>
      </c>
      <c r="E31" s="3">
        <v>41.666666666666664</v>
      </c>
      <c r="F31" s="3">
        <v>6</v>
      </c>
      <c r="I31" s="2" t="s">
        <v>82</v>
      </c>
      <c r="J31" s="3">
        <v>5</v>
      </c>
    </row>
    <row r="32" spans="1:10" x14ac:dyDescent="0.35">
      <c r="A32" s="4" t="s">
        <v>123</v>
      </c>
      <c r="B32" s="3">
        <v>538000</v>
      </c>
      <c r="D32" s="2" t="s">
        <v>117</v>
      </c>
      <c r="E32" s="3">
        <v>100</v>
      </c>
      <c r="F32" s="3">
        <v>1</v>
      </c>
      <c r="I32" s="2" t="s">
        <v>107</v>
      </c>
      <c r="J32" s="3">
        <v>4</v>
      </c>
    </row>
    <row r="33" spans="1:10" x14ac:dyDescent="0.35">
      <c r="A33" s="4" t="s">
        <v>20</v>
      </c>
      <c r="B33" s="3">
        <v>15469840</v>
      </c>
      <c r="D33" s="2" t="s">
        <v>81</v>
      </c>
      <c r="E33" s="3">
        <v>83.333333333333329</v>
      </c>
      <c r="F33" s="3">
        <v>3</v>
      </c>
      <c r="I33" s="2" t="s">
        <v>134</v>
      </c>
      <c r="J33" s="3">
        <v>1</v>
      </c>
    </row>
    <row r="34" spans="1:10" x14ac:dyDescent="0.35">
      <c r="A34" s="2">
        <v>2022</v>
      </c>
      <c r="B34" s="3">
        <v>50507236</v>
      </c>
      <c r="D34" s="2" t="s">
        <v>116</v>
      </c>
      <c r="E34" s="3">
        <v>0</v>
      </c>
      <c r="F34" s="3">
        <v>1</v>
      </c>
      <c r="I34" s="2" t="s">
        <v>42</v>
      </c>
      <c r="J34" s="3">
        <v>3</v>
      </c>
    </row>
    <row r="35" spans="1:10" x14ac:dyDescent="0.35">
      <c r="A35" s="4" t="s">
        <v>142</v>
      </c>
      <c r="B35" s="3">
        <v>241000</v>
      </c>
      <c r="D35" s="2" t="s">
        <v>108</v>
      </c>
      <c r="E35" s="3">
        <v>50</v>
      </c>
      <c r="F35" s="3">
        <v>1</v>
      </c>
      <c r="I35" s="2" t="s">
        <v>37</v>
      </c>
      <c r="J35" s="3">
        <v>6</v>
      </c>
    </row>
    <row r="36" spans="1:10" x14ac:dyDescent="0.35">
      <c r="A36" s="4" t="s">
        <v>62</v>
      </c>
      <c r="B36" s="3">
        <v>844500</v>
      </c>
      <c r="D36" s="2" t="s">
        <v>59</v>
      </c>
      <c r="E36" s="3">
        <v>33.333333333333336</v>
      </c>
      <c r="F36" s="3">
        <v>3</v>
      </c>
      <c r="I36" s="2" t="s">
        <v>33</v>
      </c>
      <c r="J36" s="3">
        <v>3</v>
      </c>
    </row>
    <row r="37" spans="1:10" x14ac:dyDescent="0.35">
      <c r="A37" s="4" t="s">
        <v>146</v>
      </c>
      <c r="B37" s="3">
        <v>115000</v>
      </c>
      <c r="D37" s="2" t="s">
        <v>140</v>
      </c>
      <c r="E37" s="3">
        <v>100</v>
      </c>
      <c r="F37" s="3">
        <v>1</v>
      </c>
      <c r="I37" s="2" t="s">
        <v>137</v>
      </c>
      <c r="J37" s="3">
        <v>1</v>
      </c>
    </row>
    <row r="38" spans="1:10" x14ac:dyDescent="0.35">
      <c r="A38" s="4" t="s">
        <v>49</v>
      </c>
      <c r="B38" s="3">
        <v>240000</v>
      </c>
      <c r="D38" s="2" t="s">
        <v>66</v>
      </c>
      <c r="E38" s="3">
        <v>100</v>
      </c>
      <c r="F38" s="3">
        <v>2</v>
      </c>
      <c r="I38" s="2" t="s">
        <v>99</v>
      </c>
      <c r="J38" s="3">
        <v>3</v>
      </c>
    </row>
    <row r="39" spans="1:10" x14ac:dyDescent="0.35">
      <c r="A39" s="4" t="s">
        <v>15</v>
      </c>
      <c r="B39" s="3">
        <v>1620800</v>
      </c>
      <c r="D39" s="2" t="s">
        <v>57</v>
      </c>
      <c r="E39" s="3">
        <v>87.5</v>
      </c>
      <c r="F39" s="3">
        <v>4</v>
      </c>
      <c r="I39" s="2" t="s">
        <v>29</v>
      </c>
      <c r="J39" s="3">
        <v>41</v>
      </c>
    </row>
    <row r="40" spans="1:10" x14ac:dyDescent="0.35">
      <c r="A40" s="4" t="s">
        <v>24</v>
      </c>
      <c r="B40" s="3">
        <v>1743500</v>
      </c>
      <c r="D40" s="2" t="s">
        <v>38</v>
      </c>
      <c r="E40" s="3">
        <v>50</v>
      </c>
      <c r="F40" s="3">
        <v>1</v>
      </c>
      <c r="I40" s="2" t="s">
        <v>69</v>
      </c>
      <c r="J40" s="3">
        <v>3</v>
      </c>
    </row>
    <row r="41" spans="1:10" x14ac:dyDescent="0.35">
      <c r="A41" s="4" t="s">
        <v>40</v>
      </c>
      <c r="B41" s="3">
        <v>11200000</v>
      </c>
      <c r="D41" s="2" t="s">
        <v>43</v>
      </c>
      <c r="E41" s="3">
        <v>33.333333333333336</v>
      </c>
      <c r="F41" s="3">
        <v>3</v>
      </c>
      <c r="I41" s="2" t="s">
        <v>61</v>
      </c>
      <c r="J41" s="3">
        <v>1</v>
      </c>
    </row>
    <row r="42" spans="1:10" x14ac:dyDescent="0.35">
      <c r="A42" s="4" t="s">
        <v>86</v>
      </c>
      <c r="B42" s="3">
        <v>150000</v>
      </c>
      <c r="D42" s="2" t="s">
        <v>46</v>
      </c>
      <c r="E42" s="3">
        <v>100</v>
      </c>
      <c r="F42" s="3">
        <v>4</v>
      </c>
      <c r="I42" s="2" t="s">
        <v>19</v>
      </c>
      <c r="J42" s="3">
        <v>8</v>
      </c>
    </row>
    <row r="43" spans="1:10" x14ac:dyDescent="0.35">
      <c r="A43" s="4" t="s">
        <v>20</v>
      </c>
      <c r="B43" s="3">
        <v>34352436</v>
      </c>
      <c r="D43" s="2" t="s">
        <v>48</v>
      </c>
      <c r="E43" s="3">
        <v>50</v>
      </c>
      <c r="F43" s="3">
        <v>4</v>
      </c>
      <c r="I43" s="2" t="s">
        <v>88</v>
      </c>
      <c r="J43" s="3">
        <v>1</v>
      </c>
    </row>
    <row r="44" spans="1:10" x14ac:dyDescent="0.35">
      <c r="A44" s="2" t="s">
        <v>157</v>
      </c>
      <c r="B44" s="3">
        <v>196668038</v>
      </c>
      <c r="D44" s="2" t="s">
        <v>97</v>
      </c>
      <c r="E44" s="3">
        <v>50</v>
      </c>
      <c r="F44" s="3">
        <v>1</v>
      </c>
      <c r="I44" s="2" t="s">
        <v>70</v>
      </c>
      <c r="J44" s="3">
        <v>6</v>
      </c>
    </row>
    <row r="45" spans="1:10" x14ac:dyDescent="0.35">
      <c r="D45" s="2" t="s">
        <v>76</v>
      </c>
      <c r="E45" s="3">
        <v>25</v>
      </c>
      <c r="F45" s="3">
        <v>2</v>
      </c>
      <c r="I45" s="2" t="s">
        <v>136</v>
      </c>
      <c r="J45" s="3">
        <v>1</v>
      </c>
    </row>
    <row r="46" spans="1:10" x14ac:dyDescent="0.35">
      <c r="D46" s="2" t="s">
        <v>91</v>
      </c>
      <c r="E46" s="3">
        <v>50</v>
      </c>
      <c r="F46" s="3">
        <v>1</v>
      </c>
      <c r="I46" s="2" t="s">
        <v>125</v>
      </c>
      <c r="J46" s="3">
        <v>2</v>
      </c>
    </row>
    <row r="47" spans="1:10" x14ac:dyDescent="0.35">
      <c r="D47" s="2" t="s">
        <v>119</v>
      </c>
      <c r="E47" s="3">
        <v>75</v>
      </c>
      <c r="F47" s="3">
        <v>2</v>
      </c>
      <c r="I47" s="2" t="s">
        <v>98</v>
      </c>
      <c r="J47" s="3">
        <v>3</v>
      </c>
    </row>
    <row r="48" spans="1:10" x14ac:dyDescent="0.35">
      <c r="D48" s="2" t="s">
        <v>124</v>
      </c>
      <c r="E48" s="3">
        <v>50</v>
      </c>
      <c r="F48" s="3">
        <v>3</v>
      </c>
      <c r="I48" s="2" t="s">
        <v>77</v>
      </c>
      <c r="J48" s="3">
        <v>7</v>
      </c>
    </row>
    <row r="49" spans="4:10" x14ac:dyDescent="0.35">
      <c r="D49" s="2" t="s">
        <v>104</v>
      </c>
      <c r="E49" s="3">
        <v>100</v>
      </c>
      <c r="F49" s="3">
        <v>1</v>
      </c>
      <c r="I49" s="2" t="s">
        <v>27</v>
      </c>
      <c r="J49" s="3">
        <v>2</v>
      </c>
    </row>
    <row r="50" spans="4:10" x14ac:dyDescent="0.35">
      <c r="D50" s="2" t="s">
        <v>30</v>
      </c>
      <c r="E50" s="3">
        <v>77.74647887323944</v>
      </c>
      <c r="F50" s="3">
        <v>355</v>
      </c>
      <c r="I50" s="2" t="s">
        <v>56</v>
      </c>
      <c r="J50" s="3">
        <v>16</v>
      </c>
    </row>
    <row r="51" spans="4:10" x14ac:dyDescent="0.35">
      <c r="D51" s="2" t="s">
        <v>102</v>
      </c>
      <c r="E51" s="3">
        <v>0</v>
      </c>
      <c r="F51" s="3">
        <v>1</v>
      </c>
      <c r="I51" s="2" t="s">
        <v>130</v>
      </c>
      <c r="J51" s="3">
        <v>1</v>
      </c>
    </row>
    <row r="52" spans="4:10" x14ac:dyDescent="0.35">
      <c r="D52" s="2" t="s">
        <v>157</v>
      </c>
      <c r="E52" s="3">
        <v>70.922570016474467</v>
      </c>
      <c r="F52" s="3">
        <v>607</v>
      </c>
      <c r="I52" s="2" t="s">
        <v>157</v>
      </c>
      <c r="J52" s="3">
        <v>607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10397-F9CB-47BD-B14A-5460C29E2B63}">
  <dimension ref="A1"/>
  <sheetViews>
    <sheetView topLeftCell="F18" zoomScale="113" workbookViewId="0">
      <selection activeCell="K27" sqref="K27"/>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C A A g A 6 1 w R W Y A r A P G l A A A A 9 g A A A B I A H A B D b 2 5 m a W c v U G F j a 2 F n Z S 5 4 b W w g o h g A K K A U A A A A A A A A A A A A A A A A A A A A A A A A A A A A h Y 9 L C s I w G I S v U r J v X k W Q 8 j d d u B K s C I K 4 D T G 2 w T a V J j W 9 m w u P 5 B W s a N W d y 5 n 5 B m b u 1 x v k Q 1 N H F 9 0 5 0 9 o M M U x R p K 1 q D 8 a W G e r 9 M Z 6 j X M B G q p M s d T T C 1 q W D M x m q v D + n h I Q Q c E h w 2 5 W E U 8 r I v l h t V a U b G R v r v L R K o 0 / r 8 L + F B O x e Y w T H L G F 4 R j m m Q C Y T C m O / A B / 3 P t M f E x Z 9 7 f t O C 2 3 j 5 R r I J I G 8 P 4 g H U E s D B B Q A A g A I A O t c E 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X B F Z g k K E C n 8 B A A D 9 A g A A E w A c A E Z v c m 1 1 b G F z L 1 N l Y 3 R p b 2 4 x L m 0 g o h g A K K A U A A A A A A A A A A A A A A A A A A A A A A A A A A A A d V J B T s M w E L x X y h + s c E m k K F J R 4 U C V A 0 q L 4 F K B 2 h t F l n E W M D h 2 5 X V K T d W / s 2 m K C k r J J d m d 8 c z s O g j S K 2 v Y v H s P x 9 E g G u C b c F C x C j k K L Z w C Z A X T 4 K M B o 2 d u G y e B O i W u 8 4 m V T Q 3 G J z d K Q 1 5 a 4 6 n A J J 5 e L S f C C 3 Z t h A 5 e S W T 3 z r 6 T y X I G n + z F 6 g o c S y 7 S P + U o X f 7 y z C W u 4 z R 7 n I B W t f L g i j i L M 1 Z a 3 d Q G i + F 5 x q Z G 2 k q Z V y o u q H x o r I e 5 D x q K 4 2 c + s w a e 0 q w L f x Z T j p q w i t 2 C I F e M a Z K F e C b i A T n 0 k 2 7 O j D 0 e + t d a z 2 W b D Q v v m t + S 5 Z s w r 6 S 4 C C s 4 y i 2 c M P h i X d 0 l b k F M T v h n 2 2 1 M c 9 0 Z f z n K W 9 Y u Y 9 v 4 0 7 o P H k C 4 P g S b F d C C j A S u Y Q 2 a G J 4 w 5 m H j O 0 K 9 0 j a 0 1 8 J b o I e / 2 2 f u l d d 9 Z L / 7 0 L f s + l w 2 z p F v + O c c V 4 Y 3 W J 1 I v A 8 E w B 2 g q t r k P Q U H 7 V a 4 E / Q b 9 g W k r V f C B K 6 t b A m m d / y H g O r r r / Y u j Q b K n L y p 8 T d Q S w E C L Q A U A A I A C A D r X B F Z g C s A 8 a U A A A D 2 A A A A E g A A A A A A A A A A A A A A A A A A A A A A Q 2 9 u Z m l n L 1 B h Y 2 t h Z 2 U u e G 1 s U E s B A i 0 A F A A C A A g A 6 1 w R W Q / K 6 a u k A A A A 6 Q A A A B M A A A A A A A A A A A A A A A A A 8 Q A A A F t D b 2 5 0 Z W 5 0 X 1 R 5 c G V z X S 5 4 b W x Q S w E C L Q A U A A I A C A D r X B F Z g k K E C n 8 B A A D 9 A g A A E w A A A A A A A A A A A A A A A A D i A Q A A R m 9 y b X V s Y X M v U 2 V j d G l v b j E u b V B L B Q Y A A A A A A w A D A M I A A A C u 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i E A A A A A A A A A A 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H N f c 2 F s Y X 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M 2 I 3 M T k 2 Z i 0 3 Y W U z L T Q z Y m U t Y W J h Z S 0 x N D I y Z m V m O T M z M m 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z X 3 N h b G F y a W V z I i A v P j x F b n R y e S B U e X B l P S J G a W x s Z W R D b 2 1 w b G V 0 Z V J l c 3 V s d F R v V 2 9 y a 3 N o Z W V 0 I i B W Y W x 1 Z T 0 i b D E i I C 8 + P E V u d H J 5 I F R 5 c G U 9 I k F k Z G V k V G 9 E Y X R h T W 9 k Z W w i I F Z h b H V l P S J s M C I g L z 4 8 R W 5 0 c n k g V H l w Z T 0 i R m l s b E N v d W 5 0 I i B W Y W x 1 Z T 0 i b D Y w N y I g L z 4 8 R W 5 0 c n k g V H l w Z T 0 i R m l s b E V y c m 9 y Q 2 9 k Z S I g V m F s d W U 9 I n N V b m t u b 3 d u I i A v P j x F b n R y e S B U e X B l P S J G a W x s R X J y b 3 J D b 3 V u d C I g V m F s d W U 9 I m w w I i A v P j x F b n R y e S B U e X B l P S J G a W x s T G F z d F V w Z G F 0 Z W Q i I F Z h b H V l P S J k M j A y N C 0 w O C 0 x N 1 Q w N j o w O T o y M y 4 x N T E 3 M z Y 4 W i I g L z 4 8 R W 5 0 c n k g V H l w Z T 0 i R m l s b E N v b H V t b l R 5 c G V z I i B W Y W x 1 Z T 0 i c 0 F 3 T U d C Z 1 l E Q m d N R 0 F 3 W U c i I C 8 + P E V u d H J 5 I F R 5 c G U 9 I k Z p b G x D b 2 x 1 b W 5 O Y W 1 l c y I g V m F s d W U 9 I n N b J n F 1 b 3 Q 7 Q 2 9 s d W 1 u M S Z x d W 9 0 O y w m c X V v d D t 3 b 3 J r X 3 l l Y X I m c X V v d D s s J n F 1 b 3 Q 7 Z X h w Z X J p Z W 5 j Z V 9 s Z X Z l b C Z x d W 9 0 O y w m c X V v d D t l b X B s b 3 l t Z W 5 0 X 3 R 5 c G U m c X V v d D s s J n F 1 b 3 Q 7 a m 9 i X 3 R p d G x l J n F 1 b 3 Q 7 L C Z x d W 9 0 O 3 N h b G F y e S Z x d W 9 0 O y w m c X V v d D t z Y W x h c n l f Y 3 V y c m V u Y 3 k m c X V v d D s s J n F 1 b 3 Q 7 c 2 F s Y X J 5 X 2 l u X 3 V z Z C Z x d W 9 0 O y w m c X V v d D t l b X B s b 3 l l Z V 9 y Z X N p Z G V u Y 2 U m c X V v d D s s J n F 1 b 3 Q 7 c m V t b 3 R l X 3 J h d G l v J n F 1 b 3 Q 7 L C Z x d W 9 0 O 2 N v b X B h b n l f b G 9 j Y X R p b 2 4 m c X V v d D s s J n F 1 b 3 Q 7 Y 2 9 t c G F u e V 9 z a X p 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R z X 3 N h b G F y a W V z L 0 F 1 d G 9 S Z W 1 v d m V k Q 2 9 s d W 1 u c z E u e 0 N v b H V t b j E s M H 0 m c X V v d D s s J n F 1 b 3 Q 7 U 2 V j d G l v b j E v Z H N f c 2 F s Y X J p Z X M v Q X V 0 b 1 J l b W 9 2 Z W R D b 2 x 1 b W 5 z M S 5 7 d 2 9 y a 1 9 5 Z W F y L D F 9 J n F 1 b 3 Q 7 L C Z x d W 9 0 O 1 N l Y 3 R p b 2 4 x L 2 R z X 3 N h b G F y a W V z L 0 F 1 d G 9 S Z W 1 v d m V k Q 2 9 s d W 1 u c z E u e 2 V 4 c G V y a W V u Y 2 V f b G V 2 Z W w s M n 0 m c X V v d D s s J n F 1 b 3 Q 7 U 2 V j d G l v b j E v Z H N f c 2 F s Y X J p Z X M v Q X V 0 b 1 J l b W 9 2 Z W R D b 2 x 1 b W 5 z M S 5 7 Z W 1 w b G 9 5 b W V u d F 9 0 e X B l L D N 9 J n F 1 b 3 Q 7 L C Z x d W 9 0 O 1 N l Y 3 R p b 2 4 x L 2 R z X 3 N h b G F y a W V z L 0 F 1 d G 9 S Z W 1 v d m V k Q 2 9 s d W 1 u c z E u e 2 p v Y l 9 0 a X R s Z S w 0 f S Z x d W 9 0 O y w m c X V v d D t T Z W N 0 a W 9 u M S 9 k c 1 9 z Y W x h c m l l c y 9 B d X R v U m V t b 3 Z l Z E N v b H V t b n M x L n t z Y W x h c n k s N X 0 m c X V v d D s s J n F 1 b 3 Q 7 U 2 V j d G l v b j E v Z H N f c 2 F s Y X J p Z X M v Q X V 0 b 1 J l b W 9 2 Z W R D b 2 x 1 b W 5 z M S 5 7 c 2 F s Y X J 5 X 2 N 1 c n J l b m N 5 L D Z 9 J n F 1 b 3 Q 7 L C Z x d W 9 0 O 1 N l Y 3 R p b 2 4 x L 2 R z X 3 N h b G F y a W V z L 0 F 1 d G 9 S Z W 1 v d m V k Q 2 9 s d W 1 u c z E u e 3 N h b G F y e V 9 p b l 9 1 c 2 Q s N 3 0 m c X V v d D s s J n F 1 b 3 Q 7 U 2 V j d G l v b j E v Z H N f c 2 F s Y X J p Z X M v Q X V 0 b 1 J l b W 9 2 Z W R D b 2 x 1 b W 5 z M S 5 7 Z W 1 w b G 9 5 Z W V f c m V z a W R l b m N l L D h 9 J n F 1 b 3 Q 7 L C Z x d W 9 0 O 1 N l Y 3 R p b 2 4 x L 2 R z X 3 N h b G F y a W V z L 0 F 1 d G 9 S Z W 1 v d m V k Q 2 9 s d W 1 u c z E u e 3 J l b W 9 0 Z V 9 y Y X R p b y w 5 f S Z x d W 9 0 O y w m c X V v d D t T Z W N 0 a W 9 u M S 9 k c 1 9 z Y W x h c m l l c y 9 B d X R v U m V t b 3 Z l Z E N v b H V t b n M x L n t j b 2 1 w Y W 5 5 X 2 x v Y 2 F 0 a W 9 u L D E w f S Z x d W 9 0 O y w m c X V v d D t T Z W N 0 a W 9 u M S 9 k c 1 9 z Y W x h c m l l c y 9 B d X R v U m V t b 3 Z l Z E N v b H V t b n M x L n t j b 2 1 w Y W 5 5 X 3 N p e m U s M T F 9 J n F 1 b 3 Q 7 X S w m c X V v d D t D b 2 x 1 b W 5 D b 3 V u d C Z x d W 9 0 O z o x M i w m c X V v d D t L Z X l D b 2 x 1 b W 5 O Y W 1 l c y Z x d W 9 0 O z p b X S w m c X V v d D t D b 2 x 1 b W 5 J Z G V u d G l 0 a W V z J n F 1 b 3 Q 7 O l s m c X V v d D t T Z W N 0 a W 9 u M S 9 k c 1 9 z Y W x h c m l l c y 9 B d X R v U m V t b 3 Z l Z E N v b H V t b n M x L n t D b 2 x 1 b W 4 x L D B 9 J n F 1 b 3 Q 7 L C Z x d W 9 0 O 1 N l Y 3 R p b 2 4 x L 2 R z X 3 N h b G F y a W V z L 0 F 1 d G 9 S Z W 1 v d m V k Q 2 9 s d W 1 u c z E u e 3 d v c m t f e W V h c i w x f S Z x d W 9 0 O y w m c X V v d D t T Z W N 0 a W 9 u M S 9 k c 1 9 z Y W x h c m l l c y 9 B d X R v U m V t b 3 Z l Z E N v b H V t b n M x L n t l e H B l c m l l b m N l X 2 x l d m V s L D J 9 J n F 1 b 3 Q 7 L C Z x d W 9 0 O 1 N l Y 3 R p b 2 4 x L 2 R z X 3 N h b G F y a W V z L 0 F 1 d G 9 S Z W 1 v d m V k Q 2 9 s d W 1 u c z E u e 2 V t c G x v e W 1 l b n R f d H l w Z S w z f S Z x d W 9 0 O y w m c X V v d D t T Z W N 0 a W 9 u M S 9 k c 1 9 z Y W x h c m l l c y 9 B d X R v U m V t b 3 Z l Z E N v b H V t b n M x L n t q b 2 J f d G l 0 b G U s N H 0 m c X V v d D s s J n F 1 b 3 Q 7 U 2 V j d G l v b j E v Z H N f c 2 F s Y X J p Z X M v Q X V 0 b 1 J l b W 9 2 Z W R D b 2 x 1 b W 5 z M S 5 7 c 2 F s Y X J 5 L D V 9 J n F 1 b 3 Q 7 L C Z x d W 9 0 O 1 N l Y 3 R p b 2 4 x L 2 R z X 3 N h b G F y a W V z L 0 F 1 d G 9 S Z W 1 v d m V k Q 2 9 s d W 1 u c z E u e 3 N h b G F y e V 9 j d X J y Z W 5 j e S w 2 f S Z x d W 9 0 O y w m c X V v d D t T Z W N 0 a W 9 u M S 9 k c 1 9 z Y W x h c m l l c y 9 B d X R v U m V t b 3 Z l Z E N v b H V t b n M x L n t z Y W x h c n l f a W 5 f d X N k L D d 9 J n F 1 b 3 Q 7 L C Z x d W 9 0 O 1 N l Y 3 R p b 2 4 x L 2 R z X 3 N h b G F y a W V z L 0 F 1 d G 9 S Z W 1 v d m V k Q 2 9 s d W 1 u c z E u e 2 V t c G x v e W V l X 3 J l c 2 l k Z W 5 j Z S w 4 f S Z x d W 9 0 O y w m c X V v d D t T Z W N 0 a W 9 u M S 9 k c 1 9 z Y W x h c m l l c y 9 B d X R v U m V t b 3 Z l Z E N v b H V t b n M x L n t y Z W 1 v d G V f c m F 0 a W 8 s O X 0 m c X V v d D s s J n F 1 b 3 Q 7 U 2 V j d G l v b j E v Z H N f c 2 F s Y X J p Z X M v Q X V 0 b 1 J l b W 9 2 Z W R D b 2 x 1 b W 5 z M S 5 7 Y 2 9 t c G F u e V 9 s b 2 N h d G l v b i w x M H 0 m c X V v d D s s J n F 1 b 3 Q 7 U 2 V j d G l v b j E v Z H N f c 2 F s Y X J p Z X M v Q X V 0 b 1 J l b W 9 2 Z W R D b 2 x 1 b W 5 z M S 5 7 Y 2 9 t c G F u e V 9 z a X p l L D E x f S Z x d W 9 0 O 1 0 s J n F 1 b 3 Q 7 U m V s Y X R p b 2 5 z a G l w S W 5 m b y Z x d W 9 0 O z p b X X 0 i I C 8 + P C 9 T d G F i b G V F b n R y a W V z P j w v S X R l b T 4 8 S X R l b T 4 8 S X R l b U x v Y 2 F 0 a W 9 u P j x J d G V t V H l w Z T 5 G b 3 J t d W x h P C 9 J d G V t V H l w Z T 4 8 S X R l b V B h d G g + U 2 V j d G l v b j E v Z H N f c 2 F s Y X J p Z X M v U 2 9 1 c m N l P C 9 J d G V t U G F 0 a D 4 8 L 0 l 0 Z W 1 M b 2 N h d G l v b j 4 8 U 3 R h Y m x l R W 5 0 c m l l c y A v P j w v S X R l b T 4 8 S X R l b T 4 8 S X R l b U x v Y 2 F 0 a W 9 u P j x J d G V t V H l w Z T 5 G b 3 J t d W x h P C 9 J d G V t V H l w Z T 4 8 S X R l b V B h d G g + U 2 V j d G l v b j E v Z H N f c 2 F s Y X J p Z X M v U H J v b W 9 0 Z W Q l M j B I Z W F k Z X J z P C 9 J d G V t U G F 0 a D 4 8 L 0 l 0 Z W 1 M b 2 N h d G l v b j 4 8 U 3 R h Y m x l R W 5 0 c m l l c y A v P j w v S X R l b T 4 8 S X R l b T 4 8 S X R l b U x v Y 2 F 0 a W 9 u P j x J d G V t V H l w Z T 5 G b 3 J t d W x h P C 9 J d G V t V H l w Z T 4 8 S X R l b V B h d G g + U 2 V j d G l v b j E v Z H N f c 2 F s Y X J p Z X M v Q 2 h h b m d l Z C U y M F R 5 c G U 8 L 0 l 0 Z W 1 Q Y X R o P j w v S X R l b U x v Y 2 F 0 a W 9 u P j x T d G F i b G V F b n R y a W V z I C 8 + P C 9 J d G V t P j w v S X R l b X M + P C 9 M b 2 N h b F B h Y 2 t h Z 2 V N Z X R h Z G F 0 Y U Z p b G U + F g A A A F B L B Q Y A A A A A A A A A A A A A A A A A A A A A A A A m A Q A A A Q A A A N C M n d 8 B F d E R j H o A w E / C l + s B A A A A y 3 S O E s k V H k S P p E q + 2 J h A C Q A A A A A C A A A A A A A Q Z g A A A A E A A C A A A A D 2 W r T X G Z Z H H X O c X z y Q U w w d 1 M y p r c s Z b G / q b S k Y k B 0 1 H A A A A A A O g A A A A A I A A C A A A A C j m l 2 C T A + j S Y 5 r i k i n 2 R 1 N S a T Z x 1 t k i f i J l 3 y 0 x C w / G l A A A A A v X o m z z 8 5 0 B w F R M P n j K Q T k z A / 7 G p 9 E I d f 2 a m r P 4 f X C q b I W e t r y v z q 3 G L K p X C Q l T z y 8 t j C 0 k Y s j I S O h H z q k a g Y g 8 9 l C i r b a C t k h 8 f 7 k M f N B V U A A A A D v Q S n k I 4 M q t y r Q C T B v t R 8 f V I m / 4 C 4 C Q k I u d 2 X 8 w L M U H 6 0 a o 7 L t 2 e G 3 4 G A n O G b r k P N x y G Y s C T T a W Y J W y F 7 U N r 0 2 < / D a t a M a s h u p > 
</file>

<file path=customXml/itemProps1.xml><?xml version="1.0" encoding="utf-8"?>
<ds:datastoreItem xmlns:ds="http://schemas.openxmlformats.org/officeDocument/2006/customXml" ds:itemID="{098142DE-6F01-4E96-8320-8F03C4291B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ds_salaries</vt:lpstr>
      <vt:lpstr>pivot1</vt:lpstr>
      <vt:lpstr>pivot2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 sarkar</dc:creator>
  <cp:lastModifiedBy>anushka sarkar</cp:lastModifiedBy>
  <dcterms:created xsi:type="dcterms:W3CDTF">2024-08-17T06:08:20Z</dcterms:created>
  <dcterms:modified xsi:type="dcterms:W3CDTF">2024-08-17T14:58:39Z</dcterms:modified>
</cp:coreProperties>
</file>