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rithvikravi/Downloads/"/>
    </mc:Choice>
  </mc:AlternateContent>
  <xr:revisionPtr revIDLastSave="0" documentId="8_{92A5DB4A-C7F5-734F-80E1-BF1F1E71F015}" xr6:coauthVersionLast="47" xr6:coauthVersionMax="47" xr10:uidLastSave="{00000000-0000-0000-0000-000000000000}"/>
  <bookViews>
    <workbookView xWindow="0" yWindow="500" windowWidth="28800" windowHeight="16560" activeTab="2" xr2:uid="{AD48E55E-1C0F-DB43-B3D7-DDD7CCAC7092}"/>
  </bookViews>
  <sheets>
    <sheet name="1" sheetId="1" r:id="rId1"/>
    <sheet name="2" sheetId="5" r:id="rId2"/>
    <sheet name="3 " sheetId="7" r:id="rId3"/>
  </sheets>
  <definedNames>
    <definedName name="solver_adj" localSheetId="1" hidden="1">'2'!$C$25:$G$25</definedName>
    <definedName name="solver_adj" localSheetId="2" hidden="1">'3 '!$C$9:$E$9,'3 '!$C$11:$E$11</definedName>
    <definedName name="solver_cvg" localSheetId="1" hidden="1">0.0001</definedName>
    <definedName name="solver_cvg" localSheetId="2" hidden="1">0.0001</definedName>
    <definedName name="solver_drv" localSheetId="1" hidden="1">2</definedName>
    <definedName name="solver_drv" localSheetId="2" hidden="1">1</definedName>
    <definedName name="solver_eng" localSheetId="1" hidden="1">2</definedName>
    <definedName name="solver_eng" localSheetId="2" hidden="1">2</definedName>
    <definedName name="solver_itr" localSheetId="1" hidden="1">2147483647</definedName>
    <definedName name="solver_itr" localSheetId="2" hidden="1">2147483647</definedName>
    <definedName name="solver_lhs1" localSheetId="1" hidden="1">'2'!$C$25:$G$25</definedName>
    <definedName name="solver_lhs1" localSheetId="2" hidden="1">'3 '!$C$11:$E$11</definedName>
    <definedName name="solver_lhs2" localSheetId="1" hidden="1">'2'!$H$17:$H$21</definedName>
    <definedName name="solver_lhs2" localSheetId="2" hidden="1">'3 '!$C$14:$E$14</definedName>
    <definedName name="solver_lhs3" localSheetId="2" hidden="1">'3 '!$C$9:$E$9</definedName>
    <definedName name="solver_lhs4" localSheetId="2" hidden="1">'3 '!$F$9</definedName>
    <definedName name="solver_lin" localSheetId="1" hidden="1">1</definedName>
    <definedName name="solver_lin" localSheetId="2" hidden="1">1</definedName>
    <definedName name="solver_mip" localSheetId="1" hidden="1">2147483647</definedName>
    <definedName name="solver_mip" localSheetId="2" hidden="1">2147483647</definedName>
    <definedName name="solver_mni" localSheetId="1" hidden="1">30</definedName>
    <definedName name="solver_mni" localSheetId="2" hidden="1">30</definedName>
    <definedName name="solver_mrt" localSheetId="1" hidden="1">0.075</definedName>
    <definedName name="solver_mrt" localSheetId="2" hidden="1">0.075</definedName>
    <definedName name="solver_msl" localSheetId="1" hidden="1">2</definedName>
    <definedName name="solver_msl" localSheetId="2" hidden="1">2</definedName>
    <definedName name="solver_neg" localSheetId="1" hidden="1">1</definedName>
    <definedName name="solver_neg" localSheetId="2" hidden="1">1</definedName>
    <definedName name="solver_nod" localSheetId="1" hidden="1">2147483647</definedName>
    <definedName name="solver_nod" localSheetId="2" hidden="1">2147483647</definedName>
    <definedName name="solver_num" localSheetId="1" hidden="1">2</definedName>
    <definedName name="solver_num" localSheetId="2" hidden="1">4</definedName>
    <definedName name="solver_opt" localSheetId="1" hidden="1">'2'!$C$28</definedName>
    <definedName name="solver_opt" localSheetId="2" hidden="1">'3 '!$J$15</definedName>
    <definedName name="solver_pre" localSheetId="1" hidden="1">0.000001</definedName>
    <definedName name="solver_pre" localSheetId="2" hidden="1">0.000001</definedName>
    <definedName name="solver_rbv" localSheetId="1" hidden="1">2</definedName>
    <definedName name="solver_rbv" localSheetId="2" hidden="1">1</definedName>
    <definedName name="solver_rel1" localSheetId="1" hidden="1">5</definedName>
    <definedName name="solver_rel1" localSheetId="2" hidden="1">5</definedName>
    <definedName name="solver_rel2" localSheetId="1" hidden="1">3</definedName>
    <definedName name="solver_rel2" localSheetId="2" hidden="1">3</definedName>
    <definedName name="solver_rel3" localSheetId="2" hidden="1">4</definedName>
    <definedName name="solver_rel4" localSheetId="2" hidden="1">2</definedName>
    <definedName name="solver_rhs1" localSheetId="1" hidden="1">"binary"</definedName>
    <definedName name="solver_rhs1" localSheetId="2" hidden="1">"binary"</definedName>
    <definedName name="solver_rhs2" localSheetId="1" hidden="1">'2'!$J$17:$J$21</definedName>
    <definedName name="solver_rhs2" localSheetId="2" hidden="1">'3 '!$C$9:$E$9</definedName>
    <definedName name="solver_rhs3" localSheetId="2" hidden="1">"integer"</definedName>
    <definedName name="solver_rhs4" localSheetId="2" hidden="1">'3 '!$H$9</definedName>
    <definedName name="solver_rlx" localSheetId="1" hidden="1">2</definedName>
    <definedName name="solver_rlx" localSheetId="2" hidden="1">2</definedName>
    <definedName name="solver_rsd" localSheetId="1" hidden="1">0</definedName>
    <definedName name="solver_rsd" localSheetId="2" hidden="1">0</definedName>
    <definedName name="solver_scl" localSheetId="1" hidden="1">2</definedName>
    <definedName name="solver_scl" localSheetId="2" hidden="1">2</definedName>
    <definedName name="solver_sho" localSheetId="1" hidden="1">2</definedName>
    <definedName name="solver_sho" localSheetId="2" hidden="1">2</definedName>
    <definedName name="solver_ssz" localSheetId="1" hidden="1">100</definedName>
    <definedName name="solver_ssz" localSheetId="2" hidden="1">100</definedName>
    <definedName name="solver_tim" localSheetId="1" hidden="1">2147483647</definedName>
    <definedName name="solver_tim" localSheetId="2" hidden="1">2147483647</definedName>
    <definedName name="solver_tol" localSheetId="1" hidden="1">0</definedName>
    <definedName name="solver_tol" localSheetId="2" hidden="1">0</definedName>
    <definedName name="solver_typ" localSheetId="1" hidden="1">2</definedName>
    <definedName name="solver_typ" localSheetId="2" hidden="1">2</definedName>
    <definedName name="solver_val" localSheetId="1" hidden="1">0</definedName>
    <definedName name="solver_val" localSheetId="2" hidden="1">0</definedName>
    <definedName name="solver_ver" localSheetId="1" hidden="1">2</definedName>
    <definedName name="solver_ver" localSheetId="2" hidden="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4" i="7" l="1"/>
  <c r="E14" i="7"/>
  <c r="D14" i="7"/>
  <c r="C14" i="7"/>
  <c r="J13" i="7"/>
  <c r="F9" i="7"/>
  <c r="G89" i="1"/>
  <c r="G87" i="1"/>
  <c r="G88" i="1"/>
  <c r="F65" i="1"/>
  <c r="H27" i="5"/>
  <c r="H18" i="5"/>
  <c r="H19" i="5"/>
  <c r="H20" i="5"/>
  <c r="H21" i="5"/>
  <c r="H17" i="5"/>
  <c r="C93" i="1"/>
  <c r="C92" i="1"/>
  <c r="C94" i="1" s="1"/>
  <c r="E47" i="1"/>
  <c r="E46" i="1"/>
  <c r="E49" i="1" s="1"/>
  <c r="F18" i="1"/>
  <c r="E18" i="1"/>
  <c r="D18" i="1"/>
  <c r="J15" i="7" l="1"/>
  <c r="G18" i="1"/>
  <c r="G21" i="1" s="1"/>
</calcChain>
</file>

<file path=xl/sharedStrings.xml><?xml version="1.0" encoding="utf-8"?>
<sst xmlns="http://schemas.openxmlformats.org/spreadsheetml/2006/main" count="121" uniqueCount="94">
  <si>
    <t xml:space="preserve">Trim-Look Company Manufacturing </t>
  </si>
  <si>
    <t xml:space="preserve">a. </t>
  </si>
  <si>
    <t xml:space="preserve">Profit decrease per coat to $18. </t>
  </si>
  <si>
    <t>Will this change optimal production quantities?</t>
  </si>
  <si>
    <t xml:space="preserve">No, this will not change the optimal production quantities. The range of allowable profit is between $15 to $22.5 for the optimal solution to stay the same for the cost of the production of coats. </t>
  </si>
  <si>
    <t>Profit Per Unit</t>
  </si>
  <si>
    <t xml:space="preserve">Shirts </t>
  </si>
  <si>
    <t>Dresses</t>
  </si>
  <si>
    <t>Coats</t>
  </si>
  <si>
    <t>Resources</t>
  </si>
  <si>
    <t>Cutting (hours)</t>
  </si>
  <si>
    <t>Sewing (hours)</t>
  </si>
  <si>
    <t>Material (yards)</t>
  </si>
  <si>
    <t>Resources Required per Unit Produced</t>
  </si>
  <si>
    <t xml:space="preserve">Production </t>
  </si>
  <si>
    <t>Totals</t>
  </si>
  <si>
    <t>Available</t>
  </si>
  <si>
    <t>&lt;=</t>
  </si>
  <si>
    <t>Total Profit</t>
  </si>
  <si>
    <t>Shirts</t>
  </si>
  <si>
    <t xml:space="preserve">Profit per coat </t>
  </si>
  <si>
    <t>Profit Decrease</t>
  </si>
  <si>
    <t>New Total Proft</t>
  </si>
  <si>
    <t xml:space="preserve">b. </t>
  </si>
  <si>
    <t xml:space="preserve">Total Profit decreases by $80 with new coat profit of $18 since the optimal production quantity does not change. You are producing the same number based on the allowable range but selling them for cheaper. </t>
  </si>
  <si>
    <t xml:space="preserve">The reduced cost shows that shirts need to be increased by $2.5 before they become profitable to produce. </t>
  </si>
  <si>
    <t xml:space="preserve">c. </t>
  </si>
  <si>
    <t>Change in total profit?</t>
  </si>
  <si>
    <t>Cost</t>
  </si>
  <si>
    <t>Allowable</t>
  </si>
  <si>
    <t>Increase</t>
  </si>
  <si>
    <t>Decrease</t>
  </si>
  <si>
    <t xml:space="preserve">Allowable </t>
  </si>
  <si>
    <t>Profit per dress increases by</t>
  </si>
  <si>
    <t xml:space="preserve">Pofit per coat decreases by </t>
  </si>
  <si>
    <t xml:space="preserve">Because the total percent of change to the objective coefficients is greater than 100%, the optimal production quantities may or may not change. You cannot tell based on the sensititity analysis what changes may occur to the total profit or the optimal production quantities.  </t>
  </si>
  <si>
    <t>How much increase to price of shirts to be profitable?</t>
  </si>
  <si>
    <t>Reduced Cost</t>
  </si>
  <si>
    <t>Percent</t>
  </si>
  <si>
    <t>Change</t>
  </si>
  <si>
    <t>Total Percent change</t>
  </si>
  <si>
    <t xml:space="preserve">d. </t>
  </si>
  <si>
    <t xml:space="preserve">Increase material by (yards) </t>
  </si>
  <si>
    <t>Affect to total profit?</t>
  </si>
  <si>
    <t>Will this cause change in optimal production quantities?</t>
  </si>
  <si>
    <t>Shadow Price</t>
  </si>
  <si>
    <t xml:space="preserve">Material </t>
  </si>
  <si>
    <t xml:space="preserve">e. </t>
  </si>
  <si>
    <t xml:space="preserve">Reduce cutting hours by </t>
  </si>
  <si>
    <t xml:space="preserve">Increase materials by </t>
  </si>
  <si>
    <t>hours</t>
  </si>
  <si>
    <t>yards</t>
  </si>
  <si>
    <t>How much affect to total profit?</t>
  </si>
  <si>
    <t>Will this cause a change in production quantites?</t>
  </si>
  <si>
    <t>Total Profit change</t>
  </si>
  <si>
    <t>Cutting Profit change</t>
  </si>
  <si>
    <t>Material Profit change</t>
  </si>
  <si>
    <t xml:space="preserve">Profit Change = </t>
  </si>
  <si>
    <t>shadow price * number of change to RHS</t>
  </si>
  <si>
    <t>Righthand</t>
  </si>
  <si>
    <t>Side Constraints</t>
  </si>
  <si>
    <t>($ per unit)</t>
  </si>
  <si>
    <t>Paramedic Stations</t>
  </si>
  <si>
    <t>Paramedic Station in Tract</t>
  </si>
  <si>
    <t>Station?</t>
  </si>
  <si>
    <t>&gt;=</t>
  </si>
  <si>
    <t>Tract 1</t>
  </si>
  <si>
    <t>Tract 2</t>
  </si>
  <si>
    <t>Tract 3</t>
  </si>
  <si>
    <t>Tract 4</t>
  </si>
  <si>
    <t>Tract 5</t>
  </si>
  <si>
    <t xml:space="preserve">Total Tracts </t>
  </si>
  <si>
    <t>Total Cost</t>
  </si>
  <si>
    <t>Bellevue School Board</t>
  </si>
  <si>
    <t>Educomp</t>
  </si>
  <si>
    <t>Macwin</t>
  </si>
  <si>
    <t>McElectronics</t>
  </si>
  <si>
    <t>Total cost</t>
  </si>
  <si>
    <t>Big Number</t>
  </si>
  <si>
    <t>Material Increase</t>
  </si>
  <si>
    <t>Profit Change w/</t>
  </si>
  <si>
    <t>The solution changes regardless when the materials increase or decrease since the shadow price is not zero. This means that the total profit and the optimal production quantities will change. The total profit increases by $50 (i.e  20 yards * $2.5/yard).</t>
  </si>
  <si>
    <t>100% rule</t>
  </si>
  <si>
    <t>Since the 100% rule is satisfied as shown below, the shadow prices are valid, therefore, when there are changes to the constraints, the solution will change regardless. The production quantites will change, and the total profit increases by $55.</t>
  </si>
  <si>
    <t>Response Time in minutes to a medical emergency in tract (min)</t>
  </si>
  <si>
    <t>Capacity</t>
  </si>
  <si>
    <t>Fixed cost</t>
  </si>
  <si>
    <t>Variable cost</t>
  </si>
  <si>
    <t>Units Bought</t>
  </si>
  <si>
    <t>Units Required</t>
  </si>
  <si>
    <t>Units</t>
  </si>
  <si>
    <t>=</t>
  </si>
  <si>
    <t>Buy?</t>
  </si>
  <si>
    <t>Big Num Constraint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</si>
</sst>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quot;$&quot;#,##0.00"/>
  </numFmts>
  <fonts count="11" x14ac:knownFonts="1">
    <font>
      <sz val="12"/>
      <color theme="1"/>
      <name val="Aptos Narrow"/>
      <family val="2"/>
      <scheme val="minor"/>
    </font>
    <font>
      <sz val="12"/>
      <color theme="1"/>
      <name val="Aptos Narrow"/>
      <family val="2"/>
      <scheme val="minor"/>
    </font>
    <font>
      <sz val="12"/>
      <color rgb="FFFF0000"/>
      <name val="Aptos Narrow"/>
      <family val="2"/>
      <scheme val="minor"/>
    </font>
    <font>
      <b/>
      <sz val="12"/>
      <color theme="1"/>
      <name val="Aptos Narrow"/>
      <scheme val="minor"/>
    </font>
    <font>
      <b/>
      <sz val="16"/>
      <color theme="1"/>
      <name val="Aptos Narrow"/>
      <scheme val="minor"/>
    </font>
    <font>
      <b/>
      <sz val="12"/>
      <color rgb="FFFF0000"/>
      <name val="Aptos Narrow"/>
      <scheme val="minor"/>
    </font>
    <font>
      <sz val="12"/>
      <color rgb="FFFF0000"/>
      <name val="Aptos Narrow"/>
      <scheme val="minor"/>
    </font>
    <font>
      <i/>
      <sz val="12"/>
      <color theme="1"/>
      <name val="Aptos Narrow"/>
      <scheme val="minor"/>
    </font>
    <font>
      <sz val="8"/>
      <name val="Aptos Narrow"/>
      <family val="2"/>
      <scheme val="minor"/>
    </font>
    <font>
      <sz val="12"/>
      <color theme="1"/>
      <name val="Aptos Narrow"/>
      <scheme val="minor"/>
    </font>
    <font>
      <sz val="12"/>
      <name val="Aptos Narrow"/>
      <family val="2"/>
      <scheme val="minor"/>
    </font>
  </fonts>
  <fills count="9">
    <fill>
      <patternFill patternType="none"/>
    </fill>
    <fill>
      <patternFill patternType="gray125"/>
    </fill>
    <fill>
      <patternFill patternType="solid">
        <fgColor theme="3" tint="0.749992370372631"/>
        <bgColor indexed="64"/>
      </patternFill>
    </fill>
    <fill>
      <patternFill patternType="solid">
        <fgColor rgb="FFFFFF00"/>
        <bgColor indexed="64"/>
      </patternFill>
    </fill>
    <fill>
      <patternFill patternType="solid">
        <fgColor rgb="FFFFC000"/>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0"/>
        <bgColor indexed="64"/>
      </patternFill>
    </fill>
    <fill>
      <patternFill patternType="solid">
        <fgColor theme="4" tint="0.79998168889431442"/>
        <bgColor indexed="64"/>
      </patternFill>
    </fill>
  </fills>
  <borders count="1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bottom/>
      <diagonal/>
    </border>
    <border>
      <left/>
      <right style="medium">
        <color indexed="64"/>
      </right>
      <top/>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0" fillId="0" borderId="0" xfId="0" applyAlignment="1">
      <alignment horizontal="center"/>
    </xf>
    <xf numFmtId="6" fontId="0" fillId="2" borderId="0" xfId="0" applyNumberFormat="1" applyFill="1" applyAlignment="1">
      <alignment horizontal="center"/>
    </xf>
    <xf numFmtId="0" fontId="0" fillId="3" borderId="0" xfId="0" applyFill="1" applyAlignment="1">
      <alignment horizontal="center"/>
    </xf>
    <xf numFmtId="0" fontId="0" fillId="2" borderId="0" xfId="0" applyFill="1" applyAlignment="1">
      <alignment horizontal="center"/>
    </xf>
    <xf numFmtId="6" fontId="0" fillId="4" borderId="0" xfId="0" applyNumberFormat="1" applyFill="1" applyAlignment="1">
      <alignment horizontal="center"/>
    </xf>
    <xf numFmtId="0" fontId="3" fillId="0" borderId="0" xfId="0" applyFont="1"/>
    <xf numFmtId="0" fontId="3" fillId="0" borderId="0" xfId="0" applyFont="1" applyAlignment="1">
      <alignment horizontal="center"/>
    </xf>
    <xf numFmtId="0" fontId="3" fillId="0" borderId="0" xfId="0" applyFont="1" applyAlignment="1">
      <alignment horizontal="right"/>
    </xf>
    <xf numFmtId="0" fontId="4" fillId="0" borderId="7" xfId="0" applyFont="1" applyBorder="1"/>
    <xf numFmtId="0" fontId="0" fillId="0" borderId="8" xfId="0" applyBorder="1"/>
    <xf numFmtId="0" fontId="0" fillId="0" borderId="8" xfId="0" applyBorder="1" applyAlignment="1">
      <alignment horizontal="center"/>
    </xf>
    <xf numFmtId="0" fontId="0" fillId="0" borderId="9" xfId="0" applyBorder="1"/>
    <xf numFmtId="0" fontId="0" fillId="0" borderId="10" xfId="0" applyBorder="1"/>
    <xf numFmtId="0" fontId="0" fillId="0" borderId="11" xfId="0" applyBorder="1"/>
    <xf numFmtId="0" fontId="3" fillId="0" borderId="10" xfId="0" applyFont="1" applyBorder="1" applyAlignment="1">
      <alignment horizontal="right"/>
    </xf>
    <xf numFmtId="6" fontId="2" fillId="0" borderId="0" xfId="0" applyNumberFormat="1" applyFont="1"/>
    <xf numFmtId="6" fontId="0" fillId="5" borderId="0" xfId="0" applyNumberFormat="1" applyFill="1" applyAlignment="1">
      <alignment horizontal="center"/>
    </xf>
    <xf numFmtId="6" fontId="0" fillId="6" borderId="0" xfId="0" applyNumberFormat="1" applyFill="1" applyAlignment="1">
      <alignment horizontal="center"/>
    </xf>
    <xf numFmtId="0" fontId="3" fillId="0" borderId="0" xfId="0" applyFont="1" applyAlignment="1">
      <alignment horizontal="left"/>
    </xf>
    <xf numFmtId="0" fontId="0" fillId="0" borderId="0" xfId="0" applyAlignment="1">
      <alignment horizontal="left"/>
    </xf>
    <xf numFmtId="0" fontId="0" fillId="0" borderId="12" xfId="0" applyBorder="1"/>
    <xf numFmtId="0" fontId="0" fillId="0" borderId="13" xfId="0" applyBorder="1"/>
    <xf numFmtId="0" fontId="0" fillId="0" borderId="13" xfId="0" applyBorder="1" applyAlignment="1">
      <alignment horizontal="center"/>
    </xf>
    <xf numFmtId="0" fontId="0" fillId="0" borderId="14" xfId="0" applyBorder="1"/>
    <xf numFmtId="0" fontId="3" fillId="0" borderId="0" xfId="0" applyFont="1" applyAlignment="1">
      <alignment vertical="top" wrapText="1"/>
    </xf>
    <xf numFmtId="9" fontId="0" fillId="0" borderId="0" xfId="1" applyFont="1" applyBorder="1"/>
    <xf numFmtId="6" fontId="6" fillId="0" borderId="0" xfId="0" applyNumberFormat="1" applyFont="1"/>
    <xf numFmtId="0" fontId="2" fillId="0" borderId="0" xfId="0" applyFont="1" applyAlignment="1">
      <alignment horizontal="center"/>
    </xf>
    <xf numFmtId="0" fontId="0" fillId="5" borderId="0" xfId="0" applyFill="1" applyAlignment="1">
      <alignment horizontal="center"/>
    </xf>
    <xf numFmtId="0" fontId="2" fillId="5" borderId="0" xfId="0" applyFont="1" applyFill="1" applyAlignment="1">
      <alignment horizontal="center"/>
    </xf>
    <xf numFmtId="9" fontId="0" fillId="6" borderId="0" xfId="0" applyNumberFormat="1" applyFill="1"/>
    <xf numFmtId="0" fontId="2" fillId="0" borderId="0" xfId="0" applyFont="1"/>
    <xf numFmtId="0" fontId="7" fillId="0" borderId="0" xfId="0" applyFont="1"/>
    <xf numFmtId="0" fontId="7" fillId="0" borderId="0" xfId="0" applyFont="1" applyAlignment="1">
      <alignment horizontal="left"/>
    </xf>
    <xf numFmtId="164" fontId="0" fillId="0" borderId="0" xfId="0" applyNumberFormat="1" applyAlignment="1">
      <alignment horizontal="center"/>
    </xf>
    <xf numFmtId="164" fontId="5" fillId="0" borderId="0" xfId="0" applyNumberFormat="1" applyFont="1" applyAlignment="1">
      <alignment horizontal="center"/>
    </xf>
    <xf numFmtId="0" fontId="4" fillId="0" borderId="0" xfId="0" applyFont="1" applyAlignment="1">
      <alignment horizontal="left"/>
    </xf>
    <xf numFmtId="0" fontId="0" fillId="0" borderId="0" xfId="0" applyAlignment="1">
      <alignment horizontal="center" vertical="center"/>
    </xf>
    <xf numFmtId="0" fontId="0" fillId="2" borderId="0" xfId="0" applyFill="1" applyAlignment="1">
      <alignment horizontal="center" vertical="center"/>
    </xf>
    <xf numFmtId="0" fontId="3" fillId="0" borderId="0" xfId="0" applyFont="1" applyAlignment="1">
      <alignment horizontal="center" vertical="center"/>
    </xf>
    <xf numFmtId="0" fontId="3" fillId="0" borderId="0" xfId="0" applyFont="1" applyAlignment="1">
      <alignment wrapText="1"/>
    </xf>
    <xf numFmtId="0" fontId="0" fillId="5" borderId="0" xfId="0" applyFill="1" applyAlignment="1">
      <alignment horizontal="center" vertical="center"/>
    </xf>
    <xf numFmtId="0" fontId="0" fillId="3" borderId="0" xfId="0" applyFill="1" applyAlignment="1">
      <alignment horizontal="center" vertical="center"/>
    </xf>
    <xf numFmtId="164" fontId="0" fillId="4" borderId="0" xfId="0" applyNumberFormat="1" applyFill="1" applyAlignment="1">
      <alignment horizontal="center" vertical="center"/>
    </xf>
    <xf numFmtId="0" fontId="0" fillId="7" borderId="0" xfId="0" applyFill="1"/>
    <xf numFmtId="0" fontId="0" fillId="7" borderId="0" xfId="0" applyFill="1" applyAlignment="1">
      <alignment horizontal="center"/>
    </xf>
    <xf numFmtId="9" fontId="0" fillId="0" borderId="0" xfId="1" applyFont="1"/>
    <xf numFmtId="164" fontId="9" fillId="6" borderId="0" xfId="0" applyNumberFormat="1" applyFont="1" applyFill="1"/>
    <xf numFmtId="9" fontId="3" fillId="0" borderId="0" xfId="0" applyNumberFormat="1" applyFont="1"/>
    <xf numFmtId="6" fontId="0" fillId="2" borderId="0" xfId="0" applyNumberFormat="1" applyFill="1" applyAlignment="1">
      <alignment horizontal="center" vertical="center"/>
    </xf>
    <xf numFmtId="0" fontId="0" fillId="8" borderId="0" xfId="0" applyFill="1"/>
    <xf numFmtId="6" fontId="0" fillId="8" borderId="0" xfId="0" applyNumberFormat="1" applyFill="1"/>
    <xf numFmtId="6" fontId="0" fillId="0" borderId="0" xfId="0" applyNumberFormat="1"/>
    <xf numFmtId="0" fontId="0" fillId="3" borderId="0" xfId="0" applyFill="1"/>
    <xf numFmtId="0" fontId="0" fillId="8" borderId="0" xfId="0" applyFill="1" applyAlignment="1">
      <alignment horizontal="center"/>
    </xf>
    <xf numFmtId="6" fontId="10" fillId="4" borderId="0" xfId="0" applyNumberFormat="1" applyFont="1" applyFill="1"/>
    <xf numFmtId="0" fontId="3" fillId="0" borderId="1" xfId="0" applyFont="1" applyBorder="1" applyAlignment="1">
      <alignment horizontal="left" wrapText="1"/>
    </xf>
    <xf numFmtId="0" fontId="3" fillId="0" borderId="2" xfId="0" applyFont="1" applyBorder="1" applyAlignment="1">
      <alignment horizontal="left" wrapText="1"/>
    </xf>
    <xf numFmtId="0" fontId="3" fillId="0" borderId="3" xfId="0" applyFont="1" applyBorder="1" applyAlignment="1">
      <alignment horizontal="left" wrapText="1"/>
    </xf>
    <xf numFmtId="0" fontId="3" fillId="0" borderId="15" xfId="0" applyFont="1" applyBorder="1" applyAlignment="1">
      <alignment horizontal="left" wrapText="1"/>
    </xf>
    <xf numFmtId="0" fontId="3" fillId="0" borderId="0" xfId="0" applyFont="1" applyAlignment="1">
      <alignment horizontal="left" wrapText="1"/>
    </xf>
    <xf numFmtId="0" fontId="3" fillId="0" borderId="16" xfId="0" applyFont="1" applyBorder="1" applyAlignment="1">
      <alignment horizontal="left" wrapText="1"/>
    </xf>
    <xf numFmtId="0" fontId="3" fillId="0" borderId="4" xfId="0" applyFont="1" applyBorder="1" applyAlignment="1">
      <alignment horizontal="left" wrapText="1"/>
    </xf>
    <xf numFmtId="0" fontId="3" fillId="0" borderId="5" xfId="0" applyFont="1" applyBorder="1" applyAlignment="1">
      <alignment horizontal="left" wrapText="1"/>
    </xf>
    <xf numFmtId="0" fontId="3" fillId="0" borderId="6" xfId="0" applyFont="1" applyBorder="1" applyAlignment="1">
      <alignment horizontal="left" wrapText="1"/>
    </xf>
    <xf numFmtId="0" fontId="3" fillId="0" borderId="0" xfId="0" applyFont="1" applyAlignment="1">
      <alignment horizontal="center"/>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7" fillId="0" borderId="0" xfId="0" applyFont="1" applyAlignment="1">
      <alignment horizontal="left"/>
    </xf>
    <xf numFmtId="0" fontId="0" fillId="0" borderId="0" xfId="0" applyAlignment="1">
      <alignment horizontal="left"/>
    </xf>
    <xf numFmtId="0" fontId="4" fillId="0" borderId="0" xfId="0" applyFont="1" applyAlignment="1">
      <alignment horizontal="left"/>
    </xf>
    <xf numFmtId="0" fontId="3" fillId="0" borderId="0" xfId="0" applyFont="1" applyAlignment="1">
      <alignment horizontal="right"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1FEA9-6429-244B-AA85-A8F1A6BEAE60}">
  <dimension ref="A1:K98"/>
  <sheetViews>
    <sheetView topLeftCell="A68" zoomScale="114" zoomScaleNormal="130" workbookViewId="0">
      <selection activeCell="B79" sqref="B79"/>
    </sheetView>
  </sheetViews>
  <sheetFormatPr baseColWidth="10" defaultRowHeight="16" x14ac:dyDescent="0.2"/>
  <cols>
    <col min="1" max="1" width="15.5" customWidth="1"/>
    <col min="2" max="2" width="14.1640625" customWidth="1"/>
    <col min="3" max="7" width="14.83203125" customWidth="1"/>
    <col min="8" max="8" width="3.1640625" style="1" bestFit="1" customWidth="1"/>
  </cols>
  <sheetData>
    <row r="1" spans="1:11" x14ac:dyDescent="0.2">
      <c r="A1" t="s">
        <v>0</v>
      </c>
    </row>
    <row r="2" spans="1:11" x14ac:dyDescent="0.2">
      <c r="D2" s="7" t="s">
        <v>6</v>
      </c>
      <c r="E2" s="7" t="s">
        <v>7</v>
      </c>
      <c r="F2" s="7" t="s">
        <v>8</v>
      </c>
    </row>
    <row r="3" spans="1:11" x14ac:dyDescent="0.2">
      <c r="C3" s="6" t="s">
        <v>5</v>
      </c>
      <c r="D3" s="2">
        <v>5</v>
      </c>
      <c r="E3" s="2">
        <v>30</v>
      </c>
      <c r="F3" s="2">
        <v>20</v>
      </c>
    </row>
    <row r="4" spans="1:11" x14ac:dyDescent="0.2">
      <c r="C4" s="6"/>
    </row>
    <row r="5" spans="1:11" x14ac:dyDescent="0.2">
      <c r="C5" s="6" t="s">
        <v>9</v>
      </c>
      <c r="D5" s="66" t="s">
        <v>13</v>
      </c>
      <c r="E5" s="66"/>
      <c r="F5" s="66"/>
      <c r="G5" s="7" t="s">
        <v>15</v>
      </c>
      <c r="H5" s="7"/>
      <c r="I5" s="7" t="s">
        <v>16</v>
      </c>
    </row>
    <row r="6" spans="1:11" x14ac:dyDescent="0.2">
      <c r="C6" s="6" t="s">
        <v>10</v>
      </c>
      <c r="D6" s="4">
        <v>1</v>
      </c>
      <c r="E6" s="4">
        <v>4</v>
      </c>
      <c r="F6" s="4">
        <v>3</v>
      </c>
      <c r="G6" s="1">
        <v>200</v>
      </c>
      <c r="H6" s="1" t="s">
        <v>17</v>
      </c>
      <c r="I6" s="4">
        <v>200</v>
      </c>
    </row>
    <row r="7" spans="1:11" x14ac:dyDescent="0.2">
      <c r="C7" s="6" t="s">
        <v>11</v>
      </c>
      <c r="D7" s="4">
        <v>1</v>
      </c>
      <c r="E7" s="4">
        <v>6</v>
      </c>
      <c r="F7" s="4">
        <v>4</v>
      </c>
      <c r="G7" s="1">
        <v>280</v>
      </c>
      <c r="H7" s="1" t="s">
        <v>17</v>
      </c>
      <c r="I7" s="4">
        <v>369</v>
      </c>
    </row>
    <row r="8" spans="1:11" x14ac:dyDescent="0.2">
      <c r="C8" s="6" t="s">
        <v>12</v>
      </c>
      <c r="D8" s="4">
        <v>1</v>
      </c>
      <c r="E8" s="4">
        <v>4</v>
      </c>
      <c r="F8" s="4">
        <v>2</v>
      </c>
      <c r="G8" s="1">
        <v>160</v>
      </c>
      <c r="H8" s="1" t="s">
        <v>17</v>
      </c>
      <c r="I8" s="4">
        <v>160</v>
      </c>
    </row>
    <row r="9" spans="1:11" x14ac:dyDescent="0.2">
      <c r="C9" s="6"/>
    </row>
    <row r="10" spans="1:11" x14ac:dyDescent="0.2">
      <c r="C10" s="6" t="s">
        <v>14</v>
      </c>
      <c r="D10" s="3">
        <v>0</v>
      </c>
      <c r="E10" s="3">
        <v>20</v>
      </c>
      <c r="F10" s="3">
        <v>40</v>
      </c>
      <c r="I10" s="7" t="s">
        <v>18</v>
      </c>
    </row>
    <row r="11" spans="1:11" x14ac:dyDescent="0.2">
      <c r="I11" s="5">
        <v>1400</v>
      </c>
    </row>
    <row r="12" spans="1:11" ht="22" x14ac:dyDescent="0.3">
      <c r="A12" s="9" t="s">
        <v>1</v>
      </c>
      <c r="B12" s="10"/>
      <c r="C12" s="10"/>
      <c r="D12" s="10"/>
      <c r="E12" s="10"/>
      <c r="F12" s="10"/>
      <c r="G12" s="10"/>
      <c r="H12" s="11"/>
      <c r="I12" s="10"/>
      <c r="J12" s="10"/>
      <c r="K12" s="12"/>
    </row>
    <row r="13" spans="1:11" x14ac:dyDescent="0.2">
      <c r="A13" s="13"/>
      <c r="B13" t="s">
        <v>2</v>
      </c>
      <c r="K13" s="14"/>
    </row>
    <row r="14" spans="1:11" ht="17" thickBot="1" x14ac:dyDescent="0.25">
      <c r="A14" s="13"/>
      <c r="B14" t="s">
        <v>3</v>
      </c>
      <c r="K14" s="14"/>
    </row>
    <row r="15" spans="1:11" ht="16" customHeight="1" x14ac:dyDescent="0.2">
      <c r="A15" s="13"/>
      <c r="C15" s="57" t="s">
        <v>4</v>
      </c>
      <c r="D15" s="58"/>
      <c r="E15" s="58"/>
      <c r="F15" s="58"/>
      <c r="G15" s="58"/>
      <c r="H15" s="58"/>
      <c r="I15" s="58"/>
      <c r="J15" s="59"/>
      <c r="K15" s="14"/>
    </row>
    <row r="16" spans="1:11" ht="17" thickBot="1" x14ac:dyDescent="0.25">
      <c r="A16" s="13"/>
      <c r="C16" s="63"/>
      <c r="D16" s="64"/>
      <c r="E16" s="64"/>
      <c r="F16" s="64"/>
      <c r="G16" s="64"/>
      <c r="H16" s="64"/>
      <c r="I16" s="64"/>
      <c r="J16" s="65"/>
      <c r="K16" s="14"/>
    </row>
    <row r="17" spans="1:11" x14ac:dyDescent="0.2">
      <c r="A17" s="15" t="s">
        <v>20</v>
      </c>
      <c r="B17" s="16">
        <v>18</v>
      </c>
      <c r="D17" s="7" t="s">
        <v>19</v>
      </c>
      <c r="E17" s="7" t="s">
        <v>7</v>
      </c>
      <c r="F17" s="7" t="s">
        <v>8</v>
      </c>
      <c r="G17" s="7" t="s">
        <v>22</v>
      </c>
      <c r="K17" s="14"/>
    </row>
    <row r="18" spans="1:11" x14ac:dyDescent="0.2">
      <c r="A18" s="13"/>
      <c r="D18" s="17">
        <f>D3*D10</f>
        <v>0</v>
      </c>
      <c r="E18" s="17">
        <f>E3*E10</f>
        <v>600</v>
      </c>
      <c r="F18" s="17">
        <f>B17*F10</f>
        <v>720</v>
      </c>
      <c r="G18" s="18">
        <f>SUM(D18:F18)</f>
        <v>1320</v>
      </c>
      <c r="K18" s="14"/>
    </row>
    <row r="19" spans="1:11" x14ac:dyDescent="0.2">
      <c r="A19" s="13"/>
      <c r="C19" s="1"/>
      <c r="D19" s="1"/>
      <c r="E19" s="1"/>
      <c r="K19" s="14"/>
    </row>
    <row r="20" spans="1:11" x14ac:dyDescent="0.2">
      <c r="A20" s="13"/>
      <c r="C20" s="1"/>
      <c r="D20" s="1"/>
      <c r="G20" s="19" t="s">
        <v>21</v>
      </c>
      <c r="K20" s="14"/>
    </row>
    <row r="21" spans="1:11" ht="17" thickBot="1" x14ac:dyDescent="0.25">
      <c r="A21" s="13"/>
      <c r="B21" t="s">
        <v>27</v>
      </c>
      <c r="E21" s="20"/>
      <c r="G21" s="18">
        <f>I11-G18</f>
        <v>80</v>
      </c>
      <c r="K21" s="14"/>
    </row>
    <row r="22" spans="1:11" ht="16" customHeight="1" x14ac:dyDescent="0.2">
      <c r="A22" s="13"/>
      <c r="C22" s="67" t="s">
        <v>24</v>
      </c>
      <c r="D22" s="68"/>
      <c r="E22" s="68"/>
      <c r="F22" s="68"/>
      <c r="G22" s="68"/>
      <c r="H22" s="68"/>
      <c r="I22" s="68"/>
      <c r="J22" s="69"/>
      <c r="K22" s="14"/>
    </row>
    <row r="23" spans="1:11" ht="17" thickBot="1" x14ac:dyDescent="0.25">
      <c r="A23" s="13"/>
      <c r="C23" s="70"/>
      <c r="D23" s="71"/>
      <c r="E23" s="71"/>
      <c r="F23" s="71"/>
      <c r="G23" s="71"/>
      <c r="H23" s="71"/>
      <c r="I23" s="71"/>
      <c r="J23" s="72"/>
      <c r="K23" s="14"/>
    </row>
    <row r="24" spans="1:11" x14ac:dyDescent="0.2">
      <c r="A24" s="13"/>
      <c r="C24" s="25"/>
      <c r="D24" s="25"/>
      <c r="E24" s="25"/>
      <c r="F24" s="25"/>
      <c r="G24" s="25"/>
      <c r="H24" s="25"/>
      <c r="I24" s="25"/>
      <c r="J24" s="25"/>
      <c r="K24" s="14"/>
    </row>
    <row r="25" spans="1:11" x14ac:dyDescent="0.2">
      <c r="A25" s="21"/>
      <c r="B25" s="22"/>
      <c r="C25" s="22"/>
      <c r="D25" s="22"/>
      <c r="E25" s="22"/>
      <c r="F25" s="22"/>
      <c r="G25" s="22"/>
      <c r="H25" s="23"/>
      <c r="I25" s="22"/>
      <c r="J25" s="22"/>
      <c r="K25" s="24"/>
    </row>
    <row r="26" spans="1:11" x14ac:dyDescent="0.2">
      <c r="A26" s="45"/>
      <c r="B26" s="45"/>
      <c r="C26" s="45"/>
      <c r="D26" s="45"/>
      <c r="E26" s="45"/>
      <c r="F26" s="45"/>
      <c r="G26" s="45"/>
      <c r="H26" s="46"/>
      <c r="I26" s="45"/>
      <c r="J26" s="45"/>
      <c r="K26" s="45"/>
    </row>
    <row r="27" spans="1:11" ht="22" x14ac:dyDescent="0.3">
      <c r="A27" s="9" t="s">
        <v>23</v>
      </c>
      <c r="B27" s="10"/>
      <c r="C27" s="10"/>
      <c r="D27" s="10"/>
      <c r="E27" s="10"/>
      <c r="F27" s="10"/>
      <c r="G27" s="10"/>
      <c r="H27" s="11"/>
      <c r="I27" s="10"/>
      <c r="J27" s="10"/>
      <c r="K27" s="12"/>
    </row>
    <row r="28" spans="1:11" x14ac:dyDescent="0.2">
      <c r="A28" s="13"/>
      <c r="B28" t="s">
        <v>36</v>
      </c>
      <c r="K28" s="14"/>
    </row>
    <row r="29" spans="1:11" x14ac:dyDescent="0.2">
      <c r="A29" s="13"/>
      <c r="K29" s="14"/>
    </row>
    <row r="30" spans="1:11" x14ac:dyDescent="0.2">
      <c r="A30" s="13"/>
      <c r="C30" s="7" t="s">
        <v>37</v>
      </c>
      <c r="K30" s="14"/>
    </row>
    <row r="31" spans="1:11" x14ac:dyDescent="0.2">
      <c r="A31" s="13"/>
      <c r="B31" s="7" t="s">
        <v>19</v>
      </c>
      <c r="C31" s="29">
        <v>-2.5</v>
      </c>
      <c r="K31" s="14"/>
    </row>
    <row r="32" spans="1:11" ht="17" thickBot="1" x14ac:dyDescent="0.25">
      <c r="A32" s="13"/>
      <c r="K32" s="14"/>
    </row>
    <row r="33" spans="1:11" x14ac:dyDescent="0.2">
      <c r="A33" s="13"/>
      <c r="B33" s="57" t="s">
        <v>25</v>
      </c>
      <c r="C33" s="58"/>
      <c r="D33" s="58"/>
      <c r="E33" s="58"/>
      <c r="F33" s="58"/>
      <c r="G33" s="59"/>
      <c r="K33" s="14"/>
    </row>
    <row r="34" spans="1:11" ht="17" thickBot="1" x14ac:dyDescent="0.25">
      <c r="A34" s="13"/>
      <c r="B34" s="63"/>
      <c r="C34" s="64"/>
      <c r="D34" s="64"/>
      <c r="E34" s="64"/>
      <c r="F34" s="64"/>
      <c r="G34" s="65"/>
      <c r="K34" s="14"/>
    </row>
    <row r="35" spans="1:11" x14ac:dyDescent="0.2">
      <c r="A35" s="13"/>
      <c r="K35" s="14"/>
    </row>
    <row r="36" spans="1:11" x14ac:dyDescent="0.2">
      <c r="A36" s="21"/>
      <c r="B36" s="22"/>
      <c r="C36" s="22"/>
      <c r="D36" s="22"/>
      <c r="E36" s="22"/>
      <c r="F36" s="22"/>
      <c r="G36" s="22"/>
      <c r="H36" s="23"/>
      <c r="I36" s="22"/>
      <c r="J36" s="22"/>
      <c r="K36" s="24"/>
    </row>
    <row r="37" spans="1:11" x14ac:dyDescent="0.2">
      <c r="A37" s="45"/>
      <c r="B37" s="45"/>
      <c r="C37" s="45"/>
      <c r="D37" s="45"/>
      <c r="E37" s="45"/>
      <c r="F37" s="45"/>
      <c r="G37" s="45"/>
      <c r="H37" s="46"/>
      <c r="I37" s="45"/>
      <c r="J37" s="45"/>
      <c r="K37" s="45"/>
    </row>
    <row r="38" spans="1:11" ht="22" x14ac:dyDescent="0.3">
      <c r="A38" s="9" t="s">
        <v>26</v>
      </c>
      <c r="B38" s="10"/>
      <c r="C38" s="10"/>
      <c r="D38" s="10"/>
      <c r="E38" s="10"/>
      <c r="F38" s="10"/>
      <c r="G38" s="10"/>
      <c r="H38" s="11"/>
      <c r="I38" s="10"/>
      <c r="J38" s="10"/>
      <c r="K38" s="12"/>
    </row>
    <row r="39" spans="1:11" x14ac:dyDescent="0.2">
      <c r="A39" s="13"/>
      <c r="B39" s="20" t="s">
        <v>33</v>
      </c>
      <c r="C39" s="20"/>
      <c r="D39" s="27">
        <v>7</v>
      </c>
      <c r="K39" s="14"/>
    </row>
    <row r="40" spans="1:11" x14ac:dyDescent="0.2">
      <c r="A40" s="13"/>
      <c r="B40" s="74" t="s">
        <v>34</v>
      </c>
      <c r="C40" s="74"/>
      <c r="D40" s="27">
        <v>3</v>
      </c>
      <c r="K40" s="14"/>
    </row>
    <row r="41" spans="1:11" x14ac:dyDescent="0.2">
      <c r="A41" s="13"/>
      <c r="B41" t="s">
        <v>3</v>
      </c>
      <c r="K41" s="14"/>
    </row>
    <row r="42" spans="1:11" x14ac:dyDescent="0.2">
      <c r="A42" s="13"/>
      <c r="B42" t="s">
        <v>27</v>
      </c>
      <c r="K42" s="14"/>
    </row>
    <row r="43" spans="1:11" x14ac:dyDescent="0.2">
      <c r="A43" s="13"/>
      <c r="K43" s="14"/>
    </row>
    <row r="44" spans="1:11" x14ac:dyDescent="0.2">
      <c r="A44" s="13"/>
      <c r="C44" s="7" t="s">
        <v>32</v>
      </c>
      <c r="D44" s="7" t="s">
        <v>29</v>
      </c>
      <c r="E44" s="7" t="s">
        <v>38</v>
      </c>
      <c r="K44" s="14"/>
    </row>
    <row r="45" spans="1:11" x14ac:dyDescent="0.2">
      <c r="A45" s="13"/>
      <c r="C45" s="7" t="s">
        <v>30</v>
      </c>
      <c r="D45" s="7" t="s">
        <v>31</v>
      </c>
      <c r="E45" s="7" t="s">
        <v>39</v>
      </c>
      <c r="K45" s="14"/>
    </row>
    <row r="46" spans="1:11" x14ac:dyDescent="0.2">
      <c r="A46" s="13"/>
      <c r="B46" s="8" t="s">
        <v>7</v>
      </c>
      <c r="C46" s="30">
        <v>10</v>
      </c>
      <c r="D46" s="29">
        <v>3.33</v>
      </c>
      <c r="E46" s="26">
        <f>D39/C46</f>
        <v>0.7</v>
      </c>
      <c r="K46" s="14"/>
    </row>
    <row r="47" spans="1:11" x14ac:dyDescent="0.2">
      <c r="A47" s="13"/>
      <c r="B47" s="8" t="s">
        <v>8</v>
      </c>
      <c r="C47" s="29">
        <v>2.5</v>
      </c>
      <c r="D47" s="30">
        <v>5</v>
      </c>
      <c r="E47" s="26">
        <f>D40/D47</f>
        <v>0.6</v>
      </c>
      <c r="K47" s="14"/>
    </row>
    <row r="48" spans="1:11" x14ac:dyDescent="0.2">
      <c r="A48" s="13"/>
      <c r="K48" s="14"/>
    </row>
    <row r="49" spans="1:11" x14ac:dyDescent="0.2">
      <c r="A49" s="13"/>
      <c r="D49" s="8" t="s">
        <v>40</v>
      </c>
      <c r="E49" s="31">
        <f>SUM(E46:E47)</f>
        <v>1.2999999999999998</v>
      </c>
      <c r="K49" s="14"/>
    </row>
    <row r="50" spans="1:11" ht="17" thickBot="1" x14ac:dyDescent="0.25">
      <c r="A50" s="13"/>
      <c r="K50" s="14"/>
    </row>
    <row r="51" spans="1:11" ht="16" customHeight="1" x14ac:dyDescent="0.2">
      <c r="A51" s="13"/>
      <c r="B51" s="58" t="s">
        <v>35</v>
      </c>
      <c r="C51" s="58"/>
      <c r="D51" s="58"/>
      <c r="E51" s="58"/>
      <c r="F51" s="58"/>
      <c r="G51" s="58"/>
      <c r="H51" s="58"/>
      <c r="I51" s="58"/>
      <c r="J51" s="58"/>
      <c r="K51" s="14"/>
    </row>
    <row r="52" spans="1:11" x14ac:dyDescent="0.2">
      <c r="A52" s="13"/>
      <c r="B52" s="61"/>
      <c r="C52" s="61"/>
      <c r="D52" s="61"/>
      <c r="E52" s="61"/>
      <c r="F52" s="61"/>
      <c r="G52" s="61"/>
      <c r="H52" s="61"/>
      <c r="I52" s="61"/>
      <c r="J52" s="61"/>
      <c r="K52" s="14"/>
    </row>
    <row r="53" spans="1:11" x14ac:dyDescent="0.2">
      <c r="A53" s="13"/>
      <c r="B53" s="61"/>
      <c r="C53" s="61"/>
      <c r="D53" s="61"/>
      <c r="E53" s="61"/>
      <c r="F53" s="61"/>
      <c r="G53" s="61"/>
      <c r="H53" s="61"/>
      <c r="I53" s="61"/>
      <c r="J53" s="61"/>
      <c r="K53" s="14"/>
    </row>
    <row r="54" spans="1:11" x14ac:dyDescent="0.2">
      <c r="A54" s="13"/>
      <c r="K54" s="14"/>
    </row>
    <row r="55" spans="1:11" x14ac:dyDescent="0.2">
      <c r="A55" s="13"/>
      <c r="K55" s="14"/>
    </row>
    <row r="56" spans="1:11" x14ac:dyDescent="0.2">
      <c r="A56" s="21"/>
      <c r="B56" s="22"/>
      <c r="C56" s="22"/>
      <c r="D56" s="22"/>
      <c r="E56" s="22"/>
      <c r="F56" s="22"/>
      <c r="G56" s="22"/>
      <c r="H56" s="23"/>
      <c r="I56" s="22"/>
      <c r="J56" s="22"/>
      <c r="K56" s="24"/>
    </row>
    <row r="57" spans="1:11" x14ac:dyDescent="0.2">
      <c r="A57" s="45"/>
      <c r="B57" s="45"/>
      <c r="C57" s="45"/>
      <c r="D57" s="45"/>
      <c r="E57" s="45"/>
      <c r="F57" s="45"/>
      <c r="G57" s="45"/>
      <c r="H57" s="46"/>
      <c r="I57" s="45"/>
      <c r="J57" s="45"/>
      <c r="K57" s="45"/>
    </row>
    <row r="58" spans="1:11" ht="22" x14ac:dyDescent="0.3">
      <c r="A58" s="9" t="s">
        <v>41</v>
      </c>
      <c r="B58" s="10"/>
      <c r="C58" s="10"/>
      <c r="D58" s="10"/>
      <c r="E58" s="10"/>
      <c r="F58" s="10"/>
      <c r="G58" s="10"/>
      <c r="H58" s="11"/>
      <c r="I58" s="10"/>
      <c r="J58" s="10"/>
      <c r="K58" s="12"/>
    </row>
    <row r="59" spans="1:11" x14ac:dyDescent="0.2">
      <c r="A59" s="13"/>
      <c r="B59" s="74" t="s">
        <v>42</v>
      </c>
      <c r="C59" s="74"/>
      <c r="D59" s="32">
        <v>20</v>
      </c>
      <c r="K59" s="14"/>
    </row>
    <row r="60" spans="1:11" x14ac:dyDescent="0.2">
      <c r="A60" s="13"/>
      <c r="B60" t="s">
        <v>43</v>
      </c>
      <c r="K60" s="14"/>
    </row>
    <row r="61" spans="1:11" x14ac:dyDescent="0.2">
      <c r="A61" s="13"/>
      <c r="B61" t="s">
        <v>44</v>
      </c>
      <c r="K61" s="14"/>
    </row>
    <row r="62" spans="1:11" x14ac:dyDescent="0.2">
      <c r="A62" s="13"/>
      <c r="K62" s="14"/>
    </row>
    <row r="63" spans="1:11" x14ac:dyDescent="0.2">
      <c r="A63" s="13"/>
      <c r="C63" s="7"/>
      <c r="D63" s="7" t="s">
        <v>32</v>
      </c>
      <c r="E63" s="7" t="s">
        <v>32</v>
      </c>
      <c r="F63" s="7" t="s">
        <v>80</v>
      </c>
      <c r="K63" s="14"/>
    </row>
    <row r="64" spans="1:11" x14ac:dyDescent="0.2">
      <c r="A64" s="13"/>
      <c r="C64" s="7" t="s">
        <v>45</v>
      </c>
      <c r="D64" s="7" t="s">
        <v>30</v>
      </c>
      <c r="E64" s="7" t="s">
        <v>31</v>
      </c>
      <c r="F64" s="7" t="s">
        <v>79</v>
      </c>
      <c r="K64" s="14"/>
    </row>
    <row r="65" spans="1:11" x14ac:dyDescent="0.2">
      <c r="A65" s="13"/>
      <c r="B65" s="8" t="s">
        <v>46</v>
      </c>
      <c r="C65" s="29">
        <v>2.5</v>
      </c>
      <c r="D65" s="29">
        <v>40</v>
      </c>
      <c r="E65" s="29">
        <v>26.67</v>
      </c>
      <c r="F65" s="48">
        <f>D59*C65</f>
        <v>50</v>
      </c>
      <c r="K65" s="14"/>
    </row>
    <row r="66" spans="1:11" x14ac:dyDescent="0.2">
      <c r="A66" s="13"/>
      <c r="K66" s="14"/>
    </row>
    <row r="67" spans="1:11" ht="17" thickBot="1" x14ac:dyDescent="0.25">
      <c r="A67" s="13"/>
      <c r="K67" s="14"/>
    </row>
    <row r="68" spans="1:11" x14ac:dyDescent="0.2">
      <c r="A68" s="13"/>
      <c r="B68" s="57" t="s">
        <v>81</v>
      </c>
      <c r="C68" s="58"/>
      <c r="D68" s="58"/>
      <c r="E68" s="58"/>
      <c r="F68" s="58"/>
      <c r="G68" s="58"/>
      <c r="H68" s="58"/>
      <c r="I68" s="58"/>
      <c r="J68" s="59"/>
      <c r="K68" s="14"/>
    </row>
    <row r="69" spans="1:11" ht="17" thickBot="1" x14ac:dyDescent="0.25">
      <c r="A69" s="13"/>
      <c r="B69" s="63"/>
      <c r="C69" s="64"/>
      <c r="D69" s="64"/>
      <c r="E69" s="64"/>
      <c r="F69" s="64"/>
      <c r="G69" s="64"/>
      <c r="H69" s="64"/>
      <c r="I69" s="64"/>
      <c r="J69" s="65"/>
      <c r="K69" s="14"/>
    </row>
    <row r="70" spans="1:11" x14ac:dyDescent="0.2">
      <c r="A70" s="13"/>
      <c r="K70" s="14"/>
    </row>
    <row r="71" spans="1:11" x14ac:dyDescent="0.2">
      <c r="A71" s="13"/>
      <c r="K71" s="14"/>
    </row>
    <row r="72" spans="1:11" x14ac:dyDescent="0.2">
      <c r="A72" s="13"/>
      <c r="K72" s="14"/>
    </row>
    <row r="73" spans="1:11" x14ac:dyDescent="0.2">
      <c r="A73" s="21"/>
      <c r="B73" s="22"/>
      <c r="C73" s="22"/>
      <c r="D73" s="22"/>
      <c r="E73" s="22"/>
      <c r="F73" s="22"/>
      <c r="G73" s="22"/>
      <c r="H73" s="23"/>
      <c r="I73" s="22"/>
      <c r="J73" s="22"/>
      <c r="K73" s="24"/>
    </row>
    <row r="74" spans="1:11" x14ac:dyDescent="0.2">
      <c r="A74" s="45"/>
      <c r="B74" s="45"/>
      <c r="C74" s="45"/>
      <c r="D74" s="45"/>
      <c r="E74" s="45"/>
      <c r="F74" s="45"/>
      <c r="G74" s="45"/>
      <c r="H74" s="46"/>
      <c r="I74" s="45"/>
      <c r="J74" s="45"/>
      <c r="K74" s="45"/>
    </row>
    <row r="75" spans="1:11" ht="23" thickBot="1" x14ac:dyDescent="0.35">
      <c r="A75" s="9" t="s">
        <v>47</v>
      </c>
      <c r="B75" s="10"/>
      <c r="C75" s="10"/>
      <c r="D75" s="10"/>
      <c r="E75" s="10"/>
      <c r="F75" s="10"/>
      <c r="G75" s="10"/>
      <c r="H75" s="11"/>
      <c r="I75" s="10"/>
      <c r="J75" s="10"/>
      <c r="K75" s="12"/>
    </row>
    <row r="76" spans="1:11" ht="16" customHeight="1" x14ac:dyDescent="0.2">
      <c r="A76" s="13"/>
      <c r="B76" s="57" t="s">
        <v>83</v>
      </c>
      <c r="C76" s="58"/>
      <c r="D76" s="58"/>
      <c r="E76" s="58"/>
      <c r="F76" s="58"/>
      <c r="G76" s="58"/>
      <c r="H76" s="58"/>
      <c r="I76" s="58"/>
      <c r="J76" s="59"/>
      <c r="K76" s="14"/>
    </row>
    <row r="77" spans="1:11" x14ac:dyDescent="0.2">
      <c r="A77" s="13"/>
      <c r="B77" s="60"/>
      <c r="C77" s="61"/>
      <c r="D77" s="61"/>
      <c r="E77" s="61"/>
      <c r="F77" s="61"/>
      <c r="G77" s="61"/>
      <c r="H77" s="61"/>
      <c r="I77" s="61"/>
      <c r="J77" s="62"/>
      <c r="K77" s="14"/>
    </row>
    <row r="78" spans="1:11" ht="17" thickBot="1" x14ac:dyDescent="0.25">
      <c r="A78" s="13"/>
      <c r="B78" s="63"/>
      <c r="C78" s="64"/>
      <c r="D78" s="64"/>
      <c r="E78" s="64"/>
      <c r="F78" s="64"/>
      <c r="G78" s="64"/>
      <c r="H78" s="64"/>
      <c r="I78" s="64"/>
      <c r="J78" s="65"/>
      <c r="K78" s="14"/>
    </row>
    <row r="79" spans="1:11" x14ac:dyDescent="0.2">
      <c r="A79" s="13"/>
      <c r="K79" s="14"/>
    </row>
    <row r="80" spans="1:11" x14ac:dyDescent="0.2">
      <c r="A80" s="13"/>
      <c r="B80" s="20" t="s">
        <v>48</v>
      </c>
      <c r="C80" s="20"/>
      <c r="D80" s="28">
        <v>-4</v>
      </c>
      <c r="E80" t="s">
        <v>50</v>
      </c>
      <c r="K80" s="14"/>
    </row>
    <row r="81" spans="1:11" x14ac:dyDescent="0.2">
      <c r="A81" s="13"/>
      <c r="B81" s="20" t="s">
        <v>49</v>
      </c>
      <c r="C81" s="20"/>
      <c r="D81" s="28">
        <v>30</v>
      </c>
      <c r="E81" t="s">
        <v>51</v>
      </c>
      <c r="K81" s="14"/>
    </row>
    <row r="82" spans="1:11" x14ac:dyDescent="0.2">
      <c r="A82" s="13"/>
      <c r="B82" t="s">
        <v>52</v>
      </c>
      <c r="K82" s="14"/>
    </row>
    <row r="83" spans="1:11" x14ac:dyDescent="0.2">
      <c r="A83" s="13"/>
      <c r="B83" t="s">
        <v>53</v>
      </c>
      <c r="K83" s="14"/>
    </row>
    <row r="84" spans="1:11" x14ac:dyDescent="0.2">
      <c r="A84" s="13"/>
      <c r="K84" s="14"/>
    </row>
    <row r="85" spans="1:11" x14ac:dyDescent="0.2">
      <c r="A85" s="13"/>
      <c r="C85" s="7" t="s">
        <v>45</v>
      </c>
      <c r="D85" s="7" t="s">
        <v>59</v>
      </c>
      <c r="E85" s="7" t="s">
        <v>29</v>
      </c>
      <c r="F85" s="7" t="s">
        <v>29</v>
      </c>
      <c r="G85" s="7" t="s">
        <v>82</v>
      </c>
      <c r="K85" s="14"/>
    </row>
    <row r="86" spans="1:11" x14ac:dyDescent="0.2">
      <c r="A86" s="13"/>
      <c r="C86" s="7" t="s">
        <v>61</v>
      </c>
      <c r="D86" s="7" t="s">
        <v>60</v>
      </c>
      <c r="E86" s="7" t="s">
        <v>30</v>
      </c>
      <c r="F86" s="7" t="s">
        <v>31</v>
      </c>
      <c r="G86" s="7"/>
      <c r="K86" s="14"/>
    </row>
    <row r="87" spans="1:11" x14ac:dyDescent="0.2">
      <c r="A87" s="13"/>
      <c r="B87" s="8" t="s">
        <v>10</v>
      </c>
      <c r="C87" s="29">
        <v>5</v>
      </c>
      <c r="D87" s="29">
        <v>200</v>
      </c>
      <c r="E87" s="29">
        <v>40</v>
      </c>
      <c r="F87" s="29">
        <v>40</v>
      </c>
      <c r="G87" s="47">
        <f>4/F87</f>
        <v>0.1</v>
      </c>
      <c r="K87" s="14"/>
    </row>
    <row r="88" spans="1:11" x14ac:dyDescent="0.2">
      <c r="A88" s="13"/>
      <c r="B88" s="8" t="s">
        <v>12</v>
      </c>
      <c r="C88" s="29">
        <v>2.5</v>
      </c>
      <c r="D88" s="29">
        <v>160</v>
      </c>
      <c r="E88" s="29">
        <v>40</v>
      </c>
      <c r="F88" s="29">
        <v>26.67</v>
      </c>
      <c r="G88" s="47">
        <f>D81/E88</f>
        <v>0.75</v>
      </c>
      <c r="K88" s="14"/>
    </row>
    <row r="89" spans="1:11" x14ac:dyDescent="0.2">
      <c r="A89" s="13"/>
      <c r="G89" s="49">
        <f>G87+G88</f>
        <v>0.85</v>
      </c>
      <c r="K89" s="14"/>
    </row>
    <row r="90" spans="1:11" x14ac:dyDescent="0.2">
      <c r="A90" s="13"/>
      <c r="C90" s="33" t="s">
        <v>57</v>
      </c>
      <c r="D90" s="73" t="s">
        <v>58</v>
      </c>
      <c r="E90" s="73"/>
      <c r="F90" s="73"/>
      <c r="G90" s="73"/>
      <c r="K90" s="14"/>
    </row>
    <row r="91" spans="1:11" x14ac:dyDescent="0.2">
      <c r="A91" s="13"/>
      <c r="C91" s="33"/>
      <c r="D91" s="34"/>
      <c r="E91" s="34"/>
      <c r="F91" s="34"/>
      <c r="G91" s="34"/>
      <c r="K91" s="14"/>
    </row>
    <row r="92" spans="1:11" x14ac:dyDescent="0.2">
      <c r="A92" s="13"/>
      <c r="B92" s="8" t="s">
        <v>55</v>
      </c>
      <c r="C92" s="35">
        <f>C87*D80</f>
        <v>-20</v>
      </c>
      <c r="K92" s="14"/>
    </row>
    <row r="93" spans="1:11" x14ac:dyDescent="0.2">
      <c r="A93" s="13"/>
      <c r="B93" s="8" t="s">
        <v>56</v>
      </c>
      <c r="C93" s="35">
        <f>C88*D81</f>
        <v>75</v>
      </c>
      <c r="K93" s="14"/>
    </row>
    <row r="94" spans="1:11" x14ac:dyDescent="0.2">
      <c r="A94" s="13"/>
      <c r="B94" s="8" t="s">
        <v>54</v>
      </c>
      <c r="C94" s="36">
        <f>SUM(C92:C93)</f>
        <v>55</v>
      </c>
      <c r="K94" s="14"/>
    </row>
    <row r="95" spans="1:11" x14ac:dyDescent="0.2">
      <c r="A95" s="13"/>
      <c r="K95" s="14"/>
    </row>
    <row r="96" spans="1:11" x14ac:dyDescent="0.2">
      <c r="A96" s="13"/>
      <c r="K96" s="14"/>
    </row>
    <row r="97" spans="1:11" x14ac:dyDescent="0.2">
      <c r="A97" s="13"/>
      <c r="K97" s="14"/>
    </row>
    <row r="98" spans="1:11" x14ac:dyDescent="0.2">
      <c r="A98" s="21"/>
      <c r="B98" s="22"/>
      <c r="C98" s="22"/>
      <c r="D98" s="22"/>
      <c r="E98" s="22"/>
      <c r="F98" s="22"/>
      <c r="G98" s="22"/>
      <c r="H98" s="23"/>
      <c r="I98" s="22"/>
      <c r="J98" s="22"/>
      <c r="K98" s="24"/>
    </row>
  </sheetData>
  <mergeCells count="10">
    <mergeCell ref="B76:J78"/>
    <mergeCell ref="D5:F5"/>
    <mergeCell ref="C15:J16"/>
    <mergeCell ref="C22:J23"/>
    <mergeCell ref="D90:G90"/>
    <mergeCell ref="B33:G34"/>
    <mergeCell ref="B40:C40"/>
    <mergeCell ref="B59:C59"/>
    <mergeCell ref="B68:J69"/>
    <mergeCell ref="B51:J5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A6F1F-FC6D-6C43-BFF2-C7424A074B58}">
  <dimension ref="A1:J29"/>
  <sheetViews>
    <sheetView topLeftCell="A8" zoomScale="125" workbookViewId="0">
      <selection activeCell="H14" sqref="H14"/>
    </sheetView>
  </sheetViews>
  <sheetFormatPr baseColWidth="10" defaultRowHeight="16" x14ac:dyDescent="0.2"/>
  <cols>
    <col min="3" max="7" width="12.33203125" bestFit="1" customWidth="1"/>
    <col min="8" max="8" width="17.6640625" customWidth="1"/>
    <col min="9" max="9" width="3.1640625" bestFit="1" customWidth="1"/>
  </cols>
  <sheetData>
    <row r="1" spans="1:10" ht="22" x14ac:dyDescent="0.3">
      <c r="A1" s="75" t="s">
        <v>62</v>
      </c>
      <c r="B1" s="75"/>
      <c r="C1" s="75"/>
    </row>
    <row r="2" spans="1:10" ht="22" x14ac:dyDescent="0.3">
      <c r="A2" s="37"/>
      <c r="B2" s="37"/>
      <c r="C2" s="37"/>
      <c r="H2" s="41"/>
    </row>
    <row r="3" spans="1:10" x14ac:dyDescent="0.2">
      <c r="C3" s="66" t="s">
        <v>63</v>
      </c>
      <c r="D3" s="66"/>
      <c r="E3" s="66"/>
      <c r="F3" s="66"/>
      <c r="G3" s="66"/>
      <c r="H3" s="41"/>
    </row>
    <row r="4" spans="1:10" x14ac:dyDescent="0.2">
      <c r="B4" s="38"/>
      <c r="C4" s="40">
        <v>1</v>
      </c>
      <c r="D4" s="40">
        <v>2</v>
      </c>
      <c r="E4" s="40">
        <v>3</v>
      </c>
      <c r="F4" s="40">
        <v>4</v>
      </c>
      <c r="G4" s="40">
        <v>5</v>
      </c>
      <c r="H4" s="38"/>
      <c r="I4" s="38"/>
      <c r="J4" s="38"/>
    </row>
    <row r="5" spans="1:10" x14ac:dyDescent="0.2">
      <c r="A5" s="76" t="s">
        <v>84</v>
      </c>
      <c r="B5" s="40">
        <v>1</v>
      </c>
      <c r="C5" s="42">
        <v>5</v>
      </c>
      <c r="D5" s="42">
        <v>20</v>
      </c>
      <c r="E5" s="42">
        <v>15</v>
      </c>
      <c r="F5" s="42">
        <v>25</v>
      </c>
      <c r="G5" s="42">
        <v>10</v>
      </c>
      <c r="H5" s="38"/>
      <c r="I5" s="38"/>
      <c r="J5" s="38"/>
    </row>
    <row r="6" spans="1:10" x14ac:dyDescent="0.2">
      <c r="A6" s="76"/>
      <c r="B6" s="40">
        <v>2</v>
      </c>
      <c r="C6" s="42">
        <v>12</v>
      </c>
      <c r="D6" s="42">
        <v>4</v>
      </c>
      <c r="E6" s="42">
        <v>20</v>
      </c>
      <c r="F6" s="42">
        <v>15</v>
      </c>
      <c r="G6" s="42">
        <v>25</v>
      </c>
      <c r="H6" s="38"/>
      <c r="I6" s="38"/>
      <c r="J6" s="38"/>
    </row>
    <row r="7" spans="1:10" x14ac:dyDescent="0.2">
      <c r="A7" s="76"/>
      <c r="B7" s="40">
        <v>3</v>
      </c>
      <c r="C7" s="42">
        <v>30</v>
      </c>
      <c r="D7" s="42">
        <v>15</v>
      </c>
      <c r="E7" s="42">
        <v>6</v>
      </c>
      <c r="F7" s="42">
        <v>25</v>
      </c>
      <c r="G7" s="42">
        <v>15</v>
      </c>
      <c r="H7" s="38"/>
      <c r="I7" s="38"/>
      <c r="J7" s="38"/>
    </row>
    <row r="8" spans="1:10" x14ac:dyDescent="0.2">
      <c r="A8" s="76"/>
      <c r="B8" s="40">
        <v>4</v>
      </c>
      <c r="C8" s="42">
        <v>20</v>
      </c>
      <c r="D8" s="42">
        <v>10</v>
      </c>
      <c r="E8" s="42">
        <v>15</v>
      </c>
      <c r="F8" s="42">
        <v>4</v>
      </c>
      <c r="G8" s="42">
        <v>12</v>
      </c>
      <c r="H8" s="38"/>
      <c r="I8" s="38"/>
      <c r="J8" s="38"/>
    </row>
    <row r="9" spans="1:10" ht="45" customHeight="1" x14ac:dyDescent="0.2">
      <c r="A9" s="76"/>
      <c r="B9" s="40">
        <v>5</v>
      </c>
      <c r="C9" s="42">
        <v>15</v>
      </c>
      <c r="D9" s="42">
        <v>25</v>
      </c>
      <c r="E9" s="42">
        <v>12</v>
      </c>
      <c r="F9" s="42">
        <v>10</v>
      </c>
      <c r="G9" s="42">
        <v>5</v>
      </c>
      <c r="H9" s="38"/>
      <c r="I9" s="38"/>
      <c r="J9" s="38"/>
    </row>
    <row r="10" spans="1:10" x14ac:dyDescent="0.2">
      <c r="B10" s="38"/>
      <c r="C10" s="38"/>
      <c r="D10" s="38"/>
      <c r="E10" s="38"/>
      <c r="F10" s="38"/>
      <c r="G10" s="38"/>
      <c r="H10" s="38"/>
      <c r="I10" s="38"/>
      <c r="J10" s="38"/>
    </row>
    <row r="11" spans="1:10" x14ac:dyDescent="0.2">
      <c r="B11" s="38"/>
      <c r="C11" s="38">
        <v>1</v>
      </c>
      <c r="D11" s="38">
        <v>2</v>
      </c>
      <c r="E11" s="38">
        <v>3</v>
      </c>
      <c r="F11" s="38">
        <v>4</v>
      </c>
      <c r="G11" s="38">
        <v>5</v>
      </c>
      <c r="H11" s="38"/>
      <c r="I11" s="38"/>
      <c r="J11" s="38"/>
    </row>
    <row r="12" spans="1:10" x14ac:dyDescent="0.2">
      <c r="B12" s="40" t="s">
        <v>28</v>
      </c>
      <c r="C12" s="50">
        <v>200000</v>
      </c>
      <c r="D12" s="50">
        <v>250000</v>
      </c>
      <c r="E12" s="50">
        <v>400000</v>
      </c>
      <c r="F12" s="50">
        <v>300000</v>
      </c>
      <c r="G12" s="50">
        <v>500000</v>
      </c>
      <c r="H12" s="38"/>
      <c r="I12" s="38"/>
      <c r="J12" s="38"/>
    </row>
    <row r="13" spans="1:10" x14ac:dyDescent="0.2">
      <c r="B13" s="38"/>
      <c r="C13" s="38"/>
      <c r="D13" s="38"/>
      <c r="E13" s="38"/>
      <c r="F13" s="38"/>
      <c r="G13" s="38"/>
      <c r="H13" s="38"/>
      <c r="I13" s="38"/>
      <c r="J13" s="38"/>
    </row>
    <row r="14" spans="1:10" x14ac:dyDescent="0.2">
      <c r="B14" s="38"/>
      <c r="C14" s="38"/>
      <c r="D14" s="38"/>
      <c r="E14" s="38"/>
      <c r="F14" s="38"/>
      <c r="G14" s="38"/>
      <c r="H14" s="38"/>
      <c r="I14" s="38"/>
      <c r="J14" s="38"/>
    </row>
    <row r="15" spans="1:10" x14ac:dyDescent="0.2">
      <c r="B15" s="38"/>
      <c r="C15" s="66" t="s">
        <v>63</v>
      </c>
      <c r="D15" s="66"/>
      <c r="E15" s="66"/>
      <c r="F15" s="66"/>
      <c r="G15" s="66"/>
      <c r="H15" s="38"/>
      <c r="I15" s="38"/>
      <c r="J15" s="38"/>
    </row>
    <row r="16" spans="1:10" x14ac:dyDescent="0.2">
      <c r="B16" s="38"/>
      <c r="C16" s="40">
        <v>1</v>
      </c>
      <c r="D16" s="40">
        <v>2</v>
      </c>
      <c r="E16" s="40">
        <v>3</v>
      </c>
      <c r="F16" s="40">
        <v>4</v>
      </c>
      <c r="G16" s="40">
        <v>5</v>
      </c>
      <c r="H16" s="40" t="s">
        <v>71</v>
      </c>
      <c r="I16" s="38"/>
      <c r="J16" s="38"/>
    </row>
    <row r="17" spans="2:10" x14ac:dyDescent="0.2">
      <c r="B17" s="40" t="s">
        <v>66</v>
      </c>
      <c r="C17" s="39">
        <v>1</v>
      </c>
      <c r="D17" s="39">
        <v>0</v>
      </c>
      <c r="E17" s="39">
        <v>1</v>
      </c>
      <c r="F17" s="39">
        <v>0</v>
      </c>
      <c r="G17" s="39">
        <v>1</v>
      </c>
      <c r="H17" s="38">
        <f>SUMPRODUCT($C$25:$G$25,C17:G17)</f>
        <v>1</v>
      </c>
      <c r="I17" s="38" t="s">
        <v>65</v>
      </c>
      <c r="J17" s="39">
        <v>1</v>
      </c>
    </row>
    <row r="18" spans="2:10" x14ac:dyDescent="0.2">
      <c r="B18" s="40" t="s">
        <v>67</v>
      </c>
      <c r="C18" s="39">
        <v>1</v>
      </c>
      <c r="D18" s="39">
        <v>1</v>
      </c>
      <c r="E18" s="39">
        <v>0</v>
      </c>
      <c r="F18" s="39">
        <v>1</v>
      </c>
      <c r="G18" s="39">
        <v>0</v>
      </c>
      <c r="H18" s="38">
        <f>SUMPRODUCT($C$25:$G$25,C18:G18)</f>
        <v>2</v>
      </c>
      <c r="I18" s="38" t="s">
        <v>65</v>
      </c>
      <c r="J18" s="39">
        <v>1</v>
      </c>
    </row>
    <row r="19" spans="2:10" x14ac:dyDescent="0.2">
      <c r="B19" s="40" t="s">
        <v>68</v>
      </c>
      <c r="C19" s="39">
        <v>0</v>
      </c>
      <c r="D19" s="39">
        <v>1</v>
      </c>
      <c r="E19" s="39">
        <v>1</v>
      </c>
      <c r="F19" s="39">
        <v>0</v>
      </c>
      <c r="G19" s="39">
        <v>1</v>
      </c>
      <c r="H19" s="38">
        <f>SUMPRODUCT($C$25:$G$25,C19:G19)</f>
        <v>1</v>
      </c>
      <c r="I19" s="38" t="s">
        <v>65</v>
      </c>
      <c r="J19" s="39">
        <v>1</v>
      </c>
    </row>
    <row r="20" spans="2:10" x14ac:dyDescent="0.2">
      <c r="B20" s="40" t="s">
        <v>69</v>
      </c>
      <c r="C20" s="39">
        <v>0</v>
      </c>
      <c r="D20" s="39">
        <v>1</v>
      </c>
      <c r="E20" s="39">
        <v>1</v>
      </c>
      <c r="F20" s="39">
        <v>1</v>
      </c>
      <c r="G20" s="39">
        <v>1</v>
      </c>
      <c r="H20" s="38">
        <f>SUMPRODUCT($C$25:$G$25,C20:G20)</f>
        <v>1</v>
      </c>
      <c r="I20" s="38" t="s">
        <v>65</v>
      </c>
      <c r="J20" s="39">
        <v>1</v>
      </c>
    </row>
    <row r="21" spans="2:10" x14ac:dyDescent="0.2">
      <c r="B21" s="40" t="s">
        <v>70</v>
      </c>
      <c r="C21" s="39">
        <v>1</v>
      </c>
      <c r="D21" s="39">
        <v>0</v>
      </c>
      <c r="E21" s="39">
        <v>1</v>
      </c>
      <c r="F21" s="39">
        <v>1</v>
      </c>
      <c r="G21" s="39">
        <v>1</v>
      </c>
      <c r="H21" s="38">
        <f>SUMPRODUCT($C$25:$G$25,C21:G21)</f>
        <v>1</v>
      </c>
      <c r="I21" s="38" t="s">
        <v>65</v>
      </c>
      <c r="J21" s="39">
        <v>1</v>
      </c>
    </row>
    <row r="22" spans="2:10" x14ac:dyDescent="0.2">
      <c r="B22" s="38"/>
      <c r="C22" s="38"/>
      <c r="D22" s="38"/>
      <c r="E22" s="38"/>
      <c r="F22" s="38"/>
      <c r="G22" s="38"/>
      <c r="H22" s="38"/>
      <c r="I22" s="38"/>
      <c r="J22" s="38"/>
    </row>
    <row r="23" spans="2:10" x14ac:dyDescent="0.2">
      <c r="B23" s="38"/>
      <c r="C23" s="38"/>
      <c r="D23" s="38"/>
      <c r="E23" s="38"/>
      <c r="F23" s="38"/>
      <c r="G23" s="38"/>
      <c r="H23" s="38"/>
      <c r="I23" s="38"/>
      <c r="J23" s="38"/>
    </row>
    <row r="24" spans="2:10" x14ac:dyDescent="0.2">
      <c r="C24" s="38"/>
      <c r="D24" s="38"/>
      <c r="E24" s="38"/>
      <c r="F24" s="38"/>
      <c r="G24" s="38"/>
      <c r="H24" s="38"/>
      <c r="I24" s="38"/>
      <c r="J24" s="38"/>
    </row>
    <row r="25" spans="2:10" x14ac:dyDescent="0.2">
      <c r="B25" s="40" t="s">
        <v>64</v>
      </c>
      <c r="C25" s="43">
        <v>1</v>
      </c>
      <c r="D25" s="43">
        <v>1</v>
      </c>
      <c r="E25" s="43">
        <v>0</v>
      </c>
      <c r="F25" s="43">
        <v>0</v>
      </c>
      <c r="G25" s="43">
        <v>0</v>
      </c>
      <c r="H25" s="38"/>
      <c r="I25" s="38"/>
      <c r="J25" s="38"/>
    </row>
    <row r="26" spans="2:10" x14ac:dyDescent="0.2">
      <c r="B26" s="38"/>
      <c r="C26" s="38"/>
      <c r="D26" s="38"/>
      <c r="E26" s="38"/>
      <c r="F26" s="38"/>
      <c r="G26" s="38"/>
      <c r="H26" s="38" t="s">
        <v>72</v>
      </c>
      <c r="I26" s="38"/>
      <c r="J26" s="38"/>
    </row>
    <row r="27" spans="2:10" x14ac:dyDescent="0.2">
      <c r="B27" s="38"/>
      <c r="C27" s="38"/>
      <c r="D27" s="38"/>
      <c r="E27" s="38"/>
      <c r="F27" s="38"/>
      <c r="G27" s="38"/>
      <c r="H27" s="44">
        <f>SUMPRODUCT(C12:G12,C25:G25)</f>
        <v>450000</v>
      </c>
      <c r="I27" s="38"/>
      <c r="J27" s="38"/>
    </row>
    <row r="28" spans="2:10" x14ac:dyDescent="0.2">
      <c r="B28" s="38"/>
      <c r="C28" s="38"/>
      <c r="D28" s="38"/>
      <c r="E28" s="38"/>
      <c r="F28" s="38"/>
      <c r="G28" s="38"/>
      <c r="H28" s="38"/>
      <c r="I28" s="38"/>
      <c r="J28" s="38"/>
    </row>
    <row r="29" spans="2:10" x14ac:dyDescent="0.2">
      <c r="B29" s="38"/>
      <c r="C29" s="38"/>
      <c r="D29" s="38"/>
      <c r="E29" s="38"/>
      <c r="F29" s="38"/>
      <c r="G29" s="38"/>
      <c r="H29" s="38"/>
      <c r="I29" s="38"/>
      <c r="J29" s="38"/>
    </row>
  </sheetData>
  <mergeCells count="4">
    <mergeCell ref="A1:C1"/>
    <mergeCell ref="C3:G3"/>
    <mergeCell ref="A5:A9"/>
    <mergeCell ref="C15:G15"/>
  </mergeCells>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3B029-0F12-A94B-81CE-C4F73B7DCEA4}">
  <dimension ref="A1:J15"/>
  <sheetViews>
    <sheetView tabSelected="1" workbookViewId="0">
      <selection activeCell="C17" sqref="C17"/>
    </sheetView>
  </sheetViews>
  <sheetFormatPr baseColWidth="10" defaultRowHeight="16" x14ac:dyDescent="0.2"/>
  <cols>
    <col min="2" max="2" width="16.83203125" customWidth="1"/>
    <col min="3" max="3" width="12.33203125" customWidth="1"/>
    <col min="4" max="4" width="13" customWidth="1"/>
    <col min="5" max="5" width="12.83203125" bestFit="1" customWidth="1"/>
    <col min="6" max="6" width="12.83203125" customWidth="1"/>
    <col min="7" max="7" width="6" customWidth="1"/>
    <col min="8" max="8" width="13.83203125" customWidth="1"/>
    <col min="10" max="10" width="11.83203125" bestFit="1" customWidth="1"/>
  </cols>
  <sheetData>
    <row r="1" spans="1:10" x14ac:dyDescent="0.2">
      <c r="A1" s="6" t="s">
        <v>73</v>
      </c>
    </row>
    <row r="3" spans="1:10" x14ac:dyDescent="0.2">
      <c r="C3" t="s">
        <v>74</v>
      </c>
      <c r="D3" t="s">
        <v>75</v>
      </c>
      <c r="E3" t="s">
        <v>76</v>
      </c>
    </row>
    <row r="4" spans="1:10" x14ac:dyDescent="0.2">
      <c r="B4" t="s">
        <v>85</v>
      </c>
      <c r="C4" s="51">
        <v>700</v>
      </c>
      <c r="D4" s="51">
        <v>700</v>
      </c>
      <c r="E4" s="51">
        <v>1000</v>
      </c>
    </row>
    <row r="5" spans="1:10" x14ac:dyDescent="0.2">
      <c r="B5" t="s">
        <v>86</v>
      </c>
      <c r="C5" s="52">
        <v>45000</v>
      </c>
      <c r="D5" s="52">
        <v>35000</v>
      </c>
      <c r="E5" s="52">
        <v>50000</v>
      </c>
      <c r="F5" s="53"/>
    </row>
    <row r="6" spans="1:10" x14ac:dyDescent="0.2">
      <c r="B6" t="s">
        <v>87</v>
      </c>
      <c r="C6" s="52">
        <v>750</v>
      </c>
      <c r="D6" s="52">
        <v>775</v>
      </c>
      <c r="E6" s="52">
        <v>700</v>
      </c>
      <c r="F6" s="53"/>
    </row>
    <row r="8" spans="1:10" x14ac:dyDescent="0.2">
      <c r="F8" s="6" t="s">
        <v>88</v>
      </c>
      <c r="H8" s="6" t="s">
        <v>89</v>
      </c>
    </row>
    <row r="9" spans="1:10" x14ac:dyDescent="0.2">
      <c r="B9" t="s">
        <v>90</v>
      </c>
      <c r="C9" s="54">
        <v>0</v>
      </c>
      <c r="D9" s="54">
        <v>350</v>
      </c>
      <c r="E9" s="54">
        <v>1000</v>
      </c>
      <c r="F9">
        <f>SUM(C9:E9)</f>
        <v>1350</v>
      </c>
      <c r="G9" s="1" t="s">
        <v>91</v>
      </c>
      <c r="H9" s="55">
        <v>1350</v>
      </c>
    </row>
    <row r="11" spans="1:10" x14ac:dyDescent="0.2">
      <c r="B11" t="s">
        <v>92</v>
      </c>
      <c r="C11" s="54">
        <v>0</v>
      </c>
      <c r="D11" s="54">
        <v>1</v>
      </c>
      <c r="E11" s="54">
        <v>1</v>
      </c>
    </row>
    <row r="13" spans="1:10" x14ac:dyDescent="0.2">
      <c r="I13" t="s">
        <v>86</v>
      </c>
      <c r="J13" s="53">
        <f>SUMPRODUCT(C5:E5,C11:E11)</f>
        <v>85000</v>
      </c>
    </row>
    <row r="14" spans="1:10" x14ac:dyDescent="0.2">
      <c r="B14" t="s">
        <v>93</v>
      </c>
      <c r="C14">
        <f>C11*C15</f>
        <v>0</v>
      </c>
      <c r="D14">
        <f t="shared" ref="D14:E14" si="0">D11*D15</f>
        <v>700</v>
      </c>
      <c r="E14">
        <f t="shared" si="0"/>
        <v>1000</v>
      </c>
      <c r="I14" t="s">
        <v>87</v>
      </c>
      <c r="J14" s="53">
        <f>SUMPRODUCT(C6:E6,C9:E9)</f>
        <v>971250</v>
      </c>
    </row>
    <row r="15" spans="1:10" x14ac:dyDescent="0.2">
      <c r="B15" t="s">
        <v>78</v>
      </c>
      <c r="C15">
        <v>700</v>
      </c>
      <c r="D15">
        <v>700</v>
      </c>
      <c r="E15">
        <v>1000</v>
      </c>
      <c r="I15" t="s">
        <v>77</v>
      </c>
      <c r="J15" s="56">
        <f>J13+J14</f>
        <v>1056250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1</vt:lpstr>
      <vt:lpstr>2</vt:lpstr>
      <vt:lpstr>3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Miranda S. Grato</dc:creator>
  <cp:lastModifiedBy>Rithvik Ravi</cp:lastModifiedBy>
  <dcterms:created xsi:type="dcterms:W3CDTF">2025-07-11T17:54:40Z</dcterms:created>
  <dcterms:modified xsi:type="dcterms:W3CDTF">2025-07-13T05:17:03Z</dcterms:modified>
</cp:coreProperties>
</file>