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ata Science Course\Final Evaluation-sept\"/>
    </mc:Choice>
  </mc:AlternateContent>
  <xr:revisionPtr revIDLastSave="0" documentId="13_ncr:1_{D4E1F827-B46B-465A-AC6C-1F3402EED4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arehouse" sheetId="1" r:id="rId1"/>
    <sheet name="Statistics" sheetId="3" r:id="rId2"/>
    <sheet name="Total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K4" i="1"/>
  <c r="K2" i="1"/>
  <c r="B85" i="4"/>
  <c r="B83" i="4"/>
  <c r="B81" i="4"/>
  <c r="B79" i="4"/>
  <c r="B77" i="4"/>
  <c r="B75" i="4"/>
  <c r="B73" i="4"/>
  <c r="B71" i="4"/>
  <c r="B69" i="4"/>
  <c r="B66" i="4"/>
  <c r="B61" i="4"/>
  <c r="B59" i="4"/>
  <c r="B54" i="4"/>
  <c r="B52" i="4"/>
  <c r="B50" i="4"/>
  <c r="B48" i="4"/>
  <c r="B46" i="4"/>
  <c r="B44" i="4"/>
  <c r="B42" i="4"/>
  <c r="B38" i="4"/>
  <c r="B36" i="4"/>
  <c r="B34" i="4"/>
  <c r="B32" i="4"/>
  <c r="B28" i="4"/>
  <c r="B25" i="4"/>
  <c r="B23" i="4"/>
  <c r="B21" i="4"/>
  <c r="B19" i="4"/>
  <c r="B17" i="4"/>
  <c r="B13" i="4"/>
  <c r="B11" i="4"/>
  <c r="B9" i="4"/>
  <c r="B6" i="4"/>
  <c r="B4" i="4"/>
  <c r="B86" i="4" s="1"/>
  <c r="J84" i="4"/>
  <c r="K84" i="4" s="1"/>
  <c r="L84" i="4" s="1"/>
  <c r="J82" i="4"/>
  <c r="K82" i="4" s="1"/>
  <c r="L82" i="4" s="1"/>
  <c r="J80" i="4"/>
  <c r="K80" i="4" s="1"/>
  <c r="L80" i="4" s="1"/>
  <c r="J78" i="4"/>
  <c r="K78" i="4" s="1"/>
  <c r="L78" i="4" s="1"/>
  <c r="J76" i="4"/>
  <c r="K76" i="4" s="1"/>
  <c r="L76" i="4" s="1"/>
  <c r="J74" i="4"/>
  <c r="K74" i="4" s="1"/>
  <c r="L74" i="4" s="1"/>
  <c r="J72" i="4"/>
  <c r="K72" i="4" s="1"/>
  <c r="L72" i="4" s="1"/>
  <c r="J70" i="4"/>
  <c r="K70" i="4" s="1"/>
  <c r="L70" i="4" s="1"/>
  <c r="J68" i="4"/>
  <c r="K68" i="4" s="1"/>
  <c r="L68" i="4" s="1"/>
  <c r="J67" i="4"/>
  <c r="K67" i="4" s="1"/>
  <c r="L67" i="4" s="1"/>
  <c r="J65" i="4"/>
  <c r="K65" i="4" s="1"/>
  <c r="L65" i="4" s="1"/>
  <c r="J64" i="4"/>
  <c r="K64" i="4" s="1"/>
  <c r="L64" i="4" s="1"/>
  <c r="J63" i="4"/>
  <c r="K63" i="4" s="1"/>
  <c r="L63" i="4" s="1"/>
  <c r="J62" i="4"/>
  <c r="K62" i="4" s="1"/>
  <c r="L62" i="4" s="1"/>
  <c r="J60" i="4"/>
  <c r="K60" i="4" s="1"/>
  <c r="L60" i="4" s="1"/>
  <c r="J58" i="4"/>
  <c r="K58" i="4" s="1"/>
  <c r="L58" i="4" s="1"/>
  <c r="J57" i="4"/>
  <c r="K57" i="4" s="1"/>
  <c r="L57" i="4" s="1"/>
  <c r="J56" i="4"/>
  <c r="K56" i="4" s="1"/>
  <c r="L56" i="4" s="1"/>
  <c r="J55" i="4"/>
  <c r="K55" i="4" s="1"/>
  <c r="L55" i="4" s="1"/>
  <c r="J53" i="4"/>
  <c r="K53" i="4" s="1"/>
  <c r="L53" i="4" s="1"/>
  <c r="J51" i="4"/>
  <c r="K51" i="4" s="1"/>
  <c r="J49" i="4"/>
  <c r="K49" i="4" s="1"/>
  <c r="L49" i="4" s="1"/>
  <c r="J47" i="4"/>
  <c r="K47" i="4" s="1"/>
  <c r="L47" i="4" s="1"/>
  <c r="J45" i="4"/>
  <c r="K45" i="4" s="1"/>
  <c r="L45" i="4" s="1"/>
  <c r="J43" i="4"/>
  <c r="K43" i="4" s="1"/>
  <c r="L43" i="4" s="1"/>
  <c r="J41" i="4"/>
  <c r="K41" i="4" s="1"/>
  <c r="L41" i="4" s="1"/>
  <c r="J40" i="4"/>
  <c r="K40" i="4" s="1"/>
  <c r="L40" i="4" s="1"/>
  <c r="J39" i="4"/>
  <c r="K39" i="4" s="1"/>
  <c r="L39" i="4" s="1"/>
  <c r="J37" i="4"/>
  <c r="K37" i="4" s="1"/>
  <c r="L37" i="4" s="1"/>
  <c r="J35" i="4"/>
  <c r="K35" i="4" s="1"/>
  <c r="L35" i="4" s="1"/>
  <c r="J33" i="4"/>
  <c r="K33" i="4" s="1"/>
  <c r="L33" i="4" s="1"/>
  <c r="J31" i="4"/>
  <c r="K31" i="4" s="1"/>
  <c r="L31" i="4" s="1"/>
  <c r="J30" i="4"/>
  <c r="K30" i="4" s="1"/>
  <c r="L30" i="4" s="1"/>
  <c r="J29" i="4"/>
  <c r="K29" i="4" s="1"/>
  <c r="L29" i="4" s="1"/>
  <c r="J27" i="4"/>
  <c r="K27" i="4" s="1"/>
  <c r="J26" i="4"/>
  <c r="K26" i="4" s="1"/>
  <c r="J24" i="4"/>
  <c r="K24" i="4" s="1"/>
  <c r="J22" i="4"/>
  <c r="K22" i="4" s="1"/>
  <c r="L22" i="4" s="1"/>
  <c r="J20" i="4"/>
  <c r="K20" i="4" s="1"/>
  <c r="L20" i="4" s="1"/>
  <c r="J18" i="4"/>
  <c r="K18" i="4" s="1"/>
  <c r="J16" i="4"/>
  <c r="K16" i="4" s="1"/>
  <c r="J15" i="4"/>
  <c r="K15" i="4" s="1"/>
  <c r="L15" i="4" s="1"/>
  <c r="J14" i="4"/>
  <c r="K14" i="4" s="1"/>
  <c r="L14" i="4" s="1"/>
  <c r="J12" i="4"/>
  <c r="K12" i="4" s="1"/>
  <c r="L12" i="4" s="1"/>
  <c r="J10" i="4"/>
  <c r="K10" i="4" s="1"/>
  <c r="J8" i="4"/>
  <c r="K8" i="4" s="1"/>
  <c r="J7" i="4"/>
  <c r="K7" i="4" s="1"/>
  <c r="L7" i="4" s="1"/>
  <c r="J5" i="4"/>
  <c r="K5" i="4" s="1"/>
  <c r="J3" i="4"/>
  <c r="K3" i="4" s="1"/>
  <c r="J2" i="4"/>
  <c r="K2" i="4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N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N43" i="1"/>
  <c r="M44" i="1"/>
  <c r="M45" i="1"/>
  <c r="M46" i="1"/>
  <c r="M47" i="1"/>
  <c r="M48" i="1"/>
  <c r="M49" i="1"/>
  <c r="M50" i="1"/>
  <c r="M51" i="1"/>
  <c r="N51" i="1"/>
  <c r="J2" i="1"/>
  <c r="J3" i="1"/>
  <c r="K3" i="1" s="1"/>
  <c r="J4" i="1"/>
  <c r="J5" i="1"/>
  <c r="J6" i="1"/>
  <c r="K6" i="1" s="1"/>
  <c r="L6" i="1" s="1"/>
  <c r="J7" i="1"/>
  <c r="J8" i="1"/>
  <c r="K8" i="1" s="1"/>
  <c r="J9" i="1"/>
  <c r="K9" i="1" s="1"/>
  <c r="J10" i="1"/>
  <c r="K10" i="1" s="1"/>
  <c r="L10" i="1" s="1"/>
  <c r="J11" i="1"/>
  <c r="J12" i="1"/>
  <c r="J13" i="1"/>
  <c r="K13" i="1" s="1"/>
  <c r="L13" i="1" s="1"/>
  <c r="J14" i="1"/>
  <c r="K14" i="1" s="1"/>
  <c r="L14" i="1" s="1"/>
  <c r="J15" i="1"/>
  <c r="K15" i="1" s="1"/>
  <c r="J16" i="1"/>
  <c r="K16" i="1" s="1"/>
  <c r="J17" i="1"/>
  <c r="K17" i="1" s="1"/>
  <c r="J18" i="1"/>
  <c r="K18" i="1" s="1"/>
  <c r="L18" i="1" s="1"/>
  <c r="J19" i="1"/>
  <c r="K19" i="1" s="1"/>
  <c r="L19" i="1" s="1"/>
  <c r="J20" i="1"/>
  <c r="J21" i="1"/>
  <c r="K21" i="1" s="1"/>
  <c r="L21" i="1" s="1"/>
  <c r="J22" i="1"/>
  <c r="K22" i="1" s="1"/>
  <c r="L22" i="1" s="1"/>
  <c r="J23" i="1"/>
  <c r="J24" i="1"/>
  <c r="J25" i="1"/>
  <c r="J26" i="1"/>
  <c r="K26" i="1" s="1"/>
  <c r="L26" i="1" s="1"/>
  <c r="J27" i="1"/>
  <c r="J28" i="1"/>
  <c r="K28" i="1" s="1"/>
  <c r="L28" i="1" s="1"/>
  <c r="J29" i="1"/>
  <c r="K29" i="1" s="1"/>
  <c r="L29" i="1" s="1"/>
  <c r="J30" i="1"/>
  <c r="K30" i="1" s="1"/>
  <c r="L30" i="1" s="1"/>
  <c r="J31" i="1"/>
  <c r="K31" i="1" s="1"/>
  <c r="N34" i="1" s="1"/>
  <c r="J32" i="1"/>
  <c r="J33" i="1"/>
  <c r="J34" i="1"/>
  <c r="K34" i="1" s="1"/>
  <c r="L34" i="1" s="1"/>
  <c r="J35" i="1"/>
  <c r="K35" i="1" s="1"/>
  <c r="L35" i="1" s="1"/>
  <c r="J36" i="1"/>
  <c r="J37" i="1"/>
  <c r="K37" i="1" s="1"/>
  <c r="L37" i="1" s="1"/>
  <c r="J38" i="1"/>
  <c r="K38" i="1" s="1"/>
  <c r="L38" i="1" s="1"/>
  <c r="J39" i="1"/>
  <c r="J40" i="1"/>
  <c r="J41" i="1"/>
  <c r="K41" i="1" s="1"/>
  <c r="J42" i="1"/>
  <c r="K42" i="1" s="1"/>
  <c r="L42" i="1" s="1"/>
  <c r="J43" i="1"/>
  <c r="J44" i="1"/>
  <c r="J45" i="1"/>
  <c r="K45" i="1" s="1"/>
  <c r="L45" i="1" s="1"/>
  <c r="J46" i="1"/>
  <c r="K46" i="1" s="1"/>
  <c r="L46" i="1" s="1"/>
  <c r="J47" i="1"/>
  <c r="K47" i="1" s="1"/>
  <c r="L47" i="1" s="1"/>
  <c r="J48" i="1"/>
  <c r="J49" i="1"/>
  <c r="K49" i="1" s="1"/>
  <c r="L49" i="1" s="1"/>
  <c r="J50" i="1"/>
  <c r="K50" i="1" s="1"/>
  <c r="L50" i="1" s="1"/>
  <c r="J51" i="1"/>
  <c r="K51" i="1" s="1"/>
  <c r="L51" i="1" s="1"/>
  <c r="L4" i="1"/>
  <c r="K5" i="1"/>
  <c r="K7" i="1"/>
  <c r="L7" i="1" s="1"/>
  <c r="K11" i="1"/>
  <c r="L11" i="1" s="1"/>
  <c r="K12" i="1"/>
  <c r="L12" i="1" s="1"/>
  <c r="K20" i="1"/>
  <c r="L20" i="1" s="1"/>
  <c r="K23" i="1"/>
  <c r="L23" i="1" s="1"/>
  <c r="K24" i="1"/>
  <c r="K25" i="1"/>
  <c r="K27" i="1"/>
  <c r="L27" i="1" s="1"/>
  <c r="K32" i="1"/>
  <c r="L32" i="1" s="1"/>
  <c r="K33" i="1"/>
  <c r="L33" i="1" s="1"/>
  <c r="K36" i="1"/>
  <c r="L36" i="1" s="1"/>
  <c r="K39" i="1"/>
  <c r="L39" i="1" s="1"/>
  <c r="K40" i="1"/>
  <c r="L40" i="1" s="1"/>
  <c r="K43" i="1"/>
  <c r="L43" i="1" s="1"/>
  <c r="K44" i="1"/>
  <c r="L44" i="1" s="1"/>
  <c r="K48" i="1"/>
  <c r="L48" i="1" s="1"/>
  <c r="L24" i="1"/>
  <c r="L25" i="1"/>
  <c r="L2" i="1" l="1"/>
  <c r="L5" i="4"/>
  <c r="L18" i="4"/>
  <c r="L10" i="4"/>
  <c r="L26" i="4"/>
  <c r="L3" i="4"/>
  <c r="L16" i="4"/>
  <c r="L24" i="4"/>
  <c r="L27" i="4"/>
  <c r="L2" i="4"/>
  <c r="L51" i="4"/>
  <c r="L8" i="4"/>
  <c r="L16" i="1"/>
  <c r="N16" i="1"/>
  <c r="N37" i="1"/>
  <c r="N25" i="1"/>
  <c r="N8" i="1"/>
  <c r="N21" i="1"/>
  <c r="N3" i="1"/>
  <c r="L8" i="1"/>
  <c r="N14" i="1"/>
  <c r="N49" i="1"/>
  <c r="L41" i="1"/>
  <c r="N30" i="1"/>
  <c r="N17" i="1"/>
  <c r="N47" i="1"/>
  <c r="L9" i="1"/>
  <c r="N39" i="1"/>
  <c r="N45" i="1"/>
  <c r="N41" i="1"/>
  <c r="N35" i="1"/>
  <c r="N33" i="1"/>
  <c r="N29" i="1"/>
  <c r="N13" i="1"/>
  <c r="N9" i="1"/>
  <c r="N31" i="1"/>
  <c r="N27" i="1"/>
  <c r="N23" i="1"/>
  <c r="N15" i="1"/>
  <c r="N11" i="1"/>
  <c r="N7" i="1"/>
  <c r="N5" i="1"/>
  <c r="L5" i="1"/>
  <c r="N50" i="1"/>
  <c r="N48" i="1"/>
  <c r="N46" i="1"/>
  <c r="N44" i="1"/>
  <c r="N42" i="1"/>
  <c r="N40" i="1"/>
  <c r="N38" i="1"/>
  <c r="N36" i="1"/>
  <c r="N32" i="1"/>
  <c r="N28" i="1"/>
  <c r="N26" i="1"/>
  <c r="N24" i="1"/>
  <c r="N22" i="1"/>
  <c r="N20" i="1"/>
  <c r="N18" i="1"/>
  <c r="N12" i="1"/>
  <c r="N10" i="1"/>
  <c r="N6" i="1"/>
  <c r="N4" i="1"/>
  <c r="L31" i="1"/>
  <c r="L15" i="1"/>
  <c r="L3" i="1"/>
  <c r="L17" i="1"/>
</calcChain>
</file>

<file path=xl/sharedStrings.xml><?xml version="1.0" encoding="utf-8"?>
<sst xmlns="http://schemas.openxmlformats.org/spreadsheetml/2006/main" count="489" uniqueCount="99">
  <si>
    <t>Brand</t>
  </si>
  <si>
    <t>Model</t>
  </si>
  <si>
    <t>Megapixels</t>
  </si>
  <si>
    <t>LCD Screen</t>
  </si>
  <si>
    <t>Optical Zoom</t>
  </si>
  <si>
    <t>Weight (g)</t>
  </si>
  <si>
    <t xml:space="preserve">List Price </t>
  </si>
  <si>
    <t>Acquisition Cost</t>
  </si>
  <si>
    <t>Quantity</t>
  </si>
  <si>
    <t>Vista</t>
  </si>
  <si>
    <t>Vista Model PL100</t>
  </si>
  <si>
    <t>2,7"</t>
  </si>
  <si>
    <t>3,0x</t>
  </si>
  <si>
    <t>Obscura</t>
  </si>
  <si>
    <t>Obscura Model 100</t>
  </si>
  <si>
    <t>2,5"</t>
  </si>
  <si>
    <t>3x</t>
  </si>
  <si>
    <t>Frame</t>
  </si>
  <si>
    <t>Frame Model Cyber-Shot</t>
  </si>
  <si>
    <t>5,0x</t>
  </si>
  <si>
    <t>Lumina</t>
  </si>
  <si>
    <t>Lumina Model JV150</t>
  </si>
  <si>
    <t>Aperture</t>
  </si>
  <si>
    <t>Aperture Model DMC-FZ35</t>
  </si>
  <si>
    <t>18x</t>
  </si>
  <si>
    <t>Pictor</t>
  </si>
  <si>
    <t>Pictor Model R10</t>
  </si>
  <si>
    <t>3,0"</t>
  </si>
  <si>
    <t>7,1x</t>
  </si>
  <si>
    <t>Obscura Model 210</t>
  </si>
  <si>
    <t>3,5"</t>
  </si>
  <si>
    <t>Aperture Model DMC-FX65</t>
  </si>
  <si>
    <t>Frame Model CyberShot</t>
  </si>
  <si>
    <t>2,8"</t>
  </si>
  <si>
    <t>Lumina Model F300EXR</t>
  </si>
  <si>
    <t>15,0x</t>
  </si>
  <si>
    <t>Sanyo</t>
  </si>
  <si>
    <t>Sanyo Model VPC-X1200</t>
  </si>
  <si>
    <t>Lumina Model S2550</t>
  </si>
  <si>
    <t>Lumina Model J30</t>
  </si>
  <si>
    <t>Casio</t>
  </si>
  <si>
    <t>Casio Model EX-Z800</t>
  </si>
  <si>
    <t>4,0x</t>
  </si>
  <si>
    <t>Olympus</t>
  </si>
  <si>
    <t>Olympus Model FE-4030</t>
  </si>
  <si>
    <t>Pentax</t>
  </si>
  <si>
    <t>Pentax Model WS80</t>
  </si>
  <si>
    <t>Obscura Model IS</t>
  </si>
  <si>
    <t>4x</t>
  </si>
  <si>
    <t>20,0x</t>
  </si>
  <si>
    <t>Lumina Model AX200</t>
  </si>
  <si>
    <t>12x</t>
  </si>
  <si>
    <t>Obscura Model D10</t>
  </si>
  <si>
    <t>Vista Model ST600</t>
  </si>
  <si>
    <t>Obscura Model HS</t>
  </si>
  <si>
    <t>3,8x</t>
  </si>
  <si>
    <t xml:space="preserve">Olympus Model </t>
  </si>
  <si>
    <t>Casio Model EX-Z400</t>
  </si>
  <si>
    <t>Lumina Model Z70</t>
  </si>
  <si>
    <t>5x</t>
  </si>
  <si>
    <t>Vista Model WB650</t>
  </si>
  <si>
    <t>Pentax Model H90</t>
  </si>
  <si>
    <t>Nikon</t>
  </si>
  <si>
    <t>Nikon Model P7000</t>
  </si>
  <si>
    <t>Lumina Model J40</t>
  </si>
  <si>
    <t>Pictor Model CX2</t>
  </si>
  <si>
    <t>10,7x</t>
  </si>
  <si>
    <t>Nikon Model L22</t>
  </si>
  <si>
    <t>3,6x</t>
  </si>
  <si>
    <t>Nikon Model S6000</t>
  </si>
  <si>
    <t>7,0x</t>
  </si>
  <si>
    <t>Nikon Model S570</t>
  </si>
  <si>
    <t>Olympus Model 9010</t>
  </si>
  <si>
    <t>10,0x</t>
  </si>
  <si>
    <t>Nikon Model S1100pj</t>
  </si>
  <si>
    <t>Aperture Model DMC-G10</t>
  </si>
  <si>
    <t>3,2x</t>
  </si>
  <si>
    <t>10x</t>
  </si>
  <si>
    <t>Lumina Model F70EXR</t>
  </si>
  <si>
    <t>Lumina Model F80EXR</t>
  </si>
  <si>
    <t>Lumina Model JV100</t>
  </si>
  <si>
    <t>Pentax Model I10</t>
  </si>
  <si>
    <t>Nikon Model P100</t>
  </si>
  <si>
    <t>26x</t>
  </si>
  <si>
    <t>Casio Model EX-Z35</t>
  </si>
  <si>
    <t>15x</t>
  </si>
  <si>
    <t>Sanyo Model VPC-S600</t>
  </si>
  <si>
    <t>2,4"</t>
  </si>
  <si>
    <t>Margin %</t>
  </si>
  <si>
    <t>Discount %</t>
  </si>
  <si>
    <t>Offers</t>
  </si>
  <si>
    <t>Average quantity.</t>
  </si>
  <si>
    <t> Average Discount %</t>
  </si>
  <si>
    <t>LINE CHART</t>
  </si>
  <si>
    <t>Column Chart</t>
  </si>
  <si>
    <t>Underpriced Count</t>
  </si>
  <si>
    <t>Super Offer Count</t>
  </si>
  <si>
    <t>Until stocks last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</si>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</sst>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164" fontId="1" fillId="0" borderId="1" xfId="0" applyNumberFormat="1" applyFont="1" applyBorder="1" applyAlignment="1"/>
    <xf numFmtId="0" fontId="5" fillId="0" borderId="2" xfId="0" applyFont="1" applyBorder="1" applyAlignment="1"/>
    <xf numFmtId="0" fontId="1" fillId="0" borderId="1" xfId="0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/>
    <xf numFmtId="1" fontId="0" fillId="0" borderId="1" xfId="0" applyNumberFormat="1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1" fontId="1" fillId="0" borderId="0" xfId="0" applyNumberFormat="1" applyFont="1" applyBorder="1" applyAlignment="1">
      <alignment horizontal="right"/>
    </xf>
    <xf numFmtId="164" fontId="3" fillId="0" borderId="0" xfId="0" applyNumberFormat="1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/>
    <xf numFmtId="0" fontId="2" fillId="2" borderId="1" xfId="0" applyFont="1" applyFill="1" applyBorder="1" applyAlignment="1"/>
    <xf numFmtId="0" fontId="6" fillId="2" borderId="1" xfId="0" applyFont="1" applyFill="1" applyBorder="1" applyAlignment="1"/>
    <xf numFmtId="0" fontId="6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Statistics!$B$3</c:f>
              <c:strCache>
                <c:ptCount val="1"/>
                <c:pt idx="0">
                  <c:v>Average quantity.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Statistics!$A$4:$A$14</c:f>
              <c:strCache>
                <c:ptCount val="11"/>
                <c:pt idx="0">
                  <c:v>Vista</c:v>
                </c:pt>
                <c:pt idx="1">
                  <c:v>Obscura</c:v>
                </c:pt>
                <c:pt idx="2">
                  <c:v>Frame</c:v>
                </c:pt>
                <c:pt idx="3">
                  <c:v>Lumina</c:v>
                </c:pt>
                <c:pt idx="4">
                  <c:v>Aperture</c:v>
                </c:pt>
                <c:pt idx="5">
                  <c:v>Pictor</c:v>
                </c:pt>
                <c:pt idx="6">
                  <c:v>Sanyo</c:v>
                </c:pt>
                <c:pt idx="7">
                  <c:v>Casio</c:v>
                </c:pt>
                <c:pt idx="8">
                  <c:v>Olympus</c:v>
                </c:pt>
                <c:pt idx="9">
                  <c:v>Pentax</c:v>
                </c:pt>
                <c:pt idx="10">
                  <c:v>Nikon</c:v>
                </c:pt>
              </c:strCache>
            </c:strRef>
          </c:cat>
          <c:val>
            <c:numRef>
              <c:f>Statistics!$B$4:$B$14</c:f>
              <c:numCache>
                <c:formatCode>0.0</c:formatCode>
                <c:ptCount val="11"/>
                <c:pt idx="0">
                  <c:v>70</c:v>
                </c:pt>
                <c:pt idx="1">
                  <c:v>60</c:v>
                </c:pt>
                <c:pt idx="2">
                  <c:v>73.125</c:v>
                </c:pt>
                <c:pt idx="3">
                  <c:v>57.81818181818182</c:v>
                </c:pt>
                <c:pt idx="4">
                  <c:v>82</c:v>
                </c:pt>
                <c:pt idx="5">
                  <c:v>62.25</c:v>
                </c:pt>
                <c:pt idx="6">
                  <c:v>90.75</c:v>
                </c:pt>
                <c:pt idx="7">
                  <c:v>86.25</c:v>
                </c:pt>
                <c:pt idx="8">
                  <c:v>79.5</c:v>
                </c:pt>
                <c:pt idx="9">
                  <c:v>57.5</c:v>
                </c:pt>
                <c:pt idx="10">
                  <c:v>56.75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B-4325-96FA-C5B75D221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55295"/>
        <c:axId val="62946559"/>
      </c:barChart>
      <c:catAx>
        <c:axId val="629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6559"/>
        <c:crosses val="autoZero"/>
        <c:auto val="1"/>
        <c:lblAlgn val="ctr"/>
        <c:lblOffset val="100"/>
        <c:noMultiLvlLbl val="0"/>
      </c:catAx>
      <c:valAx>
        <c:axId val="629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Statistics!$B$22</c:f>
              <c:strCache>
                <c:ptCount val="1"/>
                <c:pt idx="0">
                  <c:v> Average Discount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Statistics!$A$23:$A$33</c:f>
              <c:strCache>
                <c:ptCount val="11"/>
                <c:pt idx="0">
                  <c:v>Vista</c:v>
                </c:pt>
                <c:pt idx="1">
                  <c:v>Obscura</c:v>
                </c:pt>
                <c:pt idx="2">
                  <c:v>Frame</c:v>
                </c:pt>
                <c:pt idx="3">
                  <c:v>Lumina</c:v>
                </c:pt>
                <c:pt idx="4">
                  <c:v>Aperture</c:v>
                </c:pt>
                <c:pt idx="5">
                  <c:v>Pictor</c:v>
                </c:pt>
                <c:pt idx="6">
                  <c:v>Sanyo</c:v>
                </c:pt>
                <c:pt idx="7">
                  <c:v>Casio</c:v>
                </c:pt>
                <c:pt idx="8">
                  <c:v>Olympus</c:v>
                </c:pt>
                <c:pt idx="9">
                  <c:v>Pentax</c:v>
                </c:pt>
                <c:pt idx="10">
                  <c:v>Nikon</c:v>
                </c:pt>
              </c:strCache>
            </c:strRef>
          </c:cat>
          <c:val>
            <c:numRef>
              <c:f>Statistics!$B$23:$B$33</c:f>
              <c:numCache>
                <c:formatCode>0.0</c:formatCode>
                <c:ptCount val="11"/>
                <c:pt idx="0">
                  <c:v>21.666666666666668</c:v>
                </c:pt>
                <c:pt idx="1">
                  <c:v>17.555555555555557</c:v>
                </c:pt>
                <c:pt idx="2">
                  <c:v>22.5</c:v>
                </c:pt>
                <c:pt idx="3">
                  <c:v>17.363636363636363</c:v>
                </c:pt>
                <c:pt idx="4">
                  <c:v>21.666666666666668</c:v>
                </c:pt>
                <c:pt idx="5">
                  <c:v>25</c:v>
                </c:pt>
                <c:pt idx="6">
                  <c:v>20</c:v>
                </c:pt>
                <c:pt idx="7">
                  <c:v>22.5</c:v>
                </c:pt>
                <c:pt idx="8">
                  <c:v>15</c:v>
                </c:pt>
                <c:pt idx="9">
                  <c:v>15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6-47EE-9013-708192F09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16047"/>
        <c:axId val="66109807"/>
      </c:lineChart>
      <c:catAx>
        <c:axId val="6611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9807"/>
        <c:crosses val="autoZero"/>
        <c:auto val="1"/>
        <c:lblAlgn val="ctr"/>
        <c:lblOffset val="100"/>
        <c:noMultiLvlLbl val="0"/>
      </c:catAx>
      <c:valAx>
        <c:axId val="661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85725</xdr:rowOff>
    </xdr:from>
    <xdr:to>
      <xdr:col>13</xdr:col>
      <xdr:colOff>200025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F0866-F6E4-40BF-B994-EC6A9BB23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19</xdr:row>
      <xdr:rowOff>57150</xdr:rowOff>
    </xdr:from>
    <xdr:to>
      <xdr:col>13</xdr:col>
      <xdr:colOff>209550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B8F98E-F462-403D-B7AC-23E34BFBF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1"/>
  <sheetViews>
    <sheetView tabSelected="1" workbookViewId="0">
      <selection activeCell="N8" sqref="N8"/>
    </sheetView>
  </sheetViews>
  <sheetFormatPr defaultColWidth="12.5703125" defaultRowHeight="15.75" customHeight="1" x14ac:dyDescent="0.2"/>
  <cols>
    <col min="1" max="1" width="9" bestFit="1" customWidth="1"/>
    <col min="2" max="2" width="25" bestFit="1" customWidth="1"/>
    <col min="3" max="3" width="11.28515625" bestFit="1" customWidth="1"/>
    <col min="4" max="4" width="10.7109375" bestFit="1" customWidth="1"/>
    <col min="5" max="5" width="12.7109375" bestFit="1" customWidth="1"/>
    <col min="6" max="6" width="10.42578125" bestFit="1" customWidth="1"/>
    <col min="7" max="7" width="9.28515625" bestFit="1" customWidth="1"/>
    <col min="8" max="8" width="15.42578125" bestFit="1" customWidth="1"/>
    <col min="9" max="9" width="8.7109375" bestFit="1" customWidth="1"/>
    <col min="10" max="10" width="9.28515625" bestFit="1" customWidth="1"/>
    <col min="11" max="11" width="10.7109375" bestFit="1" customWidth="1"/>
    <col min="12" max="12" width="14.5703125" bestFit="1" customWidth="1"/>
    <col min="13" max="13" width="16.85546875" bestFit="1" customWidth="1"/>
    <col min="14" max="14" width="19.140625" bestFit="1" customWidth="1"/>
  </cols>
  <sheetData>
    <row r="1" spans="1:14" ht="15.75" customHeigh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9" t="s">
        <v>88</v>
      </c>
      <c r="K1" s="20" t="s">
        <v>89</v>
      </c>
      <c r="L1" s="19" t="s">
        <v>90</v>
      </c>
      <c r="M1" s="19" t="s">
        <v>91</v>
      </c>
      <c r="N1" s="19" t="s">
        <v>92</v>
      </c>
    </row>
    <row r="2" spans="1:14" ht="15.75" customHeight="1" x14ac:dyDescent="0.25">
      <c r="A2" s="1" t="s">
        <v>9</v>
      </c>
      <c r="B2" s="1" t="s">
        <v>10</v>
      </c>
      <c r="C2" s="8">
        <v>12.2</v>
      </c>
      <c r="D2" s="1" t="s">
        <v>11</v>
      </c>
      <c r="E2" s="1" t="s">
        <v>12</v>
      </c>
      <c r="F2" s="8">
        <v>133.19999999999999</v>
      </c>
      <c r="G2" s="8">
        <v>7365.82</v>
      </c>
      <c r="H2" s="8">
        <v>5965.96</v>
      </c>
      <c r="I2" s="9">
        <v>82.5</v>
      </c>
      <c r="J2" s="10">
        <f t="shared" ref="J2:J33" si="0">((G2-H2)/G2)*100</f>
        <v>19.004808697470203</v>
      </c>
      <c r="K2" s="2">
        <f>IF(J2&lt;=10, 8, IF(J2 &gt;=20, 25, 15))</f>
        <v>15</v>
      </c>
      <c r="L2" s="2" t="str">
        <f t="shared" ref="L2:L33" si="1">IF(K2=8,"Until stocks last",IF(K2=15,"Underpriced","Super Offer" ))</f>
        <v>Underpriced</v>
      </c>
      <c r="M2" s="11">
        <f>AVERAGEIF($A$2:$A$51,A2,$I$2:$I$51)</f>
        <v>70</v>
      </c>
      <c r="N2" s="3">
        <f>AVERAGEIF($A$2:$A$51,A2,$K$2:$K$51)</f>
        <v>21.666666666666668</v>
      </c>
    </row>
    <row r="3" spans="1:14" ht="15.75" customHeight="1" x14ac:dyDescent="0.25">
      <c r="A3" s="1" t="s">
        <v>13</v>
      </c>
      <c r="B3" s="1" t="s">
        <v>14</v>
      </c>
      <c r="C3" s="8">
        <v>12.1</v>
      </c>
      <c r="D3" s="1" t="s">
        <v>15</v>
      </c>
      <c r="E3" s="1" t="s">
        <v>16</v>
      </c>
      <c r="F3" s="8">
        <v>138</v>
      </c>
      <c r="G3" s="8">
        <v>11188.1</v>
      </c>
      <c r="H3" s="8">
        <v>9062.1299999999992</v>
      </c>
      <c r="I3" s="9">
        <v>37.5</v>
      </c>
      <c r="J3" s="10">
        <f t="shared" si="0"/>
        <v>19.002064693737104</v>
      </c>
      <c r="K3" s="2">
        <f t="shared" ref="K2:K33" si="2">IF(J3&lt;=10, 8, IF(J3 &gt;=20, 25, 15))</f>
        <v>15</v>
      </c>
      <c r="L3" s="2" t="str">
        <f t="shared" si="1"/>
        <v>Underpriced</v>
      </c>
      <c r="M3" s="11">
        <f t="shared" ref="M2:M33" si="3">AVERAGEIF($A$2:$A$51,A3,$I$2:$I$51)</f>
        <v>60</v>
      </c>
      <c r="N3" s="3">
        <f t="shared" ref="N2:N33" si="4">AVERAGEIF($A$2:$A$51,A3,$K$2:$K$51)</f>
        <v>17.555555555555557</v>
      </c>
    </row>
    <row r="4" spans="1:14" ht="15.75" customHeight="1" x14ac:dyDescent="0.25">
      <c r="A4" s="1" t="s">
        <v>17</v>
      </c>
      <c r="B4" s="1" t="s">
        <v>18</v>
      </c>
      <c r="C4" s="8">
        <v>14.1</v>
      </c>
      <c r="D4" s="1" t="s">
        <v>11</v>
      </c>
      <c r="E4" s="1" t="s">
        <v>19</v>
      </c>
      <c r="F4" s="8">
        <v>129.6</v>
      </c>
      <c r="G4" s="8">
        <v>12306.91</v>
      </c>
      <c r="H4" s="8">
        <v>9599.59</v>
      </c>
      <c r="I4" s="9">
        <v>79.5</v>
      </c>
      <c r="J4" s="10">
        <f t="shared" si="0"/>
        <v>21.998373271601075</v>
      </c>
      <c r="K4" s="2">
        <f>IF(J4&lt;=10, 8, IF(J4 &gt;=20, 25, 15))</f>
        <v>25</v>
      </c>
      <c r="L4" s="2" t="str">
        <f t="shared" si="1"/>
        <v>Super Offer</v>
      </c>
      <c r="M4" s="11">
        <f t="shared" si="3"/>
        <v>73.125</v>
      </c>
      <c r="N4" s="3">
        <f t="shared" si="4"/>
        <v>22.5</v>
      </c>
    </row>
    <row r="5" spans="1:14" ht="15.75" customHeight="1" x14ac:dyDescent="0.25">
      <c r="A5" s="1" t="s">
        <v>20</v>
      </c>
      <c r="B5" s="1" t="s">
        <v>21</v>
      </c>
      <c r="C5" s="8">
        <v>14</v>
      </c>
      <c r="D5" s="1" t="s">
        <v>11</v>
      </c>
      <c r="E5" s="1" t="s">
        <v>12</v>
      </c>
      <c r="F5" s="8">
        <v>127.2</v>
      </c>
      <c r="G5" s="8">
        <v>5880.4900000000007</v>
      </c>
      <c r="H5" s="8">
        <v>5115.88</v>
      </c>
      <c r="I5" s="9">
        <v>43.5</v>
      </c>
      <c r="J5" s="10">
        <f t="shared" si="0"/>
        <v>13.002487887914111</v>
      </c>
      <c r="K5" s="2">
        <f t="shared" si="2"/>
        <v>15</v>
      </c>
      <c r="L5" s="2" t="str">
        <f t="shared" si="1"/>
        <v>Underpriced</v>
      </c>
      <c r="M5" s="11">
        <f t="shared" si="3"/>
        <v>57.81818181818182</v>
      </c>
      <c r="N5" s="3">
        <f t="shared" si="4"/>
        <v>17.363636363636363</v>
      </c>
    </row>
    <row r="6" spans="1:14" ht="15.75" customHeight="1" x14ac:dyDescent="0.25">
      <c r="A6" s="1" t="s">
        <v>22</v>
      </c>
      <c r="B6" s="1" t="s">
        <v>23</v>
      </c>
      <c r="C6" s="8">
        <v>12.1</v>
      </c>
      <c r="D6" s="1" t="s">
        <v>11</v>
      </c>
      <c r="E6" s="1" t="s">
        <v>24</v>
      </c>
      <c r="F6" s="8">
        <v>440.4</v>
      </c>
      <c r="G6" s="8">
        <v>19578.02</v>
      </c>
      <c r="H6" s="8">
        <v>17033.169999999998</v>
      </c>
      <c r="I6" s="9">
        <v>85.5</v>
      </c>
      <c r="J6" s="10">
        <f t="shared" si="0"/>
        <v>12.998505466844973</v>
      </c>
      <c r="K6" s="2">
        <f t="shared" si="2"/>
        <v>15</v>
      </c>
      <c r="L6" s="2" t="str">
        <f t="shared" si="1"/>
        <v>Underpriced</v>
      </c>
      <c r="M6" s="11">
        <f t="shared" si="3"/>
        <v>82</v>
      </c>
      <c r="N6" s="3">
        <f t="shared" si="4"/>
        <v>21.666666666666668</v>
      </c>
    </row>
    <row r="7" spans="1:14" ht="15.75" customHeight="1" x14ac:dyDescent="0.25">
      <c r="A7" s="1" t="s">
        <v>25</v>
      </c>
      <c r="B7" s="1" t="s">
        <v>26</v>
      </c>
      <c r="C7" s="8">
        <v>10</v>
      </c>
      <c r="D7" s="1" t="s">
        <v>27</v>
      </c>
      <c r="E7" s="1" t="s">
        <v>28</v>
      </c>
      <c r="F7" s="8">
        <v>201.6</v>
      </c>
      <c r="G7" s="8">
        <v>9324.6999999999989</v>
      </c>
      <c r="H7" s="8">
        <v>7273.4199999999992</v>
      </c>
      <c r="I7" s="9">
        <v>46.5</v>
      </c>
      <c r="J7" s="10">
        <f t="shared" si="0"/>
        <v>21.998348472336911</v>
      </c>
      <c r="K7" s="2">
        <f t="shared" si="2"/>
        <v>25</v>
      </c>
      <c r="L7" s="2" t="str">
        <f t="shared" si="1"/>
        <v>Super Offer</v>
      </c>
      <c r="M7" s="11">
        <f t="shared" si="3"/>
        <v>62.25</v>
      </c>
      <c r="N7" s="3">
        <f t="shared" si="4"/>
        <v>25</v>
      </c>
    </row>
    <row r="8" spans="1:14" ht="15.75" customHeight="1" x14ac:dyDescent="0.25">
      <c r="A8" s="1" t="s">
        <v>13</v>
      </c>
      <c r="B8" s="1" t="s">
        <v>29</v>
      </c>
      <c r="C8" s="8">
        <v>14.1</v>
      </c>
      <c r="D8" s="1" t="s">
        <v>30</v>
      </c>
      <c r="E8" s="1" t="s">
        <v>19</v>
      </c>
      <c r="F8" s="8">
        <v>164.4</v>
      </c>
      <c r="G8" s="8">
        <v>18520.810000000001</v>
      </c>
      <c r="H8" s="8">
        <v>16483.39</v>
      </c>
      <c r="I8" s="9">
        <v>43.5</v>
      </c>
      <c r="J8" s="10">
        <f t="shared" si="0"/>
        <v>11.000706772543975</v>
      </c>
      <c r="K8" s="2">
        <f t="shared" si="2"/>
        <v>15</v>
      </c>
      <c r="L8" s="2" t="str">
        <f t="shared" si="1"/>
        <v>Underpriced</v>
      </c>
      <c r="M8" s="11">
        <f t="shared" si="3"/>
        <v>60</v>
      </c>
      <c r="N8" s="3">
        <f t="shared" si="4"/>
        <v>17.555555555555557</v>
      </c>
    </row>
    <row r="9" spans="1:14" ht="15.75" customHeight="1" x14ac:dyDescent="0.25">
      <c r="A9" s="1" t="s">
        <v>22</v>
      </c>
      <c r="B9" s="1" t="s">
        <v>31</v>
      </c>
      <c r="C9" s="8">
        <v>12.1</v>
      </c>
      <c r="D9" s="1" t="s">
        <v>11</v>
      </c>
      <c r="E9" s="1" t="s">
        <v>19</v>
      </c>
      <c r="F9" s="8">
        <v>151.19999999999999</v>
      </c>
      <c r="G9" s="8">
        <v>10626.77</v>
      </c>
      <c r="H9" s="8">
        <v>8289.0500000000011</v>
      </c>
      <c r="I9" s="9">
        <v>105</v>
      </c>
      <c r="J9" s="10">
        <f t="shared" si="0"/>
        <v>21.99840591261502</v>
      </c>
      <c r="K9" s="2">
        <f t="shared" si="2"/>
        <v>25</v>
      </c>
      <c r="L9" s="2" t="str">
        <f t="shared" si="1"/>
        <v>Super Offer</v>
      </c>
      <c r="M9" s="11">
        <f t="shared" si="3"/>
        <v>82</v>
      </c>
      <c r="N9" s="3">
        <f t="shared" si="4"/>
        <v>21.666666666666668</v>
      </c>
    </row>
    <row r="10" spans="1:14" ht="15.75" customHeight="1" x14ac:dyDescent="0.25">
      <c r="A10" s="1" t="s">
        <v>17</v>
      </c>
      <c r="B10" s="1" t="s">
        <v>32</v>
      </c>
      <c r="C10" s="8">
        <v>12.2</v>
      </c>
      <c r="D10" s="1" t="s">
        <v>33</v>
      </c>
      <c r="E10" s="1" t="s">
        <v>19</v>
      </c>
      <c r="F10" s="8">
        <v>156</v>
      </c>
      <c r="G10" s="8">
        <v>17536.75</v>
      </c>
      <c r="H10" s="8">
        <v>13853.84</v>
      </c>
      <c r="I10" s="9">
        <v>91.5</v>
      </c>
      <c r="J10" s="10">
        <f t="shared" si="0"/>
        <v>21.001097694840833</v>
      </c>
      <c r="K10" s="2">
        <f t="shared" si="2"/>
        <v>25</v>
      </c>
      <c r="L10" s="2" t="str">
        <f t="shared" si="1"/>
        <v>Super Offer</v>
      </c>
      <c r="M10" s="11">
        <f t="shared" si="3"/>
        <v>73.125</v>
      </c>
      <c r="N10" s="3">
        <f t="shared" si="4"/>
        <v>22.5</v>
      </c>
    </row>
    <row r="11" spans="1:14" ht="15.75" customHeight="1" x14ac:dyDescent="0.25">
      <c r="A11" s="1" t="s">
        <v>20</v>
      </c>
      <c r="B11" s="1" t="s">
        <v>34</v>
      </c>
      <c r="C11" s="8">
        <v>12</v>
      </c>
      <c r="D11" s="1" t="s">
        <v>27</v>
      </c>
      <c r="E11" s="1" t="s">
        <v>35</v>
      </c>
      <c r="F11" s="8">
        <v>234</v>
      </c>
      <c r="G11" s="8">
        <v>15661.8</v>
      </c>
      <c r="H11" s="8">
        <v>10963.26</v>
      </c>
      <c r="I11" s="9">
        <v>22.5</v>
      </c>
      <c r="J11" s="10">
        <f t="shared" si="0"/>
        <v>29.999999999999993</v>
      </c>
      <c r="K11" s="2">
        <f t="shared" si="2"/>
        <v>25</v>
      </c>
      <c r="L11" s="2" t="str">
        <f t="shared" si="1"/>
        <v>Super Offer</v>
      </c>
      <c r="M11" s="11">
        <f t="shared" si="3"/>
        <v>57.81818181818182</v>
      </c>
      <c r="N11" s="3">
        <f t="shared" si="4"/>
        <v>17.363636363636363</v>
      </c>
    </row>
    <row r="12" spans="1:14" ht="15.75" customHeight="1" x14ac:dyDescent="0.25">
      <c r="A12" s="1" t="s">
        <v>36</v>
      </c>
      <c r="B12" s="1" t="s">
        <v>37</v>
      </c>
      <c r="C12" s="8">
        <v>12.1</v>
      </c>
      <c r="D12" s="1" t="s">
        <v>11</v>
      </c>
      <c r="E12" s="1" t="s">
        <v>12</v>
      </c>
      <c r="F12" s="8">
        <v>138</v>
      </c>
      <c r="G12" s="8">
        <v>6715.1699999999992</v>
      </c>
      <c r="H12" s="8">
        <v>5841.9900000000007</v>
      </c>
      <c r="I12" s="9">
        <v>103.5</v>
      </c>
      <c r="J12" s="10">
        <f t="shared" si="0"/>
        <v>13.003095975232176</v>
      </c>
      <c r="K12" s="2">
        <f t="shared" si="2"/>
        <v>15</v>
      </c>
      <c r="L12" s="2" t="str">
        <f t="shared" si="1"/>
        <v>Underpriced</v>
      </c>
      <c r="M12" s="11">
        <f t="shared" si="3"/>
        <v>90.75</v>
      </c>
      <c r="N12" s="3">
        <f t="shared" si="4"/>
        <v>20</v>
      </c>
    </row>
    <row r="13" spans="1:14" ht="15.75" customHeight="1" x14ac:dyDescent="0.25">
      <c r="A13" s="1" t="s">
        <v>20</v>
      </c>
      <c r="B13" s="1" t="s">
        <v>38</v>
      </c>
      <c r="C13" s="8">
        <v>12</v>
      </c>
      <c r="D13" s="1" t="s">
        <v>27</v>
      </c>
      <c r="E13" s="1" t="s">
        <v>24</v>
      </c>
      <c r="F13" s="8">
        <v>409.2</v>
      </c>
      <c r="G13" s="8">
        <v>12957.56</v>
      </c>
      <c r="H13" s="8">
        <v>9329.32</v>
      </c>
      <c r="I13" s="9">
        <v>55.5</v>
      </c>
      <c r="J13" s="10">
        <f t="shared" si="0"/>
        <v>28.000950796291896</v>
      </c>
      <c r="K13" s="2">
        <f t="shared" si="2"/>
        <v>25</v>
      </c>
      <c r="L13" s="2" t="str">
        <f t="shared" si="1"/>
        <v>Super Offer</v>
      </c>
      <c r="M13" s="11">
        <f t="shared" si="3"/>
        <v>57.81818181818182</v>
      </c>
      <c r="N13" s="3">
        <f t="shared" si="4"/>
        <v>17.363636363636363</v>
      </c>
    </row>
    <row r="14" spans="1:14" ht="15.75" customHeight="1" x14ac:dyDescent="0.25">
      <c r="A14" s="1" t="s">
        <v>20</v>
      </c>
      <c r="B14" s="1" t="s">
        <v>39</v>
      </c>
      <c r="C14" s="8">
        <v>12.2</v>
      </c>
      <c r="D14" s="1" t="s">
        <v>11</v>
      </c>
      <c r="E14" s="1" t="s">
        <v>12</v>
      </c>
      <c r="F14" s="8">
        <v>135.6</v>
      </c>
      <c r="G14" s="8">
        <v>5641.79</v>
      </c>
      <c r="H14" s="8">
        <v>4907.9799999999996</v>
      </c>
      <c r="I14" s="9">
        <v>79.5</v>
      </c>
      <c r="J14" s="10">
        <f t="shared" si="0"/>
        <v>13.006687593831042</v>
      </c>
      <c r="K14" s="2">
        <f t="shared" si="2"/>
        <v>15</v>
      </c>
      <c r="L14" s="2" t="str">
        <f t="shared" si="1"/>
        <v>Underpriced</v>
      </c>
      <c r="M14" s="11">
        <f t="shared" si="3"/>
        <v>57.81818181818182</v>
      </c>
      <c r="N14" s="3">
        <f t="shared" si="4"/>
        <v>17.363636363636363</v>
      </c>
    </row>
    <row r="15" spans="1:14" ht="15.75" customHeight="1" x14ac:dyDescent="0.25">
      <c r="A15" s="1" t="s">
        <v>40</v>
      </c>
      <c r="B15" s="1" t="s">
        <v>41</v>
      </c>
      <c r="C15" s="8">
        <v>14.1</v>
      </c>
      <c r="D15" s="1" t="s">
        <v>27</v>
      </c>
      <c r="E15" s="1" t="s">
        <v>42</v>
      </c>
      <c r="F15" s="8">
        <v>148.80000000000001</v>
      </c>
      <c r="G15" s="8">
        <v>8250.5500000000011</v>
      </c>
      <c r="H15" s="8">
        <v>5858.16</v>
      </c>
      <c r="I15" s="9">
        <v>78</v>
      </c>
      <c r="J15" s="10">
        <f t="shared" si="0"/>
        <v>28.996733551096604</v>
      </c>
      <c r="K15" s="2">
        <f t="shared" si="2"/>
        <v>25</v>
      </c>
      <c r="L15" s="2" t="str">
        <f t="shared" si="1"/>
        <v>Super Offer</v>
      </c>
      <c r="M15" s="11">
        <f t="shared" si="3"/>
        <v>86.25</v>
      </c>
      <c r="N15" s="3">
        <f t="shared" si="4"/>
        <v>22.5</v>
      </c>
    </row>
    <row r="16" spans="1:14" ht="15.75" customHeight="1" x14ac:dyDescent="0.25">
      <c r="A16" s="1" t="s">
        <v>43</v>
      </c>
      <c r="B16" s="1" t="s">
        <v>44</v>
      </c>
      <c r="C16" s="8">
        <v>14</v>
      </c>
      <c r="D16" s="1" t="s">
        <v>11</v>
      </c>
      <c r="E16" s="1" t="s">
        <v>42</v>
      </c>
      <c r="F16" s="8">
        <v>139.19999999999999</v>
      </c>
      <c r="G16" s="8">
        <v>12134.43</v>
      </c>
      <c r="H16" s="8">
        <v>10678.36</v>
      </c>
      <c r="I16" s="9">
        <v>99</v>
      </c>
      <c r="J16" s="10">
        <f t="shared" si="0"/>
        <v>11.999492353575732</v>
      </c>
      <c r="K16" s="2">
        <f t="shared" si="2"/>
        <v>15</v>
      </c>
      <c r="L16" s="2" t="str">
        <f t="shared" si="1"/>
        <v>Underpriced</v>
      </c>
      <c r="M16" s="11">
        <f t="shared" si="3"/>
        <v>79.5</v>
      </c>
      <c r="N16" s="3">
        <f t="shared" si="4"/>
        <v>15</v>
      </c>
    </row>
    <row r="17" spans="1:14" ht="15.75" customHeight="1" x14ac:dyDescent="0.25">
      <c r="A17" s="1" t="s">
        <v>45</v>
      </c>
      <c r="B17" s="1" t="s">
        <v>46</v>
      </c>
      <c r="C17" s="8">
        <v>10</v>
      </c>
      <c r="D17" s="1" t="s">
        <v>11</v>
      </c>
      <c r="E17" s="1" t="s">
        <v>19</v>
      </c>
      <c r="F17" s="8">
        <v>126</v>
      </c>
      <c r="G17" s="8">
        <v>8389.92</v>
      </c>
      <c r="H17" s="8">
        <v>7047.81</v>
      </c>
      <c r="I17" s="9">
        <v>48</v>
      </c>
      <c r="J17" s="10">
        <f t="shared" si="0"/>
        <v>15.996696035242286</v>
      </c>
      <c r="K17" s="2">
        <f t="shared" si="2"/>
        <v>15</v>
      </c>
      <c r="L17" s="2" t="str">
        <f t="shared" si="1"/>
        <v>Underpriced</v>
      </c>
      <c r="M17" s="11">
        <f t="shared" si="3"/>
        <v>57.5</v>
      </c>
      <c r="N17" s="3">
        <f t="shared" si="4"/>
        <v>15</v>
      </c>
    </row>
    <row r="18" spans="1:14" ht="15.75" customHeight="1" x14ac:dyDescent="0.25">
      <c r="A18" s="1" t="s">
        <v>13</v>
      </c>
      <c r="B18" s="1" t="s">
        <v>47</v>
      </c>
      <c r="C18" s="8">
        <v>12.1</v>
      </c>
      <c r="D18" s="1" t="s">
        <v>11</v>
      </c>
      <c r="E18" s="1" t="s">
        <v>48</v>
      </c>
      <c r="F18" s="8">
        <v>163.19999999999999</v>
      </c>
      <c r="G18" s="8">
        <v>11344.41</v>
      </c>
      <c r="H18" s="8">
        <v>8962.0300000000007</v>
      </c>
      <c r="I18" s="9">
        <v>55.5</v>
      </c>
      <c r="J18" s="10">
        <f t="shared" si="0"/>
        <v>21.000475123871574</v>
      </c>
      <c r="K18" s="2">
        <f t="shared" si="2"/>
        <v>25</v>
      </c>
      <c r="L18" s="2" t="str">
        <f t="shared" si="1"/>
        <v>Super Offer</v>
      </c>
      <c r="M18" s="11">
        <f t="shared" si="3"/>
        <v>60</v>
      </c>
      <c r="N18" s="3">
        <f t="shared" si="4"/>
        <v>17.555555555555557</v>
      </c>
    </row>
    <row r="19" spans="1:14" ht="15.75" customHeight="1" x14ac:dyDescent="0.25">
      <c r="A19" s="1" t="s">
        <v>17</v>
      </c>
      <c r="B19" s="1" t="s">
        <v>18</v>
      </c>
      <c r="C19" s="8">
        <v>9.1</v>
      </c>
      <c r="D19" s="1" t="s">
        <v>27</v>
      </c>
      <c r="E19" s="1" t="s">
        <v>49</v>
      </c>
      <c r="F19" s="8">
        <v>543.6</v>
      </c>
      <c r="G19" s="8">
        <v>23505.79</v>
      </c>
      <c r="H19" s="8">
        <v>17394.3</v>
      </c>
      <c r="I19" s="9">
        <v>81</v>
      </c>
      <c r="J19" s="10">
        <f t="shared" si="0"/>
        <v>25.999934484227083</v>
      </c>
      <c r="K19" s="2">
        <f t="shared" si="2"/>
        <v>25</v>
      </c>
      <c r="L19" s="2" t="str">
        <f t="shared" si="1"/>
        <v>Super Offer</v>
      </c>
      <c r="M19" s="11">
        <f t="shared" si="3"/>
        <v>73.125</v>
      </c>
      <c r="N19" s="3">
        <f t="shared" si="4"/>
        <v>22.5</v>
      </c>
    </row>
    <row r="20" spans="1:14" ht="15.75" customHeight="1" x14ac:dyDescent="0.25">
      <c r="A20" s="1" t="s">
        <v>20</v>
      </c>
      <c r="B20" s="1" t="s">
        <v>50</v>
      </c>
      <c r="C20" s="8">
        <v>12.2</v>
      </c>
      <c r="D20" s="1" t="s">
        <v>11</v>
      </c>
      <c r="E20" s="1" t="s">
        <v>19</v>
      </c>
      <c r="F20" s="8">
        <v>234</v>
      </c>
      <c r="G20" s="8">
        <v>6525.75</v>
      </c>
      <c r="H20" s="8">
        <v>4633.09</v>
      </c>
      <c r="I20" s="9">
        <v>66</v>
      </c>
      <c r="J20" s="10">
        <f t="shared" si="0"/>
        <v>29.002949852507371</v>
      </c>
      <c r="K20" s="2">
        <f t="shared" si="2"/>
        <v>25</v>
      </c>
      <c r="L20" s="2" t="str">
        <f t="shared" si="1"/>
        <v>Super Offer</v>
      </c>
      <c r="M20" s="11">
        <f t="shared" si="3"/>
        <v>57.81818181818182</v>
      </c>
      <c r="N20" s="3">
        <f t="shared" si="4"/>
        <v>17.363636363636363</v>
      </c>
    </row>
    <row r="21" spans="1:14" ht="15.75" customHeight="1" x14ac:dyDescent="0.25">
      <c r="A21" s="1" t="s">
        <v>13</v>
      </c>
      <c r="B21" s="1" t="s">
        <v>47</v>
      </c>
      <c r="C21" s="8">
        <v>10.1</v>
      </c>
      <c r="D21" s="1" t="s">
        <v>27</v>
      </c>
      <c r="E21" s="1" t="s">
        <v>51</v>
      </c>
      <c r="F21" s="8">
        <v>312</v>
      </c>
      <c r="G21" s="8">
        <v>12968.34</v>
      </c>
      <c r="H21" s="8">
        <v>11671.66</v>
      </c>
      <c r="I21" s="9">
        <v>25.5</v>
      </c>
      <c r="J21" s="10">
        <f t="shared" si="0"/>
        <v>9.9988124925780806</v>
      </c>
      <c r="K21" s="2">
        <f t="shared" si="2"/>
        <v>8</v>
      </c>
      <c r="L21" s="2" t="str">
        <f t="shared" si="1"/>
        <v>Until stocks last</v>
      </c>
      <c r="M21" s="11">
        <f t="shared" si="3"/>
        <v>60</v>
      </c>
      <c r="N21" s="3">
        <f t="shared" si="4"/>
        <v>17.555555555555557</v>
      </c>
    </row>
    <row r="22" spans="1:14" ht="15.75" customHeight="1" x14ac:dyDescent="0.25">
      <c r="A22" s="1" t="s">
        <v>13</v>
      </c>
      <c r="B22" s="1" t="s">
        <v>52</v>
      </c>
      <c r="C22" s="8">
        <v>12.1</v>
      </c>
      <c r="D22" s="1" t="s">
        <v>15</v>
      </c>
      <c r="E22" s="1" t="s">
        <v>16</v>
      </c>
      <c r="F22" s="8">
        <v>168</v>
      </c>
      <c r="G22" s="8">
        <v>20674.5</v>
      </c>
      <c r="H22" s="8">
        <v>17160.22</v>
      </c>
      <c r="I22" s="9">
        <v>31.5</v>
      </c>
      <c r="J22" s="10">
        <f t="shared" si="0"/>
        <v>16.998137802607072</v>
      </c>
      <c r="K22" s="2">
        <f t="shared" si="2"/>
        <v>15</v>
      </c>
      <c r="L22" s="2" t="str">
        <f t="shared" si="1"/>
        <v>Underpriced</v>
      </c>
      <c r="M22" s="11">
        <f t="shared" si="3"/>
        <v>60</v>
      </c>
      <c r="N22" s="3">
        <f t="shared" si="4"/>
        <v>17.555555555555557</v>
      </c>
    </row>
    <row r="23" spans="1:14" ht="15" x14ac:dyDescent="0.25">
      <c r="A23" s="1" t="s">
        <v>9</v>
      </c>
      <c r="B23" s="1" t="s">
        <v>53</v>
      </c>
      <c r="C23" s="8">
        <v>14.2</v>
      </c>
      <c r="D23" s="1" t="s">
        <v>30</v>
      </c>
      <c r="E23" s="1" t="s">
        <v>19</v>
      </c>
      <c r="F23" s="8">
        <v>176.4</v>
      </c>
      <c r="G23" s="8">
        <v>13619.76</v>
      </c>
      <c r="H23" s="8">
        <v>10214.82</v>
      </c>
      <c r="I23" s="9">
        <v>85.5</v>
      </c>
      <c r="J23" s="10">
        <f t="shared" si="0"/>
        <v>25.000000000000007</v>
      </c>
      <c r="K23" s="2">
        <f t="shared" si="2"/>
        <v>25</v>
      </c>
      <c r="L23" s="2" t="str">
        <f t="shared" si="1"/>
        <v>Super Offer</v>
      </c>
      <c r="M23" s="11">
        <f t="shared" si="3"/>
        <v>70</v>
      </c>
      <c r="N23" s="3">
        <f t="shared" si="4"/>
        <v>21.666666666666668</v>
      </c>
    </row>
    <row r="24" spans="1:14" ht="15" x14ac:dyDescent="0.25">
      <c r="A24" s="1" t="s">
        <v>13</v>
      </c>
      <c r="B24" s="1" t="s">
        <v>54</v>
      </c>
      <c r="C24" s="8">
        <v>10</v>
      </c>
      <c r="D24" s="1" t="s">
        <v>27</v>
      </c>
      <c r="E24" s="1" t="s">
        <v>55</v>
      </c>
      <c r="F24" s="8">
        <v>180</v>
      </c>
      <c r="G24" s="8">
        <v>19956.86</v>
      </c>
      <c r="H24" s="8">
        <v>16963.099999999999</v>
      </c>
      <c r="I24" s="9">
        <v>84</v>
      </c>
      <c r="J24" s="10">
        <f t="shared" si="0"/>
        <v>15.001157496720435</v>
      </c>
      <c r="K24" s="2">
        <f t="shared" si="2"/>
        <v>15</v>
      </c>
      <c r="L24" s="2" t="str">
        <f t="shared" si="1"/>
        <v>Underpriced</v>
      </c>
      <c r="M24" s="11">
        <f t="shared" si="3"/>
        <v>60</v>
      </c>
      <c r="N24" s="3">
        <f t="shared" si="4"/>
        <v>17.555555555555557</v>
      </c>
    </row>
    <row r="25" spans="1:14" ht="15" x14ac:dyDescent="0.25">
      <c r="A25" s="1" t="s">
        <v>43</v>
      </c>
      <c r="B25" s="1" t="s">
        <v>56</v>
      </c>
      <c r="C25" s="8">
        <v>12</v>
      </c>
      <c r="D25" s="1" t="s">
        <v>11</v>
      </c>
      <c r="E25" s="1" t="s">
        <v>19</v>
      </c>
      <c r="F25" s="8">
        <v>180</v>
      </c>
      <c r="G25" s="8">
        <v>11516.89</v>
      </c>
      <c r="H25" s="8">
        <v>9328.5500000000011</v>
      </c>
      <c r="I25" s="9">
        <v>75</v>
      </c>
      <c r="J25" s="10">
        <f t="shared" si="0"/>
        <v>19.001136591562464</v>
      </c>
      <c r="K25" s="2">
        <f t="shared" si="2"/>
        <v>15</v>
      </c>
      <c r="L25" s="2" t="str">
        <f t="shared" si="1"/>
        <v>Underpriced</v>
      </c>
      <c r="M25" s="11">
        <f t="shared" si="3"/>
        <v>79.5</v>
      </c>
      <c r="N25" s="3">
        <f t="shared" si="4"/>
        <v>15</v>
      </c>
    </row>
    <row r="26" spans="1:14" ht="15" x14ac:dyDescent="0.25">
      <c r="A26" s="1" t="s">
        <v>13</v>
      </c>
      <c r="B26" s="1" t="s">
        <v>47</v>
      </c>
      <c r="C26" s="8">
        <v>10</v>
      </c>
      <c r="D26" s="1" t="s">
        <v>15</v>
      </c>
      <c r="E26" s="1" t="s">
        <v>42</v>
      </c>
      <c r="F26" s="8">
        <v>144</v>
      </c>
      <c r="G26" s="8">
        <v>7833.21</v>
      </c>
      <c r="H26" s="8">
        <v>6971.5800000000008</v>
      </c>
      <c r="I26" s="9">
        <v>75</v>
      </c>
      <c r="J26" s="10">
        <f t="shared" si="0"/>
        <v>10.99970510173989</v>
      </c>
      <c r="K26" s="2">
        <f t="shared" si="2"/>
        <v>15</v>
      </c>
      <c r="L26" s="2" t="str">
        <f t="shared" si="1"/>
        <v>Underpriced</v>
      </c>
      <c r="M26" s="11">
        <f t="shared" si="3"/>
        <v>60</v>
      </c>
      <c r="N26" s="3">
        <f t="shared" si="4"/>
        <v>17.555555555555557</v>
      </c>
    </row>
    <row r="27" spans="1:14" ht="15" x14ac:dyDescent="0.25">
      <c r="A27" s="1" t="s">
        <v>40</v>
      </c>
      <c r="B27" s="1" t="s">
        <v>57</v>
      </c>
      <c r="C27" s="8">
        <v>12.1</v>
      </c>
      <c r="D27" s="1" t="s">
        <v>27</v>
      </c>
      <c r="E27" s="1" t="s">
        <v>42</v>
      </c>
      <c r="F27" s="8">
        <v>157.19999999999999</v>
      </c>
      <c r="G27" s="8">
        <v>11572.33</v>
      </c>
      <c r="H27" s="8">
        <v>9026.7100000000009</v>
      </c>
      <c r="I27" s="9">
        <v>106.5</v>
      </c>
      <c r="J27" s="10">
        <f t="shared" si="0"/>
        <v>21.99747155499367</v>
      </c>
      <c r="K27" s="2">
        <f t="shared" si="2"/>
        <v>25</v>
      </c>
      <c r="L27" s="2" t="str">
        <f t="shared" si="1"/>
        <v>Super Offer</v>
      </c>
      <c r="M27" s="11">
        <f t="shared" si="3"/>
        <v>86.25</v>
      </c>
      <c r="N27" s="3">
        <f t="shared" si="4"/>
        <v>22.5</v>
      </c>
    </row>
    <row r="28" spans="1:14" ht="15" x14ac:dyDescent="0.25">
      <c r="A28" s="1" t="s">
        <v>20</v>
      </c>
      <c r="B28" s="1" t="s">
        <v>58</v>
      </c>
      <c r="C28" s="8">
        <v>12.2</v>
      </c>
      <c r="D28" s="1" t="s">
        <v>11</v>
      </c>
      <c r="E28" s="1" t="s">
        <v>59</v>
      </c>
      <c r="F28" s="8">
        <v>148.80000000000001</v>
      </c>
      <c r="G28" s="8">
        <v>5324.55</v>
      </c>
      <c r="H28" s="8">
        <v>4792.4799999999996</v>
      </c>
      <c r="I28" s="9">
        <v>70.5</v>
      </c>
      <c r="J28" s="10">
        <f t="shared" si="0"/>
        <v>9.9927693420101349</v>
      </c>
      <c r="K28" s="2">
        <f t="shared" si="2"/>
        <v>8</v>
      </c>
      <c r="L28" s="2" t="str">
        <f t="shared" si="1"/>
        <v>Until stocks last</v>
      </c>
      <c r="M28" s="11">
        <f t="shared" si="3"/>
        <v>57.81818181818182</v>
      </c>
      <c r="N28" s="3">
        <f t="shared" si="4"/>
        <v>17.363636363636363</v>
      </c>
    </row>
    <row r="29" spans="1:14" ht="15" x14ac:dyDescent="0.25">
      <c r="A29" s="1" t="s">
        <v>9</v>
      </c>
      <c r="B29" s="1" t="s">
        <v>60</v>
      </c>
      <c r="C29" s="8">
        <v>12.2</v>
      </c>
      <c r="D29" s="1" t="s">
        <v>30</v>
      </c>
      <c r="E29" s="1" t="s">
        <v>35</v>
      </c>
      <c r="F29" s="8">
        <v>256.8</v>
      </c>
      <c r="G29" s="8">
        <v>19310.830000000002</v>
      </c>
      <c r="H29" s="8">
        <v>15255.24</v>
      </c>
      <c r="I29" s="9">
        <v>42</v>
      </c>
      <c r="J29" s="10">
        <f t="shared" si="0"/>
        <v>21.001634833924808</v>
      </c>
      <c r="K29" s="2">
        <f t="shared" si="2"/>
        <v>25</v>
      </c>
      <c r="L29" s="2" t="str">
        <f t="shared" si="1"/>
        <v>Super Offer</v>
      </c>
      <c r="M29" s="11">
        <f t="shared" si="3"/>
        <v>70</v>
      </c>
      <c r="N29" s="3">
        <f t="shared" si="4"/>
        <v>21.666666666666668</v>
      </c>
    </row>
    <row r="30" spans="1:14" ht="15" x14ac:dyDescent="0.25">
      <c r="A30" s="1" t="s">
        <v>45</v>
      </c>
      <c r="B30" s="1" t="s">
        <v>61</v>
      </c>
      <c r="C30" s="8">
        <v>12.1</v>
      </c>
      <c r="D30" s="1" t="s">
        <v>11</v>
      </c>
      <c r="E30" s="1" t="s">
        <v>19</v>
      </c>
      <c r="F30" s="8">
        <v>183.6</v>
      </c>
      <c r="G30" s="8">
        <v>7922.53</v>
      </c>
      <c r="H30" s="8">
        <v>6813.73</v>
      </c>
      <c r="I30" s="9">
        <v>40.5</v>
      </c>
      <c r="J30" s="10">
        <f t="shared" si="0"/>
        <v>13.995529205948104</v>
      </c>
      <c r="K30" s="2">
        <f t="shared" si="2"/>
        <v>15</v>
      </c>
      <c r="L30" s="2" t="str">
        <f t="shared" si="1"/>
        <v>Underpriced</v>
      </c>
      <c r="M30" s="11">
        <f t="shared" si="3"/>
        <v>57.5</v>
      </c>
      <c r="N30" s="3">
        <f t="shared" si="4"/>
        <v>15</v>
      </c>
    </row>
    <row r="31" spans="1:14" ht="15" x14ac:dyDescent="0.25">
      <c r="A31" s="1" t="s">
        <v>62</v>
      </c>
      <c r="B31" s="1" t="s">
        <v>63</v>
      </c>
      <c r="C31" s="8">
        <v>10.1</v>
      </c>
      <c r="D31" s="1" t="s">
        <v>27</v>
      </c>
      <c r="E31" s="1" t="s">
        <v>28</v>
      </c>
      <c r="F31" s="8">
        <v>144</v>
      </c>
      <c r="G31" s="8">
        <v>28162.75</v>
      </c>
      <c r="H31" s="8">
        <v>21121.87</v>
      </c>
      <c r="I31" s="9">
        <v>79.5</v>
      </c>
      <c r="J31" s="10">
        <f t="shared" si="0"/>
        <v>25.000683526999318</v>
      </c>
      <c r="K31" s="2">
        <f t="shared" si="2"/>
        <v>25</v>
      </c>
      <c r="L31" s="2" t="str">
        <f t="shared" si="1"/>
        <v>Super Offer</v>
      </c>
      <c r="M31" s="11">
        <f t="shared" si="3"/>
        <v>56.75</v>
      </c>
      <c r="N31" s="3">
        <f t="shared" si="4"/>
        <v>25</v>
      </c>
    </row>
    <row r="32" spans="1:14" ht="15" x14ac:dyDescent="0.25">
      <c r="A32" s="1" t="s">
        <v>20</v>
      </c>
      <c r="B32" s="1" t="s">
        <v>64</v>
      </c>
      <c r="C32" s="8">
        <v>12.2</v>
      </c>
      <c r="D32" s="1" t="s">
        <v>27</v>
      </c>
      <c r="E32" s="1" t="s">
        <v>12</v>
      </c>
      <c r="F32" s="8">
        <v>135.6</v>
      </c>
      <c r="G32" s="8">
        <v>5641.79</v>
      </c>
      <c r="H32" s="8">
        <v>5077.38</v>
      </c>
      <c r="I32" s="9">
        <v>33</v>
      </c>
      <c r="J32" s="10">
        <f t="shared" si="0"/>
        <v>10.004094445202673</v>
      </c>
      <c r="K32" s="2">
        <f t="shared" si="2"/>
        <v>15</v>
      </c>
      <c r="L32" s="2" t="str">
        <f t="shared" si="1"/>
        <v>Underpriced</v>
      </c>
      <c r="M32" s="11">
        <f t="shared" si="3"/>
        <v>57.81818181818182</v>
      </c>
      <c r="N32" s="3">
        <f t="shared" si="4"/>
        <v>17.363636363636363</v>
      </c>
    </row>
    <row r="33" spans="1:14" ht="15" x14ac:dyDescent="0.25">
      <c r="A33" s="1" t="s">
        <v>25</v>
      </c>
      <c r="B33" s="1" t="s">
        <v>65</v>
      </c>
      <c r="C33" s="8">
        <v>9.2899999999999991</v>
      </c>
      <c r="D33" s="1" t="s">
        <v>27</v>
      </c>
      <c r="E33" s="1" t="s">
        <v>66</v>
      </c>
      <c r="F33" s="8">
        <v>222</v>
      </c>
      <c r="G33" s="8">
        <v>14832.51</v>
      </c>
      <c r="H33" s="8">
        <v>11865.7</v>
      </c>
      <c r="I33" s="9">
        <v>78</v>
      </c>
      <c r="J33" s="10">
        <f t="shared" si="0"/>
        <v>20.00207651975289</v>
      </c>
      <c r="K33" s="2">
        <f t="shared" si="2"/>
        <v>25</v>
      </c>
      <c r="L33" s="2" t="str">
        <f t="shared" si="1"/>
        <v>Super Offer</v>
      </c>
      <c r="M33" s="11">
        <f t="shared" si="3"/>
        <v>62.25</v>
      </c>
      <c r="N33" s="3">
        <f t="shared" si="4"/>
        <v>25</v>
      </c>
    </row>
    <row r="34" spans="1:14" ht="15" x14ac:dyDescent="0.25">
      <c r="A34" s="1" t="s">
        <v>62</v>
      </c>
      <c r="B34" s="1" t="s">
        <v>67</v>
      </c>
      <c r="C34" s="8">
        <v>12</v>
      </c>
      <c r="D34" s="1" t="s">
        <v>27</v>
      </c>
      <c r="E34" s="1" t="s">
        <v>68</v>
      </c>
      <c r="F34" s="8">
        <v>219.6</v>
      </c>
      <c r="G34" s="8">
        <v>5969.81</v>
      </c>
      <c r="H34" s="8">
        <v>4596.9000000000005</v>
      </c>
      <c r="I34" s="9">
        <v>34.5</v>
      </c>
      <c r="J34" s="10">
        <f t="shared" ref="J34:J51" si="5">((G34-H34)/G34)*100</f>
        <v>22.997549335740999</v>
      </c>
      <c r="K34" s="2">
        <f t="shared" ref="K34:K65" si="6">IF(J34&lt;=10, 8, IF(J34 &gt;=20, 25, 15))</f>
        <v>25</v>
      </c>
      <c r="L34" s="2" t="str">
        <f t="shared" ref="L34:L65" si="7">IF(K34=8,"Until stocks last",IF(K34=15,"Underpriced","Super Offer" ))</f>
        <v>Super Offer</v>
      </c>
      <c r="M34" s="11">
        <f t="shared" ref="M34:M51" si="8">AVERAGEIF($A$2:$A$51,A34,$I$2:$I$51)</f>
        <v>56.75</v>
      </c>
      <c r="N34" s="3">
        <f t="shared" ref="N34:N51" si="9">AVERAGEIF($A$2:$A$51,A34,$K$2:$K$51)</f>
        <v>25</v>
      </c>
    </row>
    <row r="35" spans="1:14" ht="15" x14ac:dyDescent="0.25">
      <c r="A35" s="1" t="s">
        <v>62</v>
      </c>
      <c r="B35" s="1" t="s">
        <v>69</v>
      </c>
      <c r="C35" s="8">
        <v>14.2</v>
      </c>
      <c r="D35" s="1" t="s">
        <v>11</v>
      </c>
      <c r="E35" s="1" t="s">
        <v>70</v>
      </c>
      <c r="F35" s="8">
        <v>187.2</v>
      </c>
      <c r="G35" s="8">
        <v>19239.22</v>
      </c>
      <c r="H35" s="8">
        <v>14044.8</v>
      </c>
      <c r="I35" s="9">
        <v>43.5</v>
      </c>
      <c r="J35" s="10">
        <f t="shared" si="5"/>
        <v>26.999119506923886</v>
      </c>
      <c r="K35" s="2">
        <f t="shared" si="6"/>
        <v>25</v>
      </c>
      <c r="L35" s="2" t="str">
        <f t="shared" si="7"/>
        <v>Super Offer</v>
      </c>
      <c r="M35" s="11">
        <f t="shared" si="8"/>
        <v>56.75</v>
      </c>
      <c r="N35" s="3">
        <f t="shared" si="9"/>
        <v>25</v>
      </c>
    </row>
    <row r="36" spans="1:14" ht="15" x14ac:dyDescent="0.25">
      <c r="A36" s="1" t="s">
        <v>62</v>
      </c>
      <c r="B36" s="1" t="s">
        <v>71</v>
      </c>
      <c r="C36" s="8">
        <v>12</v>
      </c>
      <c r="D36" s="1" t="s">
        <v>11</v>
      </c>
      <c r="E36" s="1" t="s">
        <v>19</v>
      </c>
      <c r="F36" s="8">
        <v>432</v>
      </c>
      <c r="G36" s="8">
        <v>7605.29</v>
      </c>
      <c r="H36" s="8">
        <v>5780.3899999999994</v>
      </c>
      <c r="I36" s="9">
        <v>76.5</v>
      </c>
      <c r="J36" s="10">
        <f t="shared" si="5"/>
        <v>23.995140224764612</v>
      </c>
      <c r="K36" s="2">
        <f t="shared" si="6"/>
        <v>25</v>
      </c>
      <c r="L36" s="2" t="str">
        <f t="shared" si="7"/>
        <v>Super Offer</v>
      </c>
      <c r="M36" s="11">
        <f t="shared" si="8"/>
        <v>56.75</v>
      </c>
      <c r="N36" s="3">
        <f t="shared" si="9"/>
        <v>25</v>
      </c>
    </row>
    <row r="37" spans="1:14" ht="15" x14ac:dyDescent="0.25">
      <c r="A37" s="1" t="s">
        <v>43</v>
      </c>
      <c r="B37" s="1" t="s">
        <v>72</v>
      </c>
      <c r="C37" s="8">
        <v>14</v>
      </c>
      <c r="D37" s="1" t="s">
        <v>11</v>
      </c>
      <c r="E37" s="1" t="s">
        <v>73</v>
      </c>
      <c r="F37" s="8">
        <v>205.2</v>
      </c>
      <c r="G37" s="8">
        <v>20512.8</v>
      </c>
      <c r="H37" s="8">
        <v>17640.7</v>
      </c>
      <c r="I37" s="9">
        <v>64.5</v>
      </c>
      <c r="J37" s="10">
        <f t="shared" si="5"/>
        <v>14.001501501501496</v>
      </c>
      <c r="K37" s="2">
        <f t="shared" si="6"/>
        <v>15</v>
      </c>
      <c r="L37" s="2" t="str">
        <f t="shared" si="7"/>
        <v>Underpriced</v>
      </c>
      <c r="M37" s="11">
        <f t="shared" si="8"/>
        <v>79.5</v>
      </c>
      <c r="N37" s="3">
        <f t="shared" si="9"/>
        <v>15</v>
      </c>
    </row>
    <row r="38" spans="1:14" ht="15" x14ac:dyDescent="0.25">
      <c r="A38" s="1" t="s">
        <v>62</v>
      </c>
      <c r="B38" s="1" t="s">
        <v>74</v>
      </c>
      <c r="C38" s="8">
        <v>14.1</v>
      </c>
      <c r="D38" s="1" t="s">
        <v>27</v>
      </c>
      <c r="E38" s="1" t="s">
        <v>19</v>
      </c>
      <c r="F38" s="8">
        <v>186</v>
      </c>
      <c r="G38" s="8">
        <v>20674.5</v>
      </c>
      <c r="H38" s="8">
        <v>15092.77</v>
      </c>
      <c r="I38" s="9">
        <v>25.5</v>
      </c>
      <c r="J38" s="10">
        <f t="shared" si="5"/>
        <v>26.998137802607076</v>
      </c>
      <c r="K38" s="2">
        <f t="shared" si="6"/>
        <v>25</v>
      </c>
      <c r="L38" s="2" t="str">
        <f t="shared" si="7"/>
        <v>Super Offer</v>
      </c>
      <c r="M38" s="11">
        <f t="shared" si="8"/>
        <v>56.75</v>
      </c>
      <c r="N38" s="3">
        <f t="shared" si="9"/>
        <v>25</v>
      </c>
    </row>
    <row r="39" spans="1:14" ht="15" x14ac:dyDescent="0.25">
      <c r="A39" s="1" t="s">
        <v>22</v>
      </c>
      <c r="B39" s="1" t="s">
        <v>75</v>
      </c>
      <c r="C39" s="8">
        <v>12.1</v>
      </c>
      <c r="D39" s="1" t="s">
        <v>27</v>
      </c>
      <c r="E39" s="1" t="s">
        <v>76</v>
      </c>
      <c r="F39" s="8">
        <v>403.2</v>
      </c>
      <c r="G39" s="8">
        <v>40285.629999999997</v>
      </c>
      <c r="H39" s="8">
        <v>31825.64</v>
      </c>
      <c r="I39" s="9">
        <v>55.5</v>
      </c>
      <c r="J39" s="10">
        <f t="shared" si="5"/>
        <v>21.000019113515165</v>
      </c>
      <c r="K39" s="2">
        <f t="shared" si="6"/>
        <v>25</v>
      </c>
      <c r="L39" s="2" t="str">
        <f t="shared" si="7"/>
        <v>Super Offer</v>
      </c>
      <c r="M39" s="11">
        <f t="shared" si="8"/>
        <v>82</v>
      </c>
      <c r="N39" s="3">
        <f t="shared" si="9"/>
        <v>21.666666666666668</v>
      </c>
    </row>
    <row r="40" spans="1:14" ht="15" x14ac:dyDescent="0.25">
      <c r="A40" s="1" t="s">
        <v>13</v>
      </c>
      <c r="B40" s="1" t="s">
        <v>54</v>
      </c>
      <c r="C40" s="8">
        <v>10</v>
      </c>
      <c r="D40" s="1" t="s">
        <v>27</v>
      </c>
      <c r="E40" s="1" t="s">
        <v>77</v>
      </c>
      <c r="F40" s="8">
        <v>200.4</v>
      </c>
      <c r="G40" s="8">
        <v>20891.64</v>
      </c>
      <c r="H40" s="8">
        <v>16295.51</v>
      </c>
      <c r="I40" s="9">
        <v>91.5</v>
      </c>
      <c r="J40" s="10">
        <f t="shared" si="5"/>
        <v>21.999852572607985</v>
      </c>
      <c r="K40" s="2">
        <f t="shared" si="6"/>
        <v>25</v>
      </c>
      <c r="L40" s="2" t="str">
        <f t="shared" si="7"/>
        <v>Super Offer</v>
      </c>
      <c r="M40" s="11">
        <f t="shared" si="8"/>
        <v>60</v>
      </c>
      <c r="N40" s="3">
        <f t="shared" si="9"/>
        <v>17.555555555555557</v>
      </c>
    </row>
    <row r="41" spans="1:14" ht="15" x14ac:dyDescent="0.25">
      <c r="A41" s="1" t="s">
        <v>40</v>
      </c>
      <c r="B41" s="1" t="s">
        <v>41</v>
      </c>
      <c r="C41" s="8">
        <v>14.1</v>
      </c>
      <c r="D41" s="1" t="s">
        <v>27</v>
      </c>
      <c r="E41" s="1" t="s">
        <v>48</v>
      </c>
      <c r="F41" s="8">
        <v>148.80000000000001</v>
      </c>
      <c r="G41" s="8">
        <v>8250.5500000000011</v>
      </c>
      <c r="H41" s="8">
        <v>6270.1100000000006</v>
      </c>
      <c r="I41" s="9">
        <v>69</v>
      </c>
      <c r="J41" s="10">
        <f t="shared" si="5"/>
        <v>24.003733084461039</v>
      </c>
      <c r="K41" s="2">
        <f t="shared" si="6"/>
        <v>25</v>
      </c>
      <c r="L41" s="2" t="str">
        <f t="shared" si="7"/>
        <v>Super Offer</v>
      </c>
      <c r="M41" s="11">
        <f t="shared" si="8"/>
        <v>86.25</v>
      </c>
      <c r="N41" s="3">
        <f t="shared" si="9"/>
        <v>22.5</v>
      </c>
    </row>
    <row r="42" spans="1:14" ht="15" x14ac:dyDescent="0.25">
      <c r="A42" s="1" t="s">
        <v>20</v>
      </c>
      <c r="B42" s="1" t="s">
        <v>78</v>
      </c>
      <c r="C42" s="8">
        <v>10</v>
      </c>
      <c r="D42" s="1" t="s">
        <v>11</v>
      </c>
      <c r="E42" s="1" t="s">
        <v>73</v>
      </c>
      <c r="F42" s="8">
        <v>216</v>
      </c>
      <c r="G42" s="8">
        <v>10164.77</v>
      </c>
      <c r="H42" s="8">
        <v>8945.09</v>
      </c>
      <c r="I42" s="9">
        <v>63</v>
      </c>
      <c r="J42" s="10">
        <f t="shared" si="5"/>
        <v>11.999090977956218</v>
      </c>
      <c r="K42" s="2">
        <f t="shared" si="6"/>
        <v>15</v>
      </c>
      <c r="L42" s="2" t="str">
        <f t="shared" si="7"/>
        <v>Underpriced</v>
      </c>
      <c r="M42" s="11">
        <f t="shared" si="8"/>
        <v>57.81818181818182</v>
      </c>
      <c r="N42" s="3">
        <f t="shared" si="9"/>
        <v>17.363636363636363</v>
      </c>
    </row>
    <row r="43" spans="1:14" ht="15" x14ac:dyDescent="0.25">
      <c r="A43" s="1" t="s">
        <v>17</v>
      </c>
      <c r="B43" s="1" t="s">
        <v>18</v>
      </c>
      <c r="C43" s="8">
        <v>14.1</v>
      </c>
      <c r="D43" s="1" t="s">
        <v>27</v>
      </c>
      <c r="E43" s="1" t="s">
        <v>77</v>
      </c>
      <c r="F43" s="8">
        <v>204</v>
      </c>
      <c r="G43" s="8">
        <v>13063.05</v>
      </c>
      <c r="H43" s="8">
        <v>11103.4</v>
      </c>
      <c r="I43" s="9">
        <v>40.5</v>
      </c>
      <c r="J43" s="10">
        <f t="shared" si="5"/>
        <v>15.001473622163275</v>
      </c>
      <c r="K43" s="2">
        <f t="shared" si="6"/>
        <v>15</v>
      </c>
      <c r="L43" s="2" t="str">
        <f t="shared" si="7"/>
        <v>Underpriced</v>
      </c>
      <c r="M43" s="11">
        <f t="shared" si="8"/>
        <v>73.125</v>
      </c>
      <c r="N43" s="3">
        <f t="shared" si="9"/>
        <v>22.5</v>
      </c>
    </row>
    <row r="44" spans="1:14" ht="15" x14ac:dyDescent="0.25">
      <c r="A44" s="1" t="s">
        <v>20</v>
      </c>
      <c r="B44" s="1" t="s">
        <v>79</v>
      </c>
      <c r="C44" s="8">
        <v>12</v>
      </c>
      <c r="D44" s="1" t="s">
        <v>27</v>
      </c>
      <c r="E44" s="1" t="s">
        <v>73</v>
      </c>
      <c r="F44" s="8">
        <v>219.6</v>
      </c>
      <c r="G44" s="8">
        <v>11372.13</v>
      </c>
      <c r="H44" s="8">
        <v>8074.22</v>
      </c>
      <c r="I44" s="9">
        <v>81</v>
      </c>
      <c r="J44" s="10">
        <f t="shared" si="5"/>
        <v>28.999932290608697</v>
      </c>
      <c r="K44" s="2">
        <f t="shared" si="6"/>
        <v>25</v>
      </c>
      <c r="L44" s="2" t="str">
        <f t="shared" si="7"/>
        <v>Super Offer</v>
      </c>
      <c r="M44" s="11">
        <f t="shared" si="8"/>
        <v>57.81818181818182</v>
      </c>
      <c r="N44" s="3">
        <f t="shared" si="9"/>
        <v>17.363636363636363</v>
      </c>
    </row>
    <row r="45" spans="1:14" ht="15" x14ac:dyDescent="0.25">
      <c r="A45" s="1" t="s">
        <v>20</v>
      </c>
      <c r="B45" s="1" t="s">
        <v>80</v>
      </c>
      <c r="C45" s="8">
        <v>12.2</v>
      </c>
      <c r="D45" s="1" t="s">
        <v>11</v>
      </c>
      <c r="E45" s="1" t="s">
        <v>12</v>
      </c>
      <c r="F45" s="8">
        <v>127.2</v>
      </c>
      <c r="G45" s="8">
        <v>5457.7599999999993</v>
      </c>
      <c r="H45" s="8">
        <v>4420.57</v>
      </c>
      <c r="I45" s="9">
        <v>58.5</v>
      </c>
      <c r="J45" s="10">
        <f t="shared" si="5"/>
        <v>19.003950338600447</v>
      </c>
      <c r="K45" s="2">
        <f t="shared" si="6"/>
        <v>15</v>
      </c>
      <c r="L45" s="2" t="str">
        <f t="shared" si="7"/>
        <v>Underpriced</v>
      </c>
      <c r="M45" s="11">
        <f t="shared" si="8"/>
        <v>57.81818181818182</v>
      </c>
      <c r="N45" s="3">
        <f t="shared" si="9"/>
        <v>17.363636363636363</v>
      </c>
    </row>
    <row r="46" spans="1:14" ht="15" x14ac:dyDescent="0.25">
      <c r="A46" s="1" t="s">
        <v>13</v>
      </c>
      <c r="B46" s="1" t="s">
        <v>47</v>
      </c>
      <c r="C46" s="8">
        <v>12.1</v>
      </c>
      <c r="D46" s="1" t="s">
        <v>11</v>
      </c>
      <c r="E46" s="1" t="s">
        <v>42</v>
      </c>
      <c r="F46" s="8">
        <v>168</v>
      </c>
      <c r="G46" s="8">
        <v>8584.73</v>
      </c>
      <c r="H46" s="8">
        <v>6782.16</v>
      </c>
      <c r="I46" s="9">
        <v>96</v>
      </c>
      <c r="J46" s="10">
        <f t="shared" si="5"/>
        <v>20.997398869853797</v>
      </c>
      <c r="K46" s="2">
        <f t="shared" si="6"/>
        <v>25</v>
      </c>
      <c r="L46" s="2" t="str">
        <f t="shared" si="7"/>
        <v>Super Offer</v>
      </c>
      <c r="M46" s="11">
        <f t="shared" si="8"/>
        <v>60</v>
      </c>
      <c r="N46" s="3">
        <f t="shared" si="9"/>
        <v>17.555555555555557</v>
      </c>
    </row>
    <row r="47" spans="1:14" ht="15" x14ac:dyDescent="0.25">
      <c r="A47" s="1" t="s">
        <v>45</v>
      </c>
      <c r="B47" s="1" t="s">
        <v>81</v>
      </c>
      <c r="C47" s="8">
        <v>12.1</v>
      </c>
      <c r="D47" s="1" t="s">
        <v>11</v>
      </c>
      <c r="E47" s="1" t="s">
        <v>19</v>
      </c>
      <c r="F47" s="8">
        <v>158.4</v>
      </c>
      <c r="G47" s="8">
        <v>6525.75</v>
      </c>
      <c r="H47" s="8">
        <v>5286.05</v>
      </c>
      <c r="I47" s="9">
        <v>84</v>
      </c>
      <c r="J47" s="10">
        <f t="shared" si="5"/>
        <v>18.997050147492622</v>
      </c>
      <c r="K47" s="2">
        <f t="shared" si="6"/>
        <v>15</v>
      </c>
      <c r="L47" s="2" t="str">
        <f t="shared" si="7"/>
        <v>Underpriced</v>
      </c>
      <c r="M47" s="11">
        <f t="shared" si="8"/>
        <v>57.5</v>
      </c>
      <c r="N47" s="3">
        <f t="shared" si="9"/>
        <v>15</v>
      </c>
    </row>
    <row r="48" spans="1:14" ht="15" x14ac:dyDescent="0.25">
      <c r="A48" s="1" t="s">
        <v>62</v>
      </c>
      <c r="B48" s="1" t="s">
        <v>82</v>
      </c>
      <c r="C48" s="8">
        <v>10.3</v>
      </c>
      <c r="D48" s="1" t="s">
        <v>27</v>
      </c>
      <c r="E48" s="1" t="s">
        <v>83</v>
      </c>
      <c r="F48" s="8">
        <v>577.19999999999993</v>
      </c>
      <c r="G48" s="8">
        <v>28513.1</v>
      </c>
      <c r="H48" s="8">
        <v>21099.54</v>
      </c>
      <c r="I48" s="9">
        <v>81</v>
      </c>
      <c r="J48" s="10">
        <f t="shared" si="5"/>
        <v>26.000540102619489</v>
      </c>
      <c r="K48" s="2">
        <f t="shared" si="6"/>
        <v>25</v>
      </c>
      <c r="L48" s="2" t="str">
        <f t="shared" si="7"/>
        <v>Super Offer</v>
      </c>
      <c r="M48" s="11">
        <f t="shared" si="8"/>
        <v>56.75</v>
      </c>
      <c r="N48" s="3">
        <f t="shared" si="9"/>
        <v>25</v>
      </c>
    </row>
    <row r="49" spans="1:14" ht="15" x14ac:dyDescent="0.25">
      <c r="A49" s="1" t="s">
        <v>40</v>
      </c>
      <c r="B49" s="1" t="s">
        <v>84</v>
      </c>
      <c r="C49" s="8">
        <v>12.1</v>
      </c>
      <c r="D49" s="1" t="s">
        <v>15</v>
      </c>
      <c r="E49" s="1" t="s">
        <v>16</v>
      </c>
      <c r="F49" s="8">
        <v>150</v>
      </c>
      <c r="G49" s="8">
        <v>5497.03</v>
      </c>
      <c r="H49" s="8">
        <v>4837.1400000000003</v>
      </c>
      <c r="I49" s="9">
        <v>91.5</v>
      </c>
      <c r="J49" s="10">
        <f t="shared" si="5"/>
        <v>12.004482420507063</v>
      </c>
      <c r="K49" s="2">
        <f t="shared" si="6"/>
        <v>15</v>
      </c>
      <c r="L49" s="2" t="str">
        <f t="shared" si="7"/>
        <v>Underpriced</v>
      </c>
      <c r="M49" s="11">
        <f t="shared" si="8"/>
        <v>86.25</v>
      </c>
      <c r="N49" s="3">
        <f t="shared" si="9"/>
        <v>22.5</v>
      </c>
    </row>
    <row r="50" spans="1:14" ht="15" x14ac:dyDescent="0.25">
      <c r="A50" s="1" t="s">
        <v>20</v>
      </c>
      <c r="B50" s="1" t="s">
        <v>34</v>
      </c>
      <c r="C50" s="8">
        <v>12</v>
      </c>
      <c r="D50" s="1" t="s">
        <v>27</v>
      </c>
      <c r="E50" s="1" t="s">
        <v>85</v>
      </c>
      <c r="F50" s="8">
        <v>234</v>
      </c>
      <c r="G50" s="8">
        <v>15661.8</v>
      </c>
      <c r="H50" s="8">
        <v>14095.62</v>
      </c>
      <c r="I50" s="9">
        <v>63</v>
      </c>
      <c r="J50" s="10">
        <f t="shared" si="5"/>
        <v>9.9999999999999911</v>
      </c>
      <c r="K50" s="2">
        <f t="shared" si="6"/>
        <v>8</v>
      </c>
      <c r="L50" s="2" t="str">
        <f t="shared" si="7"/>
        <v>Until stocks last</v>
      </c>
      <c r="M50" s="11">
        <f t="shared" si="8"/>
        <v>57.81818181818182</v>
      </c>
      <c r="N50" s="3">
        <f t="shared" si="9"/>
        <v>17.363636363636363</v>
      </c>
    </row>
    <row r="51" spans="1:14" ht="15" x14ac:dyDescent="0.25">
      <c r="A51" s="1" t="s">
        <v>36</v>
      </c>
      <c r="B51" s="1" t="s">
        <v>86</v>
      </c>
      <c r="C51" s="8">
        <v>6</v>
      </c>
      <c r="D51" s="1" t="s">
        <v>87</v>
      </c>
      <c r="E51" s="1" t="s">
        <v>12</v>
      </c>
      <c r="F51" s="8">
        <v>156</v>
      </c>
      <c r="G51" s="8">
        <v>5969.81</v>
      </c>
      <c r="H51" s="8">
        <v>4358.2</v>
      </c>
      <c r="I51" s="9">
        <v>78</v>
      </c>
      <c r="J51" s="10">
        <f t="shared" si="5"/>
        <v>26.996001547787962</v>
      </c>
      <c r="K51" s="2">
        <f t="shared" si="6"/>
        <v>25</v>
      </c>
      <c r="L51" s="2" t="str">
        <f t="shared" si="7"/>
        <v>Super Offer</v>
      </c>
      <c r="M51" s="11">
        <f t="shared" si="8"/>
        <v>90.75</v>
      </c>
      <c r="N51" s="3">
        <f t="shared" si="9"/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677B-69BE-49B3-B5FB-93378C7DB2E0}">
  <dimension ref="A1:B33"/>
  <sheetViews>
    <sheetView workbookViewId="0">
      <selection activeCell="D10" sqref="D10"/>
    </sheetView>
  </sheetViews>
  <sheetFormatPr defaultRowHeight="12.75" x14ac:dyDescent="0.2"/>
  <cols>
    <col min="2" max="3" width="18.5703125" bestFit="1" customWidth="1"/>
  </cols>
  <sheetData>
    <row r="1" spans="1:2" ht="15" x14ac:dyDescent="0.25">
      <c r="A1" s="22" t="s">
        <v>94</v>
      </c>
      <c r="B1" s="22"/>
    </row>
    <row r="2" spans="1:2" ht="15" x14ac:dyDescent="0.25">
      <c r="A2" s="7"/>
      <c r="B2" s="7"/>
    </row>
    <row r="3" spans="1:2" ht="15" x14ac:dyDescent="0.25">
      <c r="A3" s="4" t="s">
        <v>0</v>
      </c>
      <c r="B3" s="4" t="s">
        <v>91</v>
      </c>
    </row>
    <row r="4" spans="1:2" ht="15" x14ac:dyDescent="0.25">
      <c r="A4" s="1" t="s">
        <v>9</v>
      </c>
      <c r="B4" s="6">
        <v>70</v>
      </c>
    </row>
    <row r="5" spans="1:2" ht="15" x14ac:dyDescent="0.25">
      <c r="A5" s="1" t="s">
        <v>13</v>
      </c>
      <c r="B5" s="6">
        <v>60</v>
      </c>
    </row>
    <row r="6" spans="1:2" ht="15" x14ac:dyDescent="0.25">
      <c r="A6" s="1" t="s">
        <v>17</v>
      </c>
      <c r="B6" s="6">
        <v>73.125</v>
      </c>
    </row>
    <row r="7" spans="1:2" ht="15" x14ac:dyDescent="0.25">
      <c r="A7" s="1" t="s">
        <v>20</v>
      </c>
      <c r="B7" s="6">
        <v>57.81818181818182</v>
      </c>
    </row>
    <row r="8" spans="1:2" ht="15" x14ac:dyDescent="0.25">
      <c r="A8" s="1" t="s">
        <v>22</v>
      </c>
      <c r="B8" s="6">
        <v>82</v>
      </c>
    </row>
    <row r="9" spans="1:2" ht="15" x14ac:dyDescent="0.25">
      <c r="A9" s="1" t="s">
        <v>25</v>
      </c>
      <c r="B9" s="6">
        <v>62.25</v>
      </c>
    </row>
    <row r="10" spans="1:2" ht="15" x14ac:dyDescent="0.25">
      <c r="A10" s="1" t="s">
        <v>36</v>
      </c>
      <c r="B10" s="6">
        <v>90.75</v>
      </c>
    </row>
    <row r="11" spans="1:2" ht="15" x14ac:dyDescent="0.25">
      <c r="A11" s="1" t="s">
        <v>40</v>
      </c>
      <c r="B11" s="6">
        <v>86.25</v>
      </c>
    </row>
    <row r="12" spans="1:2" ht="15" x14ac:dyDescent="0.25">
      <c r="A12" s="1" t="s">
        <v>43</v>
      </c>
      <c r="B12" s="6">
        <v>79.5</v>
      </c>
    </row>
    <row r="13" spans="1:2" ht="15" x14ac:dyDescent="0.25">
      <c r="A13" s="1" t="s">
        <v>45</v>
      </c>
      <c r="B13" s="6">
        <v>57.5</v>
      </c>
    </row>
    <row r="14" spans="1:2" ht="15" x14ac:dyDescent="0.25">
      <c r="A14" s="1" t="s">
        <v>62</v>
      </c>
      <c r="B14" s="6">
        <v>56.75</v>
      </c>
    </row>
    <row r="20" spans="1:2" ht="15" x14ac:dyDescent="0.25">
      <c r="A20" s="22" t="s">
        <v>93</v>
      </c>
      <c r="B20" s="22"/>
    </row>
    <row r="22" spans="1:2" ht="15" x14ac:dyDescent="0.25">
      <c r="A22" s="4" t="s">
        <v>0</v>
      </c>
      <c r="B22" s="4" t="s">
        <v>92</v>
      </c>
    </row>
    <row r="23" spans="1:2" ht="15" x14ac:dyDescent="0.25">
      <c r="A23" s="1" t="s">
        <v>9</v>
      </c>
      <c r="B23" s="6">
        <v>21.666666666666668</v>
      </c>
    </row>
    <row r="24" spans="1:2" ht="15" x14ac:dyDescent="0.25">
      <c r="A24" s="1" t="s">
        <v>13</v>
      </c>
      <c r="B24" s="6">
        <v>17.555555555555557</v>
      </c>
    </row>
    <row r="25" spans="1:2" ht="15" x14ac:dyDescent="0.25">
      <c r="A25" s="1" t="s">
        <v>17</v>
      </c>
      <c r="B25" s="6">
        <v>22.5</v>
      </c>
    </row>
    <row r="26" spans="1:2" ht="15" x14ac:dyDescent="0.25">
      <c r="A26" s="1" t="s">
        <v>20</v>
      </c>
      <c r="B26" s="6">
        <v>17.363636363636363</v>
      </c>
    </row>
    <row r="27" spans="1:2" ht="15" x14ac:dyDescent="0.25">
      <c r="A27" s="1" t="s">
        <v>22</v>
      </c>
      <c r="B27" s="6">
        <v>21.666666666666668</v>
      </c>
    </row>
    <row r="28" spans="1:2" ht="15" x14ac:dyDescent="0.25">
      <c r="A28" s="1" t="s">
        <v>25</v>
      </c>
      <c r="B28" s="6">
        <v>25</v>
      </c>
    </row>
    <row r="29" spans="1:2" ht="15" x14ac:dyDescent="0.25">
      <c r="A29" s="1" t="s">
        <v>36</v>
      </c>
      <c r="B29" s="6">
        <v>20</v>
      </c>
    </row>
    <row r="30" spans="1:2" ht="15" x14ac:dyDescent="0.25">
      <c r="A30" s="1" t="s">
        <v>40</v>
      </c>
      <c r="B30" s="6">
        <v>22.5</v>
      </c>
    </row>
    <row r="31" spans="1:2" ht="15" x14ac:dyDescent="0.25">
      <c r="A31" s="1" t="s">
        <v>43</v>
      </c>
      <c r="B31" s="6">
        <v>15</v>
      </c>
    </row>
    <row r="32" spans="1:2" ht="15" x14ac:dyDescent="0.25">
      <c r="A32" s="1" t="s">
        <v>45</v>
      </c>
      <c r="B32" s="6">
        <v>15</v>
      </c>
    </row>
    <row r="33" spans="1:2" ht="15" x14ac:dyDescent="0.25">
      <c r="A33" s="1" t="s">
        <v>62</v>
      </c>
      <c r="B33" s="6">
        <v>25</v>
      </c>
    </row>
  </sheetData>
  <mergeCells count="2">
    <mergeCell ref="A20:B20"/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D834F-3D59-4149-88F6-4ACECC934586}">
  <dimension ref="A1:L86"/>
  <sheetViews>
    <sheetView workbookViewId="0">
      <selection activeCell="B86" sqref="B86"/>
    </sheetView>
  </sheetViews>
  <sheetFormatPr defaultColWidth="12.5703125" defaultRowHeight="12.75" outlineLevelRow="2" x14ac:dyDescent="0.2"/>
  <cols>
    <col min="2" max="2" width="25" bestFit="1" customWidth="1"/>
    <col min="8" max="8" width="15.42578125" bestFit="1" customWidth="1"/>
    <col min="12" max="12" width="14.5703125" bestFit="1" customWidth="1"/>
  </cols>
  <sheetData>
    <row r="1" spans="1:12" ht="15.75" customHeigh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88</v>
      </c>
      <c r="K1" s="21" t="s">
        <v>89</v>
      </c>
      <c r="L1" s="18" t="s">
        <v>90</v>
      </c>
    </row>
    <row r="2" spans="1:12" ht="15.75" customHeight="1" outlineLevel="2" x14ac:dyDescent="0.25">
      <c r="A2" s="1" t="s">
        <v>9</v>
      </c>
      <c r="B2" s="1" t="s">
        <v>10</v>
      </c>
      <c r="C2" s="8">
        <v>12.2</v>
      </c>
      <c r="D2" s="1" t="s">
        <v>11</v>
      </c>
      <c r="E2" s="1" t="s">
        <v>12</v>
      </c>
      <c r="F2" s="8">
        <v>133.19999999999999</v>
      </c>
      <c r="G2" s="8">
        <v>7365.82</v>
      </c>
      <c r="H2" s="8">
        <v>5965.96</v>
      </c>
      <c r="I2" s="9">
        <v>82.5</v>
      </c>
      <c r="J2" s="10">
        <f>((G2-H2)/G2)*100</f>
        <v>19.004808697470203</v>
      </c>
      <c r="K2" s="2">
        <f>IF(J2&lt;=10, 8, IF(J2 &gt;=20, 25, 15))</f>
        <v>15</v>
      </c>
      <c r="L2" s="2" t="str">
        <f>IF(K2=8,"Until stocks last",IF(K2=15,"Underpriced","Super Offer" ))</f>
        <v>Underpriced</v>
      </c>
    </row>
    <row r="3" spans="1:12" ht="15.75" customHeight="1" outlineLevel="2" x14ac:dyDescent="0.25">
      <c r="A3" s="1" t="s">
        <v>13</v>
      </c>
      <c r="B3" s="1" t="s">
        <v>14</v>
      </c>
      <c r="C3" s="8">
        <v>12.1</v>
      </c>
      <c r="D3" s="1" t="s">
        <v>15</v>
      </c>
      <c r="E3" s="1" t="s">
        <v>16</v>
      </c>
      <c r="F3" s="8">
        <v>138</v>
      </c>
      <c r="G3" s="8">
        <v>11188.1</v>
      </c>
      <c r="H3" s="8">
        <v>9062.1299999999992</v>
      </c>
      <c r="I3" s="9">
        <v>37.5</v>
      </c>
      <c r="J3" s="10">
        <f>((G3-H3)/G3)*100</f>
        <v>19.002064693737104</v>
      </c>
      <c r="K3" s="2">
        <f>IF(J3&lt;=10, 8, IF(J3 &gt;=20, 25, 15))</f>
        <v>15</v>
      </c>
      <c r="L3" s="2" t="str">
        <f>IF(K3=8,"Until stocks last",IF(K3=15,"Underpriced","Super Offer" ))</f>
        <v>Underpriced</v>
      </c>
    </row>
    <row r="4" spans="1:12" ht="15.75" customHeight="1" outlineLevel="1" x14ac:dyDescent="0.25">
      <c r="A4" s="1"/>
      <c r="B4" s="1">
        <f>SUBTOTAL(3,B2:B3)</f>
        <v>2</v>
      </c>
      <c r="C4" s="8"/>
      <c r="D4" s="1"/>
      <c r="E4" s="1"/>
      <c r="F4" s="8"/>
      <c r="G4" s="8"/>
      <c r="H4" s="8"/>
      <c r="I4" s="9"/>
      <c r="J4" s="10"/>
      <c r="K4" s="2"/>
      <c r="L4" s="5" t="s">
        <v>95</v>
      </c>
    </row>
    <row r="5" spans="1:12" ht="15.75" customHeight="1" outlineLevel="2" x14ac:dyDescent="0.25">
      <c r="A5" s="1" t="s">
        <v>17</v>
      </c>
      <c r="B5" s="1" t="s">
        <v>18</v>
      </c>
      <c r="C5" s="8">
        <v>14.1</v>
      </c>
      <c r="D5" s="1" t="s">
        <v>11</v>
      </c>
      <c r="E5" s="1" t="s">
        <v>19</v>
      </c>
      <c r="F5" s="8">
        <v>129.6</v>
      </c>
      <c r="G5" s="8">
        <v>12306.91</v>
      </c>
      <c r="H5" s="8">
        <v>9599.59</v>
      </c>
      <c r="I5" s="9">
        <v>79.5</v>
      </c>
      <c r="J5" s="10">
        <f>((G5-H5)/G5)*100</f>
        <v>21.998373271601075</v>
      </c>
      <c r="K5" s="2">
        <f>IF(J5&lt;=10, 8, IF(J5 &gt;=20, 25, 15))</f>
        <v>25</v>
      </c>
      <c r="L5" s="2" t="str">
        <f>IF(K5=8,"Until stocks last",IF(K5=15,"Underpriced","Super Offer" ))</f>
        <v>Super Offer</v>
      </c>
    </row>
    <row r="6" spans="1:12" ht="15.75" customHeight="1" outlineLevel="1" x14ac:dyDescent="0.25">
      <c r="A6" s="1"/>
      <c r="B6" s="1">
        <f>SUBTOTAL(3,B5:B5)</f>
        <v>1</v>
      </c>
      <c r="C6" s="8"/>
      <c r="D6" s="1"/>
      <c r="E6" s="1"/>
      <c r="F6" s="8"/>
      <c r="G6" s="8"/>
      <c r="H6" s="8"/>
      <c r="I6" s="9"/>
      <c r="J6" s="10"/>
      <c r="K6" s="2"/>
      <c r="L6" s="5" t="s">
        <v>96</v>
      </c>
    </row>
    <row r="7" spans="1:12" ht="15.75" customHeight="1" outlineLevel="2" x14ac:dyDescent="0.25">
      <c r="A7" s="1" t="s">
        <v>20</v>
      </c>
      <c r="B7" s="1" t="s">
        <v>21</v>
      </c>
      <c r="C7" s="8">
        <v>14</v>
      </c>
      <c r="D7" s="1" t="s">
        <v>11</v>
      </c>
      <c r="E7" s="1" t="s">
        <v>12</v>
      </c>
      <c r="F7" s="8">
        <v>127.2</v>
      </c>
      <c r="G7" s="8">
        <v>5880.4900000000007</v>
      </c>
      <c r="H7" s="8">
        <v>5115.88</v>
      </c>
      <c r="I7" s="9">
        <v>43.5</v>
      </c>
      <c r="J7" s="10">
        <f>((G7-H7)/G7)*100</f>
        <v>13.002487887914111</v>
      </c>
      <c r="K7" s="2">
        <f>IF(J7&lt;=10, 8, IF(J7 &gt;=20, 25, 15))</f>
        <v>15</v>
      </c>
      <c r="L7" s="2" t="str">
        <f>IF(K7=8,"Until stocks last",IF(K7=15,"Underpriced","Super Offer" ))</f>
        <v>Underpriced</v>
      </c>
    </row>
    <row r="8" spans="1:12" ht="15.75" customHeight="1" outlineLevel="2" x14ac:dyDescent="0.25">
      <c r="A8" s="1" t="s">
        <v>22</v>
      </c>
      <c r="B8" s="1" t="s">
        <v>23</v>
      </c>
      <c r="C8" s="8">
        <v>12.1</v>
      </c>
      <c r="D8" s="1" t="s">
        <v>11</v>
      </c>
      <c r="E8" s="1" t="s">
        <v>24</v>
      </c>
      <c r="F8" s="8">
        <v>440.4</v>
      </c>
      <c r="G8" s="8">
        <v>19578.02</v>
      </c>
      <c r="H8" s="8">
        <v>17033.169999999998</v>
      </c>
      <c r="I8" s="9">
        <v>85.5</v>
      </c>
      <c r="J8" s="10">
        <f>((G8-H8)/G8)*100</f>
        <v>12.998505466844973</v>
      </c>
      <c r="K8" s="2">
        <f>IF(J8&lt;=10, 8, IF(J8 &gt;=20, 25, 15))</f>
        <v>15</v>
      </c>
      <c r="L8" s="2" t="str">
        <f>IF(K8=8,"Until stocks last",IF(K8=15,"Underpriced","Super Offer" ))</f>
        <v>Underpriced</v>
      </c>
    </row>
    <row r="9" spans="1:12" ht="15.75" customHeight="1" outlineLevel="1" x14ac:dyDescent="0.25">
      <c r="A9" s="1"/>
      <c r="B9" s="1">
        <f>SUBTOTAL(3,B7:B8)</f>
        <v>2</v>
      </c>
      <c r="C9" s="8"/>
      <c r="D9" s="1"/>
      <c r="E9" s="1"/>
      <c r="F9" s="8"/>
      <c r="G9" s="8"/>
      <c r="H9" s="8"/>
      <c r="I9" s="9"/>
      <c r="J9" s="10"/>
      <c r="K9" s="2"/>
      <c r="L9" s="5" t="s">
        <v>95</v>
      </c>
    </row>
    <row r="10" spans="1:12" ht="15.75" customHeight="1" outlineLevel="2" x14ac:dyDescent="0.25">
      <c r="A10" s="1" t="s">
        <v>25</v>
      </c>
      <c r="B10" s="1" t="s">
        <v>26</v>
      </c>
      <c r="C10" s="8">
        <v>10</v>
      </c>
      <c r="D10" s="1" t="s">
        <v>27</v>
      </c>
      <c r="E10" s="1" t="s">
        <v>28</v>
      </c>
      <c r="F10" s="8">
        <v>201.6</v>
      </c>
      <c r="G10" s="8">
        <v>9324.6999999999989</v>
      </c>
      <c r="H10" s="8">
        <v>7273.4199999999992</v>
      </c>
      <c r="I10" s="9">
        <v>46.5</v>
      </c>
      <c r="J10" s="10">
        <f>((G10-H10)/G10)*100</f>
        <v>21.998348472336911</v>
      </c>
      <c r="K10" s="2">
        <f>IF(J10&lt;=10, 8, IF(J10 &gt;=20, 25, 15))</f>
        <v>25</v>
      </c>
      <c r="L10" s="2" t="str">
        <f>IF(K10=8,"Until stocks last",IF(K10=15,"Underpriced","Super Offer" ))</f>
        <v>Super Offer</v>
      </c>
    </row>
    <row r="11" spans="1:12" ht="15.75" customHeight="1" outlineLevel="1" x14ac:dyDescent="0.25">
      <c r="A11" s="1"/>
      <c r="B11" s="1">
        <f>SUBTOTAL(3,B10:B10)</f>
        <v>1</v>
      </c>
      <c r="C11" s="8"/>
      <c r="D11" s="1"/>
      <c r="E11" s="1"/>
      <c r="F11" s="8"/>
      <c r="G11" s="8"/>
      <c r="H11" s="8"/>
      <c r="I11" s="9"/>
      <c r="J11" s="10"/>
      <c r="K11" s="2"/>
      <c r="L11" s="5" t="s">
        <v>96</v>
      </c>
    </row>
    <row r="12" spans="1:12" ht="15.75" customHeight="1" outlineLevel="2" x14ac:dyDescent="0.25">
      <c r="A12" s="1" t="s">
        <v>13</v>
      </c>
      <c r="B12" s="1" t="s">
        <v>29</v>
      </c>
      <c r="C12" s="8">
        <v>14.1</v>
      </c>
      <c r="D12" s="1" t="s">
        <v>30</v>
      </c>
      <c r="E12" s="1" t="s">
        <v>19</v>
      </c>
      <c r="F12" s="8">
        <v>164.4</v>
      </c>
      <c r="G12" s="8">
        <v>18520.810000000001</v>
      </c>
      <c r="H12" s="8">
        <v>16483.39</v>
      </c>
      <c r="I12" s="9">
        <v>43.5</v>
      </c>
      <c r="J12" s="10">
        <f>((G12-H12)/G12)*100</f>
        <v>11.000706772543975</v>
      </c>
      <c r="K12" s="2">
        <f>IF(J12&lt;=10, 8, IF(J12 &gt;=20, 25, 15))</f>
        <v>15</v>
      </c>
      <c r="L12" s="2" t="str">
        <f>IF(K12=8,"Until stocks last",IF(K12=15,"Underpriced","Super Offer" ))</f>
        <v>Underpriced</v>
      </c>
    </row>
    <row r="13" spans="1:12" ht="15.75" customHeight="1" outlineLevel="1" x14ac:dyDescent="0.25">
      <c r="A13" s="1"/>
      <c r="B13" s="1">
        <f>SUBTOTAL(3,B12:B12)</f>
        <v>1</v>
      </c>
      <c r="C13" s="8"/>
      <c r="D13" s="1"/>
      <c r="E13" s="1"/>
      <c r="F13" s="8"/>
      <c r="G13" s="8"/>
      <c r="H13" s="8"/>
      <c r="I13" s="9"/>
      <c r="J13" s="10"/>
      <c r="K13" s="2"/>
      <c r="L13" s="5" t="s">
        <v>95</v>
      </c>
    </row>
    <row r="14" spans="1:12" ht="15.75" customHeight="1" outlineLevel="2" x14ac:dyDescent="0.25">
      <c r="A14" s="1" t="s">
        <v>22</v>
      </c>
      <c r="B14" s="1" t="s">
        <v>31</v>
      </c>
      <c r="C14" s="8">
        <v>12.1</v>
      </c>
      <c r="D14" s="1" t="s">
        <v>11</v>
      </c>
      <c r="E14" s="1" t="s">
        <v>19</v>
      </c>
      <c r="F14" s="8">
        <v>151.19999999999999</v>
      </c>
      <c r="G14" s="8">
        <v>10626.77</v>
      </c>
      <c r="H14" s="8">
        <v>8289.0500000000011</v>
      </c>
      <c r="I14" s="9">
        <v>105</v>
      </c>
      <c r="J14" s="10">
        <f>((G14-H14)/G14)*100</f>
        <v>21.99840591261502</v>
      </c>
      <c r="K14" s="2">
        <f>IF(J14&lt;=10, 8, IF(J14 &gt;=20, 25, 15))</f>
        <v>25</v>
      </c>
      <c r="L14" s="2" t="str">
        <f>IF(K14=8,"Until stocks last",IF(K14=15,"Underpriced","Super Offer" ))</f>
        <v>Super Offer</v>
      </c>
    </row>
    <row r="15" spans="1:12" ht="15.75" customHeight="1" outlineLevel="2" x14ac:dyDescent="0.25">
      <c r="A15" s="1" t="s">
        <v>17</v>
      </c>
      <c r="B15" s="1" t="s">
        <v>32</v>
      </c>
      <c r="C15" s="8">
        <v>12.2</v>
      </c>
      <c r="D15" s="1" t="s">
        <v>33</v>
      </c>
      <c r="E15" s="1" t="s">
        <v>19</v>
      </c>
      <c r="F15" s="8">
        <v>156</v>
      </c>
      <c r="G15" s="8">
        <v>17536.75</v>
      </c>
      <c r="H15" s="8">
        <v>13853.84</v>
      </c>
      <c r="I15" s="9">
        <v>91.5</v>
      </c>
      <c r="J15" s="10">
        <f>((G15-H15)/G15)*100</f>
        <v>21.001097694840833</v>
      </c>
      <c r="K15" s="2">
        <f>IF(J15&lt;=10, 8, IF(J15 &gt;=20, 25, 15))</f>
        <v>25</v>
      </c>
      <c r="L15" s="2" t="str">
        <f>IF(K15=8,"Until stocks last",IF(K15=15,"Underpriced","Super Offer" ))</f>
        <v>Super Offer</v>
      </c>
    </row>
    <row r="16" spans="1:12" ht="15.75" customHeight="1" outlineLevel="2" x14ac:dyDescent="0.25">
      <c r="A16" s="1" t="s">
        <v>20</v>
      </c>
      <c r="B16" s="1" t="s">
        <v>34</v>
      </c>
      <c r="C16" s="8">
        <v>12</v>
      </c>
      <c r="D16" s="1" t="s">
        <v>27</v>
      </c>
      <c r="E16" s="1" t="s">
        <v>35</v>
      </c>
      <c r="F16" s="8">
        <v>234</v>
      </c>
      <c r="G16" s="8">
        <v>15661.8</v>
      </c>
      <c r="H16" s="8">
        <v>10963.26</v>
      </c>
      <c r="I16" s="9">
        <v>22.5</v>
      </c>
      <c r="J16" s="10">
        <f>((G16-H16)/G16)*100</f>
        <v>29.999999999999993</v>
      </c>
      <c r="K16" s="2">
        <f>IF(J16&lt;=10, 8, IF(J16 &gt;=20, 25, 15))</f>
        <v>25</v>
      </c>
      <c r="L16" s="2" t="str">
        <f>IF(K16=8,"Until stocks last",IF(K16=15,"Underpriced","Super Offer" ))</f>
        <v>Super Offer</v>
      </c>
    </row>
    <row r="17" spans="1:12" ht="15.75" customHeight="1" outlineLevel="1" x14ac:dyDescent="0.25">
      <c r="A17" s="1"/>
      <c r="B17" s="1">
        <f>SUBTOTAL(3,B14:B16)</f>
        <v>3</v>
      </c>
      <c r="C17" s="8"/>
      <c r="D17" s="1"/>
      <c r="E17" s="1"/>
      <c r="F17" s="8"/>
      <c r="G17" s="8"/>
      <c r="H17" s="8"/>
      <c r="I17" s="9"/>
      <c r="J17" s="10"/>
      <c r="K17" s="2"/>
      <c r="L17" s="5" t="s">
        <v>96</v>
      </c>
    </row>
    <row r="18" spans="1:12" ht="15.75" customHeight="1" outlineLevel="2" x14ac:dyDescent="0.25">
      <c r="A18" s="1" t="s">
        <v>36</v>
      </c>
      <c r="B18" s="1" t="s">
        <v>37</v>
      </c>
      <c r="C18" s="8">
        <v>12.1</v>
      </c>
      <c r="D18" s="1" t="s">
        <v>11</v>
      </c>
      <c r="E18" s="1" t="s">
        <v>12</v>
      </c>
      <c r="F18" s="8">
        <v>138</v>
      </c>
      <c r="G18" s="8">
        <v>6715.1699999999992</v>
      </c>
      <c r="H18" s="8">
        <v>5841.9900000000007</v>
      </c>
      <c r="I18" s="9">
        <v>103.5</v>
      </c>
      <c r="J18" s="10">
        <f>((G18-H18)/G18)*100</f>
        <v>13.003095975232176</v>
      </c>
      <c r="K18" s="2">
        <f>IF(J18&lt;=10, 8, IF(J18 &gt;=20, 25, 15))</f>
        <v>15</v>
      </c>
      <c r="L18" s="2" t="str">
        <f>IF(K18=8,"Until stocks last",IF(K18=15,"Underpriced","Super Offer" ))</f>
        <v>Underpriced</v>
      </c>
    </row>
    <row r="19" spans="1:12" ht="15.75" customHeight="1" outlineLevel="1" x14ac:dyDescent="0.25">
      <c r="A19" s="1"/>
      <c r="B19" s="1">
        <f>SUBTOTAL(3,B18:B18)</f>
        <v>1</v>
      </c>
      <c r="C19" s="8"/>
      <c r="D19" s="1"/>
      <c r="E19" s="1"/>
      <c r="F19" s="8"/>
      <c r="G19" s="8"/>
      <c r="H19" s="8"/>
      <c r="I19" s="9"/>
      <c r="J19" s="10"/>
      <c r="K19" s="2"/>
      <c r="L19" s="5" t="s">
        <v>95</v>
      </c>
    </row>
    <row r="20" spans="1:12" ht="15.75" customHeight="1" outlineLevel="2" x14ac:dyDescent="0.25">
      <c r="A20" s="1" t="s">
        <v>20</v>
      </c>
      <c r="B20" s="1" t="s">
        <v>38</v>
      </c>
      <c r="C20" s="8">
        <v>12</v>
      </c>
      <c r="D20" s="1" t="s">
        <v>27</v>
      </c>
      <c r="E20" s="1" t="s">
        <v>24</v>
      </c>
      <c r="F20" s="8">
        <v>409.2</v>
      </c>
      <c r="G20" s="8">
        <v>12957.56</v>
      </c>
      <c r="H20" s="8">
        <v>9329.32</v>
      </c>
      <c r="I20" s="9">
        <v>55.5</v>
      </c>
      <c r="J20" s="10">
        <f>((G20-H20)/G20)*100</f>
        <v>28.000950796291896</v>
      </c>
      <c r="K20" s="2">
        <f>IF(J20&lt;=10, 8, IF(J20 &gt;=20, 25, 15))</f>
        <v>25</v>
      </c>
      <c r="L20" s="2" t="str">
        <f>IF(K20=8,"Until stocks last",IF(K20=15,"Underpriced","Super Offer" ))</f>
        <v>Super Offer</v>
      </c>
    </row>
    <row r="21" spans="1:12" ht="15.75" customHeight="1" outlineLevel="1" x14ac:dyDescent="0.25">
      <c r="A21" s="1"/>
      <c r="B21" s="1">
        <f>SUBTOTAL(3,B20:B20)</f>
        <v>1</v>
      </c>
      <c r="C21" s="8"/>
      <c r="D21" s="1"/>
      <c r="E21" s="1"/>
      <c r="F21" s="8"/>
      <c r="G21" s="8"/>
      <c r="H21" s="8"/>
      <c r="I21" s="9"/>
      <c r="J21" s="10"/>
      <c r="K21" s="2"/>
      <c r="L21" s="5" t="s">
        <v>96</v>
      </c>
    </row>
    <row r="22" spans="1:12" ht="15.75" customHeight="1" outlineLevel="2" x14ac:dyDescent="0.25">
      <c r="A22" s="1" t="s">
        <v>20</v>
      </c>
      <c r="B22" s="1" t="s">
        <v>39</v>
      </c>
      <c r="C22" s="8">
        <v>12.2</v>
      </c>
      <c r="D22" s="1" t="s">
        <v>11</v>
      </c>
      <c r="E22" s="1" t="s">
        <v>12</v>
      </c>
      <c r="F22" s="8">
        <v>135.6</v>
      </c>
      <c r="G22" s="8">
        <v>5641.79</v>
      </c>
      <c r="H22" s="8">
        <v>4907.9799999999996</v>
      </c>
      <c r="I22" s="9">
        <v>79.5</v>
      </c>
      <c r="J22" s="10">
        <f>((G22-H22)/G22)*100</f>
        <v>13.006687593831042</v>
      </c>
      <c r="K22" s="2">
        <f>IF(J22&lt;=10, 8, IF(J22 &gt;=20, 25, 15))</f>
        <v>15</v>
      </c>
      <c r="L22" s="2" t="str">
        <f>IF(K22=8,"Until stocks last",IF(K22=15,"Underpriced","Super Offer" ))</f>
        <v>Underpriced</v>
      </c>
    </row>
    <row r="23" spans="1:12" ht="15.75" customHeight="1" outlineLevel="1" x14ac:dyDescent="0.25">
      <c r="A23" s="1"/>
      <c r="B23" s="1">
        <f>SUBTOTAL(3,B22:B22)</f>
        <v>1</v>
      </c>
      <c r="C23" s="8"/>
      <c r="D23" s="1"/>
      <c r="E23" s="1"/>
      <c r="F23" s="8"/>
      <c r="G23" s="8"/>
      <c r="H23" s="8"/>
      <c r="I23" s="9"/>
      <c r="J23" s="10"/>
      <c r="K23" s="2"/>
      <c r="L23" s="5" t="s">
        <v>95</v>
      </c>
    </row>
    <row r="24" spans="1:12" ht="15.75" customHeight="1" outlineLevel="2" x14ac:dyDescent="0.25">
      <c r="A24" s="1" t="s">
        <v>40</v>
      </c>
      <c r="B24" s="1" t="s">
        <v>41</v>
      </c>
      <c r="C24" s="8">
        <v>14.1</v>
      </c>
      <c r="D24" s="1" t="s">
        <v>27</v>
      </c>
      <c r="E24" s="1" t="s">
        <v>42</v>
      </c>
      <c r="F24" s="8">
        <v>148.80000000000001</v>
      </c>
      <c r="G24" s="8">
        <v>8250.5500000000011</v>
      </c>
      <c r="H24" s="8">
        <v>5858.16</v>
      </c>
      <c r="I24" s="9">
        <v>78</v>
      </c>
      <c r="J24" s="10">
        <f>((G24-H24)/G24)*100</f>
        <v>28.996733551096604</v>
      </c>
      <c r="K24" s="2">
        <f>IF(J24&lt;=10, 8, IF(J24 &gt;=20, 25, 15))</f>
        <v>25</v>
      </c>
      <c r="L24" s="2" t="str">
        <f>IF(K24=8,"Until stocks last",IF(K24=15,"Underpriced","Super Offer" ))</f>
        <v>Super Offer</v>
      </c>
    </row>
    <row r="25" spans="1:12" ht="15.75" customHeight="1" outlineLevel="1" x14ac:dyDescent="0.25">
      <c r="A25" s="1"/>
      <c r="B25" s="1">
        <f>SUBTOTAL(3,B24:B24)</f>
        <v>1</v>
      </c>
      <c r="C25" s="8"/>
      <c r="D25" s="1"/>
      <c r="E25" s="1"/>
      <c r="F25" s="8"/>
      <c r="G25" s="8"/>
      <c r="H25" s="8"/>
      <c r="I25" s="9"/>
      <c r="J25" s="10"/>
      <c r="K25" s="2"/>
      <c r="L25" s="5" t="s">
        <v>96</v>
      </c>
    </row>
    <row r="26" spans="1:12" ht="15.75" customHeight="1" outlineLevel="2" x14ac:dyDescent="0.25">
      <c r="A26" s="1" t="s">
        <v>43</v>
      </c>
      <c r="B26" s="1" t="s">
        <v>44</v>
      </c>
      <c r="C26" s="8">
        <v>14</v>
      </c>
      <c r="D26" s="1" t="s">
        <v>11</v>
      </c>
      <c r="E26" s="1" t="s">
        <v>42</v>
      </c>
      <c r="F26" s="8">
        <v>139.19999999999999</v>
      </c>
      <c r="G26" s="8">
        <v>12134.43</v>
      </c>
      <c r="H26" s="8">
        <v>10678.36</v>
      </c>
      <c r="I26" s="9">
        <v>99</v>
      </c>
      <c r="J26" s="10">
        <f>((G26-H26)/G26)*100</f>
        <v>11.999492353575732</v>
      </c>
      <c r="K26" s="2">
        <f>IF(J26&lt;=10, 8, IF(J26 &gt;=20, 25, 15))</f>
        <v>15</v>
      </c>
      <c r="L26" s="2" t="str">
        <f>IF(K26=8,"Until stocks last",IF(K26=15,"Underpriced","Super Offer" ))</f>
        <v>Underpriced</v>
      </c>
    </row>
    <row r="27" spans="1:12" ht="15.75" customHeight="1" outlineLevel="2" x14ac:dyDescent="0.25">
      <c r="A27" s="1" t="s">
        <v>45</v>
      </c>
      <c r="B27" s="1" t="s">
        <v>46</v>
      </c>
      <c r="C27" s="8">
        <v>10</v>
      </c>
      <c r="D27" s="1" t="s">
        <v>11</v>
      </c>
      <c r="E27" s="1" t="s">
        <v>19</v>
      </c>
      <c r="F27" s="8">
        <v>126</v>
      </c>
      <c r="G27" s="8">
        <v>8389.92</v>
      </c>
      <c r="H27" s="8">
        <v>7047.81</v>
      </c>
      <c r="I27" s="9">
        <v>48</v>
      </c>
      <c r="J27" s="10">
        <f>((G27-H27)/G27)*100</f>
        <v>15.996696035242286</v>
      </c>
      <c r="K27" s="2">
        <f>IF(J27&lt;=10, 8, IF(J27 &gt;=20, 25, 15))</f>
        <v>15</v>
      </c>
      <c r="L27" s="2" t="str">
        <f>IF(K27=8,"Until stocks last",IF(K27=15,"Underpriced","Super Offer" ))</f>
        <v>Underpriced</v>
      </c>
    </row>
    <row r="28" spans="1:12" ht="15.75" customHeight="1" outlineLevel="1" x14ac:dyDescent="0.25">
      <c r="A28" s="1"/>
      <c r="B28" s="1">
        <f>SUBTOTAL(3,B26:B27)</f>
        <v>2</v>
      </c>
      <c r="C28" s="8"/>
      <c r="D28" s="1"/>
      <c r="E28" s="1"/>
      <c r="F28" s="8"/>
      <c r="G28" s="8"/>
      <c r="H28" s="8"/>
      <c r="I28" s="9"/>
      <c r="J28" s="10"/>
      <c r="K28" s="2"/>
      <c r="L28" s="5" t="s">
        <v>95</v>
      </c>
    </row>
    <row r="29" spans="1:12" ht="15.75" customHeight="1" outlineLevel="2" x14ac:dyDescent="0.25">
      <c r="A29" s="1" t="s">
        <v>13</v>
      </c>
      <c r="B29" s="1" t="s">
        <v>47</v>
      </c>
      <c r="C29" s="8">
        <v>12.1</v>
      </c>
      <c r="D29" s="1" t="s">
        <v>11</v>
      </c>
      <c r="E29" s="1" t="s">
        <v>48</v>
      </c>
      <c r="F29" s="8">
        <v>163.19999999999999</v>
      </c>
      <c r="G29" s="8">
        <v>11344.41</v>
      </c>
      <c r="H29" s="8">
        <v>8962.0300000000007</v>
      </c>
      <c r="I29" s="9">
        <v>55.5</v>
      </c>
      <c r="J29" s="10">
        <f>((G29-H29)/G29)*100</f>
        <v>21.000475123871574</v>
      </c>
      <c r="K29" s="2">
        <f>IF(J29&lt;=10, 8, IF(J29 &gt;=20, 25, 15))</f>
        <v>25</v>
      </c>
      <c r="L29" s="2" t="str">
        <f>IF(K29=8,"Until stocks last",IF(K29=15,"Underpriced","Super Offer" ))</f>
        <v>Super Offer</v>
      </c>
    </row>
    <row r="30" spans="1:12" ht="15.75" customHeight="1" outlineLevel="2" x14ac:dyDescent="0.25">
      <c r="A30" s="1" t="s">
        <v>17</v>
      </c>
      <c r="B30" s="1" t="s">
        <v>18</v>
      </c>
      <c r="C30" s="8">
        <v>9.1</v>
      </c>
      <c r="D30" s="1" t="s">
        <v>27</v>
      </c>
      <c r="E30" s="1" t="s">
        <v>49</v>
      </c>
      <c r="F30" s="8">
        <v>543.6</v>
      </c>
      <c r="G30" s="8">
        <v>23505.79</v>
      </c>
      <c r="H30" s="8">
        <v>17394.3</v>
      </c>
      <c r="I30" s="9">
        <v>81</v>
      </c>
      <c r="J30" s="10">
        <f>((G30-H30)/G30)*100</f>
        <v>25.999934484227083</v>
      </c>
      <c r="K30" s="2">
        <f>IF(J30&lt;=10, 8, IF(J30 &gt;=20, 25, 15))</f>
        <v>25</v>
      </c>
      <c r="L30" s="2" t="str">
        <f>IF(K30=8,"Until stocks last",IF(K30=15,"Underpriced","Super Offer" ))</f>
        <v>Super Offer</v>
      </c>
    </row>
    <row r="31" spans="1:12" ht="15.75" customHeight="1" outlineLevel="2" x14ac:dyDescent="0.25">
      <c r="A31" s="1" t="s">
        <v>20</v>
      </c>
      <c r="B31" s="1" t="s">
        <v>50</v>
      </c>
      <c r="C31" s="8">
        <v>12.2</v>
      </c>
      <c r="D31" s="1" t="s">
        <v>11</v>
      </c>
      <c r="E31" s="1" t="s">
        <v>19</v>
      </c>
      <c r="F31" s="8">
        <v>234</v>
      </c>
      <c r="G31" s="8">
        <v>6525.75</v>
      </c>
      <c r="H31" s="8">
        <v>4633.09</v>
      </c>
      <c r="I31" s="9">
        <v>66</v>
      </c>
      <c r="J31" s="10">
        <f>((G31-H31)/G31)*100</f>
        <v>29.002949852507371</v>
      </c>
      <c r="K31" s="2">
        <f>IF(J31&lt;=10, 8, IF(J31 &gt;=20, 25, 15))</f>
        <v>25</v>
      </c>
      <c r="L31" s="2" t="str">
        <f>IF(K31=8,"Until stocks last",IF(K31=15,"Underpriced","Super Offer" ))</f>
        <v>Super Offer</v>
      </c>
    </row>
    <row r="32" spans="1:12" ht="15.75" customHeight="1" outlineLevel="1" x14ac:dyDescent="0.25">
      <c r="A32" s="1"/>
      <c r="B32" s="1">
        <f>SUBTOTAL(3,B29:B31)</f>
        <v>3</v>
      </c>
      <c r="C32" s="8"/>
      <c r="D32" s="1"/>
      <c r="E32" s="1"/>
      <c r="F32" s="8"/>
      <c r="G32" s="8"/>
      <c r="H32" s="8"/>
      <c r="I32" s="9"/>
      <c r="J32" s="10"/>
      <c r="K32" s="2"/>
      <c r="L32" s="5" t="s">
        <v>96</v>
      </c>
    </row>
    <row r="33" spans="1:12" ht="15.75" customHeight="1" outlineLevel="2" x14ac:dyDescent="0.25">
      <c r="A33" s="1" t="s">
        <v>13</v>
      </c>
      <c r="B33" s="1" t="s">
        <v>47</v>
      </c>
      <c r="C33" s="8">
        <v>10.1</v>
      </c>
      <c r="D33" s="1" t="s">
        <v>27</v>
      </c>
      <c r="E33" s="1" t="s">
        <v>51</v>
      </c>
      <c r="F33" s="8">
        <v>312</v>
      </c>
      <c r="G33" s="8">
        <v>12968.34</v>
      </c>
      <c r="H33" s="8">
        <v>11671.66</v>
      </c>
      <c r="I33" s="9">
        <v>25.5</v>
      </c>
      <c r="J33" s="10">
        <f>((G33-H33)/G33)*100</f>
        <v>9.9988124925780806</v>
      </c>
      <c r="K33" s="2">
        <f>IF(J33&lt;=10, 8, IF(J33 &gt;=20, 25, 15))</f>
        <v>8</v>
      </c>
      <c r="L33" s="2" t="str">
        <f>IF(K33=8,"Until stocks last",IF(K33=15,"Underpriced","Super Offer" ))</f>
        <v>Until stocks last</v>
      </c>
    </row>
    <row r="34" spans="1:12" ht="15.75" customHeight="1" outlineLevel="1" x14ac:dyDescent="0.25">
      <c r="A34" s="1"/>
      <c r="B34" s="1">
        <f>SUBTOTAL(3,B33:B33)</f>
        <v>1</v>
      </c>
      <c r="C34" s="8"/>
      <c r="D34" s="1"/>
      <c r="E34" s="1"/>
      <c r="F34" s="8"/>
      <c r="G34" s="8"/>
      <c r="H34" s="8"/>
      <c r="I34" s="9"/>
      <c r="J34" s="10"/>
      <c r="K34" s="2"/>
      <c r="L34" s="5" t="s">
        <v>97</v>
      </c>
    </row>
    <row r="35" spans="1:12" ht="15.75" customHeight="1" outlineLevel="2" x14ac:dyDescent="0.25">
      <c r="A35" s="1" t="s">
        <v>13</v>
      </c>
      <c r="B35" s="1" t="s">
        <v>52</v>
      </c>
      <c r="C35" s="8">
        <v>12.1</v>
      </c>
      <c r="D35" s="1" t="s">
        <v>15</v>
      </c>
      <c r="E35" s="1" t="s">
        <v>16</v>
      </c>
      <c r="F35" s="8">
        <v>168</v>
      </c>
      <c r="G35" s="8">
        <v>20674.5</v>
      </c>
      <c r="H35" s="8">
        <v>17160.22</v>
      </c>
      <c r="I35" s="9">
        <v>31.5</v>
      </c>
      <c r="J35" s="10">
        <f>((G35-H35)/G35)*100</f>
        <v>16.998137802607072</v>
      </c>
      <c r="K35" s="2">
        <f>IF(J35&lt;=10, 8, IF(J35 &gt;=20, 25, 15))</f>
        <v>15</v>
      </c>
      <c r="L35" s="2" t="str">
        <f>IF(K35=8,"Until stocks last",IF(K35=15,"Underpriced","Super Offer" ))</f>
        <v>Underpriced</v>
      </c>
    </row>
    <row r="36" spans="1:12" ht="15.75" customHeight="1" outlineLevel="1" x14ac:dyDescent="0.25">
      <c r="A36" s="1"/>
      <c r="B36" s="1">
        <f>SUBTOTAL(3,B35:B35)</f>
        <v>1</v>
      </c>
      <c r="C36" s="8"/>
      <c r="D36" s="1"/>
      <c r="E36" s="1"/>
      <c r="F36" s="8"/>
      <c r="G36" s="8"/>
      <c r="H36" s="8"/>
      <c r="I36" s="9"/>
      <c r="J36" s="10"/>
      <c r="K36" s="2"/>
      <c r="L36" s="5" t="s">
        <v>95</v>
      </c>
    </row>
    <row r="37" spans="1:12" ht="15" outlineLevel="2" x14ac:dyDescent="0.25">
      <c r="A37" s="1" t="s">
        <v>9</v>
      </c>
      <c r="B37" s="1" t="s">
        <v>53</v>
      </c>
      <c r="C37" s="8">
        <v>14.2</v>
      </c>
      <c r="D37" s="1" t="s">
        <v>30</v>
      </c>
      <c r="E37" s="1" t="s">
        <v>19</v>
      </c>
      <c r="F37" s="8">
        <v>176.4</v>
      </c>
      <c r="G37" s="8">
        <v>13619.76</v>
      </c>
      <c r="H37" s="8">
        <v>10214.82</v>
      </c>
      <c r="I37" s="9">
        <v>85.5</v>
      </c>
      <c r="J37" s="10">
        <f>((G37-H37)/G37)*100</f>
        <v>25.000000000000007</v>
      </c>
      <c r="K37" s="2">
        <f>IF(J37&lt;=10, 8, IF(J37 &gt;=20, 25, 15))</f>
        <v>25</v>
      </c>
      <c r="L37" s="2" t="str">
        <f>IF(K37=8,"Until stocks last",IF(K37=15,"Underpriced","Super Offer" ))</f>
        <v>Super Offer</v>
      </c>
    </row>
    <row r="38" spans="1:12" ht="15" outlineLevel="1" x14ac:dyDescent="0.25">
      <c r="A38" s="1"/>
      <c r="B38" s="1">
        <f>SUBTOTAL(3,B37:B37)</f>
        <v>1</v>
      </c>
      <c r="C38" s="8"/>
      <c r="D38" s="1"/>
      <c r="E38" s="1"/>
      <c r="F38" s="8"/>
      <c r="G38" s="8"/>
      <c r="H38" s="8"/>
      <c r="I38" s="9"/>
      <c r="J38" s="10"/>
      <c r="K38" s="2"/>
      <c r="L38" s="5" t="s">
        <v>96</v>
      </c>
    </row>
    <row r="39" spans="1:12" ht="15" outlineLevel="2" x14ac:dyDescent="0.25">
      <c r="A39" s="1" t="s">
        <v>13</v>
      </c>
      <c r="B39" s="1" t="s">
        <v>54</v>
      </c>
      <c r="C39" s="8">
        <v>10</v>
      </c>
      <c r="D39" s="1" t="s">
        <v>27</v>
      </c>
      <c r="E39" s="1" t="s">
        <v>55</v>
      </c>
      <c r="F39" s="8">
        <v>180</v>
      </c>
      <c r="G39" s="8">
        <v>19956.86</v>
      </c>
      <c r="H39" s="8">
        <v>16963.099999999999</v>
      </c>
      <c r="I39" s="9">
        <v>84</v>
      </c>
      <c r="J39" s="10">
        <f>((G39-H39)/G39)*100</f>
        <v>15.001157496720435</v>
      </c>
      <c r="K39" s="2">
        <f>IF(J39&lt;=10, 8, IF(J39 &gt;=20, 25, 15))</f>
        <v>15</v>
      </c>
      <c r="L39" s="2" t="str">
        <f>IF(K39=8,"Until stocks last",IF(K39=15,"Underpriced","Super Offer" ))</f>
        <v>Underpriced</v>
      </c>
    </row>
    <row r="40" spans="1:12" ht="15" outlineLevel="2" x14ac:dyDescent="0.25">
      <c r="A40" s="1" t="s">
        <v>43</v>
      </c>
      <c r="B40" s="1" t="s">
        <v>56</v>
      </c>
      <c r="C40" s="8">
        <v>12</v>
      </c>
      <c r="D40" s="1" t="s">
        <v>11</v>
      </c>
      <c r="E40" s="1" t="s">
        <v>19</v>
      </c>
      <c r="F40" s="8">
        <v>180</v>
      </c>
      <c r="G40" s="8">
        <v>11516.89</v>
      </c>
      <c r="H40" s="8">
        <v>9328.5500000000011</v>
      </c>
      <c r="I40" s="9">
        <v>75</v>
      </c>
      <c r="J40" s="10">
        <f>((G40-H40)/G40)*100</f>
        <v>19.001136591562464</v>
      </c>
      <c r="K40" s="2">
        <f>IF(J40&lt;=10, 8, IF(J40 &gt;=20, 25, 15))</f>
        <v>15</v>
      </c>
      <c r="L40" s="2" t="str">
        <f>IF(K40=8,"Until stocks last",IF(K40=15,"Underpriced","Super Offer" ))</f>
        <v>Underpriced</v>
      </c>
    </row>
    <row r="41" spans="1:12" ht="15" outlineLevel="2" x14ac:dyDescent="0.25">
      <c r="A41" s="1" t="s">
        <v>13</v>
      </c>
      <c r="B41" s="1" t="s">
        <v>47</v>
      </c>
      <c r="C41" s="8">
        <v>10</v>
      </c>
      <c r="D41" s="1" t="s">
        <v>15</v>
      </c>
      <c r="E41" s="1" t="s">
        <v>42</v>
      </c>
      <c r="F41" s="8">
        <v>144</v>
      </c>
      <c r="G41" s="8">
        <v>7833.21</v>
      </c>
      <c r="H41" s="8">
        <v>6971.5800000000008</v>
      </c>
      <c r="I41" s="9">
        <v>75</v>
      </c>
      <c r="J41" s="10">
        <f>((G41-H41)/G41)*100</f>
        <v>10.99970510173989</v>
      </c>
      <c r="K41" s="2">
        <f>IF(J41&lt;=10, 8, IF(J41 &gt;=20, 25, 15))</f>
        <v>15</v>
      </c>
      <c r="L41" s="2" t="str">
        <f>IF(K41=8,"Until stocks last",IF(K41=15,"Underpriced","Super Offer" ))</f>
        <v>Underpriced</v>
      </c>
    </row>
    <row r="42" spans="1:12" ht="15" outlineLevel="1" x14ac:dyDescent="0.25">
      <c r="A42" s="1"/>
      <c r="B42" s="1">
        <f>SUBTOTAL(3,B39:B41)</f>
        <v>3</v>
      </c>
      <c r="C42" s="8"/>
      <c r="D42" s="1"/>
      <c r="E42" s="1"/>
      <c r="F42" s="8"/>
      <c r="G42" s="8"/>
      <c r="H42" s="8"/>
      <c r="I42" s="9"/>
      <c r="J42" s="10"/>
      <c r="K42" s="2"/>
      <c r="L42" s="5" t="s">
        <v>95</v>
      </c>
    </row>
    <row r="43" spans="1:12" ht="15" outlineLevel="2" x14ac:dyDescent="0.25">
      <c r="A43" s="1" t="s">
        <v>40</v>
      </c>
      <c r="B43" s="1" t="s">
        <v>57</v>
      </c>
      <c r="C43" s="8">
        <v>12.1</v>
      </c>
      <c r="D43" s="1" t="s">
        <v>27</v>
      </c>
      <c r="E43" s="1" t="s">
        <v>42</v>
      </c>
      <c r="F43" s="8">
        <v>157.19999999999999</v>
      </c>
      <c r="G43" s="8">
        <v>11572.33</v>
      </c>
      <c r="H43" s="8">
        <v>9026.7100000000009</v>
      </c>
      <c r="I43" s="9">
        <v>106.5</v>
      </c>
      <c r="J43" s="10">
        <f>((G43-H43)/G43)*100</f>
        <v>21.99747155499367</v>
      </c>
      <c r="K43" s="2">
        <f>IF(J43&lt;=10, 8, IF(J43 &gt;=20, 25, 15))</f>
        <v>25</v>
      </c>
      <c r="L43" s="2" t="str">
        <f>IF(K43=8,"Until stocks last",IF(K43=15,"Underpriced","Super Offer" ))</f>
        <v>Super Offer</v>
      </c>
    </row>
    <row r="44" spans="1:12" ht="15" outlineLevel="1" x14ac:dyDescent="0.25">
      <c r="A44" s="1"/>
      <c r="B44" s="1">
        <f>SUBTOTAL(3,B43:B43)</f>
        <v>1</v>
      </c>
      <c r="C44" s="8"/>
      <c r="D44" s="1"/>
      <c r="E44" s="1"/>
      <c r="F44" s="8"/>
      <c r="G44" s="8"/>
      <c r="H44" s="8"/>
      <c r="I44" s="9"/>
      <c r="J44" s="10"/>
      <c r="K44" s="2"/>
      <c r="L44" s="5" t="s">
        <v>96</v>
      </c>
    </row>
    <row r="45" spans="1:12" ht="15" outlineLevel="2" x14ac:dyDescent="0.25">
      <c r="A45" s="1" t="s">
        <v>20</v>
      </c>
      <c r="B45" s="1" t="s">
        <v>58</v>
      </c>
      <c r="C45" s="8">
        <v>12.2</v>
      </c>
      <c r="D45" s="1" t="s">
        <v>11</v>
      </c>
      <c r="E45" s="1" t="s">
        <v>59</v>
      </c>
      <c r="F45" s="8">
        <v>148.80000000000001</v>
      </c>
      <c r="G45" s="8">
        <v>5324.55</v>
      </c>
      <c r="H45" s="8">
        <v>4792.4799999999996</v>
      </c>
      <c r="I45" s="9">
        <v>70.5</v>
      </c>
      <c r="J45" s="10">
        <f>((G45-H45)/G45)*100</f>
        <v>9.9927693420101349</v>
      </c>
      <c r="K45" s="2">
        <f>IF(J45&lt;=10, 8, IF(J45 &gt;=20, 25, 15))</f>
        <v>8</v>
      </c>
      <c r="L45" s="2" t="str">
        <f>IF(K45=8,"Until stocks last",IF(K45=15,"Underpriced","Super Offer" ))</f>
        <v>Until stocks last</v>
      </c>
    </row>
    <row r="46" spans="1:12" ht="15" outlineLevel="1" x14ac:dyDescent="0.25">
      <c r="A46" s="1"/>
      <c r="B46" s="1">
        <f>SUBTOTAL(3,B45:B45)</f>
        <v>1</v>
      </c>
      <c r="C46" s="8"/>
      <c r="D46" s="1"/>
      <c r="E46" s="1"/>
      <c r="F46" s="8"/>
      <c r="G46" s="8"/>
      <c r="H46" s="8"/>
      <c r="I46" s="9"/>
      <c r="J46" s="10"/>
      <c r="K46" s="2"/>
      <c r="L46" s="5" t="s">
        <v>97</v>
      </c>
    </row>
    <row r="47" spans="1:12" ht="15" outlineLevel="2" x14ac:dyDescent="0.25">
      <c r="A47" s="1" t="s">
        <v>9</v>
      </c>
      <c r="B47" s="1" t="s">
        <v>60</v>
      </c>
      <c r="C47" s="8">
        <v>12.2</v>
      </c>
      <c r="D47" s="1" t="s">
        <v>30</v>
      </c>
      <c r="E47" s="1" t="s">
        <v>35</v>
      </c>
      <c r="F47" s="8">
        <v>256.8</v>
      </c>
      <c r="G47" s="8">
        <v>19310.830000000002</v>
      </c>
      <c r="H47" s="8">
        <v>15255.24</v>
      </c>
      <c r="I47" s="9">
        <v>42</v>
      </c>
      <c r="J47" s="10">
        <f>((G47-H47)/G47)*100</f>
        <v>21.001634833924808</v>
      </c>
      <c r="K47" s="2">
        <f>IF(J47&lt;=10, 8, IF(J47 &gt;=20, 25, 15))</f>
        <v>25</v>
      </c>
      <c r="L47" s="2" t="str">
        <f>IF(K47=8,"Until stocks last",IF(K47=15,"Underpriced","Super Offer" ))</f>
        <v>Super Offer</v>
      </c>
    </row>
    <row r="48" spans="1:12" ht="15" outlineLevel="1" x14ac:dyDescent="0.25">
      <c r="A48" s="1"/>
      <c r="B48" s="1">
        <f>SUBTOTAL(3,B47:B47)</f>
        <v>1</v>
      </c>
      <c r="C48" s="8"/>
      <c r="D48" s="1"/>
      <c r="E48" s="1"/>
      <c r="F48" s="8"/>
      <c r="G48" s="8"/>
      <c r="H48" s="8"/>
      <c r="I48" s="9"/>
      <c r="J48" s="10"/>
      <c r="K48" s="2"/>
      <c r="L48" s="5" t="s">
        <v>96</v>
      </c>
    </row>
    <row r="49" spans="1:12" ht="15" outlineLevel="2" x14ac:dyDescent="0.25">
      <c r="A49" s="1" t="s">
        <v>45</v>
      </c>
      <c r="B49" s="1" t="s">
        <v>61</v>
      </c>
      <c r="C49" s="8">
        <v>12.1</v>
      </c>
      <c r="D49" s="1" t="s">
        <v>11</v>
      </c>
      <c r="E49" s="1" t="s">
        <v>19</v>
      </c>
      <c r="F49" s="8">
        <v>183.6</v>
      </c>
      <c r="G49" s="8">
        <v>7922.53</v>
      </c>
      <c r="H49" s="8">
        <v>6813.73</v>
      </c>
      <c r="I49" s="9">
        <v>40.5</v>
      </c>
      <c r="J49" s="10">
        <f>((G49-H49)/G49)*100</f>
        <v>13.995529205948104</v>
      </c>
      <c r="K49" s="2">
        <f>IF(J49&lt;=10, 8, IF(J49 &gt;=20, 25, 15))</f>
        <v>15</v>
      </c>
      <c r="L49" s="2" t="str">
        <f>IF(K49=8,"Until stocks last",IF(K49=15,"Underpriced","Super Offer" ))</f>
        <v>Underpriced</v>
      </c>
    </row>
    <row r="50" spans="1:12" ht="15" outlineLevel="1" x14ac:dyDescent="0.25">
      <c r="A50" s="1"/>
      <c r="B50" s="1">
        <f>SUBTOTAL(3,B49:B49)</f>
        <v>1</v>
      </c>
      <c r="C50" s="8"/>
      <c r="D50" s="1"/>
      <c r="E50" s="1"/>
      <c r="F50" s="8"/>
      <c r="G50" s="8"/>
      <c r="H50" s="8"/>
      <c r="I50" s="9"/>
      <c r="J50" s="10"/>
      <c r="K50" s="2"/>
      <c r="L50" s="5" t="s">
        <v>95</v>
      </c>
    </row>
    <row r="51" spans="1:12" ht="15" outlineLevel="2" x14ac:dyDescent="0.25">
      <c r="A51" s="1" t="s">
        <v>62</v>
      </c>
      <c r="B51" s="1" t="s">
        <v>63</v>
      </c>
      <c r="C51" s="8">
        <v>10.1</v>
      </c>
      <c r="D51" s="1" t="s">
        <v>27</v>
      </c>
      <c r="E51" s="1" t="s">
        <v>28</v>
      </c>
      <c r="F51" s="8">
        <v>144</v>
      </c>
      <c r="G51" s="8">
        <v>28162.75</v>
      </c>
      <c r="H51" s="8">
        <v>21121.87</v>
      </c>
      <c r="I51" s="9">
        <v>79.5</v>
      </c>
      <c r="J51" s="10">
        <f>((G51-H51)/G51)*100</f>
        <v>25.000683526999318</v>
      </c>
      <c r="K51" s="2">
        <f>IF(J51&lt;=10, 8, IF(J51 &gt;=20, 25, 15))</f>
        <v>25</v>
      </c>
      <c r="L51" s="2" t="str">
        <f>IF(K51=8,"Until stocks last",IF(K51=15,"Underpriced","Super Offer" ))</f>
        <v>Super Offer</v>
      </c>
    </row>
    <row r="52" spans="1:12" ht="15" outlineLevel="1" x14ac:dyDescent="0.25">
      <c r="A52" s="1"/>
      <c r="B52" s="1">
        <f>SUBTOTAL(3,B51:B51)</f>
        <v>1</v>
      </c>
      <c r="C52" s="8"/>
      <c r="D52" s="1"/>
      <c r="E52" s="1"/>
      <c r="F52" s="8"/>
      <c r="G52" s="8"/>
      <c r="H52" s="8"/>
      <c r="I52" s="9"/>
      <c r="J52" s="10"/>
      <c r="K52" s="2"/>
      <c r="L52" s="5" t="s">
        <v>96</v>
      </c>
    </row>
    <row r="53" spans="1:12" ht="15" outlineLevel="2" x14ac:dyDescent="0.25">
      <c r="A53" s="1" t="s">
        <v>20</v>
      </c>
      <c r="B53" s="1" t="s">
        <v>64</v>
      </c>
      <c r="C53" s="8">
        <v>12.2</v>
      </c>
      <c r="D53" s="1" t="s">
        <v>27</v>
      </c>
      <c r="E53" s="1" t="s">
        <v>12</v>
      </c>
      <c r="F53" s="8">
        <v>135.6</v>
      </c>
      <c r="G53" s="8">
        <v>5641.79</v>
      </c>
      <c r="H53" s="8">
        <v>5077.38</v>
      </c>
      <c r="I53" s="9">
        <v>33</v>
      </c>
      <c r="J53" s="10">
        <f>((G53-H53)/G53)*100</f>
        <v>10.004094445202673</v>
      </c>
      <c r="K53" s="2">
        <f>IF(J53&lt;=10, 8, IF(J53 &gt;=20, 25, 15))</f>
        <v>15</v>
      </c>
      <c r="L53" s="2" t="str">
        <f>IF(K53=8,"Until stocks last",IF(K53=15,"Underpriced","Super Offer" ))</f>
        <v>Underpriced</v>
      </c>
    </row>
    <row r="54" spans="1:12" ht="15" outlineLevel="1" x14ac:dyDescent="0.25">
      <c r="A54" s="1"/>
      <c r="B54" s="1">
        <f>SUBTOTAL(3,B53:B53)</f>
        <v>1</v>
      </c>
      <c r="C54" s="8"/>
      <c r="D54" s="1"/>
      <c r="E54" s="1"/>
      <c r="F54" s="8"/>
      <c r="G54" s="8"/>
      <c r="H54" s="8"/>
      <c r="I54" s="9"/>
      <c r="J54" s="10"/>
      <c r="K54" s="2"/>
      <c r="L54" s="5" t="s">
        <v>95</v>
      </c>
    </row>
    <row r="55" spans="1:12" ht="15" outlineLevel="2" x14ac:dyDescent="0.25">
      <c r="A55" s="1" t="s">
        <v>25</v>
      </c>
      <c r="B55" s="1" t="s">
        <v>65</v>
      </c>
      <c r="C55" s="8">
        <v>9.2899999999999991</v>
      </c>
      <c r="D55" s="1" t="s">
        <v>27</v>
      </c>
      <c r="E55" s="1" t="s">
        <v>66</v>
      </c>
      <c r="F55" s="8">
        <v>222</v>
      </c>
      <c r="G55" s="8">
        <v>14832.51</v>
      </c>
      <c r="H55" s="8">
        <v>11865.7</v>
      </c>
      <c r="I55" s="9">
        <v>78</v>
      </c>
      <c r="J55" s="10">
        <f>((G55-H55)/G55)*100</f>
        <v>20.00207651975289</v>
      </c>
      <c r="K55" s="2">
        <f>IF(J55&lt;=10, 8, IF(J55 &gt;=20, 25, 15))</f>
        <v>25</v>
      </c>
      <c r="L55" s="2" t="str">
        <f>IF(K55=8,"Until stocks last",IF(K55=15,"Underpriced","Super Offer" ))</f>
        <v>Super Offer</v>
      </c>
    </row>
    <row r="56" spans="1:12" ht="15" outlineLevel="2" x14ac:dyDescent="0.25">
      <c r="A56" s="1" t="s">
        <v>62</v>
      </c>
      <c r="B56" s="1" t="s">
        <v>67</v>
      </c>
      <c r="C56" s="8">
        <v>12</v>
      </c>
      <c r="D56" s="1" t="s">
        <v>27</v>
      </c>
      <c r="E56" s="1" t="s">
        <v>68</v>
      </c>
      <c r="F56" s="8">
        <v>219.6</v>
      </c>
      <c r="G56" s="8">
        <v>5969.81</v>
      </c>
      <c r="H56" s="8">
        <v>4596.9000000000005</v>
      </c>
      <c r="I56" s="9">
        <v>34.5</v>
      </c>
      <c r="J56" s="10">
        <f>((G56-H56)/G56)*100</f>
        <v>22.997549335740999</v>
      </c>
      <c r="K56" s="2">
        <f>IF(J56&lt;=10, 8, IF(J56 &gt;=20, 25, 15))</f>
        <v>25</v>
      </c>
      <c r="L56" s="2" t="str">
        <f>IF(K56=8,"Until stocks last",IF(K56=15,"Underpriced","Super Offer" ))</f>
        <v>Super Offer</v>
      </c>
    </row>
    <row r="57" spans="1:12" ht="15" outlineLevel="2" x14ac:dyDescent="0.25">
      <c r="A57" s="1" t="s">
        <v>62</v>
      </c>
      <c r="B57" s="1" t="s">
        <v>69</v>
      </c>
      <c r="C57" s="8">
        <v>14.2</v>
      </c>
      <c r="D57" s="1" t="s">
        <v>11</v>
      </c>
      <c r="E57" s="1" t="s">
        <v>70</v>
      </c>
      <c r="F57" s="8">
        <v>187.2</v>
      </c>
      <c r="G57" s="8">
        <v>19239.22</v>
      </c>
      <c r="H57" s="8">
        <v>14044.8</v>
      </c>
      <c r="I57" s="9">
        <v>43.5</v>
      </c>
      <c r="J57" s="10">
        <f>((G57-H57)/G57)*100</f>
        <v>26.999119506923886</v>
      </c>
      <c r="K57" s="2">
        <f>IF(J57&lt;=10, 8, IF(J57 &gt;=20, 25, 15))</f>
        <v>25</v>
      </c>
      <c r="L57" s="2" t="str">
        <f>IF(K57=8,"Until stocks last",IF(K57=15,"Underpriced","Super Offer" ))</f>
        <v>Super Offer</v>
      </c>
    </row>
    <row r="58" spans="1:12" ht="15" outlineLevel="2" x14ac:dyDescent="0.25">
      <c r="A58" s="1" t="s">
        <v>62</v>
      </c>
      <c r="B58" s="1" t="s">
        <v>71</v>
      </c>
      <c r="C58" s="8">
        <v>12</v>
      </c>
      <c r="D58" s="1" t="s">
        <v>11</v>
      </c>
      <c r="E58" s="1" t="s">
        <v>19</v>
      </c>
      <c r="F58" s="8">
        <v>432</v>
      </c>
      <c r="G58" s="8">
        <v>7605.29</v>
      </c>
      <c r="H58" s="8">
        <v>5780.3899999999994</v>
      </c>
      <c r="I58" s="9">
        <v>76.5</v>
      </c>
      <c r="J58" s="10">
        <f>((G58-H58)/G58)*100</f>
        <v>23.995140224764612</v>
      </c>
      <c r="K58" s="2">
        <f>IF(J58&lt;=10, 8, IF(J58 &gt;=20, 25, 15))</f>
        <v>25</v>
      </c>
      <c r="L58" s="2" t="str">
        <f>IF(K58=8,"Until stocks last",IF(K58=15,"Underpriced","Super Offer" ))</f>
        <v>Super Offer</v>
      </c>
    </row>
    <row r="59" spans="1:12" ht="15" outlineLevel="1" x14ac:dyDescent="0.25">
      <c r="A59" s="1"/>
      <c r="B59" s="1">
        <f>SUBTOTAL(3,B55:B58)</f>
        <v>4</v>
      </c>
      <c r="C59" s="8"/>
      <c r="D59" s="1"/>
      <c r="E59" s="1"/>
      <c r="F59" s="8"/>
      <c r="G59" s="8"/>
      <c r="H59" s="8"/>
      <c r="I59" s="9"/>
      <c r="J59" s="10"/>
      <c r="K59" s="2"/>
      <c r="L59" s="5" t="s">
        <v>96</v>
      </c>
    </row>
    <row r="60" spans="1:12" ht="15" outlineLevel="2" x14ac:dyDescent="0.25">
      <c r="A60" s="1" t="s">
        <v>43</v>
      </c>
      <c r="B60" s="1" t="s">
        <v>72</v>
      </c>
      <c r="C60" s="8">
        <v>14</v>
      </c>
      <c r="D60" s="1" t="s">
        <v>11</v>
      </c>
      <c r="E60" s="1" t="s">
        <v>73</v>
      </c>
      <c r="F60" s="8">
        <v>205.2</v>
      </c>
      <c r="G60" s="8">
        <v>20512.8</v>
      </c>
      <c r="H60" s="8">
        <v>17640.7</v>
      </c>
      <c r="I60" s="9">
        <v>64.5</v>
      </c>
      <c r="J60" s="10">
        <f>((G60-H60)/G60)*100</f>
        <v>14.001501501501496</v>
      </c>
      <c r="K60" s="2">
        <f>IF(J60&lt;=10, 8, IF(J60 &gt;=20, 25, 15))</f>
        <v>15</v>
      </c>
      <c r="L60" s="2" t="str">
        <f>IF(K60=8,"Until stocks last",IF(K60=15,"Underpriced","Super Offer" ))</f>
        <v>Underpriced</v>
      </c>
    </row>
    <row r="61" spans="1:12" ht="15" outlineLevel="1" x14ac:dyDescent="0.25">
      <c r="A61" s="1"/>
      <c r="B61" s="1">
        <f>SUBTOTAL(3,B60:B60)</f>
        <v>1</v>
      </c>
      <c r="C61" s="8"/>
      <c r="D61" s="1"/>
      <c r="E61" s="1"/>
      <c r="F61" s="8"/>
      <c r="G61" s="8"/>
      <c r="H61" s="8"/>
      <c r="I61" s="9"/>
      <c r="J61" s="10"/>
      <c r="K61" s="2"/>
      <c r="L61" s="5" t="s">
        <v>95</v>
      </c>
    </row>
    <row r="62" spans="1:12" ht="15" outlineLevel="2" x14ac:dyDescent="0.25">
      <c r="A62" s="1" t="s">
        <v>62</v>
      </c>
      <c r="B62" s="1" t="s">
        <v>74</v>
      </c>
      <c r="C62" s="8">
        <v>14.1</v>
      </c>
      <c r="D62" s="1" t="s">
        <v>27</v>
      </c>
      <c r="E62" s="1" t="s">
        <v>19</v>
      </c>
      <c r="F62" s="8">
        <v>186</v>
      </c>
      <c r="G62" s="8">
        <v>20674.5</v>
      </c>
      <c r="H62" s="8">
        <v>15092.77</v>
      </c>
      <c r="I62" s="9">
        <v>25.5</v>
      </c>
      <c r="J62" s="10">
        <f>((G62-H62)/G62)*100</f>
        <v>26.998137802607076</v>
      </c>
      <c r="K62" s="2">
        <f>IF(J62&lt;=10, 8, IF(J62 &gt;=20, 25, 15))</f>
        <v>25</v>
      </c>
      <c r="L62" s="2" t="str">
        <f>IF(K62=8,"Until stocks last",IF(K62=15,"Underpriced","Super Offer" ))</f>
        <v>Super Offer</v>
      </c>
    </row>
    <row r="63" spans="1:12" ht="15" outlineLevel="2" x14ac:dyDescent="0.25">
      <c r="A63" s="1" t="s">
        <v>22</v>
      </c>
      <c r="B63" s="1" t="s">
        <v>75</v>
      </c>
      <c r="C63" s="8">
        <v>12.1</v>
      </c>
      <c r="D63" s="1" t="s">
        <v>27</v>
      </c>
      <c r="E63" s="1" t="s">
        <v>76</v>
      </c>
      <c r="F63" s="8">
        <v>403.2</v>
      </c>
      <c r="G63" s="8">
        <v>40285.629999999997</v>
      </c>
      <c r="H63" s="8">
        <v>31825.64</v>
      </c>
      <c r="I63" s="9">
        <v>55.5</v>
      </c>
      <c r="J63" s="10">
        <f>((G63-H63)/G63)*100</f>
        <v>21.000019113515165</v>
      </c>
      <c r="K63" s="2">
        <f>IF(J63&lt;=10, 8, IF(J63 &gt;=20, 25, 15))</f>
        <v>25</v>
      </c>
      <c r="L63" s="2" t="str">
        <f>IF(K63=8,"Until stocks last",IF(K63=15,"Underpriced","Super Offer" ))</f>
        <v>Super Offer</v>
      </c>
    </row>
    <row r="64" spans="1:12" ht="15" outlineLevel="2" x14ac:dyDescent="0.25">
      <c r="A64" s="1" t="s">
        <v>13</v>
      </c>
      <c r="B64" s="1" t="s">
        <v>54</v>
      </c>
      <c r="C64" s="8">
        <v>10</v>
      </c>
      <c r="D64" s="1" t="s">
        <v>27</v>
      </c>
      <c r="E64" s="1" t="s">
        <v>77</v>
      </c>
      <c r="F64" s="8">
        <v>200.4</v>
      </c>
      <c r="G64" s="8">
        <v>20891.64</v>
      </c>
      <c r="H64" s="8">
        <v>16295.51</v>
      </c>
      <c r="I64" s="9">
        <v>91.5</v>
      </c>
      <c r="J64" s="10">
        <f>((G64-H64)/G64)*100</f>
        <v>21.999852572607985</v>
      </c>
      <c r="K64" s="2">
        <f>IF(J64&lt;=10, 8, IF(J64 &gt;=20, 25, 15))</f>
        <v>25</v>
      </c>
      <c r="L64" s="2" t="str">
        <f>IF(K64=8,"Until stocks last",IF(K64=15,"Underpriced","Super Offer" ))</f>
        <v>Super Offer</v>
      </c>
    </row>
    <row r="65" spans="1:12" ht="15" outlineLevel="2" x14ac:dyDescent="0.25">
      <c r="A65" s="1" t="s">
        <v>40</v>
      </c>
      <c r="B65" s="1" t="s">
        <v>41</v>
      </c>
      <c r="C65" s="8">
        <v>14.1</v>
      </c>
      <c r="D65" s="1" t="s">
        <v>27</v>
      </c>
      <c r="E65" s="1" t="s">
        <v>48</v>
      </c>
      <c r="F65" s="8">
        <v>148.80000000000001</v>
      </c>
      <c r="G65" s="8">
        <v>8250.5500000000011</v>
      </c>
      <c r="H65" s="8">
        <v>6270.1100000000006</v>
      </c>
      <c r="I65" s="9">
        <v>69</v>
      </c>
      <c r="J65" s="10">
        <f>((G65-H65)/G65)*100</f>
        <v>24.003733084461039</v>
      </c>
      <c r="K65" s="2">
        <f>IF(J65&lt;=10, 8, IF(J65 &gt;=20, 25, 15))</f>
        <v>25</v>
      </c>
      <c r="L65" s="2" t="str">
        <f>IF(K65=8,"Until stocks last",IF(K65=15,"Underpriced","Super Offer" ))</f>
        <v>Super Offer</v>
      </c>
    </row>
    <row r="66" spans="1:12" ht="15" outlineLevel="1" x14ac:dyDescent="0.25">
      <c r="A66" s="1"/>
      <c r="B66" s="1">
        <f>SUBTOTAL(3,B62:B65)</f>
        <v>4</v>
      </c>
      <c r="C66" s="8"/>
      <c r="D66" s="1"/>
      <c r="E66" s="1"/>
      <c r="F66" s="8"/>
      <c r="G66" s="8"/>
      <c r="H66" s="8"/>
      <c r="I66" s="9"/>
      <c r="J66" s="10"/>
      <c r="K66" s="2"/>
      <c r="L66" s="5" t="s">
        <v>96</v>
      </c>
    </row>
    <row r="67" spans="1:12" ht="15" outlineLevel="2" x14ac:dyDescent="0.25">
      <c r="A67" s="1" t="s">
        <v>20</v>
      </c>
      <c r="B67" s="1" t="s">
        <v>78</v>
      </c>
      <c r="C67" s="8">
        <v>10</v>
      </c>
      <c r="D67" s="1" t="s">
        <v>11</v>
      </c>
      <c r="E67" s="1" t="s">
        <v>73</v>
      </c>
      <c r="F67" s="8">
        <v>216</v>
      </c>
      <c r="G67" s="8">
        <v>10164.77</v>
      </c>
      <c r="H67" s="8">
        <v>8945.09</v>
      </c>
      <c r="I67" s="9">
        <v>63</v>
      </c>
      <c r="J67" s="10">
        <f>((G67-H67)/G67)*100</f>
        <v>11.999090977956218</v>
      </c>
      <c r="K67" s="2">
        <f>IF(J67&lt;=10, 8, IF(J67 &gt;=20, 25, 15))</f>
        <v>15</v>
      </c>
      <c r="L67" s="2" t="str">
        <f>IF(K67=8,"Until stocks last",IF(K67=15,"Underpriced","Super Offer" ))</f>
        <v>Underpriced</v>
      </c>
    </row>
    <row r="68" spans="1:12" ht="15" outlineLevel="2" x14ac:dyDescent="0.25">
      <c r="A68" s="1" t="s">
        <v>17</v>
      </c>
      <c r="B68" s="1" t="s">
        <v>18</v>
      </c>
      <c r="C68" s="8">
        <v>14.1</v>
      </c>
      <c r="D68" s="1" t="s">
        <v>27</v>
      </c>
      <c r="E68" s="1" t="s">
        <v>77</v>
      </c>
      <c r="F68" s="8">
        <v>204</v>
      </c>
      <c r="G68" s="8">
        <v>13063.05</v>
      </c>
      <c r="H68" s="8">
        <v>11103.4</v>
      </c>
      <c r="I68" s="9">
        <v>40.5</v>
      </c>
      <c r="J68" s="10">
        <f>((G68-H68)/G68)*100</f>
        <v>15.001473622163275</v>
      </c>
      <c r="K68" s="2">
        <f>IF(J68&lt;=10, 8, IF(J68 &gt;=20, 25, 15))</f>
        <v>15</v>
      </c>
      <c r="L68" s="2" t="str">
        <f>IF(K68=8,"Until stocks last",IF(K68=15,"Underpriced","Super Offer" ))</f>
        <v>Underpriced</v>
      </c>
    </row>
    <row r="69" spans="1:12" ht="15" outlineLevel="1" x14ac:dyDescent="0.25">
      <c r="A69" s="1"/>
      <c r="B69" s="1">
        <f>SUBTOTAL(3,B67:B68)</f>
        <v>2</v>
      </c>
      <c r="C69" s="8"/>
      <c r="D69" s="1"/>
      <c r="E69" s="1"/>
      <c r="F69" s="8"/>
      <c r="G69" s="8"/>
      <c r="H69" s="8"/>
      <c r="I69" s="9"/>
      <c r="J69" s="10"/>
      <c r="K69" s="2"/>
      <c r="L69" s="5" t="s">
        <v>95</v>
      </c>
    </row>
    <row r="70" spans="1:12" ht="15" outlineLevel="2" x14ac:dyDescent="0.25">
      <c r="A70" s="1" t="s">
        <v>20</v>
      </c>
      <c r="B70" s="1" t="s">
        <v>79</v>
      </c>
      <c r="C70" s="8">
        <v>12</v>
      </c>
      <c r="D70" s="1" t="s">
        <v>27</v>
      </c>
      <c r="E70" s="1" t="s">
        <v>73</v>
      </c>
      <c r="F70" s="8">
        <v>219.6</v>
      </c>
      <c r="G70" s="8">
        <v>11372.13</v>
      </c>
      <c r="H70" s="8">
        <v>8074.22</v>
      </c>
      <c r="I70" s="9">
        <v>81</v>
      </c>
      <c r="J70" s="10">
        <f>((G70-H70)/G70)*100</f>
        <v>28.999932290608697</v>
      </c>
      <c r="K70" s="2">
        <f>IF(J70&lt;=10, 8, IF(J70 &gt;=20, 25, 15))</f>
        <v>25</v>
      </c>
      <c r="L70" s="2" t="str">
        <f>IF(K70=8,"Until stocks last",IF(K70=15,"Underpriced","Super Offer" ))</f>
        <v>Super Offer</v>
      </c>
    </row>
    <row r="71" spans="1:12" ht="15" outlineLevel="1" x14ac:dyDescent="0.25">
      <c r="A71" s="1"/>
      <c r="B71" s="1">
        <f>SUBTOTAL(3,B70:B70)</f>
        <v>1</v>
      </c>
      <c r="C71" s="8"/>
      <c r="D71" s="1"/>
      <c r="E71" s="1"/>
      <c r="F71" s="8"/>
      <c r="G71" s="8"/>
      <c r="H71" s="8"/>
      <c r="I71" s="9"/>
      <c r="J71" s="10"/>
      <c r="K71" s="2"/>
      <c r="L71" s="5" t="s">
        <v>96</v>
      </c>
    </row>
    <row r="72" spans="1:12" ht="15" outlineLevel="2" x14ac:dyDescent="0.25">
      <c r="A72" s="1" t="s">
        <v>20</v>
      </c>
      <c r="B72" s="1" t="s">
        <v>80</v>
      </c>
      <c r="C72" s="8">
        <v>12.2</v>
      </c>
      <c r="D72" s="1" t="s">
        <v>11</v>
      </c>
      <c r="E72" s="1" t="s">
        <v>12</v>
      </c>
      <c r="F72" s="8">
        <v>127.2</v>
      </c>
      <c r="G72" s="8">
        <v>5457.7599999999993</v>
      </c>
      <c r="H72" s="8">
        <v>4420.57</v>
      </c>
      <c r="I72" s="9">
        <v>58.5</v>
      </c>
      <c r="J72" s="10">
        <f>((G72-H72)/G72)*100</f>
        <v>19.003950338600447</v>
      </c>
      <c r="K72" s="2">
        <f>IF(J72&lt;=10, 8, IF(J72 &gt;=20, 25, 15))</f>
        <v>15</v>
      </c>
      <c r="L72" s="2" t="str">
        <f>IF(K72=8,"Until stocks last",IF(K72=15,"Underpriced","Super Offer" ))</f>
        <v>Underpriced</v>
      </c>
    </row>
    <row r="73" spans="1:12" ht="15" outlineLevel="1" x14ac:dyDescent="0.25">
      <c r="A73" s="1"/>
      <c r="B73" s="1">
        <f>SUBTOTAL(3,B72:B72)</f>
        <v>1</v>
      </c>
      <c r="C73" s="8"/>
      <c r="D73" s="1"/>
      <c r="E73" s="1"/>
      <c r="F73" s="8"/>
      <c r="G73" s="8"/>
      <c r="H73" s="8"/>
      <c r="I73" s="9"/>
      <c r="J73" s="10"/>
      <c r="K73" s="2"/>
      <c r="L73" s="5" t="s">
        <v>95</v>
      </c>
    </row>
    <row r="74" spans="1:12" ht="15" outlineLevel="2" x14ac:dyDescent="0.25">
      <c r="A74" s="1" t="s">
        <v>13</v>
      </c>
      <c r="B74" s="1" t="s">
        <v>47</v>
      </c>
      <c r="C74" s="8">
        <v>12.1</v>
      </c>
      <c r="D74" s="1" t="s">
        <v>11</v>
      </c>
      <c r="E74" s="1" t="s">
        <v>42</v>
      </c>
      <c r="F74" s="8">
        <v>168</v>
      </c>
      <c r="G74" s="8">
        <v>8584.73</v>
      </c>
      <c r="H74" s="8">
        <v>6782.16</v>
      </c>
      <c r="I74" s="9">
        <v>96</v>
      </c>
      <c r="J74" s="10">
        <f>((G74-H74)/G74)*100</f>
        <v>20.997398869853797</v>
      </c>
      <c r="K74" s="2">
        <f>IF(J74&lt;=10, 8, IF(J74 &gt;=20, 25, 15))</f>
        <v>25</v>
      </c>
      <c r="L74" s="2" t="str">
        <f>IF(K74=8,"Until stocks last",IF(K74=15,"Underpriced","Super Offer" ))</f>
        <v>Super Offer</v>
      </c>
    </row>
    <row r="75" spans="1:12" ht="15" outlineLevel="1" x14ac:dyDescent="0.25">
      <c r="A75" s="1"/>
      <c r="B75" s="1">
        <f>SUBTOTAL(3,B74:B74)</f>
        <v>1</v>
      </c>
      <c r="C75" s="8"/>
      <c r="D75" s="1"/>
      <c r="E75" s="1"/>
      <c r="F75" s="8"/>
      <c r="G75" s="8"/>
      <c r="H75" s="8"/>
      <c r="I75" s="9"/>
      <c r="J75" s="10"/>
      <c r="K75" s="2"/>
      <c r="L75" s="5" t="s">
        <v>96</v>
      </c>
    </row>
    <row r="76" spans="1:12" ht="15" outlineLevel="2" x14ac:dyDescent="0.25">
      <c r="A76" s="1" t="s">
        <v>45</v>
      </c>
      <c r="B76" s="1" t="s">
        <v>81</v>
      </c>
      <c r="C76" s="8">
        <v>12.1</v>
      </c>
      <c r="D76" s="1" t="s">
        <v>11</v>
      </c>
      <c r="E76" s="1" t="s">
        <v>19</v>
      </c>
      <c r="F76" s="8">
        <v>158.4</v>
      </c>
      <c r="G76" s="8">
        <v>6525.75</v>
      </c>
      <c r="H76" s="8">
        <v>5286.05</v>
      </c>
      <c r="I76" s="9">
        <v>84</v>
      </c>
      <c r="J76" s="10">
        <f>((G76-H76)/G76)*100</f>
        <v>18.997050147492622</v>
      </c>
      <c r="K76" s="2">
        <f>IF(J76&lt;=10, 8, IF(J76 &gt;=20, 25, 15))</f>
        <v>15</v>
      </c>
      <c r="L76" s="2" t="str">
        <f>IF(K76=8,"Until stocks last",IF(K76=15,"Underpriced","Super Offer" ))</f>
        <v>Underpriced</v>
      </c>
    </row>
    <row r="77" spans="1:12" ht="15" outlineLevel="1" x14ac:dyDescent="0.25">
      <c r="A77" s="1"/>
      <c r="B77" s="1">
        <f>SUBTOTAL(3,B76:B76)</f>
        <v>1</v>
      </c>
      <c r="C77" s="8"/>
      <c r="D77" s="1"/>
      <c r="E77" s="1"/>
      <c r="F77" s="8"/>
      <c r="G77" s="8"/>
      <c r="H77" s="8"/>
      <c r="I77" s="9"/>
      <c r="J77" s="10"/>
      <c r="K77" s="2"/>
      <c r="L77" s="5" t="s">
        <v>95</v>
      </c>
    </row>
    <row r="78" spans="1:12" ht="15" outlineLevel="2" x14ac:dyDescent="0.25">
      <c r="A78" s="1" t="s">
        <v>62</v>
      </c>
      <c r="B78" s="1" t="s">
        <v>82</v>
      </c>
      <c r="C78" s="8">
        <v>10.3</v>
      </c>
      <c r="D78" s="1" t="s">
        <v>27</v>
      </c>
      <c r="E78" s="1" t="s">
        <v>83</v>
      </c>
      <c r="F78" s="8">
        <v>577.19999999999993</v>
      </c>
      <c r="G78" s="8">
        <v>28513.1</v>
      </c>
      <c r="H78" s="8">
        <v>21099.54</v>
      </c>
      <c r="I78" s="9">
        <v>81</v>
      </c>
      <c r="J78" s="10">
        <f>((G78-H78)/G78)*100</f>
        <v>26.000540102619489</v>
      </c>
      <c r="K78" s="2">
        <f>IF(J78&lt;=10, 8, IF(J78 &gt;=20, 25, 15))</f>
        <v>25</v>
      </c>
      <c r="L78" s="2" t="str">
        <f>IF(K78=8,"Until stocks last",IF(K78=15,"Underpriced","Super Offer" ))</f>
        <v>Super Offer</v>
      </c>
    </row>
    <row r="79" spans="1:12" ht="15" outlineLevel="1" x14ac:dyDescent="0.25">
      <c r="A79" s="1"/>
      <c r="B79" s="1">
        <f>SUBTOTAL(3,B78:B78)</f>
        <v>1</v>
      </c>
      <c r="C79" s="8"/>
      <c r="D79" s="1"/>
      <c r="E79" s="1"/>
      <c r="F79" s="8"/>
      <c r="G79" s="8"/>
      <c r="H79" s="8"/>
      <c r="I79" s="9"/>
      <c r="J79" s="10"/>
      <c r="K79" s="2"/>
      <c r="L79" s="5" t="s">
        <v>96</v>
      </c>
    </row>
    <row r="80" spans="1:12" ht="15" outlineLevel="2" x14ac:dyDescent="0.25">
      <c r="A80" s="1" t="s">
        <v>40</v>
      </c>
      <c r="B80" s="1" t="s">
        <v>84</v>
      </c>
      <c r="C80" s="8">
        <v>12.1</v>
      </c>
      <c r="D80" s="1" t="s">
        <v>15</v>
      </c>
      <c r="E80" s="1" t="s">
        <v>16</v>
      </c>
      <c r="F80" s="8">
        <v>150</v>
      </c>
      <c r="G80" s="8">
        <v>5497.03</v>
      </c>
      <c r="H80" s="8">
        <v>4837.1400000000003</v>
      </c>
      <c r="I80" s="9">
        <v>91.5</v>
      </c>
      <c r="J80" s="10">
        <f>((G80-H80)/G80)*100</f>
        <v>12.004482420507063</v>
      </c>
      <c r="K80" s="2">
        <f>IF(J80&lt;=10, 8, IF(J80 &gt;=20, 25, 15))</f>
        <v>15</v>
      </c>
      <c r="L80" s="2" t="str">
        <f>IF(K80=8,"Until stocks last",IF(K80=15,"Underpriced","Super Offer" ))</f>
        <v>Underpriced</v>
      </c>
    </row>
    <row r="81" spans="1:12" ht="15" outlineLevel="1" x14ac:dyDescent="0.25">
      <c r="A81" s="1"/>
      <c r="B81" s="1">
        <f>SUBTOTAL(3,B80:B80)</f>
        <v>1</v>
      </c>
      <c r="C81" s="8"/>
      <c r="D81" s="1"/>
      <c r="E81" s="1"/>
      <c r="F81" s="8"/>
      <c r="G81" s="8"/>
      <c r="H81" s="8"/>
      <c r="I81" s="9"/>
      <c r="J81" s="10"/>
      <c r="K81" s="2"/>
      <c r="L81" s="5" t="s">
        <v>95</v>
      </c>
    </row>
    <row r="82" spans="1:12" ht="15" outlineLevel="2" x14ac:dyDescent="0.25">
      <c r="A82" s="1" t="s">
        <v>20</v>
      </c>
      <c r="B82" s="1" t="s">
        <v>34</v>
      </c>
      <c r="C82" s="8">
        <v>12</v>
      </c>
      <c r="D82" s="1" t="s">
        <v>27</v>
      </c>
      <c r="E82" s="1" t="s">
        <v>85</v>
      </c>
      <c r="F82" s="8">
        <v>234</v>
      </c>
      <c r="G82" s="8">
        <v>15661.8</v>
      </c>
      <c r="H82" s="8">
        <v>14095.62</v>
      </c>
      <c r="I82" s="9">
        <v>63</v>
      </c>
      <c r="J82" s="10">
        <f>((G82-H82)/G82)*100</f>
        <v>9.9999999999999911</v>
      </c>
      <c r="K82" s="2">
        <f>IF(J82&lt;=10, 8, IF(J82 &gt;=20, 25, 15))</f>
        <v>8</v>
      </c>
      <c r="L82" s="2" t="str">
        <f>IF(K82=8,"Until stocks last",IF(K82=15,"Underpriced","Super Offer" ))</f>
        <v>Until stocks last</v>
      </c>
    </row>
    <row r="83" spans="1:12" ht="15" outlineLevel="1" x14ac:dyDescent="0.25">
      <c r="A83" s="1"/>
      <c r="B83" s="1">
        <f>SUBTOTAL(3,B82:B82)</f>
        <v>1</v>
      </c>
      <c r="C83" s="8"/>
      <c r="D83" s="1"/>
      <c r="E83" s="1"/>
      <c r="F83" s="8"/>
      <c r="G83" s="8"/>
      <c r="H83" s="8"/>
      <c r="I83" s="9"/>
      <c r="J83" s="10"/>
      <c r="K83" s="2"/>
      <c r="L83" s="5" t="s">
        <v>97</v>
      </c>
    </row>
    <row r="84" spans="1:12" ht="15" outlineLevel="2" x14ac:dyDescent="0.25">
      <c r="A84" s="1" t="s">
        <v>36</v>
      </c>
      <c r="B84" s="1" t="s">
        <v>86</v>
      </c>
      <c r="C84" s="8">
        <v>6</v>
      </c>
      <c r="D84" s="1" t="s">
        <v>87</v>
      </c>
      <c r="E84" s="1" t="s">
        <v>12</v>
      </c>
      <c r="F84" s="8">
        <v>156</v>
      </c>
      <c r="G84" s="8">
        <v>5969.81</v>
      </c>
      <c r="H84" s="8">
        <v>4358.2</v>
      </c>
      <c r="I84" s="9">
        <v>78</v>
      </c>
      <c r="J84" s="10">
        <f>((G84-H84)/G84)*100</f>
        <v>26.996001547787962</v>
      </c>
      <c r="K84" s="2">
        <f>IF(J84&lt;=10, 8, IF(J84 &gt;=20, 25, 15))</f>
        <v>25</v>
      </c>
      <c r="L84" s="2" t="str">
        <f>IF(K84=8,"Until stocks last",IF(K84=15,"Underpriced","Super Offer" ))</f>
        <v>Super Offer</v>
      </c>
    </row>
    <row r="85" spans="1:12" ht="15" outlineLevel="1" x14ac:dyDescent="0.25">
      <c r="A85" s="12"/>
      <c r="B85" s="12">
        <f>SUBTOTAL(3,B84:B84)</f>
        <v>1</v>
      </c>
      <c r="C85" s="13"/>
      <c r="D85" s="12"/>
      <c r="E85" s="12"/>
      <c r="F85" s="13"/>
      <c r="G85" s="13"/>
      <c r="H85" s="13"/>
      <c r="I85" s="14"/>
      <c r="J85" s="15"/>
      <c r="K85" s="16"/>
      <c r="L85" s="17" t="s">
        <v>96</v>
      </c>
    </row>
    <row r="86" spans="1:12" ht="15" x14ac:dyDescent="0.25">
      <c r="A86" s="12"/>
      <c r="B86" s="12">
        <f>SUBTOTAL(3,B2:B84)</f>
        <v>50</v>
      </c>
      <c r="C86" s="13"/>
      <c r="D86" s="12"/>
      <c r="E86" s="12"/>
      <c r="F86" s="13"/>
      <c r="G86" s="13"/>
      <c r="H86" s="13"/>
      <c r="I86" s="14"/>
      <c r="J86" s="15"/>
      <c r="K86" s="16"/>
      <c r="L86" s="17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</vt:lpstr>
      <vt:lpstr>Statistics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AHVINAV</cp:lastModifiedBy>
  <dcterms:modified xsi:type="dcterms:W3CDTF">2024-09-10T08:37:44Z</dcterms:modified>
</cp:coreProperties>
</file>