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4772\Desktop\Work\"/>
    </mc:Choice>
  </mc:AlternateContent>
  <xr:revisionPtr revIDLastSave="0" documentId="13_ncr:1_{A288488C-952E-4F27-9C2D-B18CABA8C909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Question_1" sheetId="1" r:id="rId1"/>
    <sheet name="Question_2" sheetId="2" r:id="rId2"/>
  </sheets>
  <definedNames>
    <definedName name="_xlnm._FilterDatabase" localSheetId="0" hidden="1">Question_1!$C$3:$M$13</definedName>
    <definedName name="_xlnm._FilterDatabase" localSheetId="1" hidden="1">Question_2!$B$2:$I$17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5" i="2" l="1"/>
  <c r="J25" i="2"/>
  <c r="F17" i="1"/>
  <c r="N27" i="1"/>
  <c r="M7" i="2" a="1"/>
  <c r="M7" i="2" s="1"/>
  <c r="M6" i="2" a="1"/>
  <c r="M6" i="2" s="1"/>
  <c r="M5" i="2" a="1"/>
  <c r="M5" i="2" s="1"/>
  <c r="M4" i="2" a="1"/>
  <c r="M4" i="2" s="1"/>
  <c r="L7" i="2"/>
  <c r="L6" i="2"/>
  <c r="I17" i="2"/>
  <c r="L5" i="2"/>
  <c r="L4" i="2"/>
  <c r="K24" i="2"/>
  <c r="J24" i="2"/>
  <c r="B17" i="2"/>
  <c r="L5" i="1"/>
  <c r="M5" i="1" s="1"/>
  <c r="L6" i="1"/>
  <c r="M6" i="1" s="1"/>
  <c r="L7" i="1"/>
  <c r="M7" i="1" s="1"/>
  <c r="L8" i="1"/>
  <c r="M8" i="1" s="1"/>
  <c r="L9" i="1"/>
  <c r="M9" i="1" s="1"/>
  <c r="L10" i="1"/>
  <c r="M10" i="1" s="1"/>
  <c r="L11" i="1"/>
  <c r="M11" i="1" s="1"/>
  <c r="L12" i="1"/>
  <c r="M12" i="1" s="1"/>
  <c r="L13" i="1"/>
  <c r="M13" i="1" s="1"/>
  <c r="L4" i="1"/>
  <c r="M4" i="1" s="1"/>
  <c r="K5" i="1"/>
  <c r="K6" i="1"/>
  <c r="K7" i="1"/>
  <c r="K8" i="1"/>
  <c r="K9" i="1"/>
  <c r="K10" i="1"/>
  <c r="K11" i="1"/>
  <c r="K12" i="1"/>
  <c r="K13" i="1"/>
  <c r="K4" i="1"/>
  <c r="E5" i="1"/>
  <c r="E6" i="1"/>
  <c r="E7" i="1"/>
  <c r="E8" i="1"/>
  <c r="E9" i="1"/>
  <c r="E10" i="1"/>
  <c r="E11" i="1"/>
  <c r="E12" i="1"/>
  <c r="E13" i="1"/>
  <c r="E4" i="1"/>
  <c r="F16" i="1" l="1"/>
  <c r="M8" i="2"/>
  <c r="J23" i="2"/>
  <c r="L8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<sst xmlns="http://schemas.openxmlformats.org/spreadsheetml/2006/main" count="126" uniqueCount="105">
  <si>
    <t>Roll Number</t>
  </si>
  <si>
    <t>Student Name</t>
  </si>
  <si>
    <t>Hindi</t>
  </si>
  <si>
    <t>English</t>
  </si>
  <si>
    <t>Maths</t>
  </si>
  <si>
    <t>Physics</t>
  </si>
  <si>
    <t>Chemistry</t>
  </si>
  <si>
    <t>Total</t>
  </si>
  <si>
    <t>Average</t>
  </si>
  <si>
    <t>Grade</t>
  </si>
  <si>
    <t>RAM</t>
  </si>
  <si>
    <t>A</t>
  </si>
  <si>
    <t>ASHOK</t>
  </si>
  <si>
    <t>MANOJ</t>
  </si>
  <si>
    <t>RAJESH</t>
  </si>
  <si>
    <t>RANJANA</t>
  </si>
  <si>
    <t>POOJA</t>
  </si>
  <si>
    <t>MAHESH</t>
  </si>
  <si>
    <t>ASHUTOSH</t>
  </si>
  <si>
    <t>ANIL</t>
  </si>
  <si>
    <t>PREM</t>
  </si>
  <si>
    <t>Please use Excel-automated techniques to perform the following tasks. Unless absolutely necessary don't complete any of these tasks manually.</t>
  </si>
  <si>
    <t>Tasks:</t>
  </si>
  <si>
    <t>1. Reformat the above table of data with colour, appropriate allignment, and correct capitalisation.</t>
  </si>
  <si>
    <t>2. Find the total number &amp; average in all subjects for each student.</t>
  </si>
  <si>
    <t>3. Find the grade for each student using the If function. - If Average &gt; 15, then "A". Otherwise, grade "B".</t>
  </si>
  <si>
    <t>4. How many students achieved each grade?</t>
  </si>
  <si>
    <t>Employee ID</t>
  </si>
  <si>
    <t>Full name</t>
  </si>
  <si>
    <t>SSN</t>
  </si>
  <si>
    <t>Department</t>
  </si>
  <si>
    <t>Start date</t>
  </si>
  <si>
    <t>Earnings</t>
  </si>
  <si>
    <t>EMP001</t>
  </si>
  <si>
    <t>Faith K. Macias</t>
  </si>
  <si>
    <t>845-04-3962</t>
  </si>
  <si>
    <t>Marketing</t>
  </si>
  <si>
    <t>73k</t>
  </si>
  <si>
    <t>EMP002</t>
  </si>
  <si>
    <t>Lucian Q. Franklin</t>
  </si>
  <si>
    <t>345-28-4935</t>
  </si>
  <si>
    <t>IT/IS</t>
  </si>
  <si>
    <t>$80,000</t>
  </si>
  <si>
    <t>EMP003</t>
  </si>
  <si>
    <t>Blaze V. Bridges</t>
  </si>
  <si>
    <t>125-04-3223</t>
  </si>
  <si>
    <t>EMP004</t>
  </si>
  <si>
    <t>Denton Q. Dale</t>
  </si>
  <si>
    <t>885-38-4956</t>
  </si>
  <si>
    <t>1,05,000</t>
  </si>
  <si>
    <t>EMP005</t>
  </si>
  <si>
    <t>Blossom K. Fox</t>
  </si>
  <si>
    <t>811-14-6964</t>
  </si>
  <si>
    <t>Engineering</t>
  </si>
  <si>
    <t>$90,000.00</t>
  </si>
  <si>
    <t>EMP006</t>
  </si>
  <si>
    <t>Kerry V. David</t>
  </si>
  <si>
    <t>985-01-1287</t>
  </si>
  <si>
    <t>Finance</t>
  </si>
  <si>
    <t>$60k</t>
  </si>
  <si>
    <t>EMP007</t>
  </si>
  <si>
    <t>Melanie X. Baker</t>
  </si>
  <si>
    <t>105-04-3155</t>
  </si>
  <si>
    <t>EMP008</t>
  </si>
  <si>
    <t>Adele M. Fulton</t>
  </si>
  <si>
    <t>450-88-9873</t>
  </si>
  <si>
    <t>EMP009</t>
  </si>
  <si>
    <t>Justina O. Jensen</t>
  </si>
  <si>
    <t>201-66-3966</t>
  </si>
  <si>
    <t>EMP010</t>
  </si>
  <si>
    <t>Yoshi J. England</t>
  </si>
  <si>
    <t>473-48-4923</t>
  </si>
  <si>
    <t>$80,001</t>
  </si>
  <si>
    <t>EMP011</t>
  </si>
  <si>
    <t>Brooke Y. Mccarthy</t>
  </si>
  <si>
    <t>502-09-3723</t>
  </si>
  <si>
    <t>EMP012</t>
  </si>
  <si>
    <t>Kay G. Colon</t>
  </si>
  <si>
    <t>377-87-4923</t>
  </si>
  <si>
    <t>1,05,001</t>
  </si>
  <si>
    <t>EMP013</t>
  </si>
  <si>
    <t>Callie I. Forbes</t>
  </si>
  <si>
    <t>705-74-1068</t>
  </si>
  <si>
    <t>$90,000.01</t>
  </si>
  <si>
    <t>EMP014</t>
  </si>
  <si>
    <t>Zachery O. Mann</t>
  </si>
  <si>
    <t>302-08-4005</t>
  </si>
  <si>
    <t>$68k</t>
  </si>
  <si>
    <t>1. Reformat the above table of data with colour, appropriate allignment, and consistentncy.</t>
  </si>
  <si>
    <t>2. How many employees work in each department?</t>
  </si>
  <si>
    <t>3. How many employees work in finance and marketing combined?</t>
  </si>
  <si>
    <t>4. What are the earnings and department of employee Blossom K. Fox</t>
  </si>
  <si>
    <t>5. What is the SSN No. of Blossom K. Fox</t>
  </si>
  <si>
    <t>6. What are the total earnings for each department?</t>
  </si>
  <si>
    <t>B</t>
  </si>
  <si>
    <t>Earnings sorted</t>
  </si>
  <si>
    <t>Number of employees</t>
  </si>
  <si>
    <t xml:space="preserve">Total earning </t>
  </si>
  <si>
    <t>5. Count how many students achieve higher than 20 and less than 15 in both Hindi</t>
  </si>
  <si>
    <t>See J3:L8</t>
  </si>
  <si>
    <t>See E15:F:17</t>
  </si>
  <si>
    <t>See M4:13</t>
  </si>
  <si>
    <t>See K4:L13</t>
  </si>
  <si>
    <t>SSN (numeric)</t>
  </si>
  <si>
    <t>Total Students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</si>
</sst>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[$$-409]#,##0.00"/>
  </numFmts>
  <fonts count="4" x14ac:knownFonts="1">
    <font>
      <sz val="11"/>
      <color rgb="FF000000"/>
      <name val="Calibri"/>
      <family val="2"/>
    </font>
    <font>
      <sz val="14"/>
      <color rgb="FF000000"/>
      <name val="Calibri"/>
      <family val="2"/>
    </font>
    <font>
      <sz val="18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167" fontId="0" fillId="0" borderId="0" xfId="0" applyNumberFormat="1"/>
    <xf numFmtId="0" fontId="0" fillId="0" borderId="0" xfId="0" applyBorder="1"/>
    <xf numFmtId="14" fontId="0" fillId="0" borderId="0" xfId="0" applyNumberFormat="1" applyBorder="1"/>
    <xf numFmtId="167" fontId="0" fillId="0" borderId="0" xfId="0" applyNumberFormat="1" applyBorder="1"/>
    <xf numFmtId="0" fontId="0" fillId="0" borderId="1" xfId="0" applyBorder="1"/>
    <xf numFmtId="0" fontId="0" fillId="0" borderId="2" xfId="0" applyBorder="1"/>
    <xf numFmtId="0" fontId="3" fillId="0" borderId="0" xfId="0" applyFont="1"/>
    <xf numFmtId="0" fontId="0" fillId="0" borderId="4" xfId="0" applyBorder="1"/>
    <xf numFmtId="0" fontId="0" fillId="0" borderId="5" xfId="0" applyBorder="1"/>
    <xf numFmtId="0" fontId="0" fillId="0" borderId="6" xfId="0" applyBorder="1"/>
    <xf numFmtId="167" fontId="3" fillId="0" borderId="3" xfId="0" applyNumberFormat="1" applyFont="1" applyBorder="1"/>
    <xf numFmtId="0" fontId="3" fillId="0" borderId="3" xfId="0" applyFont="1" applyBorder="1"/>
    <xf numFmtId="0" fontId="3" fillId="0" borderId="7" xfId="0" applyFont="1" applyBorder="1"/>
    <xf numFmtId="0" fontId="0" fillId="0" borderId="8" xfId="0" applyBorder="1"/>
    <xf numFmtId="167" fontId="0" fillId="0" borderId="9" xfId="0" applyNumberFormat="1" applyBorder="1"/>
    <xf numFmtId="167" fontId="0" fillId="0" borderId="5" xfId="0" applyNumberFormat="1" applyBorder="1"/>
    <xf numFmtId="167" fontId="0" fillId="0" borderId="10" xfId="0" applyNumberFormat="1" applyBorder="1"/>
    <xf numFmtId="0" fontId="0" fillId="0" borderId="3" xfId="0" applyBorder="1"/>
    <xf numFmtId="167" fontId="0" fillId="0" borderId="6" xfId="0" applyNumberForma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4" fontId="0" fillId="0" borderId="2" xfId="0" applyNumberFormat="1" applyBorder="1"/>
    <xf numFmtId="2" fontId="0" fillId="0" borderId="8" xfId="0" applyNumberFormat="1" applyBorder="1"/>
    <xf numFmtId="167" fontId="0" fillId="0" borderId="8" xfId="0" applyNumberFormat="1" applyBorder="1"/>
    <xf numFmtId="14" fontId="0" fillId="0" borderId="9" xfId="0" applyNumberFormat="1" applyBorder="1"/>
    <xf numFmtId="14" fontId="0" fillId="0" borderId="5" xfId="0" applyNumberFormat="1" applyBorder="1"/>
    <xf numFmtId="14" fontId="0" fillId="0" borderId="6" xfId="0" applyNumberFormat="1" applyBorder="1"/>
    <xf numFmtId="0" fontId="0" fillId="0" borderId="9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</cellXfs>
  <cellStyles count="1">
    <cellStyle name="Normal" xfId="0" builtinId="0" customBuiltin="1"/>
  </cellStyles>
  <dxfs count="3">
    <dxf>
      <fill>
        <patternFill>
          <bgColor theme="4" tint="0.79998168889431442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openxmlformats.org/officeDocument/2006/relationships/customXml" Target="../customXml/item4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N27"/>
  <sheetViews>
    <sheetView workbookViewId="0">
      <selection activeCell="I18" sqref="I18"/>
    </sheetView>
  </sheetViews>
  <sheetFormatPr defaultColWidth="12.5546875" defaultRowHeight="16.2" customHeight="1" x14ac:dyDescent="0.3"/>
  <cols>
    <col min="4" max="4" width="0" hidden="1" customWidth="1"/>
  </cols>
  <sheetData>
    <row r="2" spans="3:13" ht="16.2" customHeight="1" thickBot="1" x14ac:dyDescent="0.35"/>
    <row r="3" spans="3:13" ht="16.2" customHeight="1" thickBot="1" x14ac:dyDescent="0.35">
      <c r="C3" s="20" t="s">
        <v>0</v>
      </c>
      <c r="D3" s="20" t="s">
        <v>1</v>
      </c>
      <c r="E3" s="20" t="s">
        <v>1</v>
      </c>
      <c r="F3" s="20" t="s">
        <v>2</v>
      </c>
      <c r="G3" s="20" t="s">
        <v>3</v>
      </c>
      <c r="H3" s="20" t="s">
        <v>4</v>
      </c>
      <c r="I3" s="20" t="s">
        <v>5</v>
      </c>
      <c r="J3" s="20" t="s">
        <v>6</v>
      </c>
      <c r="K3" s="20" t="s">
        <v>7</v>
      </c>
      <c r="L3" s="20" t="s">
        <v>8</v>
      </c>
      <c r="M3" s="20" t="s">
        <v>9</v>
      </c>
    </row>
    <row r="4" spans="3:13" ht="16.2" customHeight="1" x14ac:dyDescent="0.3">
      <c r="C4" s="32">
        <v>1</v>
      </c>
      <c r="D4" s="32" t="s">
        <v>10</v>
      </c>
      <c r="E4" s="32" t="str">
        <f>PROPER(D4)</f>
        <v>Ram</v>
      </c>
      <c r="F4" s="32">
        <v>20</v>
      </c>
      <c r="G4" s="32">
        <v>10</v>
      </c>
      <c r="H4" s="32">
        <v>14</v>
      </c>
      <c r="I4" s="32">
        <v>18</v>
      </c>
      <c r="J4" s="32">
        <v>15</v>
      </c>
      <c r="K4" s="32">
        <f>SUM(F4:J4)</f>
        <v>77</v>
      </c>
      <c r="L4" s="32">
        <f>AVERAGE(F4:J4)</f>
        <v>15.4</v>
      </c>
      <c r="M4" s="32" t="str">
        <f>IF(L4&gt;15,"A","B")</f>
        <v>A</v>
      </c>
    </row>
    <row r="5" spans="3:13" ht="16.2" customHeight="1" x14ac:dyDescent="0.3">
      <c r="C5" s="11">
        <v>2</v>
      </c>
      <c r="D5" s="11" t="s">
        <v>12</v>
      </c>
      <c r="E5" s="11" t="str">
        <f t="shared" ref="E5:E13" si="0">PROPER(D5)</f>
        <v>Ashok</v>
      </c>
      <c r="F5" s="11">
        <v>21</v>
      </c>
      <c r="G5" s="11">
        <v>12</v>
      </c>
      <c r="H5" s="11">
        <v>14</v>
      </c>
      <c r="I5" s="11">
        <v>12</v>
      </c>
      <c r="J5" s="11">
        <v>18</v>
      </c>
      <c r="K5" s="11">
        <f t="shared" ref="K5:K13" si="1">SUM(F5:J5)</f>
        <v>77</v>
      </c>
      <c r="L5" s="11">
        <f t="shared" ref="L5:L13" si="2">AVERAGE(F5:J5)</f>
        <v>15.4</v>
      </c>
      <c r="M5" s="11" t="str">
        <f t="shared" ref="M5:M13" si="3">IF(L5&gt;15,"A","B")</f>
        <v>A</v>
      </c>
    </row>
    <row r="6" spans="3:13" ht="16.2" customHeight="1" x14ac:dyDescent="0.3">
      <c r="C6" s="11">
        <v>3</v>
      </c>
      <c r="D6" s="11" t="s">
        <v>13</v>
      </c>
      <c r="E6" s="11" t="str">
        <f t="shared" si="0"/>
        <v>Manoj</v>
      </c>
      <c r="F6" s="11">
        <v>33</v>
      </c>
      <c r="G6" s="11">
        <v>15</v>
      </c>
      <c r="H6" s="11">
        <v>7</v>
      </c>
      <c r="I6" s="11">
        <v>14</v>
      </c>
      <c r="J6" s="11">
        <v>17</v>
      </c>
      <c r="K6" s="11">
        <f t="shared" si="1"/>
        <v>86</v>
      </c>
      <c r="L6" s="11">
        <f t="shared" si="2"/>
        <v>17.2</v>
      </c>
      <c r="M6" s="11" t="str">
        <f t="shared" si="3"/>
        <v>A</v>
      </c>
    </row>
    <row r="7" spans="3:13" ht="16.2" customHeight="1" x14ac:dyDescent="0.3">
      <c r="C7" s="11">
        <v>4</v>
      </c>
      <c r="D7" s="11" t="s">
        <v>14</v>
      </c>
      <c r="E7" s="11" t="str">
        <f t="shared" si="0"/>
        <v>Rajesh</v>
      </c>
      <c r="F7" s="11">
        <v>15</v>
      </c>
      <c r="G7" s="11">
        <v>14</v>
      </c>
      <c r="H7" s="11">
        <v>8</v>
      </c>
      <c r="I7" s="11">
        <v>16</v>
      </c>
      <c r="J7" s="11">
        <v>20</v>
      </c>
      <c r="K7" s="11">
        <f t="shared" si="1"/>
        <v>73</v>
      </c>
      <c r="L7" s="11">
        <f t="shared" si="2"/>
        <v>14.6</v>
      </c>
      <c r="M7" s="11" t="str">
        <f t="shared" si="3"/>
        <v>B</v>
      </c>
    </row>
    <row r="8" spans="3:13" ht="16.2" customHeight="1" x14ac:dyDescent="0.3">
      <c r="C8" s="11">
        <v>5</v>
      </c>
      <c r="D8" s="11" t="s">
        <v>15</v>
      </c>
      <c r="E8" s="11" t="str">
        <f t="shared" si="0"/>
        <v>Ranjana</v>
      </c>
      <c r="F8" s="11">
        <v>14</v>
      </c>
      <c r="G8" s="11">
        <v>17</v>
      </c>
      <c r="H8" s="11">
        <v>10</v>
      </c>
      <c r="I8" s="11">
        <v>13</v>
      </c>
      <c r="J8" s="11">
        <v>18</v>
      </c>
      <c r="K8" s="11">
        <f t="shared" si="1"/>
        <v>72</v>
      </c>
      <c r="L8" s="11">
        <f t="shared" si="2"/>
        <v>14.4</v>
      </c>
      <c r="M8" s="11" t="str">
        <f t="shared" si="3"/>
        <v>B</v>
      </c>
    </row>
    <row r="9" spans="3:13" ht="16.2" customHeight="1" x14ac:dyDescent="0.3">
      <c r="C9" s="11">
        <v>6</v>
      </c>
      <c r="D9" s="11" t="s">
        <v>16</v>
      </c>
      <c r="E9" s="11" t="str">
        <f t="shared" si="0"/>
        <v>Pooja</v>
      </c>
      <c r="F9" s="11">
        <v>16</v>
      </c>
      <c r="G9" s="11">
        <v>8</v>
      </c>
      <c r="H9" s="11">
        <v>20</v>
      </c>
      <c r="I9" s="11">
        <v>17</v>
      </c>
      <c r="J9" s="11">
        <v>15</v>
      </c>
      <c r="K9" s="11">
        <f t="shared" si="1"/>
        <v>76</v>
      </c>
      <c r="L9" s="11">
        <f t="shared" si="2"/>
        <v>15.2</v>
      </c>
      <c r="M9" s="11" t="str">
        <f t="shared" si="3"/>
        <v>A</v>
      </c>
    </row>
    <row r="10" spans="3:13" ht="16.2" customHeight="1" x14ac:dyDescent="0.3">
      <c r="C10" s="11">
        <v>7</v>
      </c>
      <c r="D10" s="11" t="s">
        <v>17</v>
      </c>
      <c r="E10" s="11" t="str">
        <f t="shared" si="0"/>
        <v>Mahesh</v>
      </c>
      <c r="F10" s="11">
        <v>18</v>
      </c>
      <c r="G10" s="11">
        <v>19</v>
      </c>
      <c r="H10" s="11">
        <v>3</v>
      </c>
      <c r="I10" s="11">
        <v>10</v>
      </c>
      <c r="J10" s="11">
        <v>14</v>
      </c>
      <c r="K10" s="11">
        <f t="shared" si="1"/>
        <v>64</v>
      </c>
      <c r="L10" s="11">
        <f t="shared" si="2"/>
        <v>12.8</v>
      </c>
      <c r="M10" s="11" t="str">
        <f t="shared" si="3"/>
        <v>B</v>
      </c>
    </row>
    <row r="11" spans="3:13" ht="16.2" customHeight="1" x14ac:dyDescent="0.3">
      <c r="C11" s="11">
        <v>8</v>
      </c>
      <c r="D11" s="11" t="s">
        <v>18</v>
      </c>
      <c r="E11" s="11" t="str">
        <f t="shared" si="0"/>
        <v>Ashutosh</v>
      </c>
      <c r="F11" s="11">
        <v>19</v>
      </c>
      <c r="G11" s="11">
        <v>20</v>
      </c>
      <c r="H11" s="11">
        <v>7</v>
      </c>
      <c r="I11" s="11">
        <v>14</v>
      </c>
      <c r="J11" s="11">
        <v>18</v>
      </c>
      <c r="K11" s="11">
        <f t="shared" si="1"/>
        <v>78</v>
      </c>
      <c r="L11" s="11">
        <f t="shared" si="2"/>
        <v>15.6</v>
      </c>
      <c r="M11" s="11" t="str">
        <f t="shared" si="3"/>
        <v>A</v>
      </c>
    </row>
    <row r="12" spans="3:13" ht="16.2" customHeight="1" x14ac:dyDescent="0.3">
      <c r="C12" s="11">
        <v>9</v>
      </c>
      <c r="D12" s="11" t="s">
        <v>19</v>
      </c>
      <c r="E12" s="11" t="str">
        <f t="shared" si="0"/>
        <v>Anil</v>
      </c>
      <c r="F12" s="11">
        <v>22</v>
      </c>
      <c r="G12" s="11">
        <v>13</v>
      </c>
      <c r="H12" s="11">
        <v>8</v>
      </c>
      <c r="I12" s="11">
        <v>12</v>
      </c>
      <c r="J12" s="11">
        <v>19</v>
      </c>
      <c r="K12" s="11">
        <f t="shared" si="1"/>
        <v>74</v>
      </c>
      <c r="L12" s="11">
        <f t="shared" si="2"/>
        <v>14.8</v>
      </c>
      <c r="M12" s="11" t="str">
        <f t="shared" si="3"/>
        <v>B</v>
      </c>
    </row>
    <row r="13" spans="3:13" ht="16.2" customHeight="1" thickBot="1" x14ac:dyDescent="0.35">
      <c r="C13" s="12">
        <v>10</v>
      </c>
      <c r="D13" s="12" t="s">
        <v>20</v>
      </c>
      <c r="E13" s="12" t="str">
        <f t="shared" si="0"/>
        <v>Prem</v>
      </c>
      <c r="F13" s="12">
        <v>26</v>
      </c>
      <c r="G13" s="12">
        <v>12</v>
      </c>
      <c r="H13" s="12">
        <v>10</v>
      </c>
      <c r="I13" s="12">
        <v>11</v>
      </c>
      <c r="J13" s="12">
        <v>27</v>
      </c>
      <c r="K13" s="12">
        <f t="shared" si="1"/>
        <v>86</v>
      </c>
      <c r="L13" s="12">
        <f t="shared" si="2"/>
        <v>17.2</v>
      </c>
      <c r="M13" s="12" t="str">
        <f t="shared" si="3"/>
        <v>A</v>
      </c>
    </row>
    <row r="14" spans="3:13" ht="16.2" customHeight="1" thickBot="1" x14ac:dyDescent="0.35"/>
    <row r="15" spans="3:13" ht="16.2" customHeight="1" x14ac:dyDescent="0.3">
      <c r="E15" s="33" t="s">
        <v>9</v>
      </c>
      <c r="F15" s="34" t="s">
        <v>104</v>
      </c>
    </row>
    <row r="16" spans="3:13" ht="16.2" customHeight="1" x14ac:dyDescent="0.3">
      <c r="E16" s="35" t="s">
        <v>11</v>
      </c>
      <c r="F16" s="36">
        <f>COUNTIF(M4:M13,"A")</f>
        <v>6</v>
      </c>
    </row>
    <row r="17" spans="5:14" ht="16.2" customHeight="1" thickBot="1" x14ac:dyDescent="0.35">
      <c r="E17" s="37" t="s">
        <v>94</v>
      </c>
      <c r="F17" s="38">
        <f>COUNTIF(M4:M13,"B")</f>
        <v>4</v>
      </c>
    </row>
    <row r="21" spans="5:14" ht="16.2" customHeight="1" x14ac:dyDescent="0.35">
      <c r="E21" s="1" t="s">
        <v>21</v>
      </c>
    </row>
    <row r="22" spans="5:14" ht="16.2" customHeight="1" x14ac:dyDescent="0.45">
      <c r="E22" s="2" t="s">
        <v>22</v>
      </c>
    </row>
    <row r="23" spans="5:14" ht="16.2" customHeight="1" x14ac:dyDescent="0.3">
      <c r="F23" s="9" t="s">
        <v>23</v>
      </c>
    </row>
    <row r="24" spans="5:14" ht="16.2" customHeight="1" x14ac:dyDescent="0.3">
      <c r="F24" s="9" t="s">
        <v>24</v>
      </c>
      <c r="N24" t="s">
        <v>102</v>
      </c>
    </row>
    <row r="25" spans="5:14" ht="16.2" customHeight="1" x14ac:dyDescent="0.3">
      <c r="F25" s="9" t="s">
        <v>25</v>
      </c>
      <c r="N25" t="s">
        <v>101</v>
      </c>
    </row>
    <row r="26" spans="5:14" ht="16.2" customHeight="1" x14ac:dyDescent="0.3">
      <c r="F26" s="9" t="s">
        <v>26</v>
      </c>
      <c r="N26" t="s">
        <v>100</v>
      </c>
    </row>
    <row r="27" spans="5:14" ht="16.2" customHeight="1" x14ac:dyDescent="0.3">
      <c r="F27" s="9" t="s">
        <v>98</v>
      </c>
      <c r="N27">
        <f>COUNTIF(F4:F13,"&gt;20")+COUNTIF(F4:F13,"&lt;15")</f>
        <v>5</v>
      </c>
    </row>
  </sheetData>
  <conditionalFormatting sqref="F4:J13">
    <cfRule type="cellIs" dxfId="2" priority="1" operator="greaterThan">
      <formula>20</formula>
    </cfRule>
    <cfRule type="cellIs" dxfId="1" priority="2" operator="between">
      <formula>15</formula>
      <formula>20</formula>
    </cfRule>
    <cfRule type="cellIs" dxfId="0" priority="3" operator="lessThan">
      <formula>15</formula>
    </cfRule>
  </conditionalFormatting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Q26"/>
  <sheetViews>
    <sheetView tabSelected="1" zoomScale="70" zoomScaleNormal="70" workbookViewId="0">
      <selection activeCell="K21" sqref="K21"/>
    </sheetView>
  </sheetViews>
  <sheetFormatPr defaultColWidth="17.109375" defaultRowHeight="18.600000000000001" customHeight="1" x14ac:dyDescent="0.3"/>
  <cols>
    <col min="8" max="8" width="0" hidden="1" customWidth="1"/>
    <col min="9" max="9" width="17.109375" customWidth="1"/>
  </cols>
  <sheetData>
    <row r="1" spans="2:13" ht="18.600000000000001" customHeight="1" thickBot="1" x14ac:dyDescent="0.35"/>
    <row r="2" spans="2:13" ht="18.600000000000001" customHeight="1" thickBot="1" x14ac:dyDescent="0.35">
      <c r="B2" s="20" t="s">
        <v>27</v>
      </c>
      <c r="C2" s="20" t="s">
        <v>28</v>
      </c>
      <c r="D2" s="20" t="s">
        <v>29</v>
      </c>
      <c r="E2" s="20" t="s">
        <v>103</v>
      </c>
      <c r="F2" s="20" t="s">
        <v>30</v>
      </c>
      <c r="G2" s="20" t="s">
        <v>31</v>
      </c>
      <c r="H2" s="25" t="s">
        <v>32</v>
      </c>
      <c r="I2" s="20" t="s">
        <v>95</v>
      </c>
    </row>
    <row r="3" spans="2:13" ht="18.600000000000001" customHeight="1" thickBot="1" x14ac:dyDescent="0.35">
      <c r="B3" s="10" t="s">
        <v>33</v>
      </c>
      <c r="C3" s="10" t="s">
        <v>34</v>
      </c>
      <c r="D3" s="10" t="s">
        <v>35</v>
      </c>
      <c r="E3" s="10">
        <v>845043962</v>
      </c>
      <c r="F3" s="22" t="s">
        <v>36</v>
      </c>
      <c r="G3" s="29">
        <v>39474</v>
      </c>
      <c r="H3" s="26" t="s">
        <v>37</v>
      </c>
      <c r="I3" s="17">
        <v>73000</v>
      </c>
      <c r="L3" s="15" t="s">
        <v>96</v>
      </c>
      <c r="M3" s="14" t="s">
        <v>97</v>
      </c>
    </row>
    <row r="4" spans="2:13" ht="18.600000000000001" customHeight="1" x14ac:dyDescent="0.3">
      <c r="B4" s="11" t="s">
        <v>38</v>
      </c>
      <c r="C4" s="11" t="s">
        <v>39</v>
      </c>
      <c r="D4" s="11" t="s">
        <v>40</v>
      </c>
      <c r="E4" s="11">
        <v>345284935</v>
      </c>
      <c r="F4" s="23" t="s">
        <v>41</v>
      </c>
      <c r="G4" s="30">
        <v>39475</v>
      </c>
      <c r="H4" s="27" t="s">
        <v>42</v>
      </c>
      <c r="I4" s="18">
        <v>80000</v>
      </c>
      <c r="K4" s="10" t="s">
        <v>36</v>
      </c>
      <c r="L4" s="8">
        <f>COUNTIF(F3:F16,K4)</f>
        <v>7</v>
      </c>
      <c r="M4" s="17" cm="1">
        <f t="array" ref="M4">SUMPRODUCT((F3:F16=K4)*I3:I16)</f>
        <v>599002</v>
      </c>
    </row>
    <row r="5" spans="2:13" ht="18.600000000000001" customHeight="1" x14ac:dyDescent="0.3">
      <c r="B5" s="11" t="s">
        <v>43</v>
      </c>
      <c r="C5" s="11" t="s">
        <v>44</v>
      </c>
      <c r="D5" s="11" t="s">
        <v>45</v>
      </c>
      <c r="E5" s="11">
        <v>125043223</v>
      </c>
      <c r="F5" s="23" t="s">
        <v>36</v>
      </c>
      <c r="G5" s="30">
        <v>39508</v>
      </c>
      <c r="H5" s="28">
        <v>95000</v>
      </c>
      <c r="I5" s="18">
        <v>95000</v>
      </c>
      <c r="K5" s="11" t="s">
        <v>41</v>
      </c>
      <c r="L5" s="16">
        <f>COUNTIF(F3:F16,K5)</f>
        <v>2</v>
      </c>
      <c r="M5" s="18" cm="1">
        <f t="array" ref="M5">SUMPRODUCT((F3:F16=K5)*I3:I16)</f>
        <v>175001</v>
      </c>
    </row>
    <row r="6" spans="2:13" ht="18.600000000000001" customHeight="1" x14ac:dyDescent="0.3">
      <c r="B6" s="11" t="s">
        <v>46</v>
      </c>
      <c r="C6" s="11" t="s">
        <v>47</v>
      </c>
      <c r="D6" s="11" t="s">
        <v>48</v>
      </c>
      <c r="E6" s="11">
        <v>885384956</v>
      </c>
      <c r="F6" s="23" t="s">
        <v>36</v>
      </c>
      <c r="G6" s="30">
        <v>39757</v>
      </c>
      <c r="H6" s="28" t="s">
        <v>49</v>
      </c>
      <c r="I6" s="18">
        <v>105000</v>
      </c>
      <c r="K6" s="11" t="s">
        <v>53</v>
      </c>
      <c r="L6" s="16">
        <f>COUNTIF(F3:F16,K6)</f>
        <v>2</v>
      </c>
      <c r="M6" s="18" cm="1">
        <f t="array" ref="M6">SUMPRODUCT((F3:F16=K6)*I3:I16)</f>
        <v>194000</v>
      </c>
    </row>
    <row r="7" spans="2:13" ht="18.600000000000001" customHeight="1" thickBot="1" x14ac:dyDescent="0.35">
      <c r="B7" s="11" t="s">
        <v>50</v>
      </c>
      <c r="C7" s="11" t="s">
        <v>51</v>
      </c>
      <c r="D7" s="11" t="s">
        <v>52</v>
      </c>
      <c r="E7" s="11">
        <v>811146964</v>
      </c>
      <c r="F7" s="23" t="s">
        <v>53</v>
      </c>
      <c r="G7" s="30">
        <v>40159</v>
      </c>
      <c r="H7" s="28" t="s">
        <v>54</v>
      </c>
      <c r="I7" s="18">
        <v>90000</v>
      </c>
      <c r="K7" s="12" t="s">
        <v>58</v>
      </c>
      <c r="L7" s="7">
        <f>COUNTIF(F3:F16,K7)</f>
        <v>3</v>
      </c>
      <c r="M7" s="19" cm="1">
        <f t="array" ref="M7">SUMPRODUCT((F3:F16=K7)*I3:I16)</f>
        <v>237000.01</v>
      </c>
    </row>
    <row r="8" spans="2:13" ht="18.600000000000001" customHeight="1" thickBot="1" x14ac:dyDescent="0.35">
      <c r="B8" s="11" t="s">
        <v>55</v>
      </c>
      <c r="C8" s="11" t="s">
        <v>56</v>
      </c>
      <c r="D8" s="11" t="s">
        <v>57</v>
      </c>
      <c r="E8" s="11">
        <v>985011287</v>
      </c>
      <c r="F8" s="23" t="s">
        <v>58</v>
      </c>
      <c r="G8" s="30">
        <v>39490</v>
      </c>
      <c r="H8" s="28" t="s">
        <v>59</v>
      </c>
      <c r="I8" s="18">
        <v>60000</v>
      </c>
      <c r="L8" s="15">
        <f>SUM(L4:L7)</f>
        <v>14</v>
      </c>
      <c r="M8" s="13">
        <f>SUM(M4:M7)</f>
        <v>1205003.01</v>
      </c>
    </row>
    <row r="9" spans="2:13" ht="18.600000000000001" customHeight="1" x14ac:dyDescent="0.3">
      <c r="B9" s="11" t="s">
        <v>60</v>
      </c>
      <c r="C9" s="11" t="s">
        <v>61</v>
      </c>
      <c r="D9" s="11" t="s">
        <v>62</v>
      </c>
      <c r="E9" s="11">
        <v>105043155</v>
      </c>
      <c r="F9" s="23" t="s">
        <v>58</v>
      </c>
      <c r="G9" s="30">
        <v>39796</v>
      </c>
      <c r="H9" s="28">
        <v>87000</v>
      </c>
      <c r="I9" s="18">
        <v>87000</v>
      </c>
    </row>
    <row r="10" spans="2:13" ht="18.600000000000001" customHeight="1" x14ac:dyDescent="0.3">
      <c r="B10" s="11" t="s">
        <v>63</v>
      </c>
      <c r="C10" s="11" t="s">
        <v>64</v>
      </c>
      <c r="D10" s="11" t="s">
        <v>65</v>
      </c>
      <c r="E10" s="11">
        <v>450889873</v>
      </c>
      <c r="F10" s="23" t="s">
        <v>53</v>
      </c>
      <c r="G10" s="30">
        <v>39726</v>
      </c>
      <c r="H10" s="28">
        <v>104000</v>
      </c>
      <c r="I10" s="18">
        <v>104000</v>
      </c>
    </row>
    <row r="11" spans="2:13" ht="18.600000000000001" customHeight="1" x14ac:dyDescent="0.3">
      <c r="B11" s="11" t="s">
        <v>66</v>
      </c>
      <c r="C11" s="11" t="s">
        <v>67</v>
      </c>
      <c r="D11" s="11" t="s">
        <v>68</v>
      </c>
      <c r="E11" s="11">
        <v>201663966</v>
      </c>
      <c r="F11" s="23" t="s">
        <v>36</v>
      </c>
      <c r="G11" s="30">
        <v>39556</v>
      </c>
      <c r="H11" s="28" t="s">
        <v>37</v>
      </c>
      <c r="I11" s="18">
        <v>73000</v>
      </c>
    </row>
    <row r="12" spans="2:13" ht="18.600000000000001" customHeight="1" x14ac:dyDescent="0.3">
      <c r="B12" s="11" t="s">
        <v>69</v>
      </c>
      <c r="C12" s="11" t="s">
        <v>70</v>
      </c>
      <c r="D12" s="11" t="s">
        <v>71</v>
      </c>
      <c r="E12" s="11">
        <v>473484923</v>
      </c>
      <c r="F12" s="23" t="s">
        <v>36</v>
      </c>
      <c r="G12" s="30">
        <v>39552</v>
      </c>
      <c r="H12" s="28" t="s">
        <v>72</v>
      </c>
      <c r="I12" s="18">
        <v>80001</v>
      </c>
    </row>
    <row r="13" spans="2:13" ht="18.600000000000001" customHeight="1" x14ac:dyDescent="0.3">
      <c r="B13" s="11" t="s">
        <v>73</v>
      </c>
      <c r="C13" s="11" t="s">
        <v>74</v>
      </c>
      <c r="D13" s="11" t="s">
        <v>75</v>
      </c>
      <c r="E13" s="11">
        <v>502093723</v>
      </c>
      <c r="F13" s="23" t="s">
        <v>41</v>
      </c>
      <c r="G13" s="30">
        <v>39921</v>
      </c>
      <c r="H13" s="28">
        <v>95001</v>
      </c>
      <c r="I13" s="18">
        <v>95001</v>
      </c>
    </row>
    <row r="14" spans="2:13" ht="18.600000000000001" customHeight="1" x14ac:dyDescent="0.3">
      <c r="B14" s="11" t="s">
        <v>76</v>
      </c>
      <c r="C14" s="11" t="s">
        <v>77</v>
      </c>
      <c r="D14" s="11" t="s">
        <v>78</v>
      </c>
      <c r="E14" s="11">
        <v>377874923</v>
      </c>
      <c r="F14" s="23" t="s">
        <v>36</v>
      </c>
      <c r="G14" s="30">
        <v>39900</v>
      </c>
      <c r="H14" s="28" t="s">
        <v>79</v>
      </c>
      <c r="I14" s="18">
        <v>105001</v>
      </c>
    </row>
    <row r="15" spans="2:13" ht="18.600000000000001" customHeight="1" x14ac:dyDescent="0.3">
      <c r="B15" s="11" t="s">
        <v>80</v>
      </c>
      <c r="C15" s="11" t="s">
        <v>81</v>
      </c>
      <c r="D15" s="11" t="s">
        <v>82</v>
      </c>
      <c r="E15" s="11">
        <v>705741068</v>
      </c>
      <c r="F15" s="23" t="s">
        <v>58</v>
      </c>
      <c r="G15" s="30">
        <v>39486</v>
      </c>
      <c r="H15" s="28" t="s">
        <v>83</v>
      </c>
      <c r="I15" s="18">
        <v>90000.01</v>
      </c>
    </row>
    <row r="16" spans="2:13" ht="18.600000000000001" customHeight="1" thickBot="1" x14ac:dyDescent="0.35">
      <c r="B16" s="12" t="s">
        <v>84</v>
      </c>
      <c r="C16" s="12" t="s">
        <v>85</v>
      </c>
      <c r="D16" s="12" t="s">
        <v>86</v>
      </c>
      <c r="E16" s="12">
        <v>302084005</v>
      </c>
      <c r="F16" s="24" t="s">
        <v>36</v>
      </c>
      <c r="G16" s="31">
        <v>39866</v>
      </c>
      <c r="H16" s="28" t="s">
        <v>87</v>
      </c>
      <c r="I16" s="21">
        <v>68000</v>
      </c>
    </row>
    <row r="17" spans="2:17" ht="18.600000000000001" customHeight="1" thickBot="1" x14ac:dyDescent="0.35">
      <c r="B17" s="14">
        <f>COUNTA(B3:B16)</f>
        <v>14</v>
      </c>
      <c r="I17" s="13">
        <f>SUM(I3:I16)</f>
        <v>1205003.01</v>
      </c>
    </row>
    <row r="19" spans="2:17" ht="18.600000000000001" customHeight="1" x14ac:dyDescent="0.35">
      <c r="B19" s="1" t="s">
        <v>21</v>
      </c>
      <c r="N19" s="4"/>
      <c r="O19" s="4"/>
      <c r="P19" s="5"/>
      <c r="Q19" s="6"/>
    </row>
    <row r="20" spans="2:17" ht="18.600000000000001" customHeight="1" x14ac:dyDescent="0.45">
      <c r="B20" s="2" t="s">
        <v>22</v>
      </c>
      <c r="J20" s="4" t="s">
        <v>51</v>
      </c>
    </row>
    <row r="21" spans="2:17" ht="18.600000000000001" customHeight="1" x14ac:dyDescent="0.3">
      <c r="C21" s="9" t="s">
        <v>88</v>
      </c>
    </row>
    <row r="22" spans="2:17" ht="18.600000000000001" customHeight="1" x14ac:dyDescent="0.3">
      <c r="C22" s="9" t="s">
        <v>89</v>
      </c>
      <c r="J22" t="s">
        <v>99</v>
      </c>
    </row>
    <row r="23" spans="2:17" ht="18.600000000000001" customHeight="1" x14ac:dyDescent="0.3">
      <c r="C23" s="9" t="s">
        <v>90</v>
      </c>
      <c r="J23">
        <f>L6+L7</f>
        <v>5</v>
      </c>
    </row>
    <row r="24" spans="2:17" ht="18.600000000000001" customHeight="1" x14ac:dyDescent="0.3">
      <c r="C24" s="9" t="s">
        <v>91</v>
      </c>
      <c r="J24" s="3">
        <f>LOOKUP(J20,C3:C16,I3:I16)</f>
        <v>90000</v>
      </c>
      <c r="K24" t="str">
        <f>LOOKUP(J20,C3:C16,F3:F16)</f>
        <v>Engineering</v>
      </c>
    </row>
    <row r="25" spans="2:17" ht="18.600000000000001" customHeight="1" x14ac:dyDescent="0.3">
      <c r="C25" s="9" t="s">
        <v>92</v>
      </c>
      <c r="J25" t="str">
        <f>LOOKUP(J20,C3:C16,D3:D16)</f>
        <v>811-14-6964</v>
      </c>
      <c r="K25">
        <f>LOOKUP(J20,C3:C16,E3:E16)</f>
        <v>811146964</v>
      </c>
    </row>
    <row r="26" spans="2:17" ht="18.600000000000001" customHeight="1" x14ac:dyDescent="0.3">
      <c r="C26" s="9" t="s">
        <v>93</v>
      </c>
      <c r="J26" t="s">
        <v>99</v>
      </c>
    </row>
  </sheetData>
  <dataConsolidate/>
  <pageMargins left="0.70000000000000007" right="0.70000000000000007" top="0.75" bottom="0.75" header="0.30000000000000004" footer="0.3000000000000000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49A87BFC691D841A40FB2C6305551B9" ma:contentTypeVersion="10" ma:contentTypeDescription="Create a new document." ma:contentTypeScope="" ma:versionID="1a3af1e96b75995acdce67d546b57fc5">
  <xsd:schema xmlns:xsd="http://www.w3.org/2001/XMLSchema" xmlns:xs="http://www.w3.org/2001/XMLSchema" xmlns:p="http://schemas.microsoft.com/office/2006/metadata/properties" xmlns:ns2="8640d3f0-75cc-4147-825b-7ef08137a711" xmlns:ns3="4168c730-9c77-44c2-96e0-221fab67544c" targetNamespace="http://schemas.microsoft.com/office/2006/metadata/properties" ma:root="true" ma:fieldsID="6f7f23858a691819ce78a56f47802a7e" ns2:_="" ns3:_="">
    <xsd:import namespace="8640d3f0-75cc-4147-825b-7ef08137a711"/>
    <xsd:import namespace="4168c730-9c77-44c2-96e0-221fab67544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40d3f0-75cc-4147-825b-7ef08137a7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68c730-9c77-44c2-96e0-221fab67544c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15E0AD87-4066-4124-9EAD-0E57EBC4A5E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640d3f0-75cc-4147-825b-7ef08137a711"/>
    <ds:schemaRef ds:uri="4168c730-9c77-44c2-96e0-221fab67544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C7CA2BE-5B05-4DC6-8233-1167BEE411D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AB69594-6128-4699-9FCA-793FC777BFC7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F049C6D1-F136-4C0A-B05E-CF41C89ED6F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Question_1</vt:lpstr>
      <vt:lpstr>Question_2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 Mitchell</dc:creator>
  <cp:lastModifiedBy>Anushkriti Sarvesh</cp:lastModifiedBy>
  <dcterms:created xsi:type="dcterms:W3CDTF">2023-11-15T09:17:23Z</dcterms:created>
  <dcterms:modified xsi:type="dcterms:W3CDTF">2023-11-15T16:03:12Z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0x010100049A87BFC691D841A40FB2C6305551B9</vt:lpwstr>
  </property>
</Properties>
</file>