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stha Shrestha\Documents\Baruch College\Spring 2019\STA 9714 Experiental Design\Final Project\"/>
    </mc:Choice>
  </mc:AlternateContent>
  <xr:revisionPtr revIDLastSave="0" documentId="13_ncr:1_{C62658A4-8DD5-49EA-86B9-27036BD54EE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US Graduation RatesSAS" sheetId="10" r:id="rId1"/>
    <sheet name="RepeatedMeasures" sheetId="9" r:id="rId2"/>
    <sheet name="Source Spending 05-6" sheetId="8" r:id="rId3"/>
    <sheet name="Source Spending 07-8" sheetId="7" r:id="rId4"/>
    <sheet name="Source Spending 09-10" sheetId="5" r:id="rId5"/>
    <sheet name="US Grad Rate 09-10 Source" sheetId="1" r:id="rId6"/>
    <sheet name="US Grad Rate 07-8 Source" sheetId="2" r:id="rId7"/>
    <sheet name="US Grad Rate  05-6 Source" sheetId="3" r:id="rId8"/>
    <sheet name="GeoCodes" sheetId="11" r:id="rId9"/>
  </sheets>
  <definedNames>
    <definedName name="_xlnm._FilterDatabase" localSheetId="8" hidden="1">GeoCodes!$A$6:$E$70</definedName>
    <definedName name="_xlnm.Print_Titles" localSheetId="8">GeoCodes!$6:$6</definedName>
    <definedName name="TABLE4_ST">GeoCodes!$A$6:$D$70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5" i="9" l="1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56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B2" i="10"/>
  <c r="C2" i="10" s="1"/>
  <c r="C256" i="10"/>
  <c r="C240" i="10"/>
  <c r="C224" i="10"/>
  <c r="C208" i="10"/>
  <c r="C192" i="10"/>
  <c r="C176" i="10"/>
  <c r="C160" i="10"/>
  <c r="C144" i="10"/>
  <c r="C128" i="10"/>
  <c r="C112" i="10"/>
  <c r="C92" i="10"/>
  <c r="C72" i="10"/>
  <c r="C28" i="10"/>
  <c r="C8" i="10"/>
  <c r="H5" i="11"/>
  <c r="H4" i="11"/>
  <c r="H3" i="11"/>
  <c r="H2" i="11"/>
  <c r="G5" i="11"/>
  <c r="G4" i="11"/>
  <c r="G3" i="11"/>
  <c r="G2" i="11"/>
  <c r="B256" i="10"/>
  <c r="B255" i="10"/>
  <c r="C255" i="10" s="1"/>
  <c r="B254" i="10"/>
  <c r="C254" i="10" s="1"/>
  <c r="B253" i="10"/>
  <c r="C253" i="10" s="1"/>
  <c r="B252" i="10"/>
  <c r="C252" i="10" s="1"/>
  <c r="B251" i="10"/>
  <c r="C251" i="10" s="1"/>
  <c r="B250" i="10"/>
  <c r="C250" i="10" s="1"/>
  <c r="B249" i="10"/>
  <c r="C249" i="10" s="1"/>
  <c r="B248" i="10"/>
  <c r="C248" i="10" s="1"/>
  <c r="B247" i="10"/>
  <c r="C247" i="10" s="1"/>
  <c r="B246" i="10"/>
  <c r="C246" i="10" s="1"/>
  <c r="B245" i="10"/>
  <c r="C245" i="10" s="1"/>
  <c r="B244" i="10"/>
  <c r="C244" i="10" s="1"/>
  <c r="B243" i="10"/>
  <c r="C243" i="10" s="1"/>
  <c r="B242" i="10"/>
  <c r="C242" i="10" s="1"/>
  <c r="B241" i="10"/>
  <c r="C241" i="10" s="1"/>
  <c r="B240" i="10"/>
  <c r="B239" i="10"/>
  <c r="C239" i="10" s="1"/>
  <c r="B238" i="10"/>
  <c r="C238" i="10" s="1"/>
  <c r="B237" i="10"/>
  <c r="C237" i="10" s="1"/>
  <c r="B236" i="10"/>
  <c r="C236" i="10" s="1"/>
  <c r="B235" i="10"/>
  <c r="C235" i="10" s="1"/>
  <c r="B234" i="10"/>
  <c r="C234" i="10" s="1"/>
  <c r="B233" i="10"/>
  <c r="C233" i="10" s="1"/>
  <c r="B232" i="10"/>
  <c r="C232" i="10" s="1"/>
  <c r="B231" i="10"/>
  <c r="C231" i="10" s="1"/>
  <c r="B230" i="10"/>
  <c r="C230" i="10" s="1"/>
  <c r="B229" i="10"/>
  <c r="C229" i="10" s="1"/>
  <c r="B228" i="10"/>
  <c r="C228" i="10" s="1"/>
  <c r="B227" i="10"/>
  <c r="C227" i="10" s="1"/>
  <c r="B226" i="10"/>
  <c r="C226" i="10" s="1"/>
  <c r="B225" i="10"/>
  <c r="C225" i="10" s="1"/>
  <c r="B224" i="10"/>
  <c r="B223" i="10"/>
  <c r="C223" i="10" s="1"/>
  <c r="B222" i="10"/>
  <c r="C222" i="10" s="1"/>
  <c r="B221" i="10"/>
  <c r="C221" i="10" s="1"/>
  <c r="B220" i="10"/>
  <c r="C220" i="10" s="1"/>
  <c r="B219" i="10"/>
  <c r="C219" i="10" s="1"/>
  <c r="B218" i="10"/>
  <c r="C218" i="10" s="1"/>
  <c r="B217" i="10"/>
  <c r="C217" i="10" s="1"/>
  <c r="B216" i="10"/>
  <c r="C216" i="10" s="1"/>
  <c r="B215" i="10"/>
  <c r="C215" i="10" s="1"/>
  <c r="B214" i="10"/>
  <c r="C214" i="10" s="1"/>
  <c r="B213" i="10"/>
  <c r="C213" i="10" s="1"/>
  <c r="B212" i="10"/>
  <c r="C212" i="10" s="1"/>
  <c r="B211" i="10"/>
  <c r="C211" i="10" s="1"/>
  <c r="B210" i="10"/>
  <c r="C210" i="10" s="1"/>
  <c r="B209" i="10"/>
  <c r="C209" i="10" s="1"/>
  <c r="B208" i="10"/>
  <c r="B207" i="10"/>
  <c r="C207" i="10" s="1"/>
  <c r="B206" i="10"/>
  <c r="C206" i="10" s="1"/>
  <c r="B205" i="10"/>
  <c r="C205" i="10" s="1"/>
  <c r="B204" i="10"/>
  <c r="C204" i="10" s="1"/>
  <c r="B203" i="10"/>
  <c r="C203" i="10" s="1"/>
  <c r="B202" i="10"/>
  <c r="C202" i="10" s="1"/>
  <c r="B201" i="10"/>
  <c r="C201" i="10" s="1"/>
  <c r="B200" i="10"/>
  <c r="C200" i="10" s="1"/>
  <c r="B199" i="10"/>
  <c r="C199" i="10" s="1"/>
  <c r="B198" i="10"/>
  <c r="C198" i="10" s="1"/>
  <c r="B197" i="10"/>
  <c r="C197" i="10" s="1"/>
  <c r="B196" i="10"/>
  <c r="C196" i="10" s="1"/>
  <c r="B195" i="10"/>
  <c r="C195" i="10" s="1"/>
  <c r="B194" i="10"/>
  <c r="C194" i="10" s="1"/>
  <c r="B193" i="10"/>
  <c r="C193" i="10" s="1"/>
  <c r="B192" i="10"/>
  <c r="B191" i="10"/>
  <c r="C191" i="10" s="1"/>
  <c r="B190" i="10"/>
  <c r="C190" i="10" s="1"/>
  <c r="B189" i="10"/>
  <c r="C189" i="10" s="1"/>
  <c r="B188" i="10"/>
  <c r="C188" i="10" s="1"/>
  <c r="B187" i="10"/>
  <c r="C187" i="10" s="1"/>
  <c r="B186" i="10"/>
  <c r="C186" i="10" s="1"/>
  <c r="B185" i="10"/>
  <c r="C185" i="10" s="1"/>
  <c r="B184" i="10"/>
  <c r="C184" i="10" s="1"/>
  <c r="B183" i="10"/>
  <c r="C183" i="10" s="1"/>
  <c r="B182" i="10"/>
  <c r="C182" i="10" s="1"/>
  <c r="B181" i="10"/>
  <c r="C181" i="10" s="1"/>
  <c r="B180" i="10"/>
  <c r="C180" i="10" s="1"/>
  <c r="B179" i="10"/>
  <c r="C179" i="10" s="1"/>
  <c r="B178" i="10"/>
  <c r="C178" i="10" s="1"/>
  <c r="B177" i="10"/>
  <c r="C177" i="10" s="1"/>
  <c r="B176" i="10"/>
  <c r="B175" i="10"/>
  <c r="C175" i="10" s="1"/>
  <c r="B174" i="10"/>
  <c r="C174" i="10" s="1"/>
  <c r="B173" i="10"/>
  <c r="C173" i="10" s="1"/>
  <c r="B172" i="10"/>
  <c r="C172" i="10" s="1"/>
  <c r="B171" i="10"/>
  <c r="C171" i="10" s="1"/>
  <c r="B170" i="10"/>
  <c r="C170" i="10" s="1"/>
  <c r="B169" i="10"/>
  <c r="C169" i="10" s="1"/>
  <c r="B168" i="10"/>
  <c r="C168" i="10" s="1"/>
  <c r="B167" i="10"/>
  <c r="C167" i="10" s="1"/>
  <c r="B166" i="10"/>
  <c r="C166" i="10" s="1"/>
  <c r="B165" i="10"/>
  <c r="C165" i="10" s="1"/>
  <c r="B164" i="10"/>
  <c r="C164" i="10" s="1"/>
  <c r="B163" i="10"/>
  <c r="C163" i="10" s="1"/>
  <c r="B162" i="10"/>
  <c r="C162" i="10" s="1"/>
  <c r="B161" i="10"/>
  <c r="C161" i="10" s="1"/>
  <c r="B160" i="10"/>
  <c r="B159" i="10"/>
  <c r="C159" i="10" s="1"/>
  <c r="B158" i="10"/>
  <c r="C158" i="10" s="1"/>
  <c r="B157" i="10"/>
  <c r="C157" i="10" s="1"/>
  <c r="B156" i="10"/>
  <c r="C156" i="10" s="1"/>
  <c r="B155" i="10"/>
  <c r="C155" i="10" s="1"/>
  <c r="B154" i="10"/>
  <c r="C154" i="10" s="1"/>
  <c r="B153" i="10"/>
  <c r="C153" i="10" s="1"/>
  <c r="B152" i="10"/>
  <c r="C152" i="10" s="1"/>
  <c r="B151" i="10"/>
  <c r="C151" i="10" s="1"/>
  <c r="B150" i="10"/>
  <c r="C150" i="10" s="1"/>
  <c r="B149" i="10"/>
  <c r="C149" i="10" s="1"/>
  <c r="B148" i="10"/>
  <c r="C148" i="10" s="1"/>
  <c r="B147" i="10"/>
  <c r="C147" i="10" s="1"/>
  <c r="B146" i="10"/>
  <c r="C146" i="10" s="1"/>
  <c r="B145" i="10"/>
  <c r="C145" i="10" s="1"/>
  <c r="B144" i="10"/>
  <c r="B143" i="10"/>
  <c r="C143" i="10" s="1"/>
  <c r="B142" i="10"/>
  <c r="C142" i="10" s="1"/>
  <c r="B141" i="10"/>
  <c r="C141" i="10" s="1"/>
  <c r="B140" i="10"/>
  <c r="C140" i="10" s="1"/>
  <c r="B139" i="10"/>
  <c r="C139" i="10" s="1"/>
  <c r="B138" i="10"/>
  <c r="C138" i="10" s="1"/>
  <c r="B137" i="10"/>
  <c r="C137" i="10" s="1"/>
  <c r="B136" i="10"/>
  <c r="C136" i="10" s="1"/>
  <c r="B135" i="10"/>
  <c r="C135" i="10" s="1"/>
  <c r="B134" i="10"/>
  <c r="C134" i="10" s="1"/>
  <c r="B133" i="10"/>
  <c r="C133" i="10" s="1"/>
  <c r="B132" i="10"/>
  <c r="C132" i="10" s="1"/>
  <c r="B131" i="10"/>
  <c r="C131" i="10" s="1"/>
  <c r="B130" i="10"/>
  <c r="C130" i="10" s="1"/>
  <c r="B129" i="10"/>
  <c r="C129" i="10" s="1"/>
  <c r="B128" i="10"/>
  <c r="B127" i="10"/>
  <c r="C127" i="10" s="1"/>
  <c r="B126" i="10"/>
  <c r="C126" i="10" s="1"/>
  <c r="B125" i="10"/>
  <c r="C125" i="10" s="1"/>
  <c r="B124" i="10"/>
  <c r="C124" i="10" s="1"/>
  <c r="B123" i="10"/>
  <c r="C123" i="10" s="1"/>
  <c r="B122" i="10"/>
  <c r="C122" i="10" s="1"/>
  <c r="B121" i="10"/>
  <c r="C121" i="10" s="1"/>
  <c r="B120" i="10"/>
  <c r="C120" i="10" s="1"/>
  <c r="B119" i="10"/>
  <c r="C119" i="10" s="1"/>
  <c r="B118" i="10"/>
  <c r="C118" i="10" s="1"/>
  <c r="B117" i="10"/>
  <c r="C117" i="10" s="1"/>
  <c r="B116" i="10"/>
  <c r="C116" i="10" s="1"/>
  <c r="B115" i="10"/>
  <c r="C115" i="10" s="1"/>
  <c r="B114" i="10"/>
  <c r="C114" i="10" s="1"/>
  <c r="B113" i="10"/>
  <c r="C113" i="10" s="1"/>
  <c r="B112" i="10"/>
  <c r="B111" i="10"/>
  <c r="C111" i="10" s="1"/>
  <c r="B110" i="10"/>
  <c r="C110" i="10" s="1"/>
  <c r="B109" i="10"/>
  <c r="C109" i="10" s="1"/>
  <c r="B108" i="10"/>
  <c r="C108" i="10" s="1"/>
  <c r="B107" i="10"/>
  <c r="C107" i="10" s="1"/>
  <c r="B106" i="10"/>
  <c r="C106" i="10" s="1"/>
  <c r="B105" i="10"/>
  <c r="C105" i="10" s="1"/>
  <c r="B104" i="10"/>
  <c r="C104" i="10" s="1"/>
  <c r="B103" i="10"/>
  <c r="C103" i="10" s="1"/>
  <c r="B102" i="10"/>
  <c r="C102" i="10" s="1"/>
  <c r="B101" i="10"/>
  <c r="C101" i="10" s="1"/>
  <c r="B100" i="10"/>
  <c r="C100" i="10" s="1"/>
  <c r="B99" i="10"/>
  <c r="C99" i="10" s="1"/>
  <c r="B98" i="10"/>
  <c r="C98" i="10" s="1"/>
  <c r="B97" i="10"/>
  <c r="C97" i="10" s="1"/>
  <c r="B96" i="10"/>
  <c r="C96" i="10" s="1"/>
  <c r="B95" i="10"/>
  <c r="C95" i="10" s="1"/>
  <c r="B94" i="10"/>
  <c r="C94" i="10" s="1"/>
  <c r="B93" i="10"/>
  <c r="C93" i="10" s="1"/>
  <c r="B92" i="10"/>
  <c r="B91" i="10"/>
  <c r="C91" i="10" s="1"/>
  <c r="B90" i="10"/>
  <c r="C90" i="10" s="1"/>
  <c r="B89" i="10"/>
  <c r="C89" i="10" s="1"/>
  <c r="B88" i="10"/>
  <c r="C88" i="10" s="1"/>
  <c r="B87" i="10"/>
  <c r="C87" i="10" s="1"/>
  <c r="B86" i="10"/>
  <c r="C86" i="10" s="1"/>
  <c r="B85" i="10"/>
  <c r="C85" i="10" s="1"/>
  <c r="B84" i="10"/>
  <c r="C84" i="10" s="1"/>
  <c r="B83" i="10"/>
  <c r="C83" i="10" s="1"/>
  <c r="B82" i="10"/>
  <c r="C82" i="10" s="1"/>
  <c r="B81" i="10"/>
  <c r="C81" i="10" s="1"/>
  <c r="B80" i="10"/>
  <c r="C80" i="10" s="1"/>
  <c r="B79" i="10"/>
  <c r="C79" i="10" s="1"/>
  <c r="B78" i="10"/>
  <c r="C78" i="10" s="1"/>
  <c r="B77" i="10"/>
  <c r="C77" i="10" s="1"/>
  <c r="B76" i="10"/>
  <c r="C76" i="10" s="1"/>
  <c r="B75" i="10"/>
  <c r="C75" i="10" s="1"/>
  <c r="B74" i="10"/>
  <c r="C74" i="10" s="1"/>
  <c r="B73" i="10"/>
  <c r="C73" i="10" s="1"/>
  <c r="B72" i="10"/>
  <c r="B71" i="10"/>
  <c r="C71" i="10" s="1"/>
  <c r="B70" i="10"/>
  <c r="C70" i="10" s="1"/>
  <c r="B69" i="10"/>
  <c r="C69" i="10" s="1"/>
  <c r="B68" i="10"/>
  <c r="C68" i="10" s="1"/>
  <c r="B67" i="10"/>
  <c r="C67" i="10" s="1"/>
  <c r="B66" i="10"/>
  <c r="C66" i="10" s="1"/>
  <c r="B65" i="10"/>
  <c r="C65" i="10" s="1"/>
  <c r="B64" i="10"/>
  <c r="C64" i="10" s="1"/>
  <c r="B63" i="10"/>
  <c r="C63" i="10" s="1"/>
  <c r="B62" i="10"/>
  <c r="C62" i="10" s="1"/>
  <c r="B61" i="10"/>
  <c r="C61" i="10" s="1"/>
  <c r="B60" i="10"/>
  <c r="C60" i="10" s="1"/>
  <c r="B59" i="10"/>
  <c r="C59" i="10" s="1"/>
  <c r="B58" i="10"/>
  <c r="C58" i="10" s="1"/>
  <c r="B57" i="10"/>
  <c r="C57" i="10" s="1"/>
  <c r="B56" i="10"/>
  <c r="C56" i="10" s="1"/>
  <c r="B55" i="10"/>
  <c r="C55" i="10" s="1"/>
  <c r="B54" i="10"/>
  <c r="C54" i="10" s="1"/>
  <c r="B53" i="10"/>
  <c r="C53" i="10" s="1"/>
  <c r="B52" i="10"/>
  <c r="C52" i="10" s="1"/>
  <c r="B51" i="10"/>
  <c r="C51" i="10" s="1"/>
  <c r="B50" i="10"/>
  <c r="C50" i="10" s="1"/>
  <c r="B49" i="10"/>
  <c r="C49" i="10" s="1"/>
  <c r="B48" i="10"/>
  <c r="C48" i="10" s="1"/>
  <c r="B47" i="10"/>
  <c r="C47" i="10" s="1"/>
  <c r="B46" i="10"/>
  <c r="C46" i="10" s="1"/>
  <c r="B45" i="10"/>
  <c r="C45" i="10" s="1"/>
  <c r="B44" i="10"/>
  <c r="C44" i="10" s="1"/>
  <c r="B43" i="10"/>
  <c r="C43" i="10" s="1"/>
  <c r="B42" i="10"/>
  <c r="C42" i="10" s="1"/>
  <c r="B41" i="10"/>
  <c r="C41" i="10" s="1"/>
  <c r="B40" i="10"/>
  <c r="C40" i="10" s="1"/>
  <c r="B39" i="10"/>
  <c r="C39" i="10" s="1"/>
  <c r="B38" i="10"/>
  <c r="C38" i="10" s="1"/>
  <c r="B37" i="10"/>
  <c r="C37" i="10" s="1"/>
  <c r="B36" i="10"/>
  <c r="C36" i="10" s="1"/>
  <c r="B35" i="10"/>
  <c r="C35" i="10" s="1"/>
  <c r="B34" i="10"/>
  <c r="C34" i="10" s="1"/>
  <c r="B33" i="10"/>
  <c r="C33" i="10" s="1"/>
  <c r="B32" i="10"/>
  <c r="C32" i="10" s="1"/>
  <c r="B31" i="10"/>
  <c r="C31" i="10" s="1"/>
  <c r="B30" i="10"/>
  <c r="C30" i="10" s="1"/>
  <c r="B29" i="10"/>
  <c r="C29" i="10" s="1"/>
  <c r="B28" i="10"/>
  <c r="B27" i="10"/>
  <c r="C27" i="10" s="1"/>
  <c r="B26" i="10"/>
  <c r="C26" i="10" s="1"/>
  <c r="B25" i="10"/>
  <c r="C25" i="10" s="1"/>
  <c r="B24" i="10"/>
  <c r="C24" i="10" s="1"/>
  <c r="B23" i="10"/>
  <c r="C23" i="10" s="1"/>
  <c r="B22" i="10"/>
  <c r="C22" i="10" s="1"/>
  <c r="B21" i="10"/>
  <c r="C21" i="10" s="1"/>
  <c r="B20" i="10"/>
  <c r="C20" i="10" s="1"/>
  <c r="B19" i="10"/>
  <c r="C19" i="10" s="1"/>
  <c r="B18" i="10"/>
  <c r="C18" i="10" s="1"/>
  <c r="B17" i="10"/>
  <c r="C17" i="10" s="1"/>
  <c r="B16" i="10"/>
  <c r="C16" i="10" s="1"/>
  <c r="B15" i="10"/>
  <c r="C15" i="10" s="1"/>
  <c r="B14" i="10"/>
  <c r="C14" i="10" s="1"/>
  <c r="B13" i="10"/>
  <c r="C13" i="10" s="1"/>
  <c r="B12" i="10"/>
  <c r="C12" i="10" s="1"/>
  <c r="B11" i="10"/>
  <c r="C11" i="10" s="1"/>
  <c r="B10" i="10"/>
  <c r="C10" i="10" s="1"/>
  <c r="B9" i="10"/>
  <c r="C9" i="10" s="1"/>
  <c r="B8" i="10"/>
  <c r="B7" i="10"/>
  <c r="C7" i="10" s="1"/>
  <c r="B6" i="10"/>
  <c r="C6" i="10" s="1"/>
  <c r="B5" i="10"/>
  <c r="C5" i="10" s="1"/>
  <c r="B4" i="10"/>
  <c r="C4" i="10" s="1"/>
  <c r="B3" i="10"/>
  <c r="C3" i="10" s="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</calcChain>
</file>

<file path=xl/sharedStrings.xml><?xml version="1.0" encoding="utf-8"?>
<sst xmlns="http://schemas.openxmlformats.org/spreadsheetml/2006/main" count="1941" uniqueCount="236">
  <si>
    <t>ELSI Export</t>
  </si>
  <si>
    <t>National Center for Education Statistics - http://nces.ed.gov/ccd/elsi/</t>
  </si>
  <si>
    <t>State Averaged Freshmen Graduation Rate by Race/Ethnicity 2009-10</t>
  </si>
  <si>
    <t>State Name</t>
  </si>
  <si>
    <t xml:space="preserve">American Indian/Alaska Native - Averaged Freshman Graduation Rate </t>
  </si>
  <si>
    <t xml:space="preserve">Asian/Pacific Islander - Averaged Freshman Graduation Rate </t>
  </si>
  <si>
    <t xml:space="preserve">Black - Averaged Freshman Graduation Rate </t>
  </si>
  <si>
    <t xml:space="preserve">Hispanic - Averaged Freshman Graduation Rate </t>
  </si>
  <si>
    <t xml:space="preserve">White - Averaged Freshman Graduation Rate </t>
  </si>
  <si>
    <t>ALABAMA</t>
  </si>
  <si>
    <t>ALASKA</t>
  </si>
  <si>
    <t>AMERICAN SAMOA</t>
  </si>
  <si>
    <t>–</t>
  </si>
  <si>
    <t>ARIZONA</t>
  </si>
  <si>
    <t>ARKANSAS</t>
  </si>
  <si>
    <t>BUREAU OF INDIAN EDUCATION</t>
  </si>
  <si>
    <t>CALIFORNIA</t>
  </si>
  <si>
    <t>COLORADO</t>
  </si>
  <si>
    <t>CONNECTICUT</t>
  </si>
  <si>
    <t>DELAWARE</t>
  </si>
  <si>
    <t>DISTRICT OF COLUMBIA</t>
  </si>
  <si>
    <t>DODEA (OVERSEAS AND DOMESTIC)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</si>
  <si>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</si>
  <si>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</si>
  <si>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</si>
  <si>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</si>
  <si>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</si>
  <si>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</si>
  <si>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</si>
  <si>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</si>
  <si>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</si>
  <si>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</si>
  <si>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</si>
  <si>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</si>
  <si>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</si>
  <si>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</si>
  <si>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</si>
  <si>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</si>
  <si>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</si>
  <si>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</si>
  <si>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</si>
  <si>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</si>
  <si>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</si>
  <si>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</si>
  <si>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</si>
  <si>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</si>
  <si>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</si>
  <si>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</si>
  <si>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</si>
  <si>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</si>
  <si>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</si>
  <si>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</si>
  <si>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</si>
  <si>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PENNSYLVANIA</t>
  </si>
  <si>
    <t>PUERTO RICO</t>
  </si>
  <si>
    <t>†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</si>
  <si>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</si>
  <si>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</si>
  <si>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</si>
  <si>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</si>
  <si>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</si>
  <si>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</si>
  <si>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</si>
  <si>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</si>
  <si>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</si>
  <si>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</si>
  <si>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</si>
  <si>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</si>
  <si>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</si>
  <si>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Totals:</t>
  </si>
  <si>
    <t>n/a</t>
  </si>
  <si>
    <t>Data Source: U.S. Department of Education, National Center for Education Statistics, Common Core of Data (CCD), "State Dropout and Completion Data File", 2009-10 v.1a.</t>
  </si>
  <si>
    <t>† indicates that the data are not applicable.</t>
  </si>
  <si>
    <t>– indicates that the data are missing.</t>
  </si>
  <si>
    <t>‡ indicates that the data do not meet NCES data quality standards.</t>
  </si>
  <si>
    <t>State Averaged Freshmen Graduation Rate by Race/Ethnicity 2007-08</t>
  </si>
  <si>
    <t>DODDS (DOMESTIC)</t>
  </si>
  <si>
    <t>DODDS (OVERSEAS)</t>
  </si>
  <si>
    <t>Data Source: U.S. Department of Education, National Center for Education Statistics, Common Core of Data (CCD), "State Dropout and Completion Data File", 2007-08 v.1b.</t>
  </si>
  <si>
    <t>State Averaged Freshmen Graduation Rate by Race/Ethnicity 2005-06</t>
  </si>
  <si>
    <t>Data Source: U.S. Department of Education, National Center for Education Statistics, Common Core of Data (CCD), "State Dropout and Completion Data File", 2005-06 v.1b.</t>
  </si>
  <si>
    <t>State Total Current Expenditures Per Pupil 2009-10</t>
  </si>
  <si>
    <t>Total Expenditures (TE11+E4D+E7A1) per Pupil (MEMBR)</t>
  </si>
  <si>
    <t>Total Current Expenditures for Public El-Sec (TE5) per Pupil (MEMBR)</t>
  </si>
  <si>
    <t>Instruction Expenditures (STE1) per Pupil (MEMBR)</t>
  </si>
  <si>
    <t>Data Source: U.S. Department of Education, National Center for Education Statistics, Common Core of Data (CCD), "National Public Education Financial Survey (State Fiscal)", 2009-10 (FY 2010) v.2a.</t>
  </si>
  <si>
    <t>State Total Current Expenditures Per Pupil 2007-08</t>
  </si>
  <si>
    <t>Data Source: U.S. Department of Education, National Center for Education Statistics, Common Core of Data (CCD), "National Public Education Financial Survey (State Fiscal)", 2007-08 (FY 2008) v.1b.</t>
  </si>
  <si>
    <t>State Total Current Expenditures Per Pupil 2005-06</t>
  </si>
  <si>
    <t>Data Source: U.S. Department of Education, National Center for Education Statistics, Common Core of Data (CCD), "National Public Education Financial Survey (State Fiscal)", 2005-06 (FY 2006) v.1b.</t>
  </si>
  <si>
    <t>State</t>
  </si>
  <si>
    <t>Census Bureau Region and Division Codes and Federal Information Processing System (FIPS) Codes for States</t>
  </si>
  <si>
    <t>Source:  U.S. Census Bureau</t>
  </si>
  <si>
    <t>Internet Release date:  December 2011</t>
  </si>
  <si>
    <t>Region</t>
  </si>
  <si>
    <t>Division</t>
  </si>
  <si>
    <t>State
(FIPS)</t>
  </si>
  <si>
    <t>Name</t>
  </si>
  <si>
    <t>1</t>
  </si>
  <si>
    <t>00</t>
  </si>
  <si>
    <t>Northeast Region</t>
  </si>
  <si>
    <t>New England Division</t>
  </si>
  <si>
    <t>09</t>
  </si>
  <si>
    <t>Connecticut</t>
  </si>
  <si>
    <t>23</t>
  </si>
  <si>
    <t>Maine</t>
  </si>
  <si>
    <t>25</t>
  </si>
  <si>
    <t>Massachusetts</t>
  </si>
  <si>
    <t>33</t>
  </si>
  <si>
    <t>New Hampshire</t>
  </si>
  <si>
    <t>44</t>
  </si>
  <si>
    <t>Rhode Island</t>
  </si>
  <si>
    <t>50</t>
  </si>
  <si>
    <t>Vermont</t>
  </si>
  <si>
    <t>2</t>
  </si>
  <si>
    <t>Middle Atlantic Division</t>
  </si>
  <si>
    <t>34</t>
  </si>
  <si>
    <t>New Jersey</t>
  </si>
  <si>
    <t>36</t>
  </si>
  <si>
    <t>New York</t>
  </si>
  <si>
    <t>42</t>
  </si>
  <si>
    <t>Pennsylvania</t>
  </si>
  <si>
    <t>0</t>
  </si>
  <si>
    <t>Midwest Region</t>
  </si>
  <si>
    <t>3</t>
  </si>
  <si>
    <t>East North Central Division</t>
  </si>
  <si>
    <t>17</t>
  </si>
  <si>
    <t>Illinois</t>
  </si>
  <si>
    <t>18</t>
  </si>
  <si>
    <t>Indiana</t>
  </si>
  <si>
    <t>26</t>
  </si>
  <si>
    <t>Michigan</t>
  </si>
  <si>
    <t>39</t>
  </si>
  <si>
    <t>Ohio</t>
  </si>
  <si>
    <t>55</t>
  </si>
  <si>
    <t>Wisconsin</t>
  </si>
  <si>
    <t>4</t>
  </si>
  <si>
    <t>West North Central Division</t>
  </si>
  <si>
    <t>19</t>
  </si>
  <si>
    <t>Iowa</t>
  </si>
  <si>
    <t>20</t>
  </si>
  <si>
    <t>Kansas</t>
  </si>
  <si>
    <t>27</t>
  </si>
  <si>
    <t>Minnesota</t>
  </si>
  <si>
    <t>29</t>
  </si>
  <si>
    <t>Missouri</t>
  </si>
  <si>
    <t>31</t>
  </si>
  <si>
    <t>Nebraska</t>
  </si>
  <si>
    <t>38</t>
  </si>
  <si>
    <t>North Dakota</t>
  </si>
  <si>
    <t>46</t>
  </si>
  <si>
    <t>South Dakota</t>
  </si>
  <si>
    <t>South Region</t>
  </si>
  <si>
    <t>5</t>
  </si>
  <si>
    <t>South Atlantic Division</t>
  </si>
  <si>
    <t>10</t>
  </si>
  <si>
    <t>Delaware</t>
  </si>
  <si>
    <t>11</t>
  </si>
  <si>
    <t>District of Columbia</t>
  </si>
  <si>
    <t>12</t>
  </si>
  <si>
    <t>Florida</t>
  </si>
  <si>
    <t>13</t>
  </si>
  <si>
    <t>Georgia</t>
  </si>
  <si>
    <t>24</t>
  </si>
  <si>
    <t>Maryland</t>
  </si>
  <si>
    <t>37</t>
  </si>
  <si>
    <t>North Carolina</t>
  </si>
  <si>
    <t>45</t>
  </si>
  <si>
    <t>South Carolina</t>
  </si>
  <si>
    <t>51</t>
  </si>
  <si>
    <t>Virginia</t>
  </si>
  <si>
    <t>54</t>
  </si>
  <si>
    <t>West Virginia</t>
  </si>
  <si>
    <t>6</t>
  </si>
  <si>
    <t>East South Central Division</t>
  </si>
  <si>
    <t>01</t>
  </si>
  <si>
    <t>Alabama</t>
  </si>
  <si>
    <t>21</t>
  </si>
  <si>
    <t>Kentucky</t>
  </si>
  <si>
    <t>28</t>
  </si>
  <si>
    <t>Mississippi</t>
  </si>
  <si>
    <t>47</t>
  </si>
  <si>
    <t>Tennessee</t>
  </si>
  <si>
    <t>7</t>
  </si>
  <si>
    <t>West South Central Division</t>
  </si>
  <si>
    <t>05</t>
  </si>
  <si>
    <t>Arkansas</t>
  </si>
  <si>
    <t>22</t>
  </si>
  <si>
    <t>Louisiana</t>
  </si>
  <si>
    <t>40</t>
  </si>
  <si>
    <t>Oklahoma</t>
  </si>
  <si>
    <t>48</t>
  </si>
  <si>
    <t>Texas</t>
  </si>
  <si>
    <t>West Region</t>
  </si>
  <si>
    <t>8</t>
  </si>
  <si>
    <t>Mountain Division</t>
  </si>
  <si>
    <t>04</t>
  </si>
  <si>
    <t>Arizona</t>
  </si>
  <si>
    <t>08</t>
  </si>
  <si>
    <t>Colorado</t>
  </si>
  <si>
    <t>16</t>
  </si>
  <si>
    <t>Idaho</t>
  </si>
  <si>
    <t>30</t>
  </si>
  <si>
    <t>Montana</t>
  </si>
  <si>
    <t>32</t>
  </si>
  <si>
    <t>Nevada</t>
  </si>
  <si>
    <t>35</t>
  </si>
  <si>
    <t>New Mexico</t>
  </si>
  <si>
    <t>49</t>
  </si>
  <si>
    <t>Utah</t>
  </si>
  <si>
    <t>56</t>
  </si>
  <si>
    <t>Wyoming</t>
  </si>
  <si>
    <t>9</t>
  </si>
  <si>
    <t>Pacific Division</t>
  </si>
  <si>
    <t>02</t>
  </si>
  <si>
    <t>Alaska</t>
  </si>
  <si>
    <t>06</t>
  </si>
  <si>
    <t>California</t>
  </si>
  <si>
    <t>15</t>
  </si>
  <si>
    <t>Hawaii</t>
  </si>
  <si>
    <t>41</t>
  </si>
  <si>
    <t>Oregon</t>
  </si>
  <si>
    <t>53</t>
  </si>
  <si>
    <t>Washington</t>
  </si>
  <si>
    <t>Region No.</t>
  </si>
  <si>
    <t>GradRate</t>
  </si>
  <si>
    <t>Race</t>
  </si>
  <si>
    <t>Spending</t>
  </si>
  <si>
    <t>AI</t>
  </si>
  <si>
    <t>A</t>
  </si>
  <si>
    <t>B</t>
  </si>
  <si>
    <t>H</t>
  </si>
  <si>
    <t>W</t>
  </si>
  <si>
    <t>Period1</t>
  </si>
  <si>
    <t>Period2</t>
  </si>
  <si>
    <t>Period3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</si>
</sst>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0"/>
      <name val="Lucida Sans"/>
      <family val="2"/>
    </font>
    <font>
      <sz val="10"/>
      <name val="Arial"/>
      <family val="2"/>
    </font>
    <font>
      <sz val="10"/>
      <name val="Lucida San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0" borderId="0" xfId="1" applyFont="1" applyAlignment="1" applyProtection="1">
      <alignment wrapText="1"/>
      <protection locked="0"/>
    </xf>
    <xf numFmtId="0" fontId="2" fillId="0" borderId="0" xfId="1" applyAlignment="1" applyProtection="1">
      <alignment wrapText="1"/>
      <protection locked="0"/>
    </xf>
    <xf numFmtId="0" fontId="4" fillId="0" borderId="0" xfId="1" applyFont="1" applyProtection="1">
      <protection locked="0"/>
    </xf>
    <xf numFmtId="0" fontId="5" fillId="0" borderId="0" xfId="1" applyFont="1" applyProtection="1">
      <protection locked="0"/>
    </xf>
    <xf numFmtId="49" fontId="4" fillId="0" borderId="0" xfId="1" applyNumberFormat="1" applyFont="1" applyProtection="1"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49" fontId="6" fillId="0" borderId="1" xfId="1" applyNumberFormat="1" applyFont="1" applyBorder="1" applyAlignment="1" applyProtection="1">
      <alignment horizontal="center" vertical="center"/>
      <protection locked="0"/>
    </xf>
    <xf numFmtId="49" fontId="6" fillId="0" borderId="1" xfId="1" applyNumberFormat="1" applyFont="1" applyBorder="1" applyAlignment="1" applyProtection="1">
      <alignment horizontal="center" wrapText="1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4" fillId="0" borderId="0" xfId="1" quotePrefix="1" applyFont="1" applyProtection="1">
      <protection locked="0"/>
    </xf>
    <xf numFmtId="49" fontId="4" fillId="0" borderId="0" xfId="1" quotePrefix="1" applyNumberFormat="1" applyFont="1" applyProtection="1">
      <protection locked="0"/>
    </xf>
    <xf numFmtId="0" fontId="4" fillId="0" borderId="0" xfId="1" quotePrefix="1" applyFont="1" applyAlignment="1" applyProtection="1">
      <alignment horizontal="left" indent="1"/>
      <protection locked="0"/>
    </xf>
    <xf numFmtId="0" fontId="4" fillId="0" borderId="0" xfId="1" quotePrefix="1" applyFont="1" applyAlignment="1" applyProtection="1">
      <alignment horizontal="left" indent="2"/>
      <protection locked="0"/>
    </xf>
    <xf numFmtId="0" fontId="4" fillId="0" borderId="0" xfId="1" applyFont="1" applyProtection="1"/>
    <xf numFmtId="0" fontId="1" fillId="0" borderId="0" xfId="0" applyFont="1" applyAlignment="1">
      <alignment wrapText="1"/>
    </xf>
    <xf numFmtId="0" fontId="1" fillId="0" borderId="0" xfId="0" applyFont="1"/>
  </cellXfs>
  <cellStyles count="2">
    <cellStyle name="Normal" xfId="0" builtinId="0"/>
    <cellStyle name="Normal 2" xfId="1" xr:uid="{4B1C25F5-AD2C-4386-AC5A-0D5AA31697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F51E-0CB6-406D-BBB7-C5E573C15F26}">
  <dimension ref="A1:F256"/>
  <sheetViews>
    <sheetView workbookViewId="0">
      <selection activeCell="E257" sqref="E257"/>
    </sheetView>
  </sheetViews>
  <sheetFormatPr defaultRowHeight="15" x14ac:dyDescent="0.25"/>
  <cols>
    <col min="1" max="1" width="21.85546875" bestFit="1" customWidth="1"/>
    <col min="2" max="2" width="4.7109375" customWidth="1"/>
    <col min="3" max="3" width="12.85546875" bestFit="1" customWidth="1"/>
  </cols>
  <sheetData>
    <row r="1" spans="1:6" x14ac:dyDescent="0.25">
      <c r="A1" s="15" t="s">
        <v>90</v>
      </c>
      <c r="B1" s="16" t="s">
        <v>224</v>
      </c>
      <c r="C1" s="16" t="s">
        <v>94</v>
      </c>
      <c r="D1" s="16" t="s">
        <v>225</v>
      </c>
      <c r="E1" s="16" t="s">
        <v>226</v>
      </c>
      <c r="F1" s="16" t="s">
        <v>227</v>
      </c>
    </row>
    <row r="2" spans="1:6" x14ac:dyDescent="0.25">
      <c r="A2" t="s">
        <v>9</v>
      </c>
      <c r="B2" t="str">
        <f>INDEX(GeoCodes!$A$6:$E$70, MATCH('US Graduation RatesSAS'!$A2, GeoCodes!$D$6:$D$70,0),1)</f>
        <v>3</v>
      </c>
      <c r="C2" t="str">
        <f>VLOOKUP($B2, GeoCodes!$F$2:$H$5, 3, FALSE)</f>
        <v>South</v>
      </c>
      <c r="D2">
        <f>INDEX('US Grad Rate 09-10 Source'!$A$6:$F$66, MATCH('US Graduation RatesSAS'!$A2,'US Grad Rate 09-10 Source'!$A$6:$A$66,0), MATCH('US Graduation RatesSAS'!$E2,'US Grad Rate 09-10 Source'!$A$6:$F$6,0))</f>
        <v>75.900000000000006</v>
      </c>
      <c r="E2" t="s">
        <v>228</v>
      </c>
      <c r="F2">
        <f>VLOOKUP($A2, 'Source Spending 09-10'!$A$7:$D$67,2,FALSE)</f>
        <v>10210</v>
      </c>
    </row>
    <row r="3" spans="1:6" x14ac:dyDescent="0.25">
      <c r="A3" t="s">
        <v>10</v>
      </c>
      <c r="B3" t="str">
        <f>INDEX(GeoCodes!$A$6:$E$70, MATCH('US Graduation RatesSAS'!$A3, GeoCodes!$D$6:$D$70,0),1)</f>
        <v>4</v>
      </c>
      <c r="C3" t="str">
        <f>VLOOKUP($B3, GeoCodes!$F$2:$H$5, 3, FALSE)</f>
        <v>West</v>
      </c>
      <c r="D3">
        <f>INDEX('US Grad Rate 09-10 Source'!$A$6:$F$66, MATCH('US Graduation RatesSAS'!$A3,'US Grad Rate 09-10 Source'!$A$6:$A$66,0), MATCH('US Graduation RatesSAS'!$E3,'US Grad Rate 09-10 Source'!$A$6:$F$6,0))</f>
        <v>55.8</v>
      </c>
      <c r="E3" t="s">
        <v>228</v>
      </c>
      <c r="F3">
        <f>VLOOKUP($A3, 'Source Spending 09-10'!$A$7:$D$67,2,FALSE)</f>
        <v>17951</v>
      </c>
    </row>
    <row r="4" spans="1:6" x14ac:dyDescent="0.25">
      <c r="A4" t="s">
        <v>13</v>
      </c>
      <c r="B4" t="str">
        <f>INDEX(GeoCodes!$A$6:$E$70, MATCH('US Graduation RatesSAS'!$A4, GeoCodes!$D$6:$D$70,0),1)</f>
        <v>4</v>
      </c>
      <c r="C4" t="str">
        <f>VLOOKUP($B4, GeoCodes!$F$2:$H$5, 3, FALSE)</f>
        <v>West</v>
      </c>
      <c r="D4">
        <f>INDEX('US Grad Rate 09-10 Source'!$A$6:$F$66, MATCH('US Graduation RatesSAS'!$A4,'US Grad Rate 09-10 Source'!$A$6:$A$66,0), MATCH('US Graduation RatesSAS'!$E4,'US Grad Rate 09-10 Source'!$A$6:$F$6,0))</f>
        <v>66.2</v>
      </c>
      <c r="E4" t="s">
        <v>228</v>
      </c>
      <c r="F4">
        <f>VLOOKUP($A4, 'Source Spending 09-10'!$A$7:$D$67,2,FALSE)</f>
        <v>9319</v>
      </c>
    </row>
    <row r="5" spans="1:6" x14ac:dyDescent="0.25">
      <c r="A5" t="s">
        <v>14</v>
      </c>
      <c r="B5" t="str">
        <f>INDEX(GeoCodes!$A$6:$E$70, MATCH('US Graduation RatesSAS'!$A5, GeoCodes!$D$6:$D$70,0),1)</f>
        <v>3</v>
      </c>
      <c r="C5" t="str">
        <f>VLOOKUP($B5, GeoCodes!$F$2:$H$5, 3, FALSE)</f>
        <v>South</v>
      </c>
      <c r="D5">
        <f>INDEX('US Grad Rate 09-10 Source'!$A$6:$F$66, MATCH('US Graduation RatesSAS'!$A5,'US Grad Rate 09-10 Source'!$A$6:$A$66,0), MATCH('US Graduation RatesSAS'!$E5,'US Grad Rate 09-10 Source'!$A$6:$F$6,0))</f>
        <v>65.8</v>
      </c>
      <c r="E5" t="s">
        <v>228</v>
      </c>
      <c r="F5">
        <f>VLOOKUP($A5, 'Source Spending 09-10'!$A$7:$D$67,2,FALSE)</f>
        <v>10978</v>
      </c>
    </row>
    <row r="6" spans="1:6" x14ac:dyDescent="0.25">
      <c r="A6" t="s">
        <v>16</v>
      </c>
      <c r="B6" t="str">
        <f>INDEX(GeoCodes!$A$6:$E$70, MATCH('US Graduation RatesSAS'!$A6, GeoCodes!$D$6:$D$70,0),1)</f>
        <v>4</v>
      </c>
      <c r="C6" t="str">
        <f>VLOOKUP($B6, GeoCodes!$F$2:$H$5, 3, FALSE)</f>
        <v>West</v>
      </c>
      <c r="D6">
        <f>INDEX('US Grad Rate 09-10 Source'!$A$6:$F$66, MATCH('US Graduation RatesSAS'!$A6,'US Grad Rate 09-10 Source'!$A$6:$A$66,0), MATCH('US Graduation RatesSAS'!$E6,'US Grad Rate 09-10 Source'!$A$6:$F$6,0))</f>
        <v>75.099999999999994</v>
      </c>
      <c r="E6" t="s">
        <v>228</v>
      </c>
      <c r="F6">
        <f>VLOOKUP($A6, 'Source Spending 09-10'!$A$7:$D$67,2,FALSE)</f>
        <v>10933</v>
      </c>
    </row>
    <row r="7" spans="1:6" x14ac:dyDescent="0.25">
      <c r="A7" t="s">
        <v>17</v>
      </c>
      <c r="B7" t="str">
        <f>INDEX(GeoCodes!$A$6:$E$70, MATCH('US Graduation RatesSAS'!$A7, GeoCodes!$D$6:$D$70,0),1)</f>
        <v>4</v>
      </c>
      <c r="C7" t="str">
        <f>VLOOKUP($B7, GeoCodes!$F$2:$H$5, 3, FALSE)</f>
        <v>West</v>
      </c>
      <c r="D7">
        <f>INDEX('US Grad Rate 09-10 Source'!$A$6:$F$66, MATCH('US Graduation RatesSAS'!$A7,'US Grad Rate 09-10 Source'!$A$6:$A$66,0), MATCH('US Graduation RatesSAS'!$E7,'US Grad Rate 09-10 Source'!$A$6:$F$6,0))</f>
        <v>62.1</v>
      </c>
      <c r="E7" t="s">
        <v>228</v>
      </c>
      <c r="F7">
        <f>VLOOKUP($A7, 'Source Spending 09-10'!$A$7:$D$67,2,FALSE)</f>
        <v>10778</v>
      </c>
    </row>
    <row r="8" spans="1:6" x14ac:dyDescent="0.25">
      <c r="A8" t="s">
        <v>18</v>
      </c>
      <c r="B8" t="str">
        <f>INDEX(GeoCodes!$A$6:$E$70, MATCH('US Graduation RatesSAS'!$A8, GeoCodes!$D$6:$D$70,0),1)</f>
        <v>1</v>
      </c>
      <c r="C8" t="str">
        <f>VLOOKUP($B8, GeoCodes!$F$2:$H$5, 3, FALSE)</f>
        <v>Northeast</v>
      </c>
      <c r="D8">
        <f>INDEX('US Grad Rate 09-10 Source'!$A$6:$F$66, MATCH('US Graduation RatesSAS'!$A8,'US Grad Rate 09-10 Source'!$A$6:$A$66,0), MATCH('US Graduation RatesSAS'!$E8,'US Grad Rate 09-10 Source'!$A$6:$F$6,0))</f>
        <v>61.3</v>
      </c>
      <c r="E8" t="s">
        <v>228</v>
      </c>
      <c r="F8">
        <f>VLOOKUP($A8, 'Source Spending 09-10'!$A$7:$D$67,2,FALSE)</f>
        <v>17611</v>
      </c>
    </row>
    <row r="9" spans="1:6" x14ac:dyDescent="0.25">
      <c r="A9" t="s">
        <v>19</v>
      </c>
      <c r="B9" t="str">
        <f>INDEX(GeoCodes!$A$6:$E$70, MATCH('US Graduation RatesSAS'!$A9, GeoCodes!$D$6:$D$70,0),1)</f>
        <v>3</v>
      </c>
      <c r="C9" t="str">
        <f>VLOOKUP($B9, GeoCodes!$F$2:$H$5, 3, FALSE)</f>
        <v>South</v>
      </c>
      <c r="D9">
        <f>INDEX('US Grad Rate 09-10 Source'!$A$6:$F$66, MATCH('US Graduation RatesSAS'!$A9,'US Grad Rate 09-10 Source'!$A$6:$A$66,0), MATCH('US Graduation RatesSAS'!$E9,'US Grad Rate 09-10 Source'!$A$6:$F$6,0))</f>
        <v>96.3</v>
      </c>
      <c r="E9" t="s">
        <v>228</v>
      </c>
      <c r="F9">
        <f>VLOOKUP($A9, 'Source Spending 09-10'!$A$7:$D$67,2,FALSE)</f>
        <v>14329</v>
      </c>
    </row>
    <row r="10" spans="1:6" x14ac:dyDescent="0.25">
      <c r="A10" t="s">
        <v>20</v>
      </c>
      <c r="B10" t="str">
        <f>INDEX(GeoCodes!$A$6:$E$70, MATCH('US Graduation RatesSAS'!$A10, GeoCodes!$D$6:$D$70,0),1)</f>
        <v>3</v>
      </c>
      <c r="C10" t="str">
        <f>VLOOKUP($B10, GeoCodes!$F$2:$H$5, 3, FALSE)</f>
        <v>South</v>
      </c>
      <c r="D10">
        <f>INDEX('US Grad Rate 09-10 Source'!$A$6:$F$66, MATCH('US Graduation RatesSAS'!$A10,'US Grad Rate 09-10 Source'!$A$6:$A$66,0), MATCH('US Graduation RatesSAS'!$E10,'US Grad Rate 09-10 Source'!$A$6:$F$6,0))</f>
        <v>100</v>
      </c>
      <c r="E10" t="s">
        <v>228</v>
      </c>
      <c r="F10">
        <f>VLOOKUP($A10, 'Source Spending 09-10'!$A$7:$D$67,2,FALSE)</f>
        <v>24358</v>
      </c>
    </row>
    <row r="11" spans="1:6" x14ac:dyDescent="0.25">
      <c r="A11" t="s">
        <v>22</v>
      </c>
      <c r="B11" t="str">
        <f>INDEX(GeoCodes!$A$6:$E$70, MATCH('US Graduation RatesSAS'!$A11, GeoCodes!$D$6:$D$70,0),1)</f>
        <v>3</v>
      </c>
      <c r="C11" t="str">
        <f>VLOOKUP($B11, GeoCodes!$F$2:$H$5, 3, FALSE)</f>
        <v>South</v>
      </c>
      <c r="D11">
        <f>INDEX('US Grad Rate 09-10 Source'!$A$6:$F$66, MATCH('US Graduation RatesSAS'!$A11,'US Grad Rate 09-10 Source'!$A$6:$A$66,0), MATCH('US Graduation RatesSAS'!$E11,'US Grad Rate 09-10 Source'!$A$6:$F$6,0))</f>
        <v>78.099999999999994</v>
      </c>
      <c r="E11" t="s">
        <v>228</v>
      </c>
      <c r="F11">
        <f>VLOOKUP($A11, 'Source Spending 09-10'!$A$7:$D$67,2,FALSE)</f>
        <v>10491</v>
      </c>
    </row>
    <row r="12" spans="1:6" x14ac:dyDescent="0.25">
      <c r="A12" t="s">
        <v>23</v>
      </c>
      <c r="B12" t="str">
        <f>INDEX(GeoCodes!$A$6:$E$70, MATCH('US Graduation RatesSAS'!$A12, GeoCodes!$D$6:$D$70,0),1)</f>
        <v>3</v>
      </c>
      <c r="C12" t="str">
        <f>VLOOKUP($B12, GeoCodes!$F$2:$H$5, 3, FALSE)</f>
        <v>South</v>
      </c>
      <c r="D12">
        <f>INDEX('US Grad Rate 09-10 Source'!$A$6:$F$66, MATCH('US Graduation RatesSAS'!$A12,'US Grad Rate 09-10 Source'!$A$6:$A$66,0), MATCH('US Graduation RatesSAS'!$E12,'US Grad Rate 09-10 Source'!$A$6:$F$6,0))</f>
        <v>100</v>
      </c>
      <c r="E12" t="s">
        <v>228</v>
      </c>
      <c r="F12">
        <f>VLOOKUP($A12, 'Source Spending 09-10'!$A$7:$D$67,2,FALSE)</f>
        <v>10704</v>
      </c>
    </row>
    <row r="13" spans="1:6" x14ac:dyDescent="0.25">
      <c r="A13" t="s">
        <v>25</v>
      </c>
      <c r="B13" t="str">
        <f>INDEX(GeoCodes!$A$6:$E$70, MATCH('US Graduation RatesSAS'!$A13, GeoCodes!$D$6:$D$70,0),1)</f>
        <v>4</v>
      </c>
      <c r="C13" t="str">
        <f>VLOOKUP($B13, GeoCodes!$F$2:$H$5, 3, FALSE)</f>
        <v>West</v>
      </c>
      <c r="D13">
        <f>INDEX('US Grad Rate 09-10 Source'!$A$6:$F$66, MATCH('US Graduation RatesSAS'!$A13,'US Grad Rate 09-10 Source'!$A$6:$A$66,0), MATCH('US Graduation RatesSAS'!$E13,'US Grad Rate 09-10 Source'!$A$6:$F$6,0))</f>
        <v>67.5</v>
      </c>
      <c r="E13" t="s">
        <v>228</v>
      </c>
      <c r="F13">
        <f>VLOOKUP($A13, 'Source Spending 09-10'!$A$7:$D$67,2,FALSE)</f>
        <v>12896</v>
      </c>
    </row>
    <row r="14" spans="1:6" x14ac:dyDescent="0.25">
      <c r="A14" t="s">
        <v>26</v>
      </c>
      <c r="B14" t="str">
        <f>INDEX(GeoCodes!$A$6:$E$70, MATCH('US Graduation RatesSAS'!$A14, GeoCodes!$D$6:$D$70,0),1)</f>
        <v>4</v>
      </c>
      <c r="C14" t="str">
        <f>VLOOKUP($B14, GeoCodes!$F$2:$H$5, 3, FALSE)</f>
        <v>West</v>
      </c>
      <c r="D14">
        <f>INDEX('US Grad Rate 09-10 Source'!$A$6:$F$66, MATCH('US Graduation RatesSAS'!$A14,'US Grad Rate 09-10 Source'!$A$6:$A$66,0), MATCH('US Graduation RatesSAS'!$E14,'US Grad Rate 09-10 Source'!$A$6:$F$6,0))</f>
        <v>56.7</v>
      </c>
      <c r="E14" t="s">
        <v>228</v>
      </c>
      <c r="F14">
        <f>VLOOKUP($A14, 'Source Spending 09-10'!$A$7:$D$67,2,FALSE)</f>
        <v>8234</v>
      </c>
    </row>
    <row r="15" spans="1:6" x14ac:dyDescent="0.25">
      <c r="A15" t="s">
        <v>27</v>
      </c>
      <c r="B15" t="str">
        <f>INDEX(GeoCodes!$A$6:$E$70, MATCH('US Graduation RatesSAS'!$A15, GeoCodes!$D$6:$D$70,0),1)</f>
        <v>2</v>
      </c>
      <c r="C15" t="str">
        <f>VLOOKUP($B15, GeoCodes!$F$2:$H$5, 3, FALSE)</f>
        <v>Midwest</v>
      </c>
      <c r="D15">
        <f>INDEX('US Grad Rate 09-10 Source'!$A$6:$F$66, MATCH('US Graduation RatesSAS'!$A15,'US Grad Rate 09-10 Source'!$A$6:$A$66,0), MATCH('US Graduation RatesSAS'!$E15,'US Grad Rate 09-10 Source'!$A$6:$F$6,0))</f>
        <v>82.1</v>
      </c>
      <c r="E15" t="s">
        <v>228</v>
      </c>
      <c r="F15">
        <f>VLOOKUP($A15, 'Source Spending 09-10'!$A$7:$D$67,2,FALSE)</f>
        <v>13403</v>
      </c>
    </row>
    <row r="16" spans="1:6" x14ac:dyDescent="0.25">
      <c r="A16" t="s">
        <v>28</v>
      </c>
      <c r="B16" t="str">
        <f>INDEX(GeoCodes!$A$6:$E$70, MATCH('US Graduation RatesSAS'!$A16, GeoCodes!$D$6:$D$70,0),1)</f>
        <v>2</v>
      </c>
      <c r="C16" t="str">
        <f>VLOOKUP($B16, GeoCodes!$F$2:$H$5, 3, FALSE)</f>
        <v>Midwest</v>
      </c>
      <c r="D16">
        <f>INDEX('US Grad Rate 09-10 Source'!$A$6:$F$66, MATCH('US Graduation RatesSAS'!$A16,'US Grad Rate 09-10 Source'!$A$6:$A$66,0), MATCH('US Graduation RatesSAS'!$E16,'US Grad Rate 09-10 Source'!$A$6:$F$6,0))</f>
        <v>75.5</v>
      </c>
      <c r="E16" t="s">
        <v>228</v>
      </c>
      <c r="F16">
        <f>VLOOKUP($A16, 'Source Spending 09-10'!$A$7:$D$67,2,FALSE)</f>
        <v>10845</v>
      </c>
    </row>
    <row r="17" spans="1:6" x14ac:dyDescent="0.25">
      <c r="A17" t="s">
        <v>29</v>
      </c>
      <c r="B17" t="str">
        <f>INDEX(GeoCodes!$A$6:$E$70, MATCH('US Graduation RatesSAS'!$A17, GeoCodes!$D$6:$D$70,0),1)</f>
        <v>2</v>
      </c>
      <c r="C17" t="str">
        <f>VLOOKUP($B17, GeoCodes!$F$2:$H$5, 3, FALSE)</f>
        <v>Midwest</v>
      </c>
      <c r="D17">
        <f>INDEX('US Grad Rate 09-10 Source'!$A$6:$F$66, MATCH('US Graduation RatesSAS'!$A17,'US Grad Rate 09-10 Source'!$A$6:$A$66,0), MATCH('US Graduation RatesSAS'!$E17,'US Grad Rate 09-10 Source'!$A$6:$F$6,0))</f>
        <v>68.5</v>
      </c>
      <c r="E17" t="s">
        <v>228</v>
      </c>
      <c r="F17">
        <f>VLOOKUP($A17, 'Source Spending 09-10'!$A$7:$D$67,2,FALSE)</f>
        <v>11647</v>
      </c>
    </row>
    <row r="18" spans="1:6" x14ac:dyDescent="0.25">
      <c r="A18" t="s">
        <v>30</v>
      </c>
      <c r="B18" t="str">
        <f>INDEX(GeoCodes!$A$6:$E$70, MATCH('US Graduation RatesSAS'!$A18, GeoCodes!$D$6:$D$70,0),1)</f>
        <v>2</v>
      </c>
      <c r="C18" t="str">
        <f>VLOOKUP($B18, GeoCodes!$F$2:$H$5, 3, FALSE)</f>
        <v>Midwest</v>
      </c>
      <c r="D18">
        <f>INDEX('US Grad Rate 09-10 Source'!$A$6:$F$66, MATCH('US Graduation RatesSAS'!$A18,'US Grad Rate 09-10 Source'!$A$6:$A$66,0), MATCH('US Graduation RatesSAS'!$E18,'US Grad Rate 09-10 Source'!$A$6:$F$6,0))</f>
        <v>65.400000000000006</v>
      </c>
      <c r="E18" t="s">
        <v>228</v>
      </c>
      <c r="F18">
        <f>VLOOKUP($A18, 'Source Spending 09-10'!$A$7:$D$67,2,FALSE)</f>
        <v>11228</v>
      </c>
    </row>
    <row r="19" spans="1:6" x14ac:dyDescent="0.25">
      <c r="A19" t="s">
        <v>31</v>
      </c>
      <c r="B19" t="str">
        <f>INDEX(GeoCodes!$A$6:$E$70, MATCH('US Graduation RatesSAS'!$A19, GeoCodes!$D$6:$D$70,0),1)</f>
        <v>3</v>
      </c>
      <c r="C19" t="str">
        <f>VLOOKUP($B19, GeoCodes!$F$2:$H$5, 3, FALSE)</f>
        <v>South</v>
      </c>
      <c r="D19">
        <f>INDEX('US Grad Rate 09-10 Source'!$A$6:$F$66, MATCH('US Graduation RatesSAS'!$A19,'US Grad Rate 09-10 Source'!$A$6:$A$66,0), MATCH('US Graduation RatesSAS'!$E19,'US Grad Rate 09-10 Source'!$A$6:$F$6,0))</f>
        <v>67.099999999999994</v>
      </c>
      <c r="E19" t="s">
        <v>228</v>
      </c>
      <c r="F19">
        <f>VLOOKUP($A19, 'Source Spending 09-10'!$A$7:$D$67,2,FALSE)</f>
        <v>10436</v>
      </c>
    </row>
    <row r="20" spans="1:6" x14ac:dyDescent="0.25">
      <c r="A20" t="s">
        <v>32</v>
      </c>
      <c r="B20" t="str">
        <f>INDEX(GeoCodes!$A$6:$E$70, MATCH('US Graduation RatesSAS'!$A20, GeoCodes!$D$6:$D$70,0),1)</f>
        <v>3</v>
      </c>
      <c r="C20" t="str">
        <f>VLOOKUP($B20, GeoCodes!$F$2:$H$5, 3, FALSE)</f>
        <v>South</v>
      </c>
      <c r="D20">
        <f>INDEX('US Grad Rate 09-10 Source'!$A$6:$F$66, MATCH('US Graduation RatesSAS'!$A20,'US Grad Rate 09-10 Source'!$A$6:$A$66,0), MATCH('US Graduation RatesSAS'!$E20,'US Grad Rate 09-10 Source'!$A$6:$F$6,0))</f>
        <v>66</v>
      </c>
      <c r="E20" t="s">
        <v>228</v>
      </c>
      <c r="F20">
        <f>VLOOKUP($A20, 'Source Spending 09-10'!$A$7:$D$67,2,FALSE)</f>
        <v>12098</v>
      </c>
    </row>
    <row r="21" spans="1:6" x14ac:dyDescent="0.25">
      <c r="A21" t="s">
        <v>33</v>
      </c>
      <c r="B21" t="str">
        <f>INDEX(GeoCodes!$A$6:$E$70, MATCH('US Graduation RatesSAS'!$A21, GeoCodes!$D$6:$D$70,0),1)</f>
        <v>1</v>
      </c>
      <c r="C21" t="str">
        <f>VLOOKUP($B21, GeoCodes!$F$2:$H$5, 3, FALSE)</f>
        <v>Northeast</v>
      </c>
      <c r="D21">
        <f>INDEX('US Grad Rate 09-10 Source'!$A$6:$F$66, MATCH('US Graduation RatesSAS'!$A21,'US Grad Rate 09-10 Source'!$A$6:$A$66,0), MATCH('US Graduation RatesSAS'!$E21,'US Grad Rate 09-10 Source'!$A$6:$F$6,0))</f>
        <v>95.2</v>
      </c>
      <c r="E21" t="s">
        <v>228</v>
      </c>
      <c r="F21">
        <f>VLOOKUP($A21, 'Source Spending 09-10'!$A$7:$D$67,2,FALSE)</f>
        <v>13840</v>
      </c>
    </row>
    <row r="22" spans="1:6" x14ac:dyDescent="0.25">
      <c r="A22" t="s">
        <v>34</v>
      </c>
      <c r="B22" t="str">
        <f>INDEX(GeoCodes!$A$6:$E$70, MATCH('US Graduation RatesSAS'!$A22, GeoCodes!$D$6:$D$70,0),1)</f>
        <v>3</v>
      </c>
      <c r="C22" t="str">
        <f>VLOOKUP($B22, GeoCodes!$F$2:$H$5, 3, FALSE)</f>
        <v>South</v>
      </c>
      <c r="D22">
        <f>INDEX('US Grad Rate 09-10 Source'!$A$6:$F$66, MATCH('US Graduation RatesSAS'!$A22,'US Grad Rate 09-10 Source'!$A$6:$A$66,0), MATCH('US Graduation RatesSAS'!$E22,'US Grad Rate 09-10 Source'!$A$6:$F$6,0))</f>
        <v>78.2</v>
      </c>
      <c r="E22" t="s">
        <v>228</v>
      </c>
      <c r="F22">
        <f>VLOOKUP($A22, 'Source Spending 09-10'!$A$7:$D$67,2,FALSE)</f>
        <v>15566</v>
      </c>
    </row>
    <row r="23" spans="1:6" x14ac:dyDescent="0.25">
      <c r="A23" t="s">
        <v>35</v>
      </c>
      <c r="B23" t="str">
        <f>INDEX(GeoCodes!$A$6:$E$70, MATCH('US Graduation RatesSAS'!$A23, GeoCodes!$D$6:$D$70,0),1)</f>
        <v>1</v>
      </c>
      <c r="C23" t="str">
        <f>VLOOKUP($B23, GeoCodes!$F$2:$H$5, 3, FALSE)</f>
        <v>Northeast</v>
      </c>
      <c r="D23">
        <f>INDEX('US Grad Rate 09-10 Source'!$A$6:$F$66, MATCH('US Graduation RatesSAS'!$A23,'US Grad Rate 09-10 Source'!$A$6:$A$66,0), MATCH('US Graduation RatesSAS'!$E23,'US Grad Rate 09-10 Source'!$A$6:$F$6,0))</f>
        <v>70.5</v>
      </c>
      <c r="E23" t="s">
        <v>228</v>
      </c>
      <c r="F23">
        <f>VLOOKUP($A23, 'Source Spending 09-10'!$A$7:$D$67,2,FALSE)</f>
        <v>15790</v>
      </c>
    </row>
    <row r="24" spans="1:6" x14ac:dyDescent="0.25">
      <c r="A24" t="s">
        <v>36</v>
      </c>
      <c r="B24" t="str">
        <f>INDEX(GeoCodes!$A$6:$E$70, MATCH('US Graduation RatesSAS'!$A24, GeoCodes!$D$6:$D$70,0),1)</f>
        <v>2</v>
      </c>
      <c r="C24" t="str">
        <f>VLOOKUP($B24, GeoCodes!$F$2:$H$5, 3, FALSE)</f>
        <v>Midwest</v>
      </c>
      <c r="D24">
        <f>INDEX('US Grad Rate 09-10 Source'!$A$6:$F$66, MATCH('US Graduation RatesSAS'!$A24,'US Grad Rate 09-10 Source'!$A$6:$A$66,0), MATCH('US Graduation RatesSAS'!$E24,'US Grad Rate 09-10 Source'!$A$6:$F$6,0))</f>
        <v>62.7</v>
      </c>
      <c r="E24" t="s">
        <v>228</v>
      </c>
      <c r="F24">
        <f>VLOOKUP($A24, 'Source Spending 09-10'!$A$7:$D$67,2,FALSE)</f>
        <v>12002</v>
      </c>
    </row>
    <row r="25" spans="1:6" x14ac:dyDescent="0.25">
      <c r="A25" t="s">
        <v>37</v>
      </c>
      <c r="B25" t="str">
        <f>INDEX(GeoCodes!$A$6:$E$70, MATCH('US Graduation RatesSAS'!$A25, GeoCodes!$D$6:$D$70,0),1)</f>
        <v>2</v>
      </c>
      <c r="C25" t="str">
        <f>VLOOKUP($B25, GeoCodes!$F$2:$H$5, 3, FALSE)</f>
        <v>Midwest</v>
      </c>
      <c r="D25">
        <f>INDEX('US Grad Rate 09-10 Source'!$A$6:$F$66, MATCH('US Graduation RatesSAS'!$A25,'US Grad Rate 09-10 Source'!$A$6:$A$66,0), MATCH('US Graduation RatesSAS'!$E25,'US Grad Rate 09-10 Source'!$A$6:$F$6,0))</f>
        <v>61.1</v>
      </c>
      <c r="E25" t="s">
        <v>228</v>
      </c>
      <c r="F25">
        <f>VLOOKUP($A25, 'Source Spending 09-10'!$A$7:$D$67,2,FALSE)</f>
        <v>12828</v>
      </c>
    </row>
    <row r="26" spans="1:6" x14ac:dyDescent="0.25">
      <c r="A26" t="s">
        <v>38</v>
      </c>
      <c r="B26" t="str">
        <f>INDEX(GeoCodes!$A$6:$E$70, MATCH('US Graduation RatesSAS'!$A26, GeoCodes!$D$6:$D$70,0),1)</f>
        <v>3</v>
      </c>
      <c r="C26" t="str">
        <f>VLOOKUP($B26, GeoCodes!$F$2:$H$5, 3, FALSE)</f>
        <v>South</v>
      </c>
      <c r="D26">
        <f>INDEX('US Grad Rate 09-10 Source'!$A$6:$F$66, MATCH('US Graduation RatesSAS'!$A26,'US Grad Rate 09-10 Source'!$A$6:$A$66,0), MATCH('US Graduation RatesSAS'!$E26,'US Grad Rate 09-10 Source'!$A$6:$F$6,0))</f>
        <v>59.7</v>
      </c>
      <c r="E26" t="s">
        <v>228</v>
      </c>
      <c r="F26">
        <f>VLOOKUP($A26, 'Source Spending 09-10'!$A$7:$D$67,2,FALSE)</f>
        <v>8902</v>
      </c>
    </row>
    <row r="27" spans="1:6" x14ac:dyDescent="0.25">
      <c r="A27" t="s">
        <v>39</v>
      </c>
      <c r="B27" t="str">
        <f>INDEX(GeoCodes!$A$6:$E$70, MATCH('US Graduation RatesSAS'!$A27, GeoCodes!$D$6:$D$70,0),1)</f>
        <v>2</v>
      </c>
      <c r="C27" t="str">
        <f>VLOOKUP($B27, GeoCodes!$F$2:$H$5, 3, FALSE)</f>
        <v>Midwest</v>
      </c>
      <c r="D27">
        <f>INDEX('US Grad Rate 09-10 Source'!$A$6:$F$66, MATCH('US Graduation RatesSAS'!$A27,'US Grad Rate 09-10 Source'!$A$6:$A$66,0), MATCH('US Graduation RatesSAS'!$E27,'US Grad Rate 09-10 Source'!$A$6:$F$6,0))</f>
        <v>89.3</v>
      </c>
      <c r="E27" t="s">
        <v>228</v>
      </c>
      <c r="F27">
        <f>VLOOKUP($A27, 'Source Spending 09-10'!$A$7:$D$67,2,FALSE)</f>
        <v>11332</v>
      </c>
    </row>
    <row r="28" spans="1:6" x14ac:dyDescent="0.25">
      <c r="A28" t="s">
        <v>40</v>
      </c>
      <c r="B28" t="str">
        <f>INDEX(GeoCodes!$A$6:$E$70, MATCH('US Graduation RatesSAS'!$A28, GeoCodes!$D$6:$D$70,0),1)</f>
        <v>4</v>
      </c>
      <c r="C28" t="str">
        <f>VLOOKUP($B28, GeoCodes!$F$2:$H$5, 3, FALSE)</f>
        <v>West</v>
      </c>
      <c r="D28">
        <f>INDEX('US Grad Rate 09-10 Source'!$A$6:$F$66, MATCH('US Graduation RatesSAS'!$A28,'US Grad Rate 09-10 Source'!$A$6:$A$66,0), MATCH('US Graduation RatesSAS'!$E28,'US Grad Rate 09-10 Source'!$A$6:$F$6,0))</f>
        <v>61.7</v>
      </c>
      <c r="E28" t="s">
        <v>228</v>
      </c>
      <c r="F28">
        <f>VLOOKUP($A28, 'Source Spending 09-10'!$A$7:$D$67,2,FALSE)</f>
        <v>11565</v>
      </c>
    </row>
    <row r="29" spans="1:6" x14ac:dyDescent="0.25">
      <c r="A29" t="s">
        <v>41</v>
      </c>
      <c r="B29" t="str">
        <f>INDEX(GeoCodes!$A$6:$E$70, MATCH('US Graduation RatesSAS'!$A29, GeoCodes!$D$6:$D$70,0),1)</f>
        <v>2</v>
      </c>
      <c r="C29" t="str">
        <f>VLOOKUP($B29, GeoCodes!$F$2:$H$5, 3, FALSE)</f>
        <v>Midwest</v>
      </c>
      <c r="D29">
        <f>INDEX('US Grad Rate 09-10 Source'!$A$6:$F$66, MATCH('US Graduation RatesSAS'!$A29,'US Grad Rate 09-10 Source'!$A$6:$A$66,0), MATCH('US Graduation RatesSAS'!$E29,'US Grad Rate 09-10 Source'!$A$6:$F$6,0))</f>
        <v>50.8</v>
      </c>
      <c r="E29" t="s">
        <v>228</v>
      </c>
      <c r="F29">
        <f>VLOOKUP($A29, 'Source Spending 09-10'!$A$7:$D$67,2,FALSE)</f>
        <v>12966</v>
      </c>
    </row>
    <row r="30" spans="1:6" x14ac:dyDescent="0.25">
      <c r="A30" t="s">
        <v>42</v>
      </c>
      <c r="B30" t="str">
        <f>INDEX(GeoCodes!$A$6:$E$70, MATCH('US Graduation RatesSAS'!$A30, GeoCodes!$D$6:$D$70,0),1)</f>
        <v>4</v>
      </c>
      <c r="C30" t="str">
        <f>VLOOKUP($B30, GeoCodes!$F$2:$H$5, 3, FALSE)</f>
        <v>West</v>
      </c>
      <c r="D30">
        <f>INDEX('US Grad Rate 09-10 Source'!$A$6:$F$66, MATCH('US Graduation RatesSAS'!$A30,'US Grad Rate 09-10 Source'!$A$6:$A$66,0), MATCH('US Graduation RatesSAS'!$E30,'US Grad Rate 09-10 Source'!$A$6:$F$6,0))</f>
        <v>44.3</v>
      </c>
      <c r="E30" t="s">
        <v>228</v>
      </c>
      <c r="F30">
        <f>VLOOKUP($A30, 'Source Spending 09-10'!$A$7:$D$67,2,FALSE)</f>
        <v>9925</v>
      </c>
    </row>
    <row r="31" spans="1:6" x14ac:dyDescent="0.25">
      <c r="A31" t="s">
        <v>43</v>
      </c>
      <c r="B31" t="str">
        <f>INDEX(GeoCodes!$A$6:$E$70, MATCH('US Graduation RatesSAS'!$A31, GeoCodes!$D$6:$D$70,0),1)</f>
        <v>1</v>
      </c>
      <c r="C31" t="str">
        <f>VLOOKUP($B31, GeoCodes!$F$2:$H$5, 3, FALSE)</f>
        <v>Northeast</v>
      </c>
      <c r="D31">
        <f>INDEX('US Grad Rate 09-10 Source'!$A$6:$F$66, MATCH('US Graduation RatesSAS'!$A31,'US Grad Rate 09-10 Source'!$A$6:$A$66,0), MATCH('US Graduation RatesSAS'!$E31,'US Grad Rate 09-10 Source'!$A$6:$F$6,0))</f>
        <v>71.400000000000006</v>
      </c>
      <c r="E31" t="s">
        <v>228</v>
      </c>
      <c r="F31">
        <f>VLOOKUP($A31, 'Source Spending 09-10'!$A$7:$D$67,2,FALSE)</f>
        <v>14004</v>
      </c>
    </row>
    <row r="32" spans="1:6" x14ac:dyDescent="0.25">
      <c r="A32" t="s">
        <v>44</v>
      </c>
      <c r="B32" t="str">
        <f>INDEX(GeoCodes!$A$6:$E$70, MATCH('US Graduation RatesSAS'!$A32, GeoCodes!$D$6:$D$70,0),1)</f>
        <v>1</v>
      </c>
      <c r="C32" t="str">
        <f>VLOOKUP($B32, GeoCodes!$F$2:$H$5, 3, FALSE)</f>
        <v>Northeast</v>
      </c>
      <c r="D32">
        <f>INDEX('US Grad Rate 09-10 Source'!$A$6:$F$66, MATCH('US Graduation RatesSAS'!$A32,'US Grad Rate 09-10 Source'!$A$6:$A$66,0), MATCH('US Graduation RatesSAS'!$E32,'US Grad Rate 09-10 Source'!$A$6:$F$6,0))</f>
        <v>94.1</v>
      </c>
      <c r="E32" t="s">
        <v>228</v>
      </c>
      <c r="F32">
        <f>VLOOKUP($A32, 'Source Spending 09-10'!$A$7:$D$67,2,FALSE)</f>
        <v>18737</v>
      </c>
    </row>
    <row r="33" spans="1:6" x14ac:dyDescent="0.25">
      <c r="A33" t="s">
        <v>45</v>
      </c>
      <c r="B33" t="str">
        <f>INDEX(GeoCodes!$A$6:$E$70, MATCH('US Graduation RatesSAS'!$A33, GeoCodes!$D$6:$D$70,0),1)</f>
        <v>4</v>
      </c>
      <c r="C33" t="str">
        <f>VLOOKUP($B33, GeoCodes!$F$2:$H$5, 3, FALSE)</f>
        <v>West</v>
      </c>
      <c r="D33">
        <f>INDEX('US Grad Rate 09-10 Source'!$A$6:$F$66, MATCH('US Graduation RatesSAS'!$A33,'US Grad Rate 09-10 Source'!$A$6:$A$66,0), MATCH('US Graduation RatesSAS'!$E33,'US Grad Rate 09-10 Source'!$A$6:$F$6,0))</f>
        <v>63.4</v>
      </c>
      <c r="E33" t="s">
        <v>228</v>
      </c>
      <c r="F33">
        <f>VLOOKUP($A33, 'Source Spending 09-10'!$A$7:$D$67,2,FALSE)</f>
        <v>11342</v>
      </c>
    </row>
    <row r="34" spans="1:6" x14ac:dyDescent="0.25">
      <c r="A34" t="s">
        <v>46</v>
      </c>
      <c r="B34" t="str">
        <f>INDEX(GeoCodes!$A$6:$E$70, MATCH('US Graduation RatesSAS'!$A34, GeoCodes!$D$6:$D$70,0),1)</f>
        <v>1</v>
      </c>
      <c r="C34" t="str">
        <f>VLOOKUP($B34, GeoCodes!$F$2:$H$5, 3, FALSE)</f>
        <v>Northeast</v>
      </c>
      <c r="D34">
        <f>INDEX('US Grad Rate 09-10 Source'!$A$6:$F$66, MATCH('US Graduation RatesSAS'!$A34,'US Grad Rate 09-10 Source'!$A$6:$A$66,0), MATCH('US Graduation RatesSAS'!$E34,'US Grad Rate 09-10 Source'!$A$6:$F$6,0))</f>
        <v>59.7</v>
      </c>
      <c r="E34" t="s">
        <v>228</v>
      </c>
      <c r="F34">
        <f>VLOOKUP($A34, 'Source Spending 09-10'!$A$7:$D$67,2,FALSE)</f>
        <v>20495</v>
      </c>
    </row>
    <row r="35" spans="1:6" x14ac:dyDescent="0.25">
      <c r="A35" t="s">
        <v>47</v>
      </c>
      <c r="B35" t="str">
        <f>INDEX(GeoCodes!$A$6:$E$70, MATCH('US Graduation RatesSAS'!$A35, GeoCodes!$D$6:$D$70,0),1)</f>
        <v>3</v>
      </c>
      <c r="C35" t="str">
        <f>VLOOKUP($B35, GeoCodes!$F$2:$H$5, 3, FALSE)</f>
        <v>South</v>
      </c>
      <c r="D35">
        <f>INDEX('US Grad Rate 09-10 Source'!$A$6:$F$66, MATCH('US Graduation RatesSAS'!$A35,'US Grad Rate 09-10 Source'!$A$6:$A$66,0), MATCH('US Graduation RatesSAS'!$E35,'US Grad Rate 09-10 Source'!$A$6:$F$6,0))</f>
        <v>75.2</v>
      </c>
      <c r="E35" t="s">
        <v>228</v>
      </c>
      <c r="F35">
        <f>VLOOKUP($A35, 'Source Spending 09-10'!$A$7:$D$67,2,FALSE)</f>
        <v>8965</v>
      </c>
    </row>
    <row r="36" spans="1:6" x14ac:dyDescent="0.25">
      <c r="A36" t="s">
        <v>48</v>
      </c>
      <c r="B36" t="str">
        <f>INDEX(GeoCodes!$A$6:$E$70, MATCH('US Graduation RatesSAS'!$A36, GeoCodes!$D$6:$D$70,0),1)</f>
        <v>2</v>
      </c>
      <c r="C36" t="str">
        <f>VLOOKUP($B36, GeoCodes!$F$2:$H$5, 3, FALSE)</f>
        <v>Midwest</v>
      </c>
      <c r="D36">
        <f>INDEX('US Grad Rate 09-10 Source'!$A$6:$F$66, MATCH('US Graduation RatesSAS'!$A36,'US Grad Rate 09-10 Source'!$A$6:$A$66,0), MATCH('US Graduation RatesSAS'!$E36,'US Grad Rate 09-10 Source'!$A$6:$F$6,0))</f>
        <v>60.2</v>
      </c>
      <c r="E36" t="s">
        <v>228</v>
      </c>
      <c r="F36">
        <f>VLOOKUP($A36, 'Source Spending 09-10'!$A$7:$D$67,2,FALSE)</f>
        <v>12193</v>
      </c>
    </row>
    <row r="37" spans="1:6" x14ac:dyDescent="0.25">
      <c r="A37" t="s">
        <v>50</v>
      </c>
      <c r="B37" t="str">
        <f>INDEX(GeoCodes!$A$6:$E$70, MATCH('US Graduation RatesSAS'!$A37, GeoCodes!$D$6:$D$70,0),1)</f>
        <v>2</v>
      </c>
      <c r="C37" t="str">
        <f>VLOOKUP($B37, GeoCodes!$F$2:$H$5, 3, FALSE)</f>
        <v>Midwest</v>
      </c>
      <c r="D37">
        <f>INDEX('US Grad Rate 09-10 Source'!$A$6:$F$66, MATCH('US Graduation RatesSAS'!$A37,'US Grad Rate 09-10 Source'!$A$6:$A$66,0), MATCH('US Graduation RatesSAS'!$E37,'US Grad Rate 09-10 Source'!$A$6:$F$6,0))</f>
        <v>80.900000000000006</v>
      </c>
      <c r="E37" t="s">
        <v>228</v>
      </c>
      <c r="F37">
        <f>VLOOKUP($A37, 'Source Spending 09-10'!$A$7:$D$67,2,FALSE)</f>
        <v>13185</v>
      </c>
    </row>
    <row r="38" spans="1:6" x14ac:dyDescent="0.25">
      <c r="A38" t="s">
        <v>51</v>
      </c>
      <c r="B38" t="str">
        <f>INDEX(GeoCodes!$A$6:$E$70, MATCH('US Graduation RatesSAS'!$A38, GeoCodes!$D$6:$D$70,0),1)</f>
        <v>3</v>
      </c>
      <c r="C38" t="str">
        <f>VLOOKUP($B38, GeoCodes!$F$2:$H$5, 3, FALSE)</f>
        <v>South</v>
      </c>
      <c r="D38">
        <f>INDEX('US Grad Rate 09-10 Source'!$A$6:$F$66, MATCH('US Graduation RatesSAS'!$A38,'US Grad Rate 09-10 Source'!$A$6:$A$66,0), MATCH('US Graduation RatesSAS'!$E38,'US Grad Rate 09-10 Source'!$A$6:$F$6,0))</f>
        <v>76.900000000000006</v>
      </c>
      <c r="E38" t="s">
        <v>228</v>
      </c>
      <c r="F38">
        <f>VLOOKUP($A38, 'Source Spending 09-10'!$A$7:$D$67,2,FALSE)</f>
        <v>8651</v>
      </c>
    </row>
    <row r="39" spans="1:6" x14ac:dyDescent="0.25">
      <c r="A39" t="s">
        <v>52</v>
      </c>
      <c r="B39" t="str">
        <f>INDEX(GeoCodes!$A$6:$E$70, MATCH('US Graduation RatesSAS'!$A39, GeoCodes!$D$6:$D$70,0),1)</f>
        <v>4</v>
      </c>
      <c r="C39" t="str">
        <f>VLOOKUP($B39, GeoCodes!$F$2:$H$5, 3, FALSE)</f>
        <v>West</v>
      </c>
      <c r="D39">
        <f>INDEX('US Grad Rate 09-10 Source'!$A$6:$F$66, MATCH('US Graduation RatesSAS'!$A39,'US Grad Rate 09-10 Source'!$A$6:$A$66,0), MATCH('US Graduation RatesSAS'!$E39,'US Grad Rate 09-10 Source'!$A$6:$F$6,0))</f>
        <v>58.7</v>
      </c>
      <c r="E39" t="s">
        <v>228</v>
      </c>
      <c r="F39">
        <f>VLOOKUP($A39, 'Source Spending 09-10'!$A$7:$D$67,2,FALSE)</f>
        <v>10789</v>
      </c>
    </row>
    <row r="40" spans="1:6" x14ac:dyDescent="0.25">
      <c r="A40" t="s">
        <v>53</v>
      </c>
      <c r="B40" t="str">
        <f>INDEX(GeoCodes!$A$6:$E$70, MATCH('US Graduation RatesSAS'!$A40, GeoCodes!$D$6:$D$70,0),1)</f>
        <v>1</v>
      </c>
      <c r="C40" t="str">
        <f>VLOOKUP($B40, GeoCodes!$F$2:$H$5, 3, FALSE)</f>
        <v>Northeast</v>
      </c>
      <c r="D40">
        <f>INDEX('US Grad Rate 09-10 Source'!$A$6:$F$66, MATCH('US Graduation RatesSAS'!$A40,'US Grad Rate 09-10 Source'!$A$6:$A$66,0), MATCH('US Graduation RatesSAS'!$E40,'US Grad Rate 09-10 Source'!$A$6:$F$6,0))</f>
        <v>73.599999999999994</v>
      </c>
      <c r="E40" t="s">
        <v>228</v>
      </c>
      <c r="F40">
        <f>VLOOKUP($A40, 'Source Spending 09-10'!$A$7:$D$67,2,FALSE)</f>
        <v>14849</v>
      </c>
    </row>
    <row r="41" spans="1:6" x14ac:dyDescent="0.25">
      <c r="A41" t="s">
        <v>56</v>
      </c>
      <c r="B41" t="str">
        <f>INDEX(GeoCodes!$A$6:$E$70, MATCH('US Graduation RatesSAS'!$A41, GeoCodes!$D$6:$D$70,0),1)</f>
        <v>1</v>
      </c>
      <c r="C41" t="str">
        <f>VLOOKUP($B41, GeoCodes!$F$2:$H$5, 3, FALSE)</f>
        <v>Northeast</v>
      </c>
      <c r="D41">
        <f>INDEX('US Grad Rate 09-10 Source'!$A$6:$F$66, MATCH('US Graduation RatesSAS'!$A41,'US Grad Rate 09-10 Source'!$A$6:$A$66,0), MATCH('US Graduation RatesSAS'!$E41,'US Grad Rate 09-10 Source'!$A$6:$F$6,0))</f>
        <v>76.3</v>
      </c>
      <c r="E41" t="s">
        <v>228</v>
      </c>
      <c r="F41">
        <f>VLOOKUP($A41, 'Source Spending 09-10'!$A$7:$D$67,2,FALSE)</f>
        <v>15753</v>
      </c>
    </row>
    <row r="42" spans="1:6" x14ac:dyDescent="0.25">
      <c r="A42" t="s">
        <v>57</v>
      </c>
      <c r="B42" t="str">
        <f>INDEX(GeoCodes!$A$6:$E$70, MATCH('US Graduation RatesSAS'!$A42, GeoCodes!$D$6:$D$70,0),1)</f>
        <v>3</v>
      </c>
      <c r="C42" t="str">
        <f>VLOOKUP($B42, GeoCodes!$F$2:$H$5, 3, FALSE)</f>
        <v>South</v>
      </c>
      <c r="D42">
        <f>INDEX('US Grad Rate 09-10 Source'!$A$6:$F$66, MATCH('US Graduation RatesSAS'!$A42,'US Grad Rate 09-10 Source'!$A$6:$A$66,0), MATCH('US Graduation RatesSAS'!$E42,'US Grad Rate 09-10 Source'!$A$6:$F$6,0))</f>
        <v>59.6</v>
      </c>
      <c r="E42" t="s">
        <v>228</v>
      </c>
      <c r="F42">
        <f>VLOOKUP($A42, 'Source Spending 09-10'!$A$7:$D$67,2,FALSE)</f>
        <v>11360</v>
      </c>
    </row>
    <row r="43" spans="1:6" x14ac:dyDescent="0.25">
      <c r="A43" t="s">
        <v>58</v>
      </c>
      <c r="B43" t="str">
        <f>INDEX(GeoCodes!$A$6:$E$70, MATCH('US Graduation RatesSAS'!$A43, GeoCodes!$D$6:$D$70,0),1)</f>
        <v>2</v>
      </c>
      <c r="C43" t="str">
        <f>VLOOKUP($B43, GeoCodes!$F$2:$H$5, 3, FALSE)</f>
        <v>Midwest</v>
      </c>
      <c r="D43">
        <f>INDEX('US Grad Rate 09-10 Source'!$A$6:$F$66, MATCH('US Graduation RatesSAS'!$A43,'US Grad Rate 09-10 Source'!$A$6:$A$66,0), MATCH('US Graduation RatesSAS'!$E43,'US Grad Rate 09-10 Source'!$A$6:$F$6,0))</f>
        <v>47.5</v>
      </c>
      <c r="E43" t="s">
        <v>228</v>
      </c>
      <c r="F43">
        <f>VLOOKUP($A43, 'Source Spending 09-10'!$A$7:$D$67,2,FALSE)</f>
        <v>10422</v>
      </c>
    </row>
    <row r="44" spans="1:6" x14ac:dyDescent="0.25">
      <c r="A44" t="s">
        <v>59</v>
      </c>
      <c r="B44" t="str">
        <f>INDEX(GeoCodes!$A$6:$E$70, MATCH('US Graduation RatesSAS'!$A44, GeoCodes!$D$6:$D$70,0),1)</f>
        <v>3</v>
      </c>
      <c r="C44" t="str">
        <f>VLOOKUP($B44, GeoCodes!$F$2:$H$5, 3, FALSE)</f>
        <v>South</v>
      </c>
      <c r="D44">
        <f>INDEX('US Grad Rate 09-10 Source'!$A$6:$F$66, MATCH('US Graduation RatesSAS'!$A44,'US Grad Rate 09-10 Source'!$A$6:$A$66,0), MATCH('US Graduation RatesSAS'!$E44,'US Grad Rate 09-10 Source'!$A$6:$F$6,0))</f>
        <v>83.8</v>
      </c>
      <c r="E44" t="s">
        <v>228</v>
      </c>
      <c r="F44">
        <f>VLOOKUP($A44, 'Source Spending 09-10'!$A$7:$D$67,2,FALSE)</f>
        <v>9007</v>
      </c>
    </row>
    <row r="45" spans="1:6" x14ac:dyDescent="0.25">
      <c r="A45" t="s">
        <v>60</v>
      </c>
      <c r="B45" t="str">
        <f>INDEX(GeoCodes!$A$6:$E$70, MATCH('US Graduation RatesSAS'!$A45, GeoCodes!$D$6:$D$70,0),1)</f>
        <v>3</v>
      </c>
      <c r="C45" t="str">
        <f>VLOOKUP($B45, GeoCodes!$F$2:$H$5, 3, FALSE)</f>
        <v>South</v>
      </c>
      <c r="D45">
        <f>INDEX('US Grad Rate 09-10 Source'!$A$6:$F$66, MATCH('US Graduation RatesSAS'!$A45,'US Grad Rate 09-10 Source'!$A$6:$A$66,0), MATCH('US Graduation RatesSAS'!$E45,'US Grad Rate 09-10 Source'!$A$6:$F$6,0))</f>
        <v>100</v>
      </c>
      <c r="E45" t="s">
        <v>228</v>
      </c>
      <c r="F45">
        <f>VLOOKUP($A45, 'Source Spending 09-10'!$A$7:$D$67,2,FALSE)</f>
        <v>11100</v>
      </c>
    </row>
    <row r="46" spans="1:6" x14ac:dyDescent="0.25">
      <c r="A46" t="s">
        <v>61</v>
      </c>
      <c r="B46" t="str">
        <f>INDEX(GeoCodes!$A$6:$E$70, MATCH('US Graduation RatesSAS'!$A46, GeoCodes!$D$6:$D$70,0),1)</f>
        <v>4</v>
      </c>
      <c r="C46" t="str">
        <f>VLOOKUP($B46, GeoCodes!$F$2:$H$5, 3, FALSE)</f>
        <v>West</v>
      </c>
      <c r="D46">
        <f>INDEX('US Grad Rate 09-10 Source'!$A$6:$F$66, MATCH('US Graduation RatesSAS'!$A46,'US Grad Rate 09-10 Source'!$A$6:$A$66,0), MATCH('US Graduation RatesSAS'!$E46,'US Grad Rate 09-10 Source'!$A$6:$F$6,0))</f>
        <v>57.4</v>
      </c>
      <c r="E46" t="s">
        <v>228</v>
      </c>
      <c r="F46">
        <f>VLOOKUP($A46, 'Source Spending 09-10'!$A$7:$D$67,2,FALSE)</f>
        <v>8102</v>
      </c>
    </row>
    <row r="47" spans="1:6" x14ac:dyDescent="0.25">
      <c r="A47" t="s">
        <v>62</v>
      </c>
      <c r="B47" t="str">
        <f>INDEX(GeoCodes!$A$6:$E$70, MATCH('US Graduation RatesSAS'!$A47, GeoCodes!$D$6:$D$70,0),1)</f>
        <v>1</v>
      </c>
      <c r="C47" t="str">
        <f>VLOOKUP($B47, GeoCodes!$F$2:$H$5, 3, FALSE)</f>
        <v>Northeast</v>
      </c>
      <c r="D47">
        <f>INDEX('US Grad Rate 09-10 Source'!$A$6:$F$66, MATCH('US Graduation RatesSAS'!$A47,'US Grad Rate 09-10 Source'!$A$6:$A$66,0), MATCH('US Graduation RatesSAS'!$E47,'US Grad Rate 09-10 Source'!$A$6:$F$6,0))</f>
        <v>71.099999999999994</v>
      </c>
      <c r="E47" t="s">
        <v>228</v>
      </c>
      <c r="F47">
        <f>VLOOKUP($A47, 'Source Spending 09-10'!$A$7:$D$67,2,FALSE)</f>
        <v>17007</v>
      </c>
    </row>
    <row r="48" spans="1:6" x14ac:dyDescent="0.25">
      <c r="A48" t="s">
        <v>64</v>
      </c>
      <c r="B48" t="str">
        <f>INDEX(GeoCodes!$A$6:$E$70, MATCH('US Graduation RatesSAS'!$A48, GeoCodes!$D$6:$D$70,0),1)</f>
        <v>3</v>
      </c>
      <c r="C48" t="str">
        <f>VLOOKUP($B48, GeoCodes!$F$2:$H$5, 3, FALSE)</f>
        <v>South</v>
      </c>
      <c r="D48">
        <f>INDEX('US Grad Rate 09-10 Source'!$A$6:$F$66, MATCH('US Graduation RatesSAS'!$A48,'US Grad Rate 09-10 Source'!$A$6:$A$66,0), MATCH('US Graduation RatesSAS'!$E48,'US Grad Rate 09-10 Source'!$A$6:$F$6,0))</f>
        <v>85.2</v>
      </c>
      <c r="E48" t="s">
        <v>228</v>
      </c>
      <c r="F48">
        <f>VLOOKUP($A48, 'Source Spending 09-10'!$A$7:$D$67,2,FALSE)</f>
        <v>11683</v>
      </c>
    </row>
    <row r="49" spans="1:6" x14ac:dyDescent="0.25">
      <c r="A49" t="s">
        <v>65</v>
      </c>
      <c r="B49" t="str">
        <f>INDEX(GeoCodes!$A$6:$E$70, MATCH('US Graduation RatesSAS'!$A49, GeoCodes!$D$6:$D$70,0),1)</f>
        <v>4</v>
      </c>
      <c r="C49" t="str">
        <f>VLOOKUP($B49, GeoCodes!$F$2:$H$5, 3, FALSE)</f>
        <v>West</v>
      </c>
      <c r="D49">
        <f>INDEX('US Grad Rate 09-10 Source'!$A$6:$F$66, MATCH('US Graduation RatesSAS'!$A49,'US Grad Rate 09-10 Source'!$A$6:$A$66,0), MATCH('US Graduation RatesSAS'!$E49,'US Grad Rate 09-10 Source'!$A$6:$F$6,0))</f>
        <v>58.7</v>
      </c>
      <c r="E49" t="s">
        <v>228</v>
      </c>
      <c r="F49">
        <f>VLOOKUP($A49, 'Source Spending 09-10'!$A$7:$D$67,2,FALSE)</f>
        <v>11395</v>
      </c>
    </row>
    <row r="50" spans="1:6" x14ac:dyDescent="0.25">
      <c r="A50" t="s">
        <v>66</v>
      </c>
      <c r="B50" t="str">
        <f>INDEX(GeoCodes!$A$6:$E$70, MATCH('US Graduation RatesSAS'!$A50, GeoCodes!$D$6:$D$70,0),1)</f>
        <v>3</v>
      </c>
      <c r="C50" t="str">
        <f>VLOOKUP($B50, GeoCodes!$F$2:$H$5, 3, FALSE)</f>
        <v>South</v>
      </c>
      <c r="D50">
        <f>INDEX('US Grad Rate 09-10 Source'!$A$6:$F$66, MATCH('US Graduation RatesSAS'!$A50,'US Grad Rate 09-10 Source'!$A$6:$A$66,0), MATCH('US Graduation RatesSAS'!$E50,'US Grad Rate 09-10 Source'!$A$6:$F$6,0))</f>
        <v>77.8</v>
      </c>
      <c r="E50" t="s">
        <v>228</v>
      </c>
      <c r="F50">
        <f>VLOOKUP($A50, 'Source Spending 09-10'!$A$7:$D$67,2,FALSE)</f>
        <v>12153</v>
      </c>
    </row>
    <row r="51" spans="1:6" x14ac:dyDescent="0.25">
      <c r="A51" t="s">
        <v>67</v>
      </c>
      <c r="B51" t="str">
        <f>INDEX(GeoCodes!$A$6:$E$70, MATCH('US Graduation RatesSAS'!$A51, GeoCodes!$D$6:$D$70,0),1)</f>
        <v>2</v>
      </c>
      <c r="C51" t="str">
        <f>VLOOKUP($B51, GeoCodes!$F$2:$H$5, 3, FALSE)</f>
        <v>Midwest</v>
      </c>
      <c r="D51">
        <f>INDEX('US Grad Rate 09-10 Source'!$A$6:$F$66, MATCH('US Graduation RatesSAS'!$A51,'US Grad Rate 09-10 Source'!$A$6:$A$66,0), MATCH('US Graduation RatesSAS'!$E51,'US Grad Rate 09-10 Source'!$A$6:$F$6,0))</f>
        <v>78.900000000000006</v>
      </c>
      <c r="E51" t="s">
        <v>228</v>
      </c>
      <c r="F51">
        <f>VLOOKUP($A51, 'Source Spending 09-10'!$A$7:$D$67,2,FALSE)</f>
        <v>13244</v>
      </c>
    </row>
    <row r="52" spans="1:6" x14ac:dyDescent="0.25">
      <c r="A52" t="s">
        <v>68</v>
      </c>
      <c r="B52" t="str">
        <f>INDEX(GeoCodes!$A$6:$E$70, MATCH('US Graduation RatesSAS'!$A52, GeoCodes!$D$6:$D$70,0),1)</f>
        <v>4</v>
      </c>
      <c r="C52" t="str">
        <f>VLOOKUP($B52, GeoCodes!$F$2:$H$5, 3, FALSE)</f>
        <v>West</v>
      </c>
      <c r="D52">
        <f>INDEX('US Grad Rate 09-10 Source'!$A$6:$F$66, MATCH('US Graduation RatesSAS'!$A52,'US Grad Rate 09-10 Source'!$A$6:$A$66,0), MATCH('US Graduation RatesSAS'!$E52,'US Grad Rate 09-10 Source'!$A$6:$F$6,0))</f>
        <v>37.6</v>
      </c>
      <c r="E52" t="s">
        <v>228</v>
      </c>
      <c r="F52">
        <f>VLOOKUP($A52, 'Source Spending 09-10'!$A$7:$D$67,2,FALSE)</f>
        <v>19238</v>
      </c>
    </row>
    <row r="53" spans="1:6" x14ac:dyDescent="0.25">
      <c r="A53" t="s">
        <v>9</v>
      </c>
      <c r="B53" t="str">
        <f>INDEX(GeoCodes!$A$6:$E$70, MATCH('US Graduation RatesSAS'!$A53, GeoCodes!$D$6:$D$70,0),1)</f>
        <v>3</v>
      </c>
      <c r="C53" t="str">
        <f>VLOOKUP($B53, GeoCodes!$F$2:$H$5, 3, FALSE)</f>
        <v>South</v>
      </c>
      <c r="D53">
        <f>INDEX('US Grad Rate 09-10 Source'!$A$6:$F$66, MATCH('US Graduation RatesSAS'!$A53,'US Grad Rate 09-10 Source'!$A$6:$A$66,0), MATCH('US Graduation RatesSAS'!$E53,'US Grad Rate 09-10 Source'!$A$6:$F$6,0))</f>
        <v>91.7</v>
      </c>
      <c r="E53" t="s">
        <v>229</v>
      </c>
      <c r="F53">
        <f>VLOOKUP($A53, 'Source Spending 09-10'!$A$7:$D$67,2,FALSE)</f>
        <v>10210</v>
      </c>
    </row>
    <row r="54" spans="1:6" x14ac:dyDescent="0.25">
      <c r="A54" t="s">
        <v>10</v>
      </c>
      <c r="B54" t="str">
        <f>INDEX(GeoCodes!$A$6:$E$70, MATCH('US Graduation RatesSAS'!$A54, GeoCodes!$D$6:$D$70,0),1)</f>
        <v>4</v>
      </c>
      <c r="C54" t="str">
        <f>VLOOKUP($B54, GeoCodes!$F$2:$H$5, 3, FALSE)</f>
        <v>West</v>
      </c>
      <c r="D54">
        <f>INDEX('US Grad Rate 09-10 Source'!$A$6:$F$66, MATCH('US Graduation RatesSAS'!$A54,'US Grad Rate 09-10 Source'!$A$6:$A$66,0), MATCH('US Graduation RatesSAS'!$E54,'US Grad Rate 09-10 Source'!$A$6:$F$6,0))</f>
        <v>71.900000000000006</v>
      </c>
      <c r="E54" t="s">
        <v>229</v>
      </c>
      <c r="F54">
        <f>VLOOKUP($A54, 'Source Spending 09-10'!$A$7:$D$67,2,FALSE)</f>
        <v>17951</v>
      </c>
    </row>
    <row r="55" spans="1:6" x14ac:dyDescent="0.25">
      <c r="A55" t="s">
        <v>13</v>
      </c>
      <c r="B55" t="str">
        <f>INDEX(GeoCodes!$A$6:$E$70, MATCH('US Graduation RatesSAS'!$A55, GeoCodes!$D$6:$D$70,0),1)</f>
        <v>4</v>
      </c>
      <c r="C55" t="str">
        <f>VLOOKUP($B55, GeoCodes!$F$2:$H$5, 3, FALSE)</f>
        <v>West</v>
      </c>
      <c r="D55">
        <f>INDEX('US Grad Rate 09-10 Source'!$A$6:$F$66, MATCH('US Graduation RatesSAS'!$A55,'US Grad Rate 09-10 Source'!$A$6:$A$66,0), MATCH('US Graduation RatesSAS'!$E55,'US Grad Rate 09-10 Source'!$A$6:$F$6,0))</f>
        <v>95.8</v>
      </c>
      <c r="E55" t="s">
        <v>229</v>
      </c>
      <c r="F55">
        <f>VLOOKUP($A55, 'Source Spending 09-10'!$A$7:$D$67,2,FALSE)</f>
        <v>9319</v>
      </c>
    </row>
    <row r="56" spans="1:6" x14ac:dyDescent="0.25">
      <c r="A56" t="s">
        <v>14</v>
      </c>
      <c r="B56" t="str">
        <f>INDEX(GeoCodes!$A$6:$E$70, MATCH('US Graduation RatesSAS'!$A56, GeoCodes!$D$6:$D$70,0),1)</f>
        <v>3</v>
      </c>
      <c r="C56" t="str">
        <f>VLOOKUP($B56, GeoCodes!$F$2:$H$5, 3, FALSE)</f>
        <v>South</v>
      </c>
      <c r="D56">
        <f>INDEX('US Grad Rate 09-10 Source'!$A$6:$F$66, MATCH('US Graduation RatesSAS'!$A56,'US Grad Rate 09-10 Source'!$A$6:$A$66,0), MATCH('US Graduation RatesSAS'!$E56,'US Grad Rate 09-10 Source'!$A$6:$F$6,0))</f>
        <v>85.7</v>
      </c>
      <c r="E56" t="s">
        <v>229</v>
      </c>
      <c r="F56">
        <f>VLOOKUP($A56, 'Source Spending 09-10'!$A$7:$D$67,2,FALSE)</f>
        <v>10978</v>
      </c>
    </row>
    <row r="57" spans="1:6" x14ac:dyDescent="0.25">
      <c r="A57" t="s">
        <v>16</v>
      </c>
      <c r="B57" t="str">
        <f>INDEX(GeoCodes!$A$6:$E$70, MATCH('US Graduation RatesSAS'!$A57, GeoCodes!$D$6:$D$70,0),1)</f>
        <v>4</v>
      </c>
      <c r="C57" t="str">
        <f>VLOOKUP($B57, GeoCodes!$F$2:$H$5, 3, FALSE)</f>
        <v>West</v>
      </c>
      <c r="D57">
        <f>INDEX('US Grad Rate 09-10 Source'!$A$6:$F$66, MATCH('US Graduation RatesSAS'!$A57,'US Grad Rate 09-10 Source'!$A$6:$A$66,0), MATCH('US Graduation RatesSAS'!$E57,'US Grad Rate 09-10 Source'!$A$6:$F$6,0))</f>
        <v>90.1</v>
      </c>
      <c r="E57" t="s">
        <v>229</v>
      </c>
      <c r="F57">
        <f>VLOOKUP($A57, 'Source Spending 09-10'!$A$7:$D$67,2,FALSE)</f>
        <v>10933</v>
      </c>
    </row>
    <row r="58" spans="1:6" x14ac:dyDescent="0.25">
      <c r="A58" t="s">
        <v>17</v>
      </c>
      <c r="B58" t="str">
        <f>INDEX(GeoCodes!$A$6:$E$70, MATCH('US Graduation RatesSAS'!$A58, GeoCodes!$D$6:$D$70,0),1)</f>
        <v>4</v>
      </c>
      <c r="C58" t="str">
        <f>VLOOKUP($B58, GeoCodes!$F$2:$H$5, 3, FALSE)</f>
        <v>West</v>
      </c>
      <c r="D58">
        <f>INDEX('US Grad Rate 09-10 Source'!$A$6:$F$66, MATCH('US Graduation RatesSAS'!$A58,'US Grad Rate 09-10 Source'!$A$6:$A$66,0), MATCH('US Graduation RatesSAS'!$E58,'US Grad Rate 09-10 Source'!$A$6:$F$6,0))</f>
        <v>97.4</v>
      </c>
      <c r="E58" t="s">
        <v>229</v>
      </c>
      <c r="F58">
        <f>VLOOKUP($A58, 'Source Spending 09-10'!$A$7:$D$67,2,FALSE)</f>
        <v>10778</v>
      </c>
    </row>
    <row r="59" spans="1:6" x14ac:dyDescent="0.25">
      <c r="A59" t="s">
        <v>18</v>
      </c>
      <c r="B59" t="str">
        <f>INDEX(GeoCodes!$A$6:$E$70, MATCH('US Graduation RatesSAS'!$A59, GeoCodes!$D$6:$D$70,0),1)</f>
        <v>1</v>
      </c>
      <c r="C59" t="str">
        <f>VLOOKUP($B59, GeoCodes!$F$2:$H$5, 3, FALSE)</f>
        <v>Northeast</v>
      </c>
      <c r="D59">
        <f>INDEX('US Grad Rate 09-10 Source'!$A$6:$F$66, MATCH('US Graduation RatesSAS'!$A59,'US Grad Rate 09-10 Source'!$A$6:$A$66,0), MATCH('US Graduation RatesSAS'!$E59,'US Grad Rate 09-10 Source'!$A$6:$F$6,0))</f>
        <v>88.5</v>
      </c>
      <c r="E59" t="s">
        <v>229</v>
      </c>
      <c r="F59">
        <f>VLOOKUP($A59, 'Source Spending 09-10'!$A$7:$D$67,2,FALSE)</f>
        <v>17611</v>
      </c>
    </row>
    <row r="60" spans="1:6" x14ac:dyDescent="0.25">
      <c r="A60" t="s">
        <v>19</v>
      </c>
      <c r="B60" t="str">
        <f>INDEX(GeoCodes!$A$6:$E$70, MATCH('US Graduation RatesSAS'!$A60, GeoCodes!$D$6:$D$70,0),1)</f>
        <v>3</v>
      </c>
      <c r="C60" t="str">
        <f>VLOOKUP($B60, GeoCodes!$F$2:$H$5, 3, FALSE)</f>
        <v>South</v>
      </c>
      <c r="D60">
        <f>INDEX('US Grad Rate 09-10 Source'!$A$6:$F$66, MATCH('US Graduation RatesSAS'!$A60,'US Grad Rate 09-10 Source'!$A$6:$A$66,0), MATCH('US Graduation RatesSAS'!$E60,'US Grad Rate 09-10 Source'!$A$6:$F$6,0))</f>
        <v>100</v>
      </c>
      <c r="E60" t="s">
        <v>229</v>
      </c>
      <c r="F60">
        <f>VLOOKUP($A60, 'Source Spending 09-10'!$A$7:$D$67,2,FALSE)</f>
        <v>14329</v>
      </c>
    </row>
    <row r="61" spans="1:6" x14ac:dyDescent="0.25">
      <c r="A61" t="s">
        <v>20</v>
      </c>
      <c r="B61" t="str">
        <f>INDEX(GeoCodes!$A$6:$E$70, MATCH('US Graduation RatesSAS'!$A61, GeoCodes!$D$6:$D$70,0),1)</f>
        <v>3</v>
      </c>
      <c r="C61" t="str">
        <f>VLOOKUP($B61, GeoCodes!$F$2:$H$5, 3, FALSE)</f>
        <v>South</v>
      </c>
      <c r="D61">
        <f>INDEX('US Grad Rate 09-10 Source'!$A$6:$F$66, MATCH('US Graduation RatesSAS'!$A61,'US Grad Rate 09-10 Source'!$A$6:$A$66,0), MATCH('US Graduation RatesSAS'!$E61,'US Grad Rate 09-10 Source'!$A$6:$F$6,0))</f>
        <v>79.3</v>
      </c>
      <c r="E61" t="s">
        <v>229</v>
      </c>
      <c r="F61">
        <f>VLOOKUP($A61, 'Source Spending 09-10'!$A$7:$D$67,2,FALSE)</f>
        <v>24358</v>
      </c>
    </row>
    <row r="62" spans="1:6" x14ac:dyDescent="0.25">
      <c r="A62" t="s">
        <v>22</v>
      </c>
      <c r="B62" t="str">
        <f>INDEX(GeoCodes!$A$6:$E$70, MATCH('US Graduation RatesSAS'!$A62, GeoCodes!$D$6:$D$70,0),1)</f>
        <v>3</v>
      </c>
      <c r="C62" t="str">
        <f>VLOOKUP($B62, GeoCodes!$F$2:$H$5, 3, FALSE)</f>
        <v>South</v>
      </c>
      <c r="D62">
        <f>INDEX('US Grad Rate 09-10 Source'!$A$6:$F$66, MATCH('US Graduation RatesSAS'!$A62,'US Grad Rate 09-10 Source'!$A$6:$A$66,0), MATCH('US Graduation RatesSAS'!$E62,'US Grad Rate 09-10 Source'!$A$6:$F$6,0))</f>
        <v>92.5</v>
      </c>
      <c r="E62" t="s">
        <v>229</v>
      </c>
      <c r="F62">
        <f>VLOOKUP($A62, 'Source Spending 09-10'!$A$7:$D$67,2,FALSE)</f>
        <v>10491</v>
      </c>
    </row>
    <row r="63" spans="1:6" x14ac:dyDescent="0.25">
      <c r="A63" t="s">
        <v>23</v>
      </c>
      <c r="B63" t="str">
        <f>INDEX(GeoCodes!$A$6:$E$70, MATCH('US Graduation RatesSAS'!$A63, GeoCodes!$D$6:$D$70,0),1)</f>
        <v>3</v>
      </c>
      <c r="C63" t="str">
        <f>VLOOKUP($B63, GeoCodes!$F$2:$H$5, 3, FALSE)</f>
        <v>South</v>
      </c>
      <c r="D63">
        <f>INDEX('US Grad Rate 09-10 Source'!$A$6:$F$66, MATCH('US Graduation RatesSAS'!$A63,'US Grad Rate 09-10 Source'!$A$6:$A$66,0), MATCH('US Graduation RatesSAS'!$E63,'US Grad Rate 09-10 Source'!$A$6:$F$6,0))</f>
        <v>92.3</v>
      </c>
      <c r="E63" t="s">
        <v>229</v>
      </c>
      <c r="F63">
        <f>VLOOKUP($A63, 'Source Spending 09-10'!$A$7:$D$67,2,FALSE)</f>
        <v>10704</v>
      </c>
    </row>
    <row r="64" spans="1:6" x14ac:dyDescent="0.25">
      <c r="A64" t="s">
        <v>25</v>
      </c>
      <c r="B64" t="str">
        <f>INDEX(GeoCodes!$A$6:$E$70, MATCH('US Graduation RatesSAS'!$A64, GeoCodes!$D$6:$D$70,0),1)</f>
        <v>4</v>
      </c>
      <c r="C64" t="str">
        <f>VLOOKUP($B64, GeoCodes!$F$2:$H$5, 3, FALSE)</f>
        <v>West</v>
      </c>
      <c r="D64">
        <f>INDEX('US Grad Rate 09-10 Source'!$A$6:$F$66, MATCH('US Graduation RatesSAS'!$A64,'US Grad Rate 09-10 Source'!$A$6:$A$66,0), MATCH('US Graduation RatesSAS'!$E64,'US Grad Rate 09-10 Source'!$A$6:$F$6,0))</f>
        <v>77</v>
      </c>
      <c r="E64" t="s">
        <v>229</v>
      </c>
      <c r="F64">
        <f>VLOOKUP($A64, 'Source Spending 09-10'!$A$7:$D$67,2,FALSE)</f>
        <v>12896</v>
      </c>
    </row>
    <row r="65" spans="1:6" x14ac:dyDescent="0.25">
      <c r="A65" t="s">
        <v>26</v>
      </c>
      <c r="B65" t="str">
        <f>INDEX(GeoCodes!$A$6:$E$70, MATCH('US Graduation RatesSAS'!$A65, GeoCodes!$D$6:$D$70,0),1)</f>
        <v>4</v>
      </c>
      <c r="C65" t="str">
        <f>VLOOKUP($B65, GeoCodes!$F$2:$H$5, 3, FALSE)</f>
        <v>West</v>
      </c>
      <c r="D65">
        <f>INDEX('US Grad Rate 09-10 Source'!$A$6:$F$66, MATCH('US Graduation RatesSAS'!$A65,'US Grad Rate 09-10 Source'!$A$6:$A$66,0), MATCH('US Graduation RatesSAS'!$E65,'US Grad Rate 09-10 Source'!$A$6:$F$6,0))</f>
        <v>97.5</v>
      </c>
      <c r="E65" t="s">
        <v>229</v>
      </c>
      <c r="F65">
        <f>VLOOKUP($A65, 'Source Spending 09-10'!$A$7:$D$67,2,FALSE)</f>
        <v>8234</v>
      </c>
    </row>
    <row r="66" spans="1:6" x14ac:dyDescent="0.25">
      <c r="A66" t="s">
        <v>27</v>
      </c>
      <c r="B66" t="str">
        <f>INDEX(GeoCodes!$A$6:$E$70, MATCH('US Graduation RatesSAS'!$A66, GeoCodes!$D$6:$D$70,0),1)</f>
        <v>2</v>
      </c>
      <c r="C66" t="str">
        <f>VLOOKUP($B66, GeoCodes!$F$2:$H$5, 3, FALSE)</f>
        <v>Midwest</v>
      </c>
      <c r="D66">
        <f>INDEX('US Grad Rate 09-10 Source'!$A$6:$F$66, MATCH('US Graduation RatesSAS'!$A66,'US Grad Rate 09-10 Source'!$A$6:$A$66,0), MATCH('US Graduation RatesSAS'!$E66,'US Grad Rate 09-10 Source'!$A$6:$F$6,0))</f>
        <v>97.1</v>
      </c>
      <c r="E66" t="s">
        <v>229</v>
      </c>
      <c r="F66">
        <f>VLOOKUP($A66, 'Source Spending 09-10'!$A$7:$D$67,2,FALSE)</f>
        <v>13403</v>
      </c>
    </row>
    <row r="67" spans="1:6" x14ac:dyDescent="0.25">
      <c r="A67" t="s">
        <v>28</v>
      </c>
      <c r="B67" t="str">
        <f>INDEX(GeoCodes!$A$6:$E$70, MATCH('US Graduation RatesSAS'!$A67, GeoCodes!$D$6:$D$70,0),1)</f>
        <v>2</v>
      </c>
      <c r="C67" t="str">
        <f>VLOOKUP($B67, GeoCodes!$F$2:$H$5, 3, FALSE)</f>
        <v>Midwest</v>
      </c>
      <c r="D67">
        <f>INDEX('US Grad Rate 09-10 Source'!$A$6:$F$66, MATCH('US Graduation RatesSAS'!$A67,'US Grad Rate 09-10 Source'!$A$6:$A$66,0), MATCH('US Graduation RatesSAS'!$E67,'US Grad Rate 09-10 Source'!$A$6:$F$6,0))</f>
        <v>95.2</v>
      </c>
      <c r="E67" t="s">
        <v>229</v>
      </c>
      <c r="F67">
        <f>VLOOKUP($A67, 'Source Spending 09-10'!$A$7:$D$67,2,FALSE)</f>
        <v>10845</v>
      </c>
    </row>
    <row r="68" spans="1:6" x14ac:dyDescent="0.25">
      <c r="A68" t="s">
        <v>29</v>
      </c>
      <c r="B68" t="str">
        <f>INDEX(GeoCodes!$A$6:$E$70, MATCH('US Graduation RatesSAS'!$A68, GeoCodes!$D$6:$D$70,0),1)</f>
        <v>2</v>
      </c>
      <c r="C68" t="str">
        <f>VLOOKUP($B68, GeoCodes!$F$2:$H$5, 3, FALSE)</f>
        <v>Midwest</v>
      </c>
      <c r="D68">
        <f>INDEX('US Grad Rate 09-10 Source'!$A$6:$F$66, MATCH('US Graduation RatesSAS'!$A68,'US Grad Rate 09-10 Source'!$A$6:$A$66,0), MATCH('US Graduation RatesSAS'!$E68,'US Grad Rate 09-10 Source'!$A$6:$F$6,0))</f>
        <v>87.3</v>
      </c>
      <c r="E68" t="s">
        <v>229</v>
      </c>
      <c r="F68">
        <f>VLOOKUP($A68, 'Source Spending 09-10'!$A$7:$D$67,2,FALSE)</f>
        <v>11647</v>
      </c>
    </row>
    <row r="69" spans="1:6" x14ac:dyDescent="0.25">
      <c r="A69" t="s">
        <v>30</v>
      </c>
      <c r="B69" t="str">
        <f>INDEX(GeoCodes!$A$6:$E$70, MATCH('US Graduation RatesSAS'!$A69, GeoCodes!$D$6:$D$70,0),1)</f>
        <v>2</v>
      </c>
      <c r="C69" t="str">
        <f>VLOOKUP($B69, GeoCodes!$F$2:$H$5, 3, FALSE)</f>
        <v>Midwest</v>
      </c>
      <c r="D69">
        <f>INDEX('US Grad Rate 09-10 Source'!$A$6:$F$66, MATCH('US Graduation RatesSAS'!$A69,'US Grad Rate 09-10 Source'!$A$6:$A$66,0), MATCH('US Graduation RatesSAS'!$E69,'US Grad Rate 09-10 Source'!$A$6:$F$6,0))</f>
        <v>88.6</v>
      </c>
      <c r="E69" t="s">
        <v>229</v>
      </c>
      <c r="F69">
        <f>VLOOKUP($A69, 'Source Spending 09-10'!$A$7:$D$67,2,FALSE)</f>
        <v>11228</v>
      </c>
    </row>
    <row r="70" spans="1:6" x14ac:dyDescent="0.25">
      <c r="A70" t="s">
        <v>31</v>
      </c>
      <c r="B70" t="str">
        <f>INDEX(GeoCodes!$A$6:$E$70, MATCH('US Graduation RatesSAS'!$A70, GeoCodes!$D$6:$D$70,0),1)</f>
        <v>3</v>
      </c>
      <c r="C70" t="str">
        <f>VLOOKUP($B70, GeoCodes!$F$2:$H$5, 3, FALSE)</f>
        <v>South</v>
      </c>
      <c r="D70">
        <f>INDEX('US Grad Rate 09-10 Source'!$A$6:$F$66, MATCH('US Graduation RatesSAS'!$A70,'US Grad Rate 09-10 Source'!$A$6:$A$66,0), MATCH('US Graduation RatesSAS'!$E70,'US Grad Rate 09-10 Source'!$A$6:$F$6,0))</f>
        <v>100</v>
      </c>
      <c r="E70" t="s">
        <v>229</v>
      </c>
      <c r="F70">
        <f>VLOOKUP($A70, 'Source Spending 09-10'!$A$7:$D$67,2,FALSE)</f>
        <v>10436</v>
      </c>
    </row>
    <row r="71" spans="1:6" x14ac:dyDescent="0.25">
      <c r="A71" t="s">
        <v>32</v>
      </c>
      <c r="B71" t="str">
        <f>INDEX(GeoCodes!$A$6:$E$70, MATCH('US Graduation RatesSAS'!$A71, GeoCodes!$D$6:$D$70,0),1)</f>
        <v>3</v>
      </c>
      <c r="C71" t="str">
        <f>VLOOKUP($B71, GeoCodes!$F$2:$H$5, 3, FALSE)</f>
        <v>South</v>
      </c>
      <c r="D71">
        <f>INDEX('US Grad Rate 09-10 Source'!$A$6:$F$66, MATCH('US Graduation RatesSAS'!$A71,'US Grad Rate 09-10 Source'!$A$6:$A$66,0), MATCH('US Graduation RatesSAS'!$E71,'US Grad Rate 09-10 Source'!$A$6:$F$6,0))</f>
        <v>100</v>
      </c>
      <c r="E71" t="s">
        <v>229</v>
      </c>
      <c r="F71">
        <f>VLOOKUP($A71, 'Source Spending 09-10'!$A$7:$D$67,2,FALSE)</f>
        <v>12098</v>
      </c>
    </row>
    <row r="72" spans="1:6" x14ac:dyDescent="0.25">
      <c r="A72" t="s">
        <v>33</v>
      </c>
      <c r="B72" t="str">
        <f>INDEX(GeoCodes!$A$6:$E$70, MATCH('US Graduation RatesSAS'!$A72, GeoCodes!$D$6:$D$70,0),1)</f>
        <v>1</v>
      </c>
      <c r="C72" t="str">
        <f>VLOOKUP($B72, GeoCodes!$F$2:$H$5, 3, FALSE)</f>
        <v>Northeast</v>
      </c>
      <c r="D72">
        <f>INDEX('US Grad Rate 09-10 Source'!$A$6:$F$66, MATCH('US Graduation RatesSAS'!$A72,'US Grad Rate 09-10 Source'!$A$6:$A$66,0), MATCH('US Graduation RatesSAS'!$E72,'US Grad Rate 09-10 Source'!$A$6:$F$6,0))</f>
        <v>96.9</v>
      </c>
      <c r="E72" t="s">
        <v>229</v>
      </c>
      <c r="F72">
        <f>VLOOKUP($A72, 'Source Spending 09-10'!$A$7:$D$67,2,FALSE)</f>
        <v>13840</v>
      </c>
    </row>
    <row r="73" spans="1:6" x14ac:dyDescent="0.25">
      <c r="A73" t="s">
        <v>34</v>
      </c>
      <c r="B73" t="str">
        <f>INDEX(GeoCodes!$A$6:$E$70, MATCH('US Graduation RatesSAS'!$A73, GeoCodes!$D$6:$D$70,0),1)</f>
        <v>3</v>
      </c>
      <c r="C73" t="str">
        <f>VLOOKUP($B73, GeoCodes!$F$2:$H$5, 3, FALSE)</f>
        <v>South</v>
      </c>
      <c r="D73">
        <f>INDEX('US Grad Rate 09-10 Source'!$A$6:$F$66, MATCH('US Graduation RatesSAS'!$A73,'US Grad Rate 09-10 Source'!$A$6:$A$66,0), MATCH('US Graduation RatesSAS'!$E73,'US Grad Rate 09-10 Source'!$A$6:$F$6,0))</f>
        <v>100</v>
      </c>
      <c r="E73" t="s">
        <v>229</v>
      </c>
      <c r="F73">
        <f>VLOOKUP($A73, 'Source Spending 09-10'!$A$7:$D$67,2,FALSE)</f>
        <v>15566</v>
      </c>
    </row>
    <row r="74" spans="1:6" x14ac:dyDescent="0.25">
      <c r="A74" t="s">
        <v>35</v>
      </c>
      <c r="B74" t="str">
        <f>INDEX(GeoCodes!$A$6:$E$70, MATCH('US Graduation RatesSAS'!$A74, GeoCodes!$D$6:$D$70,0),1)</f>
        <v>1</v>
      </c>
      <c r="C74" t="str">
        <f>VLOOKUP($B74, GeoCodes!$F$2:$H$5, 3, FALSE)</f>
        <v>Northeast</v>
      </c>
      <c r="D74">
        <f>INDEX('US Grad Rate 09-10 Source'!$A$6:$F$66, MATCH('US Graduation RatesSAS'!$A74,'US Grad Rate 09-10 Source'!$A$6:$A$66,0), MATCH('US Graduation RatesSAS'!$E74,'US Grad Rate 09-10 Source'!$A$6:$F$6,0))</f>
        <v>93.7</v>
      </c>
      <c r="E74" t="s">
        <v>229</v>
      </c>
      <c r="F74">
        <f>VLOOKUP($A74, 'Source Spending 09-10'!$A$7:$D$67,2,FALSE)</f>
        <v>15790</v>
      </c>
    </row>
    <row r="75" spans="1:6" x14ac:dyDescent="0.25">
      <c r="A75" t="s">
        <v>36</v>
      </c>
      <c r="B75" t="str">
        <f>INDEX(GeoCodes!$A$6:$E$70, MATCH('US Graduation RatesSAS'!$A75, GeoCodes!$D$6:$D$70,0),1)</f>
        <v>2</v>
      </c>
      <c r="C75" t="str">
        <f>VLOOKUP($B75, GeoCodes!$F$2:$H$5, 3, FALSE)</f>
        <v>Midwest</v>
      </c>
      <c r="D75">
        <f>INDEX('US Grad Rate 09-10 Source'!$A$6:$F$66, MATCH('US Graduation RatesSAS'!$A75,'US Grad Rate 09-10 Source'!$A$6:$A$66,0), MATCH('US Graduation RatesSAS'!$E75,'US Grad Rate 09-10 Source'!$A$6:$F$6,0))</f>
        <v>92.6</v>
      </c>
      <c r="E75" t="s">
        <v>229</v>
      </c>
      <c r="F75">
        <f>VLOOKUP($A75, 'Source Spending 09-10'!$A$7:$D$67,2,FALSE)</f>
        <v>12002</v>
      </c>
    </row>
    <row r="76" spans="1:6" x14ac:dyDescent="0.25">
      <c r="A76" t="s">
        <v>37</v>
      </c>
      <c r="B76" t="str">
        <f>INDEX(GeoCodes!$A$6:$E$70, MATCH('US Graduation RatesSAS'!$A76, GeoCodes!$D$6:$D$70,0),1)</f>
        <v>2</v>
      </c>
      <c r="C76" t="str">
        <f>VLOOKUP($B76, GeoCodes!$F$2:$H$5, 3, FALSE)</f>
        <v>Midwest</v>
      </c>
      <c r="D76">
        <f>INDEX('US Grad Rate 09-10 Source'!$A$6:$F$66, MATCH('US Graduation RatesSAS'!$A76,'US Grad Rate 09-10 Source'!$A$6:$A$66,0), MATCH('US Graduation RatesSAS'!$E76,'US Grad Rate 09-10 Source'!$A$6:$F$6,0))</f>
        <v>90</v>
      </c>
      <c r="E76" t="s">
        <v>229</v>
      </c>
      <c r="F76">
        <f>VLOOKUP($A76, 'Source Spending 09-10'!$A$7:$D$67,2,FALSE)</f>
        <v>12828</v>
      </c>
    </row>
    <row r="77" spans="1:6" x14ac:dyDescent="0.25">
      <c r="A77" t="s">
        <v>38</v>
      </c>
      <c r="B77" t="str">
        <f>INDEX(GeoCodes!$A$6:$E$70, MATCH('US Graduation RatesSAS'!$A77, GeoCodes!$D$6:$D$70,0),1)</f>
        <v>3</v>
      </c>
      <c r="C77" t="str">
        <f>VLOOKUP($B77, GeoCodes!$F$2:$H$5, 3, FALSE)</f>
        <v>South</v>
      </c>
      <c r="D77">
        <f>INDEX('US Grad Rate 09-10 Source'!$A$6:$F$66, MATCH('US Graduation RatesSAS'!$A77,'US Grad Rate 09-10 Source'!$A$6:$A$66,0), MATCH('US Graduation RatesSAS'!$E77,'US Grad Rate 09-10 Source'!$A$6:$F$6,0))</f>
        <v>86.7</v>
      </c>
      <c r="E77" t="s">
        <v>229</v>
      </c>
      <c r="F77">
        <f>VLOOKUP($A77, 'Source Spending 09-10'!$A$7:$D$67,2,FALSE)</f>
        <v>8902</v>
      </c>
    </row>
    <row r="78" spans="1:6" x14ac:dyDescent="0.25">
      <c r="A78" t="s">
        <v>39</v>
      </c>
      <c r="B78" t="str">
        <f>INDEX(GeoCodes!$A$6:$E$70, MATCH('US Graduation RatesSAS'!$A78, GeoCodes!$D$6:$D$70,0),1)</f>
        <v>2</v>
      </c>
      <c r="C78" t="str">
        <f>VLOOKUP($B78, GeoCodes!$F$2:$H$5, 3, FALSE)</f>
        <v>Midwest</v>
      </c>
      <c r="D78">
        <f>INDEX('US Grad Rate 09-10 Source'!$A$6:$F$66, MATCH('US Graduation RatesSAS'!$A78,'US Grad Rate 09-10 Source'!$A$6:$A$66,0), MATCH('US Graduation RatesSAS'!$E78,'US Grad Rate 09-10 Source'!$A$6:$F$6,0))</f>
        <v>100</v>
      </c>
      <c r="E78" t="s">
        <v>229</v>
      </c>
      <c r="F78">
        <f>VLOOKUP($A78, 'Source Spending 09-10'!$A$7:$D$67,2,FALSE)</f>
        <v>11332</v>
      </c>
    </row>
    <row r="79" spans="1:6" x14ac:dyDescent="0.25">
      <c r="A79" t="s">
        <v>40</v>
      </c>
      <c r="B79" t="str">
        <f>INDEX(GeoCodes!$A$6:$E$70, MATCH('US Graduation RatesSAS'!$A79, GeoCodes!$D$6:$D$70,0),1)</f>
        <v>4</v>
      </c>
      <c r="C79" t="str">
        <f>VLOOKUP($B79, GeoCodes!$F$2:$H$5, 3, FALSE)</f>
        <v>West</v>
      </c>
      <c r="D79">
        <f>INDEX('US Grad Rate 09-10 Source'!$A$6:$F$66, MATCH('US Graduation RatesSAS'!$A79,'US Grad Rate 09-10 Source'!$A$6:$A$66,0), MATCH('US Graduation RatesSAS'!$E79,'US Grad Rate 09-10 Source'!$A$6:$F$6,0))</f>
        <v>90.5</v>
      </c>
      <c r="E79" t="s">
        <v>229</v>
      </c>
      <c r="F79">
        <f>VLOOKUP($A79, 'Source Spending 09-10'!$A$7:$D$67,2,FALSE)</f>
        <v>11565</v>
      </c>
    </row>
    <row r="80" spans="1:6" x14ac:dyDescent="0.25">
      <c r="A80" t="s">
        <v>41</v>
      </c>
      <c r="B80" t="str">
        <f>INDEX(GeoCodes!$A$6:$E$70, MATCH('US Graduation RatesSAS'!$A80, GeoCodes!$D$6:$D$70,0),1)</f>
        <v>2</v>
      </c>
      <c r="C80" t="str">
        <f>VLOOKUP($B80, GeoCodes!$F$2:$H$5, 3, FALSE)</f>
        <v>Midwest</v>
      </c>
      <c r="D80">
        <f>INDEX('US Grad Rate 09-10 Source'!$A$6:$F$66, MATCH('US Graduation RatesSAS'!$A80,'US Grad Rate 09-10 Source'!$A$6:$A$66,0), MATCH('US Graduation RatesSAS'!$E80,'US Grad Rate 09-10 Source'!$A$6:$F$6,0))</f>
        <v>94.9</v>
      </c>
      <c r="E80" t="s">
        <v>229</v>
      </c>
      <c r="F80">
        <f>VLOOKUP($A80, 'Source Spending 09-10'!$A$7:$D$67,2,FALSE)</f>
        <v>12966</v>
      </c>
    </row>
    <row r="81" spans="1:6" x14ac:dyDescent="0.25">
      <c r="A81" t="s">
        <v>42</v>
      </c>
      <c r="B81" t="str">
        <f>INDEX(GeoCodes!$A$6:$E$70, MATCH('US Graduation RatesSAS'!$A81, GeoCodes!$D$6:$D$70,0),1)</f>
        <v>4</v>
      </c>
      <c r="C81" t="str">
        <f>VLOOKUP($B81, GeoCodes!$F$2:$H$5, 3, FALSE)</f>
        <v>West</v>
      </c>
      <c r="D81">
        <f>INDEX('US Grad Rate 09-10 Source'!$A$6:$F$66, MATCH('US Graduation RatesSAS'!$A81,'US Grad Rate 09-10 Source'!$A$6:$A$66,0), MATCH('US Graduation RatesSAS'!$E81,'US Grad Rate 09-10 Source'!$A$6:$F$6,0))</f>
        <v>80.599999999999994</v>
      </c>
      <c r="E81" t="s">
        <v>229</v>
      </c>
      <c r="F81">
        <f>VLOOKUP($A81, 'Source Spending 09-10'!$A$7:$D$67,2,FALSE)</f>
        <v>9925</v>
      </c>
    </row>
    <row r="82" spans="1:6" x14ac:dyDescent="0.25">
      <c r="A82" t="s">
        <v>43</v>
      </c>
      <c r="B82" t="str">
        <f>INDEX(GeoCodes!$A$6:$E$70, MATCH('US Graduation RatesSAS'!$A82, GeoCodes!$D$6:$D$70,0),1)</f>
        <v>1</v>
      </c>
      <c r="C82" t="str">
        <f>VLOOKUP($B82, GeoCodes!$F$2:$H$5, 3, FALSE)</f>
        <v>Northeast</v>
      </c>
      <c r="D82">
        <f>INDEX('US Grad Rate 09-10 Source'!$A$6:$F$66, MATCH('US Graduation RatesSAS'!$A82,'US Grad Rate 09-10 Source'!$A$6:$A$66,0), MATCH('US Graduation RatesSAS'!$E82,'US Grad Rate 09-10 Source'!$A$6:$F$6,0))</f>
        <v>96.9</v>
      </c>
      <c r="E82" t="s">
        <v>229</v>
      </c>
      <c r="F82">
        <f>VLOOKUP($A82, 'Source Spending 09-10'!$A$7:$D$67,2,FALSE)</f>
        <v>14004</v>
      </c>
    </row>
    <row r="83" spans="1:6" x14ac:dyDescent="0.25">
      <c r="A83" t="s">
        <v>44</v>
      </c>
      <c r="B83" t="str">
        <f>INDEX(GeoCodes!$A$6:$E$70, MATCH('US Graduation RatesSAS'!$A83, GeoCodes!$D$6:$D$70,0),1)</f>
        <v>1</v>
      </c>
      <c r="C83" t="str">
        <f>VLOOKUP($B83, GeoCodes!$F$2:$H$5, 3, FALSE)</f>
        <v>Northeast</v>
      </c>
      <c r="D83">
        <f>INDEX('US Grad Rate 09-10 Source'!$A$6:$F$66, MATCH('US Graduation RatesSAS'!$A83,'US Grad Rate 09-10 Source'!$A$6:$A$66,0), MATCH('US Graduation RatesSAS'!$E83,'US Grad Rate 09-10 Source'!$A$6:$F$6,0))</f>
        <v>93.9</v>
      </c>
      <c r="E83" t="s">
        <v>229</v>
      </c>
      <c r="F83">
        <f>VLOOKUP($A83, 'Source Spending 09-10'!$A$7:$D$67,2,FALSE)</f>
        <v>18737</v>
      </c>
    </row>
    <row r="84" spans="1:6" x14ac:dyDescent="0.25">
      <c r="A84" t="s">
        <v>45</v>
      </c>
      <c r="B84" t="str">
        <f>INDEX(GeoCodes!$A$6:$E$70, MATCH('US Graduation RatesSAS'!$A84, GeoCodes!$D$6:$D$70,0),1)</f>
        <v>4</v>
      </c>
      <c r="C84" t="str">
        <f>VLOOKUP($B84, GeoCodes!$F$2:$H$5, 3, FALSE)</f>
        <v>West</v>
      </c>
      <c r="D84">
        <f>INDEX('US Grad Rate 09-10 Source'!$A$6:$F$66, MATCH('US Graduation RatesSAS'!$A84,'US Grad Rate 09-10 Source'!$A$6:$A$66,0), MATCH('US Graduation RatesSAS'!$E84,'US Grad Rate 09-10 Source'!$A$6:$F$6,0))</f>
        <v>94.8</v>
      </c>
      <c r="E84" t="s">
        <v>229</v>
      </c>
      <c r="F84">
        <f>VLOOKUP($A84, 'Source Spending 09-10'!$A$7:$D$67,2,FALSE)</f>
        <v>11342</v>
      </c>
    </row>
    <row r="85" spans="1:6" x14ac:dyDescent="0.25">
      <c r="A85" t="s">
        <v>46</v>
      </c>
      <c r="B85" t="str">
        <f>INDEX(GeoCodes!$A$6:$E$70, MATCH('US Graduation RatesSAS'!$A85, GeoCodes!$D$6:$D$70,0),1)</f>
        <v>1</v>
      </c>
      <c r="C85" t="str">
        <f>VLOOKUP($B85, GeoCodes!$F$2:$H$5, 3, FALSE)</f>
        <v>Northeast</v>
      </c>
      <c r="D85">
        <f>INDEX('US Grad Rate 09-10 Source'!$A$6:$F$66, MATCH('US Graduation RatesSAS'!$A85,'US Grad Rate 09-10 Source'!$A$6:$A$66,0), MATCH('US Graduation RatesSAS'!$E85,'US Grad Rate 09-10 Source'!$A$6:$F$6,0))</f>
        <v>92.1</v>
      </c>
      <c r="E85" t="s">
        <v>229</v>
      </c>
      <c r="F85">
        <f>VLOOKUP($A85, 'Source Spending 09-10'!$A$7:$D$67,2,FALSE)</f>
        <v>20495</v>
      </c>
    </row>
    <row r="86" spans="1:6" x14ac:dyDescent="0.25">
      <c r="A86" t="s">
        <v>47</v>
      </c>
      <c r="B86" t="str">
        <f>INDEX(GeoCodes!$A$6:$E$70, MATCH('US Graduation RatesSAS'!$A86, GeoCodes!$D$6:$D$70,0),1)</f>
        <v>3</v>
      </c>
      <c r="C86" t="str">
        <f>VLOOKUP($B86, GeoCodes!$F$2:$H$5, 3, FALSE)</f>
        <v>South</v>
      </c>
      <c r="D86">
        <f>INDEX('US Grad Rate 09-10 Source'!$A$6:$F$66, MATCH('US Graduation RatesSAS'!$A86,'US Grad Rate 09-10 Source'!$A$6:$A$66,0), MATCH('US Graduation RatesSAS'!$E86,'US Grad Rate 09-10 Source'!$A$6:$F$6,0))</f>
        <v>93.1</v>
      </c>
      <c r="E86" t="s">
        <v>229</v>
      </c>
      <c r="F86">
        <f>VLOOKUP($A86, 'Source Spending 09-10'!$A$7:$D$67,2,FALSE)</f>
        <v>8965</v>
      </c>
    </row>
    <row r="87" spans="1:6" x14ac:dyDescent="0.25">
      <c r="A87" t="s">
        <v>48</v>
      </c>
      <c r="B87" t="str">
        <f>INDEX(GeoCodes!$A$6:$E$70, MATCH('US Graduation RatesSAS'!$A87, GeoCodes!$D$6:$D$70,0),1)</f>
        <v>2</v>
      </c>
      <c r="C87" t="str">
        <f>VLOOKUP($B87, GeoCodes!$F$2:$H$5, 3, FALSE)</f>
        <v>Midwest</v>
      </c>
      <c r="D87">
        <f>INDEX('US Grad Rate 09-10 Source'!$A$6:$F$66, MATCH('US Graduation RatesSAS'!$A87,'US Grad Rate 09-10 Source'!$A$6:$A$66,0), MATCH('US Graduation RatesSAS'!$E87,'US Grad Rate 09-10 Source'!$A$6:$F$6,0))</f>
        <v>100</v>
      </c>
      <c r="E87" t="s">
        <v>229</v>
      </c>
      <c r="F87">
        <f>VLOOKUP($A87, 'Source Spending 09-10'!$A$7:$D$67,2,FALSE)</f>
        <v>12193</v>
      </c>
    </row>
    <row r="88" spans="1:6" x14ac:dyDescent="0.25">
      <c r="A88" t="s">
        <v>50</v>
      </c>
      <c r="B88" t="str">
        <f>INDEX(GeoCodes!$A$6:$E$70, MATCH('US Graduation RatesSAS'!$A88, GeoCodes!$D$6:$D$70,0),1)</f>
        <v>2</v>
      </c>
      <c r="C88" t="str">
        <f>VLOOKUP($B88, GeoCodes!$F$2:$H$5, 3, FALSE)</f>
        <v>Midwest</v>
      </c>
      <c r="D88">
        <f>INDEX('US Grad Rate 09-10 Source'!$A$6:$F$66, MATCH('US Graduation RatesSAS'!$A88,'US Grad Rate 09-10 Source'!$A$6:$A$66,0), MATCH('US Graduation RatesSAS'!$E88,'US Grad Rate 09-10 Source'!$A$6:$F$6,0))</f>
        <v>97.7</v>
      </c>
      <c r="E88" t="s">
        <v>229</v>
      </c>
      <c r="F88">
        <f>VLOOKUP($A88, 'Source Spending 09-10'!$A$7:$D$67,2,FALSE)</f>
        <v>13185</v>
      </c>
    </row>
    <row r="89" spans="1:6" x14ac:dyDescent="0.25">
      <c r="A89" t="s">
        <v>51</v>
      </c>
      <c r="B89" t="str">
        <f>INDEX(GeoCodes!$A$6:$E$70, MATCH('US Graduation RatesSAS'!$A89, GeoCodes!$D$6:$D$70,0),1)</f>
        <v>3</v>
      </c>
      <c r="C89" t="str">
        <f>VLOOKUP($B89, GeoCodes!$F$2:$H$5, 3, FALSE)</f>
        <v>South</v>
      </c>
      <c r="D89">
        <f>INDEX('US Grad Rate 09-10 Source'!$A$6:$F$66, MATCH('US Graduation RatesSAS'!$A89,'US Grad Rate 09-10 Source'!$A$6:$A$66,0), MATCH('US Graduation RatesSAS'!$E89,'US Grad Rate 09-10 Source'!$A$6:$F$6,0))</f>
        <v>100</v>
      </c>
      <c r="E89" t="s">
        <v>229</v>
      </c>
      <c r="F89">
        <f>VLOOKUP($A89, 'Source Spending 09-10'!$A$7:$D$67,2,FALSE)</f>
        <v>8651</v>
      </c>
    </row>
    <row r="90" spans="1:6" x14ac:dyDescent="0.25">
      <c r="A90" t="s">
        <v>52</v>
      </c>
      <c r="B90" t="str">
        <f>INDEX(GeoCodes!$A$6:$E$70, MATCH('US Graduation RatesSAS'!$A90, GeoCodes!$D$6:$D$70,0),1)</f>
        <v>4</v>
      </c>
      <c r="C90" t="str">
        <f>VLOOKUP($B90, GeoCodes!$F$2:$H$5, 3, FALSE)</f>
        <v>West</v>
      </c>
      <c r="D90">
        <f>INDEX('US Grad Rate 09-10 Source'!$A$6:$F$66, MATCH('US Graduation RatesSAS'!$A90,'US Grad Rate 09-10 Source'!$A$6:$A$66,0), MATCH('US Graduation RatesSAS'!$E90,'US Grad Rate 09-10 Source'!$A$6:$F$6,0))</f>
        <v>83.6</v>
      </c>
      <c r="E90" t="s">
        <v>229</v>
      </c>
      <c r="F90">
        <f>VLOOKUP($A90, 'Source Spending 09-10'!$A$7:$D$67,2,FALSE)</f>
        <v>10789</v>
      </c>
    </row>
    <row r="91" spans="1:6" x14ac:dyDescent="0.25">
      <c r="A91" t="s">
        <v>53</v>
      </c>
      <c r="B91" t="str">
        <f>INDEX(GeoCodes!$A$6:$E$70, MATCH('US Graduation RatesSAS'!$A91, GeoCodes!$D$6:$D$70,0),1)</f>
        <v>1</v>
      </c>
      <c r="C91" t="str">
        <f>VLOOKUP($B91, GeoCodes!$F$2:$H$5, 3, FALSE)</f>
        <v>Northeast</v>
      </c>
      <c r="D91">
        <f>INDEX('US Grad Rate 09-10 Source'!$A$6:$F$66, MATCH('US Graduation RatesSAS'!$A91,'US Grad Rate 09-10 Source'!$A$6:$A$66,0), MATCH('US Graduation RatesSAS'!$E91,'US Grad Rate 09-10 Source'!$A$6:$F$6,0))</f>
        <v>100</v>
      </c>
      <c r="E91" t="s">
        <v>229</v>
      </c>
      <c r="F91">
        <f>VLOOKUP($A91, 'Source Spending 09-10'!$A$7:$D$67,2,FALSE)</f>
        <v>14849</v>
      </c>
    </row>
    <row r="92" spans="1:6" x14ac:dyDescent="0.25">
      <c r="A92" t="s">
        <v>56</v>
      </c>
      <c r="B92" t="str">
        <f>INDEX(GeoCodes!$A$6:$E$70, MATCH('US Graduation RatesSAS'!$A92, GeoCodes!$D$6:$D$70,0),1)</f>
        <v>1</v>
      </c>
      <c r="C92" t="str">
        <f>VLOOKUP($B92, GeoCodes!$F$2:$H$5, 3, FALSE)</f>
        <v>Northeast</v>
      </c>
      <c r="D92">
        <f>INDEX('US Grad Rate 09-10 Source'!$A$6:$F$66, MATCH('US Graduation RatesSAS'!$A92,'US Grad Rate 09-10 Source'!$A$6:$A$66,0), MATCH('US Graduation RatesSAS'!$E92,'US Grad Rate 09-10 Source'!$A$6:$F$6,0))</f>
        <v>82</v>
      </c>
      <c r="E92" t="s">
        <v>229</v>
      </c>
      <c r="F92">
        <f>VLOOKUP($A92, 'Source Spending 09-10'!$A$7:$D$67,2,FALSE)</f>
        <v>15753</v>
      </c>
    </row>
    <row r="93" spans="1:6" x14ac:dyDescent="0.25">
      <c r="A93" t="s">
        <v>57</v>
      </c>
      <c r="B93" t="str">
        <f>INDEX(GeoCodes!$A$6:$E$70, MATCH('US Graduation RatesSAS'!$A93, GeoCodes!$D$6:$D$70,0),1)</f>
        <v>3</v>
      </c>
      <c r="C93" t="str">
        <f>VLOOKUP($B93, GeoCodes!$F$2:$H$5, 3, FALSE)</f>
        <v>South</v>
      </c>
      <c r="D93">
        <f>INDEX('US Grad Rate 09-10 Source'!$A$6:$F$66, MATCH('US Graduation RatesSAS'!$A93,'US Grad Rate 09-10 Source'!$A$6:$A$66,0), MATCH('US Graduation RatesSAS'!$E93,'US Grad Rate 09-10 Source'!$A$6:$F$6,0))</f>
        <v>97.1</v>
      </c>
      <c r="E93" t="s">
        <v>229</v>
      </c>
      <c r="F93">
        <f>VLOOKUP($A93, 'Source Spending 09-10'!$A$7:$D$67,2,FALSE)</f>
        <v>11360</v>
      </c>
    </row>
    <row r="94" spans="1:6" x14ac:dyDescent="0.25">
      <c r="A94" t="s">
        <v>58</v>
      </c>
      <c r="B94" t="str">
        <f>INDEX(GeoCodes!$A$6:$E$70, MATCH('US Graduation RatesSAS'!$A94, GeoCodes!$D$6:$D$70,0),1)</f>
        <v>2</v>
      </c>
      <c r="C94" t="str">
        <f>VLOOKUP($B94, GeoCodes!$F$2:$H$5, 3, FALSE)</f>
        <v>Midwest</v>
      </c>
      <c r="D94">
        <f>INDEX('US Grad Rate 09-10 Source'!$A$6:$F$66, MATCH('US Graduation RatesSAS'!$A94,'US Grad Rate 09-10 Source'!$A$6:$A$66,0), MATCH('US Graduation RatesSAS'!$E94,'US Grad Rate 09-10 Source'!$A$6:$F$6,0))</f>
        <v>96.8</v>
      </c>
      <c r="E94" t="s">
        <v>229</v>
      </c>
      <c r="F94">
        <f>VLOOKUP($A94, 'Source Spending 09-10'!$A$7:$D$67,2,FALSE)</f>
        <v>10422</v>
      </c>
    </row>
    <row r="95" spans="1:6" x14ac:dyDescent="0.25">
      <c r="A95" t="s">
        <v>59</v>
      </c>
      <c r="B95" t="str">
        <f>INDEX(GeoCodes!$A$6:$E$70, MATCH('US Graduation RatesSAS'!$A95, GeoCodes!$D$6:$D$70,0),1)</f>
        <v>3</v>
      </c>
      <c r="C95" t="str">
        <f>VLOOKUP($B95, GeoCodes!$F$2:$H$5, 3, FALSE)</f>
        <v>South</v>
      </c>
      <c r="D95">
        <f>INDEX('US Grad Rate 09-10 Source'!$A$6:$F$66, MATCH('US Graduation RatesSAS'!$A95,'US Grad Rate 09-10 Source'!$A$6:$A$66,0), MATCH('US Graduation RatesSAS'!$E95,'US Grad Rate 09-10 Source'!$A$6:$F$6,0))</f>
        <v>99.1</v>
      </c>
      <c r="E95" t="s">
        <v>229</v>
      </c>
      <c r="F95">
        <f>VLOOKUP($A95, 'Source Spending 09-10'!$A$7:$D$67,2,FALSE)</f>
        <v>9007</v>
      </c>
    </row>
    <row r="96" spans="1:6" x14ac:dyDescent="0.25">
      <c r="A96" t="s">
        <v>60</v>
      </c>
      <c r="B96" t="str">
        <f>INDEX(GeoCodes!$A$6:$E$70, MATCH('US Graduation RatesSAS'!$A96, GeoCodes!$D$6:$D$70,0),1)</f>
        <v>3</v>
      </c>
      <c r="C96" t="str">
        <f>VLOOKUP($B96, GeoCodes!$F$2:$H$5, 3, FALSE)</f>
        <v>South</v>
      </c>
      <c r="D96">
        <f>INDEX('US Grad Rate 09-10 Source'!$A$6:$F$66, MATCH('US Graduation RatesSAS'!$A96,'US Grad Rate 09-10 Source'!$A$6:$A$66,0), MATCH('US Graduation RatesSAS'!$E96,'US Grad Rate 09-10 Source'!$A$6:$F$6,0))</f>
        <v>95.9</v>
      </c>
      <c r="E96" t="s">
        <v>229</v>
      </c>
      <c r="F96">
        <f>VLOOKUP($A96, 'Source Spending 09-10'!$A$7:$D$67,2,FALSE)</f>
        <v>11100</v>
      </c>
    </row>
    <row r="97" spans="1:6" x14ac:dyDescent="0.25">
      <c r="A97" t="s">
        <v>61</v>
      </c>
      <c r="B97" t="str">
        <f>INDEX(GeoCodes!$A$6:$E$70, MATCH('US Graduation RatesSAS'!$A97, GeoCodes!$D$6:$D$70,0),1)</f>
        <v>4</v>
      </c>
      <c r="C97" t="str">
        <f>VLOOKUP($B97, GeoCodes!$F$2:$H$5, 3, FALSE)</f>
        <v>West</v>
      </c>
      <c r="D97">
        <f>INDEX('US Grad Rate 09-10 Source'!$A$6:$F$66, MATCH('US Graduation RatesSAS'!$A97,'US Grad Rate 09-10 Source'!$A$6:$A$66,0), MATCH('US Graduation RatesSAS'!$E97,'US Grad Rate 09-10 Source'!$A$6:$F$6,0))</f>
        <v>85.5</v>
      </c>
      <c r="E97" t="s">
        <v>229</v>
      </c>
      <c r="F97">
        <f>VLOOKUP($A97, 'Source Spending 09-10'!$A$7:$D$67,2,FALSE)</f>
        <v>8102</v>
      </c>
    </row>
    <row r="98" spans="1:6" x14ac:dyDescent="0.25">
      <c r="A98" t="s">
        <v>62</v>
      </c>
      <c r="B98" t="str">
        <f>INDEX(GeoCodes!$A$6:$E$70, MATCH('US Graduation RatesSAS'!$A98, GeoCodes!$D$6:$D$70,0),1)</f>
        <v>1</v>
      </c>
      <c r="C98" t="str">
        <f>VLOOKUP($B98, GeoCodes!$F$2:$H$5, 3, FALSE)</f>
        <v>Northeast</v>
      </c>
      <c r="D98">
        <f>INDEX('US Grad Rate 09-10 Source'!$A$6:$F$66, MATCH('US Graduation RatesSAS'!$A98,'US Grad Rate 09-10 Source'!$A$6:$A$66,0), MATCH('US Graduation RatesSAS'!$E98,'US Grad Rate 09-10 Source'!$A$6:$F$6,0))</f>
        <v>100</v>
      </c>
      <c r="E98" t="s">
        <v>229</v>
      </c>
      <c r="F98">
        <f>VLOOKUP($A98, 'Source Spending 09-10'!$A$7:$D$67,2,FALSE)</f>
        <v>17007</v>
      </c>
    </row>
    <row r="99" spans="1:6" x14ac:dyDescent="0.25">
      <c r="A99" t="s">
        <v>64</v>
      </c>
      <c r="B99" t="str">
        <f>INDEX(GeoCodes!$A$6:$E$70, MATCH('US Graduation RatesSAS'!$A99, GeoCodes!$D$6:$D$70,0),1)</f>
        <v>3</v>
      </c>
      <c r="C99" t="str">
        <f>VLOOKUP($B99, GeoCodes!$F$2:$H$5, 3, FALSE)</f>
        <v>South</v>
      </c>
      <c r="D99">
        <f>INDEX('US Grad Rate 09-10 Source'!$A$6:$F$66, MATCH('US Graduation RatesSAS'!$A99,'US Grad Rate 09-10 Source'!$A$6:$A$66,0), MATCH('US Graduation RatesSAS'!$E99,'US Grad Rate 09-10 Source'!$A$6:$F$6,0))</f>
        <v>100</v>
      </c>
      <c r="E99" t="s">
        <v>229</v>
      </c>
      <c r="F99">
        <f>VLOOKUP($A99, 'Source Spending 09-10'!$A$7:$D$67,2,FALSE)</f>
        <v>11683</v>
      </c>
    </row>
    <row r="100" spans="1:6" x14ac:dyDescent="0.25">
      <c r="A100" t="s">
        <v>65</v>
      </c>
      <c r="B100" t="str">
        <f>INDEX(GeoCodes!$A$6:$E$70, MATCH('US Graduation RatesSAS'!$A100, GeoCodes!$D$6:$D$70,0),1)</f>
        <v>4</v>
      </c>
      <c r="C100" t="str">
        <f>VLOOKUP($B100, GeoCodes!$F$2:$H$5, 3, FALSE)</f>
        <v>West</v>
      </c>
      <c r="D100">
        <f>INDEX('US Grad Rate 09-10 Source'!$A$6:$F$66, MATCH('US Graduation RatesSAS'!$A100,'US Grad Rate 09-10 Source'!$A$6:$A$66,0), MATCH('US Graduation RatesSAS'!$E100,'US Grad Rate 09-10 Source'!$A$6:$F$6,0))</f>
        <v>86.8</v>
      </c>
      <c r="E100" t="s">
        <v>229</v>
      </c>
      <c r="F100">
        <f>VLOOKUP($A100, 'Source Spending 09-10'!$A$7:$D$67,2,FALSE)</f>
        <v>11395</v>
      </c>
    </row>
    <row r="101" spans="1:6" x14ac:dyDescent="0.25">
      <c r="A101" t="s">
        <v>66</v>
      </c>
      <c r="B101" t="str">
        <f>INDEX(GeoCodes!$A$6:$E$70, MATCH('US Graduation RatesSAS'!$A101, GeoCodes!$D$6:$D$70,0),1)</f>
        <v>3</v>
      </c>
      <c r="C101" t="str">
        <f>VLOOKUP($B101, GeoCodes!$F$2:$H$5, 3, FALSE)</f>
        <v>South</v>
      </c>
      <c r="D101">
        <f>INDEX('US Grad Rate 09-10 Source'!$A$6:$F$66, MATCH('US Graduation RatesSAS'!$A101,'US Grad Rate 09-10 Source'!$A$6:$A$66,0), MATCH('US Graduation RatesSAS'!$E101,'US Grad Rate 09-10 Source'!$A$6:$F$6,0))</f>
        <v>100</v>
      </c>
      <c r="E101" t="s">
        <v>229</v>
      </c>
      <c r="F101">
        <f>VLOOKUP($A101, 'Source Spending 09-10'!$A$7:$D$67,2,FALSE)</f>
        <v>12153</v>
      </c>
    </row>
    <row r="102" spans="1:6" x14ac:dyDescent="0.25">
      <c r="A102" t="s">
        <v>67</v>
      </c>
      <c r="B102" t="str">
        <f>INDEX(GeoCodes!$A$6:$E$70, MATCH('US Graduation RatesSAS'!$A102, GeoCodes!$D$6:$D$70,0),1)</f>
        <v>2</v>
      </c>
      <c r="C102" t="str">
        <f>VLOOKUP($B102, GeoCodes!$F$2:$H$5, 3, FALSE)</f>
        <v>Midwest</v>
      </c>
      <c r="D102">
        <f>INDEX('US Grad Rate 09-10 Source'!$A$6:$F$66, MATCH('US Graduation RatesSAS'!$A102,'US Grad Rate 09-10 Source'!$A$6:$A$66,0), MATCH('US Graduation RatesSAS'!$E102,'US Grad Rate 09-10 Source'!$A$6:$F$6,0))</f>
        <v>94.9</v>
      </c>
      <c r="E102" t="s">
        <v>229</v>
      </c>
      <c r="F102">
        <f>VLOOKUP($A102, 'Source Spending 09-10'!$A$7:$D$67,2,FALSE)</f>
        <v>13244</v>
      </c>
    </row>
    <row r="103" spans="1:6" x14ac:dyDescent="0.25">
      <c r="A103" t="s">
        <v>68</v>
      </c>
      <c r="B103" t="str">
        <f>INDEX(GeoCodes!$A$6:$E$70, MATCH('US Graduation RatesSAS'!$A103, GeoCodes!$D$6:$D$70,0),1)</f>
        <v>4</v>
      </c>
      <c r="C103" t="str">
        <f>VLOOKUP($B103, GeoCodes!$F$2:$H$5, 3, FALSE)</f>
        <v>West</v>
      </c>
      <c r="D103">
        <f>INDEX('US Grad Rate 09-10 Source'!$A$6:$F$66, MATCH('US Graduation RatesSAS'!$A103,'US Grad Rate 09-10 Source'!$A$6:$A$66,0), MATCH('US Graduation RatesSAS'!$E103,'US Grad Rate 09-10 Source'!$A$6:$F$6,0))</f>
        <v>69</v>
      </c>
      <c r="E103" t="s">
        <v>229</v>
      </c>
      <c r="F103">
        <f>VLOOKUP($A103, 'Source Spending 09-10'!$A$7:$D$67,2,FALSE)</f>
        <v>19238</v>
      </c>
    </row>
    <row r="104" spans="1:6" x14ac:dyDescent="0.25">
      <c r="A104" t="s">
        <v>9</v>
      </c>
      <c r="B104" t="str">
        <f>INDEX(GeoCodes!$A$6:$E$70, MATCH('US Graduation RatesSAS'!$A104, GeoCodes!$D$6:$D$70,0),1)</f>
        <v>3</v>
      </c>
      <c r="C104" t="str">
        <f>VLOOKUP($B104, GeoCodes!$F$2:$H$5, 3, FALSE)</f>
        <v>South</v>
      </c>
      <c r="D104">
        <f>INDEX('US Grad Rate 09-10 Source'!$A$6:$F$66, MATCH('US Graduation RatesSAS'!$A104,'US Grad Rate 09-10 Source'!$A$6:$A$66,0), MATCH('US Graduation RatesSAS'!$E104,'US Grad Rate 09-10 Source'!$A$6:$F$6,0))</f>
        <v>65.400000000000006</v>
      </c>
      <c r="E104" t="s">
        <v>230</v>
      </c>
      <c r="F104">
        <f>VLOOKUP($A104, 'Source Spending 09-10'!$A$7:$D$67,2,FALSE)</f>
        <v>10210</v>
      </c>
    </row>
    <row r="105" spans="1:6" x14ac:dyDescent="0.25">
      <c r="A105" t="s">
        <v>10</v>
      </c>
      <c r="B105" t="str">
        <f>INDEX(GeoCodes!$A$6:$E$70, MATCH('US Graduation RatesSAS'!$A105, GeoCodes!$D$6:$D$70,0),1)</f>
        <v>4</v>
      </c>
      <c r="C105" t="str">
        <f>VLOOKUP($B105, GeoCodes!$F$2:$H$5, 3, FALSE)</f>
        <v>West</v>
      </c>
      <c r="D105">
        <f>INDEX('US Grad Rate 09-10 Source'!$A$6:$F$66, MATCH('US Graduation RatesSAS'!$A105,'US Grad Rate 09-10 Source'!$A$6:$A$66,0), MATCH('US Graduation RatesSAS'!$E105,'US Grad Rate 09-10 Source'!$A$6:$F$6,0))</f>
        <v>61.3</v>
      </c>
      <c r="E105" t="s">
        <v>230</v>
      </c>
      <c r="F105">
        <f>VLOOKUP($A105, 'Source Spending 09-10'!$A$7:$D$67,2,FALSE)</f>
        <v>17951</v>
      </c>
    </row>
    <row r="106" spans="1:6" x14ac:dyDescent="0.25">
      <c r="A106" t="s">
        <v>13</v>
      </c>
      <c r="B106" t="str">
        <f>INDEX(GeoCodes!$A$6:$E$70, MATCH('US Graduation RatesSAS'!$A106, GeoCodes!$D$6:$D$70,0),1)</f>
        <v>4</v>
      </c>
      <c r="C106" t="str">
        <f>VLOOKUP($B106, GeoCodes!$F$2:$H$5, 3, FALSE)</f>
        <v>West</v>
      </c>
      <c r="D106">
        <f>INDEX('US Grad Rate 09-10 Source'!$A$6:$F$66, MATCH('US Graduation RatesSAS'!$A106,'US Grad Rate 09-10 Source'!$A$6:$A$66,0), MATCH('US Graduation RatesSAS'!$E106,'US Grad Rate 09-10 Source'!$A$6:$F$6,0))</f>
        <v>81</v>
      </c>
      <c r="E106" t="s">
        <v>230</v>
      </c>
      <c r="F106">
        <f>VLOOKUP($A106, 'Source Spending 09-10'!$A$7:$D$67,2,FALSE)</f>
        <v>9319</v>
      </c>
    </row>
    <row r="107" spans="1:6" x14ac:dyDescent="0.25">
      <c r="A107" t="s">
        <v>14</v>
      </c>
      <c r="B107" t="str">
        <f>INDEX(GeoCodes!$A$6:$E$70, MATCH('US Graduation RatesSAS'!$A107, GeoCodes!$D$6:$D$70,0),1)</f>
        <v>3</v>
      </c>
      <c r="C107" t="str">
        <f>VLOOKUP($B107, GeoCodes!$F$2:$H$5, 3, FALSE)</f>
        <v>South</v>
      </c>
      <c r="D107">
        <f>INDEX('US Grad Rate 09-10 Source'!$A$6:$F$66, MATCH('US Graduation RatesSAS'!$A107,'US Grad Rate 09-10 Source'!$A$6:$A$66,0), MATCH('US Graduation RatesSAS'!$E107,'US Grad Rate 09-10 Source'!$A$6:$F$6,0))</f>
        <v>67.599999999999994</v>
      </c>
      <c r="E107" t="s">
        <v>230</v>
      </c>
      <c r="F107">
        <f>VLOOKUP($A107, 'Source Spending 09-10'!$A$7:$D$67,2,FALSE)</f>
        <v>10978</v>
      </c>
    </row>
    <row r="108" spans="1:6" x14ac:dyDescent="0.25">
      <c r="A108" t="s">
        <v>16</v>
      </c>
      <c r="B108" t="str">
        <f>INDEX(GeoCodes!$A$6:$E$70, MATCH('US Graduation RatesSAS'!$A108, GeoCodes!$D$6:$D$70,0),1)</f>
        <v>4</v>
      </c>
      <c r="C108" t="str">
        <f>VLOOKUP($B108, GeoCodes!$F$2:$H$5, 3, FALSE)</f>
        <v>West</v>
      </c>
      <c r="D108">
        <f>INDEX('US Grad Rate 09-10 Source'!$A$6:$F$66, MATCH('US Graduation RatesSAS'!$A108,'US Grad Rate 09-10 Source'!$A$6:$A$66,0), MATCH('US Graduation RatesSAS'!$E108,'US Grad Rate 09-10 Source'!$A$6:$F$6,0))</f>
        <v>65.400000000000006</v>
      </c>
      <c r="E108" t="s">
        <v>230</v>
      </c>
      <c r="F108">
        <f>VLOOKUP($A108, 'Source Spending 09-10'!$A$7:$D$67,2,FALSE)</f>
        <v>10933</v>
      </c>
    </row>
    <row r="109" spans="1:6" x14ac:dyDescent="0.25">
      <c r="A109" t="s">
        <v>17</v>
      </c>
      <c r="B109" t="str">
        <f>INDEX(GeoCodes!$A$6:$E$70, MATCH('US Graduation RatesSAS'!$A109, GeoCodes!$D$6:$D$70,0),1)</f>
        <v>4</v>
      </c>
      <c r="C109" t="str">
        <f>VLOOKUP($B109, GeoCodes!$F$2:$H$5, 3, FALSE)</f>
        <v>West</v>
      </c>
      <c r="D109">
        <f>INDEX('US Grad Rate 09-10 Source'!$A$6:$F$66, MATCH('US Graduation RatesSAS'!$A109,'US Grad Rate 09-10 Source'!$A$6:$A$66,0), MATCH('US Graduation RatesSAS'!$E109,'US Grad Rate 09-10 Source'!$A$6:$F$6,0))</f>
        <v>75.900000000000006</v>
      </c>
      <c r="E109" t="s">
        <v>230</v>
      </c>
      <c r="F109">
        <f>VLOOKUP($A109, 'Source Spending 09-10'!$A$7:$D$67,2,FALSE)</f>
        <v>10778</v>
      </c>
    </row>
    <row r="110" spans="1:6" x14ac:dyDescent="0.25">
      <c r="A110" t="s">
        <v>18</v>
      </c>
      <c r="B110" t="str">
        <f>INDEX(GeoCodes!$A$6:$E$70, MATCH('US Graduation RatesSAS'!$A110, GeoCodes!$D$6:$D$70,0),1)</f>
        <v>1</v>
      </c>
      <c r="C110" t="str">
        <f>VLOOKUP($B110, GeoCodes!$F$2:$H$5, 3, FALSE)</f>
        <v>Northeast</v>
      </c>
      <c r="D110">
        <f>INDEX('US Grad Rate 09-10 Source'!$A$6:$F$66, MATCH('US Graduation RatesSAS'!$A110,'US Grad Rate 09-10 Source'!$A$6:$A$66,0), MATCH('US Graduation RatesSAS'!$E110,'US Grad Rate 09-10 Source'!$A$6:$F$6,0))</f>
        <v>63.5</v>
      </c>
      <c r="E110" t="s">
        <v>230</v>
      </c>
      <c r="F110">
        <f>VLOOKUP($A110, 'Source Spending 09-10'!$A$7:$D$67,2,FALSE)</f>
        <v>17611</v>
      </c>
    </row>
    <row r="111" spans="1:6" x14ac:dyDescent="0.25">
      <c r="A111" t="s">
        <v>19</v>
      </c>
      <c r="B111" t="str">
        <f>INDEX(GeoCodes!$A$6:$E$70, MATCH('US Graduation RatesSAS'!$A111, GeoCodes!$D$6:$D$70,0),1)</f>
        <v>3</v>
      </c>
      <c r="C111" t="str">
        <f>VLOOKUP($B111, GeoCodes!$F$2:$H$5, 3, FALSE)</f>
        <v>South</v>
      </c>
      <c r="D111">
        <f>INDEX('US Grad Rate 09-10 Source'!$A$6:$F$66, MATCH('US Graduation RatesSAS'!$A111,'US Grad Rate 09-10 Source'!$A$6:$A$66,0), MATCH('US Graduation RatesSAS'!$E111,'US Grad Rate 09-10 Source'!$A$6:$F$6,0))</f>
        <v>68.2</v>
      </c>
      <c r="E111" t="s">
        <v>230</v>
      </c>
      <c r="F111">
        <f>VLOOKUP($A111, 'Source Spending 09-10'!$A$7:$D$67,2,FALSE)</f>
        <v>14329</v>
      </c>
    </row>
    <row r="112" spans="1:6" x14ac:dyDescent="0.25">
      <c r="A112" t="s">
        <v>20</v>
      </c>
      <c r="B112" t="str">
        <f>INDEX(GeoCodes!$A$6:$E$70, MATCH('US Graduation RatesSAS'!$A112, GeoCodes!$D$6:$D$70,0),1)</f>
        <v>3</v>
      </c>
      <c r="C112" t="str">
        <f>VLOOKUP($B112, GeoCodes!$F$2:$H$5, 3, FALSE)</f>
        <v>South</v>
      </c>
      <c r="D112">
        <f>INDEX('US Grad Rate 09-10 Source'!$A$6:$F$66, MATCH('US Graduation RatesSAS'!$A112,'US Grad Rate 09-10 Source'!$A$6:$A$66,0), MATCH('US Graduation RatesSAS'!$E112,'US Grad Rate 09-10 Source'!$A$6:$F$6,0))</f>
        <v>59</v>
      </c>
      <c r="E112" t="s">
        <v>230</v>
      </c>
      <c r="F112">
        <f>VLOOKUP($A112, 'Source Spending 09-10'!$A$7:$D$67,2,FALSE)</f>
        <v>24358</v>
      </c>
    </row>
    <row r="113" spans="1:6" x14ac:dyDescent="0.25">
      <c r="A113" t="s">
        <v>22</v>
      </c>
      <c r="B113" t="str">
        <f>INDEX(GeoCodes!$A$6:$E$70, MATCH('US Graduation RatesSAS'!$A113, GeoCodes!$D$6:$D$70,0),1)</f>
        <v>3</v>
      </c>
      <c r="C113" t="str">
        <f>VLOOKUP($B113, GeoCodes!$F$2:$H$5, 3, FALSE)</f>
        <v>South</v>
      </c>
      <c r="D113">
        <f>INDEX('US Grad Rate 09-10 Source'!$A$6:$F$66, MATCH('US Graduation RatesSAS'!$A113,'US Grad Rate 09-10 Source'!$A$6:$A$66,0), MATCH('US Graduation RatesSAS'!$E113,'US Grad Rate 09-10 Source'!$A$6:$F$6,0))</f>
        <v>63.6</v>
      </c>
      <c r="E113" t="s">
        <v>230</v>
      </c>
      <c r="F113">
        <f>VLOOKUP($A113, 'Source Spending 09-10'!$A$7:$D$67,2,FALSE)</f>
        <v>10491</v>
      </c>
    </row>
    <row r="114" spans="1:6" x14ac:dyDescent="0.25">
      <c r="A114" t="s">
        <v>23</v>
      </c>
      <c r="B114" t="str">
        <f>INDEX(GeoCodes!$A$6:$E$70, MATCH('US Graduation RatesSAS'!$A114, GeoCodes!$D$6:$D$70,0),1)</f>
        <v>3</v>
      </c>
      <c r="C114" t="str">
        <f>VLOOKUP($B114, GeoCodes!$F$2:$H$5, 3, FALSE)</f>
        <v>South</v>
      </c>
      <c r="D114">
        <f>INDEX('US Grad Rate 09-10 Source'!$A$6:$F$66, MATCH('US Graduation RatesSAS'!$A114,'US Grad Rate 09-10 Source'!$A$6:$A$66,0), MATCH('US Graduation RatesSAS'!$E114,'US Grad Rate 09-10 Source'!$A$6:$F$6,0))</f>
        <v>62.9</v>
      </c>
      <c r="E114" t="s">
        <v>230</v>
      </c>
      <c r="F114">
        <f>VLOOKUP($A114, 'Source Spending 09-10'!$A$7:$D$67,2,FALSE)</f>
        <v>10704</v>
      </c>
    </row>
    <row r="115" spans="1:6" x14ac:dyDescent="0.25">
      <c r="A115" t="s">
        <v>25</v>
      </c>
      <c r="B115" t="str">
        <f>INDEX(GeoCodes!$A$6:$E$70, MATCH('US Graduation RatesSAS'!$A115, GeoCodes!$D$6:$D$70,0),1)</f>
        <v>4</v>
      </c>
      <c r="C115" t="str">
        <f>VLOOKUP($B115, GeoCodes!$F$2:$H$5, 3, FALSE)</f>
        <v>West</v>
      </c>
      <c r="D115">
        <f>INDEX('US Grad Rate 09-10 Source'!$A$6:$F$66, MATCH('US Graduation RatesSAS'!$A115,'US Grad Rate 09-10 Source'!$A$6:$A$66,0), MATCH('US Graduation RatesSAS'!$E115,'US Grad Rate 09-10 Source'!$A$6:$F$6,0))</f>
        <v>67.3</v>
      </c>
      <c r="E115" t="s">
        <v>230</v>
      </c>
      <c r="F115">
        <f>VLOOKUP($A115, 'Source Spending 09-10'!$A$7:$D$67,2,FALSE)</f>
        <v>12896</v>
      </c>
    </row>
    <row r="116" spans="1:6" x14ac:dyDescent="0.25">
      <c r="A116" t="s">
        <v>26</v>
      </c>
      <c r="B116" t="str">
        <f>INDEX(GeoCodes!$A$6:$E$70, MATCH('US Graduation RatesSAS'!$A116, GeoCodes!$D$6:$D$70,0),1)</f>
        <v>4</v>
      </c>
      <c r="C116" t="str">
        <f>VLOOKUP($B116, GeoCodes!$F$2:$H$5, 3, FALSE)</f>
        <v>West</v>
      </c>
      <c r="D116">
        <f>INDEX('US Grad Rate 09-10 Source'!$A$6:$F$66, MATCH('US Graduation RatesSAS'!$A116,'US Grad Rate 09-10 Source'!$A$6:$A$66,0), MATCH('US Graduation RatesSAS'!$E116,'US Grad Rate 09-10 Source'!$A$6:$F$6,0))</f>
        <v>75</v>
      </c>
      <c r="E116" t="s">
        <v>230</v>
      </c>
      <c r="F116">
        <f>VLOOKUP($A116, 'Source Spending 09-10'!$A$7:$D$67,2,FALSE)</f>
        <v>8234</v>
      </c>
    </row>
    <row r="117" spans="1:6" x14ac:dyDescent="0.25">
      <c r="A117" t="s">
        <v>27</v>
      </c>
      <c r="B117" t="str">
        <f>INDEX(GeoCodes!$A$6:$E$70, MATCH('US Graduation RatesSAS'!$A117, GeoCodes!$D$6:$D$70,0),1)</f>
        <v>2</v>
      </c>
      <c r="C117" t="str">
        <f>VLOOKUP($B117, GeoCodes!$F$2:$H$5, 3, FALSE)</f>
        <v>Midwest</v>
      </c>
      <c r="D117">
        <f>INDEX('US Grad Rate 09-10 Source'!$A$6:$F$66, MATCH('US Graduation RatesSAS'!$A117,'US Grad Rate 09-10 Source'!$A$6:$A$66,0), MATCH('US Graduation RatesSAS'!$E117,'US Grad Rate 09-10 Source'!$A$6:$F$6,0))</f>
        <v>68.7</v>
      </c>
      <c r="E117" t="s">
        <v>230</v>
      </c>
      <c r="F117">
        <f>VLOOKUP($A117, 'Source Spending 09-10'!$A$7:$D$67,2,FALSE)</f>
        <v>13403</v>
      </c>
    </row>
    <row r="118" spans="1:6" x14ac:dyDescent="0.25">
      <c r="A118" t="s">
        <v>28</v>
      </c>
      <c r="B118" t="str">
        <f>INDEX(GeoCodes!$A$6:$E$70, MATCH('US Graduation RatesSAS'!$A118, GeoCodes!$D$6:$D$70,0),1)</f>
        <v>2</v>
      </c>
      <c r="C118" t="str">
        <f>VLOOKUP($B118, GeoCodes!$F$2:$H$5, 3, FALSE)</f>
        <v>Midwest</v>
      </c>
      <c r="D118">
        <f>INDEX('US Grad Rate 09-10 Source'!$A$6:$F$66, MATCH('US Graduation RatesSAS'!$A118,'US Grad Rate 09-10 Source'!$A$6:$A$66,0), MATCH('US Graduation RatesSAS'!$E118,'US Grad Rate 09-10 Source'!$A$6:$F$6,0))</f>
        <v>61.6</v>
      </c>
      <c r="E118" t="s">
        <v>230</v>
      </c>
      <c r="F118">
        <f>VLOOKUP($A118, 'Source Spending 09-10'!$A$7:$D$67,2,FALSE)</f>
        <v>10845</v>
      </c>
    </row>
    <row r="119" spans="1:6" x14ac:dyDescent="0.25">
      <c r="A119" t="s">
        <v>29</v>
      </c>
      <c r="B119" t="str">
        <f>INDEX(GeoCodes!$A$6:$E$70, MATCH('US Graduation RatesSAS'!$A119, GeoCodes!$D$6:$D$70,0),1)</f>
        <v>2</v>
      </c>
      <c r="C119" t="str">
        <f>VLOOKUP($B119, GeoCodes!$F$2:$H$5, 3, FALSE)</f>
        <v>Midwest</v>
      </c>
      <c r="D119">
        <f>INDEX('US Grad Rate 09-10 Source'!$A$6:$F$66, MATCH('US Graduation RatesSAS'!$A119,'US Grad Rate 09-10 Source'!$A$6:$A$66,0), MATCH('US Graduation RatesSAS'!$E119,'US Grad Rate 09-10 Source'!$A$6:$F$6,0))</f>
        <v>60.7</v>
      </c>
      <c r="E119" t="s">
        <v>230</v>
      </c>
      <c r="F119">
        <f>VLOOKUP($A119, 'Source Spending 09-10'!$A$7:$D$67,2,FALSE)</f>
        <v>11647</v>
      </c>
    </row>
    <row r="120" spans="1:6" x14ac:dyDescent="0.25">
      <c r="A120" t="s">
        <v>30</v>
      </c>
      <c r="B120" t="str">
        <f>INDEX(GeoCodes!$A$6:$E$70, MATCH('US Graduation RatesSAS'!$A120, GeoCodes!$D$6:$D$70,0),1)</f>
        <v>2</v>
      </c>
      <c r="C120" t="str">
        <f>VLOOKUP($B120, GeoCodes!$F$2:$H$5, 3, FALSE)</f>
        <v>Midwest</v>
      </c>
      <c r="D120">
        <f>INDEX('US Grad Rate 09-10 Source'!$A$6:$F$66, MATCH('US Graduation RatesSAS'!$A120,'US Grad Rate 09-10 Source'!$A$6:$A$66,0), MATCH('US Graduation RatesSAS'!$E120,'US Grad Rate 09-10 Source'!$A$6:$F$6,0))</f>
        <v>68</v>
      </c>
      <c r="E120" t="s">
        <v>230</v>
      </c>
      <c r="F120">
        <f>VLOOKUP($A120, 'Source Spending 09-10'!$A$7:$D$67,2,FALSE)</f>
        <v>11228</v>
      </c>
    </row>
    <row r="121" spans="1:6" x14ac:dyDescent="0.25">
      <c r="A121" t="s">
        <v>31</v>
      </c>
      <c r="B121" t="str">
        <f>INDEX(GeoCodes!$A$6:$E$70, MATCH('US Graduation RatesSAS'!$A121, GeoCodes!$D$6:$D$70,0),1)</f>
        <v>3</v>
      </c>
      <c r="C121" t="str">
        <f>VLOOKUP($B121, GeoCodes!$F$2:$H$5, 3, FALSE)</f>
        <v>South</v>
      </c>
      <c r="D121">
        <f>INDEX('US Grad Rate 09-10 Source'!$A$6:$F$66, MATCH('US Graduation RatesSAS'!$A121,'US Grad Rate 09-10 Source'!$A$6:$A$66,0), MATCH('US Graduation RatesSAS'!$E121,'US Grad Rate 09-10 Source'!$A$6:$F$6,0))</f>
        <v>75.599999999999994</v>
      </c>
      <c r="E121" t="s">
        <v>230</v>
      </c>
      <c r="F121">
        <f>VLOOKUP($A121, 'Source Spending 09-10'!$A$7:$D$67,2,FALSE)</f>
        <v>10436</v>
      </c>
    </row>
    <row r="122" spans="1:6" x14ac:dyDescent="0.25">
      <c r="A122" t="s">
        <v>32</v>
      </c>
      <c r="B122" t="str">
        <f>INDEX(GeoCodes!$A$6:$E$70, MATCH('US Graduation RatesSAS'!$A122, GeoCodes!$D$6:$D$70,0),1)</f>
        <v>3</v>
      </c>
      <c r="C122" t="str">
        <f>VLOOKUP($B122, GeoCodes!$F$2:$H$5, 3, FALSE)</f>
        <v>South</v>
      </c>
      <c r="D122">
        <f>INDEX('US Grad Rate 09-10 Source'!$A$6:$F$66, MATCH('US Graduation RatesSAS'!$A122,'US Grad Rate 09-10 Source'!$A$6:$A$66,0), MATCH('US Graduation RatesSAS'!$E122,'US Grad Rate 09-10 Source'!$A$6:$F$6,0))</f>
        <v>61.9</v>
      </c>
      <c r="E122" t="s">
        <v>230</v>
      </c>
      <c r="F122">
        <f>VLOOKUP($A122, 'Source Spending 09-10'!$A$7:$D$67,2,FALSE)</f>
        <v>12098</v>
      </c>
    </row>
    <row r="123" spans="1:6" x14ac:dyDescent="0.25">
      <c r="A123" t="s">
        <v>33</v>
      </c>
      <c r="B123" t="str">
        <f>INDEX(GeoCodes!$A$6:$E$70, MATCH('US Graduation RatesSAS'!$A123, GeoCodes!$D$6:$D$70,0),1)</f>
        <v>1</v>
      </c>
      <c r="C123" t="str">
        <f>VLOOKUP($B123, GeoCodes!$F$2:$H$5, 3, FALSE)</f>
        <v>Northeast</v>
      </c>
      <c r="D123">
        <f>INDEX('US Grad Rate 09-10 Source'!$A$6:$F$66, MATCH('US Graduation RatesSAS'!$A123,'US Grad Rate 09-10 Source'!$A$6:$A$66,0), MATCH('US Graduation RatesSAS'!$E123,'US Grad Rate 09-10 Source'!$A$6:$F$6,0))</f>
        <v>86.9</v>
      </c>
      <c r="E123" t="s">
        <v>230</v>
      </c>
      <c r="F123">
        <f>VLOOKUP($A123, 'Source Spending 09-10'!$A$7:$D$67,2,FALSE)</f>
        <v>13840</v>
      </c>
    </row>
    <row r="124" spans="1:6" x14ac:dyDescent="0.25">
      <c r="A124" t="s">
        <v>34</v>
      </c>
      <c r="B124" t="str">
        <f>INDEX(GeoCodes!$A$6:$E$70, MATCH('US Graduation RatesSAS'!$A124, GeoCodes!$D$6:$D$70,0),1)</f>
        <v>3</v>
      </c>
      <c r="C124" t="str">
        <f>VLOOKUP($B124, GeoCodes!$F$2:$H$5, 3, FALSE)</f>
        <v>South</v>
      </c>
      <c r="D124">
        <f>INDEX('US Grad Rate 09-10 Source'!$A$6:$F$66, MATCH('US Graduation RatesSAS'!$A124,'US Grad Rate 09-10 Source'!$A$6:$A$66,0), MATCH('US Graduation RatesSAS'!$E124,'US Grad Rate 09-10 Source'!$A$6:$F$6,0))</f>
        <v>74.099999999999994</v>
      </c>
      <c r="E124" t="s">
        <v>230</v>
      </c>
      <c r="F124">
        <f>VLOOKUP($A124, 'Source Spending 09-10'!$A$7:$D$67,2,FALSE)</f>
        <v>15566</v>
      </c>
    </row>
    <row r="125" spans="1:6" x14ac:dyDescent="0.25">
      <c r="A125" t="s">
        <v>35</v>
      </c>
      <c r="B125" t="str">
        <f>INDEX(GeoCodes!$A$6:$E$70, MATCH('US Graduation RatesSAS'!$A125, GeoCodes!$D$6:$D$70,0),1)</f>
        <v>1</v>
      </c>
      <c r="C125" t="str">
        <f>VLOOKUP($B125, GeoCodes!$F$2:$H$5, 3, FALSE)</f>
        <v>Northeast</v>
      </c>
      <c r="D125">
        <f>INDEX('US Grad Rate 09-10 Source'!$A$6:$F$66, MATCH('US Graduation RatesSAS'!$A125,'US Grad Rate 09-10 Source'!$A$6:$A$66,0), MATCH('US Graduation RatesSAS'!$E125,'US Grad Rate 09-10 Source'!$A$6:$F$6,0))</f>
        <v>72.099999999999994</v>
      </c>
      <c r="E125" t="s">
        <v>230</v>
      </c>
      <c r="F125">
        <f>VLOOKUP($A125, 'Source Spending 09-10'!$A$7:$D$67,2,FALSE)</f>
        <v>15790</v>
      </c>
    </row>
    <row r="126" spans="1:6" x14ac:dyDescent="0.25">
      <c r="A126" t="s">
        <v>36</v>
      </c>
      <c r="B126" t="str">
        <f>INDEX(GeoCodes!$A$6:$E$70, MATCH('US Graduation RatesSAS'!$A126, GeoCodes!$D$6:$D$70,0),1)</f>
        <v>2</v>
      </c>
      <c r="C126" t="str">
        <f>VLOOKUP($B126, GeoCodes!$F$2:$H$5, 3, FALSE)</f>
        <v>Midwest</v>
      </c>
      <c r="D126">
        <f>INDEX('US Grad Rate 09-10 Source'!$A$6:$F$66, MATCH('US Graduation RatesSAS'!$A126,'US Grad Rate 09-10 Source'!$A$6:$A$66,0), MATCH('US Graduation RatesSAS'!$E126,'US Grad Rate 09-10 Source'!$A$6:$F$6,0))</f>
        <v>59.2</v>
      </c>
      <c r="E126" t="s">
        <v>230</v>
      </c>
      <c r="F126">
        <f>VLOOKUP($A126, 'Source Spending 09-10'!$A$7:$D$67,2,FALSE)</f>
        <v>12002</v>
      </c>
    </row>
    <row r="127" spans="1:6" x14ac:dyDescent="0.25">
      <c r="A127" t="s">
        <v>37</v>
      </c>
      <c r="B127" t="str">
        <f>INDEX(GeoCodes!$A$6:$E$70, MATCH('US Graduation RatesSAS'!$A127, GeoCodes!$D$6:$D$70,0),1)</f>
        <v>2</v>
      </c>
      <c r="C127" t="str">
        <f>VLOOKUP($B127, GeoCodes!$F$2:$H$5, 3, FALSE)</f>
        <v>Midwest</v>
      </c>
      <c r="D127">
        <f>INDEX('US Grad Rate 09-10 Source'!$A$6:$F$66, MATCH('US Graduation RatesSAS'!$A127,'US Grad Rate 09-10 Source'!$A$6:$A$66,0), MATCH('US Graduation RatesSAS'!$E127,'US Grad Rate 09-10 Source'!$A$6:$F$6,0))</f>
        <v>69.5</v>
      </c>
      <c r="E127" t="s">
        <v>230</v>
      </c>
      <c r="F127">
        <f>VLOOKUP($A127, 'Source Spending 09-10'!$A$7:$D$67,2,FALSE)</f>
        <v>12828</v>
      </c>
    </row>
    <row r="128" spans="1:6" x14ac:dyDescent="0.25">
      <c r="A128" t="s">
        <v>38</v>
      </c>
      <c r="B128" t="str">
        <f>INDEX(GeoCodes!$A$6:$E$70, MATCH('US Graduation RatesSAS'!$A128, GeoCodes!$D$6:$D$70,0),1)</f>
        <v>3</v>
      </c>
      <c r="C128" t="str">
        <f>VLOOKUP($B128, GeoCodes!$F$2:$H$5, 3, FALSE)</f>
        <v>South</v>
      </c>
      <c r="D128">
        <f>INDEX('US Grad Rate 09-10 Source'!$A$6:$F$66, MATCH('US Graduation RatesSAS'!$A128,'US Grad Rate 09-10 Source'!$A$6:$A$66,0), MATCH('US Graduation RatesSAS'!$E128,'US Grad Rate 09-10 Source'!$A$6:$F$6,0))</f>
        <v>59.3</v>
      </c>
      <c r="E128" t="s">
        <v>230</v>
      </c>
      <c r="F128">
        <f>VLOOKUP($A128, 'Source Spending 09-10'!$A$7:$D$67,2,FALSE)</f>
        <v>8902</v>
      </c>
    </row>
    <row r="129" spans="1:6" x14ac:dyDescent="0.25">
      <c r="A129" t="s">
        <v>39</v>
      </c>
      <c r="B129" t="str">
        <f>INDEX(GeoCodes!$A$6:$E$70, MATCH('US Graduation RatesSAS'!$A129, GeoCodes!$D$6:$D$70,0),1)</f>
        <v>2</v>
      </c>
      <c r="C129" t="str">
        <f>VLOOKUP($B129, GeoCodes!$F$2:$H$5, 3, FALSE)</f>
        <v>Midwest</v>
      </c>
      <c r="D129">
        <f>INDEX('US Grad Rate 09-10 Source'!$A$6:$F$66, MATCH('US Graduation RatesSAS'!$A129,'US Grad Rate 09-10 Source'!$A$6:$A$66,0), MATCH('US Graduation RatesSAS'!$E129,'US Grad Rate 09-10 Source'!$A$6:$F$6,0))</f>
        <v>71.2</v>
      </c>
      <c r="E129" t="s">
        <v>230</v>
      </c>
      <c r="F129">
        <f>VLOOKUP($A129, 'Source Spending 09-10'!$A$7:$D$67,2,FALSE)</f>
        <v>11332</v>
      </c>
    </row>
    <row r="130" spans="1:6" x14ac:dyDescent="0.25">
      <c r="A130" t="s">
        <v>40</v>
      </c>
      <c r="B130" t="str">
        <f>INDEX(GeoCodes!$A$6:$E$70, MATCH('US Graduation RatesSAS'!$A130, GeoCodes!$D$6:$D$70,0),1)</f>
        <v>4</v>
      </c>
      <c r="C130" t="str">
        <f>VLOOKUP($B130, GeoCodes!$F$2:$H$5, 3, FALSE)</f>
        <v>West</v>
      </c>
      <c r="D130">
        <f>INDEX('US Grad Rate 09-10 Source'!$A$6:$F$66, MATCH('US Graduation RatesSAS'!$A130,'US Grad Rate 09-10 Source'!$A$6:$A$66,0), MATCH('US Graduation RatesSAS'!$E130,'US Grad Rate 09-10 Source'!$A$6:$F$6,0))</f>
        <v>71.900000000000006</v>
      </c>
      <c r="E130" t="s">
        <v>230</v>
      </c>
      <c r="F130">
        <f>VLOOKUP($A130, 'Source Spending 09-10'!$A$7:$D$67,2,FALSE)</f>
        <v>11565</v>
      </c>
    </row>
    <row r="131" spans="1:6" x14ac:dyDescent="0.25">
      <c r="A131" t="s">
        <v>41</v>
      </c>
      <c r="B131" t="str">
        <f>INDEX(GeoCodes!$A$6:$E$70, MATCH('US Graduation RatesSAS'!$A131, GeoCodes!$D$6:$D$70,0),1)</f>
        <v>2</v>
      </c>
      <c r="C131" t="str">
        <f>VLOOKUP($B131, GeoCodes!$F$2:$H$5, 3, FALSE)</f>
        <v>Midwest</v>
      </c>
      <c r="D131">
        <f>INDEX('US Grad Rate 09-10 Source'!$A$6:$F$66, MATCH('US Graduation RatesSAS'!$A131,'US Grad Rate 09-10 Source'!$A$6:$A$66,0), MATCH('US Graduation RatesSAS'!$E131,'US Grad Rate 09-10 Source'!$A$6:$F$6,0))</f>
        <v>57.6</v>
      </c>
      <c r="E131" t="s">
        <v>230</v>
      </c>
      <c r="F131">
        <f>VLOOKUP($A131, 'Source Spending 09-10'!$A$7:$D$67,2,FALSE)</f>
        <v>12966</v>
      </c>
    </row>
    <row r="132" spans="1:6" x14ac:dyDescent="0.25">
      <c r="A132" t="s">
        <v>42</v>
      </c>
      <c r="B132" t="str">
        <f>INDEX(GeoCodes!$A$6:$E$70, MATCH('US Graduation RatesSAS'!$A132, GeoCodes!$D$6:$D$70,0),1)</f>
        <v>4</v>
      </c>
      <c r="C132" t="str">
        <f>VLOOKUP($B132, GeoCodes!$F$2:$H$5, 3, FALSE)</f>
        <v>West</v>
      </c>
      <c r="D132">
        <f>INDEX('US Grad Rate 09-10 Source'!$A$6:$F$66, MATCH('US Graduation RatesSAS'!$A132,'US Grad Rate 09-10 Source'!$A$6:$A$66,0), MATCH('US Graduation RatesSAS'!$E132,'US Grad Rate 09-10 Source'!$A$6:$F$6,0))</f>
        <v>46.7</v>
      </c>
      <c r="E132" t="s">
        <v>230</v>
      </c>
      <c r="F132">
        <f>VLOOKUP($A132, 'Source Spending 09-10'!$A$7:$D$67,2,FALSE)</f>
        <v>9925</v>
      </c>
    </row>
    <row r="133" spans="1:6" x14ac:dyDescent="0.25">
      <c r="A133" t="s">
        <v>43</v>
      </c>
      <c r="B133" t="str">
        <f>INDEX(GeoCodes!$A$6:$E$70, MATCH('US Graduation RatesSAS'!$A133, GeoCodes!$D$6:$D$70,0),1)</f>
        <v>1</v>
      </c>
      <c r="C133" t="str">
        <f>VLOOKUP($B133, GeoCodes!$F$2:$H$5, 3, FALSE)</f>
        <v>Northeast</v>
      </c>
      <c r="D133">
        <f>INDEX('US Grad Rate 09-10 Source'!$A$6:$F$66, MATCH('US Graduation RatesSAS'!$A133,'US Grad Rate 09-10 Source'!$A$6:$A$66,0), MATCH('US Graduation RatesSAS'!$E133,'US Grad Rate 09-10 Source'!$A$6:$F$6,0))</f>
        <v>78.5</v>
      </c>
      <c r="E133" t="s">
        <v>230</v>
      </c>
      <c r="F133">
        <f>VLOOKUP($A133, 'Source Spending 09-10'!$A$7:$D$67,2,FALSE)</f>
        <v>14004</v>
      </c>
    </row>
    <row r="134" spans="1:6" x14ac:dyDescent="0.25">
      <c r="A134" t="s">
        <v>44</v>
      </c>
      <c r="B134" t="str">
        <f>INDEX(GeoCodes!$A$6:$E$70, MATCH('US Graduation RatesSAS'!$A134, GeoCodes!$D$6:$D$70,0),1)</f>
        <v>1</v>
      </c>
      <c r="C134" t="str">
        <f>VLOOKUP($B134, GeoCodes!$F$2:$H$5, 3, FALSE)</f>
        <v>Northeast</v>
      </c>
      <c r="D134">
        <f>INDEX('US Grad Rate 09-10 Source'!$A$6:$F$66, MATCH('US Graduation RatesSAS'!$A134,'US Grad Rate 09-10 Source'!$A$6:$A$66,0), MATCH('US Graduation RatesSAS'!$E134,'US Grad Rate 09-10 Source'!$A$6:$F$6,0))</f>
        <v>74.8</v>
      </c>
      <c r="E134" t="s">
        <v>230</v>
      </c>
      <c r="F134">
        <f>VLOOKUP($A134, 'Source Spending 09-10'!$A$7:$D$67,2,FALSE)</f>
        <v>18737</v>
      </c>
    </row>
    <row r="135" spans="1:6" x14ac:dyDescent="0.25">
      <c r="A135" t="s">
        <v>45</v>
      </c>
      <c r="B135" t="str">
        <f>INDEX(GeoCodes!$A$6:$E$70, MATCH('US Graduation RatesSAS'!$A135, GeoCodes!$D$6:$D$70,0),1)</f>
        <v>4</v>
      </c>
      <c r="C135" t="str">
        <f>VLOOKUP($B135, GeoCodes!$F$2:$H$5, 3, FALSE)</f>
        <v>West</v>
      </c>
      <c r="D135">
        <f>INDEX('US Grad Rate 09-10 Source'!$A$6:$F$66, MATCH('US Graduation RatesSAS'!$A135,'US Grad Rate 09-10 Source'!$A$6:$A$66,0), MATCH('US Graduation RatesSAS'!$E135,'US Grad Rate 09-10 Source'!$A$6:$F$6,0))</f>
        <v>59.4</v>
      </c>
      <c r="E135" t="s">
        <v>230</v>
      </c>
      <c r="F135">
        <f>VLOOKUP($A135, 'Source Spending 09-10'!$A$7:$D$67,2,FALSE)</f>
        <v>11342</v>
      </c>
    </row>
    <row r="136" spans="1:6" x14ac:dyDescent="0.25">
      <c r="A136" t="s">
        <v>46</v>
      </c>
      <c r="B136" t="str">
        <f>INDEX(GeoCodes!$A$6:$E$70, MATCH('US Graduation RatesSAS'!$A136, GeoCodes!$D$6:$D$70,0),1)</f>
        <v>1</v>
      </c>
      <c r="C136" t="str">
        <f>VLOOKUP($B136, GeoCodes!$F$2:$H$5, 3, FALSE)</f>
        <v>Northeast</v>
      </c>
      <c r="D136">
        <f>INDEX('US Grad Rate 09-10 Source'!$A$6:$F$66, MATCH('US Graduation RatesSAS'!$A136,'US Grad Rate 09-10 Source'!$A$6:$A$66,0), MATCH('US Graduation RatesSAS'!$E136,'US Grad Rate 09-10 Source'!$A$6:$F$6,0))</f>
        <v>61.7</v>
      </c>
      <c r="E136" t="s">
        <v>230</v>
      </c>
      <c r="F136">
        <f>VLOOKUP($A136, 'Source Spending 09-10'!$A$7:$D$67,2,FALSE)</f>
        <v>20495</v>
      </c>
    </row>
    <row r="137" spans="1:6" x14ac:dyDescent="0.25">
      <c r="A137" t="s">
        <v>47</v>
      </c>
      <c r="B137" t="str">
        <f>INDEX(GeoCodes!$A$6:$E$70, MATCH('US Graduation RatesSAS'!$A137, GeoCodes!$D$6:$D$70,0),1)</f>
        <v>3</v>
      </c>
      <c r="C137" t="str">
        <f>VLOOKUP($B137, GeoCodes!$F$2:$H$5, 3, FALSE)</f>
        <v>South</v>
      </c>
      <c r="D137">
        <f>INDEX('US Grad Rate 09-10 Source'!$A$6:$F$66, MATCH('US Graduation RatesSAS'!$A137,'US Grad Rate 09-10 Source'!$A$6:$A$66,0), MATCH('US Graduation RatesSAS'!$E137,'US Grad Rate 09-10 Source'!$A$6:$F$6,0))</f>
        <v>69.5</v>
      </c>
      <c r="E137" t="s">
        <v>230</v>
      </c>
      <c r="F137">
        <f>VLOOKUP($A137, 'Source Spending 09-10'!$A$7:$D$67,2,FALSE)</f>
        <v>8965</v>
      </c>
    </row>
    <row r="138" spans="1:6" x14ac:dyDescent="0.25">
      <c r="A138" t="s">
        <v>48</v>
      </c>
      <c r="B138" t="str">
        <f>INDEX(GeoCodes!$A$6:$E$70, MATCH('US Graduation RatesSAS'!$A138, GeoCodes!$D$6:$D$70,0),1)</f>
        <v>2</v>
      </c>
      <c r="C138" t="str">
        <f>VLOOKUP($B138, GeoCodes!$F$2:$H$5, 3, FALSE)</f>
        <v>Midwest</v>
      </c>
      <c r="D138">
        <f>INDEX('US Grad Rate 09-10 Source'!$A$6:$F$66, MATCH('US Graduation RatesSAS'!$A138,'US Grad Rate 09-10 Source'!$A$6:$A$66,0), MATCH('US Graduation RatesSAS'!$E138,'US Grad Rate 09-10 Source'!$A$6:$F$6,0))</f>
        <v>100</v>
      </c>
      <c r="E138" t="s">
        <v>230</v>
      </c>
      <c r="F138">
        <f>VLOOKUP($A138, 'Source Spending 09-10'!$A$7:$D$67,2,FALSE)</f>
        <v>12193</v>
      </c>
    </row>
    <row r="139" spans="1:6" x14ac:dyDescent="0.25">
      <c r="A139" t="s">
        <v>50</v>
      </c>
      <c r="B139" t="str">
        <f>INDEX(GeoCodes!$A$6:$E$70, MATCH('US Graduation RatesSAS'!$A139, GeoCodes!$D$6:$D$70,0),1)</f>
        <v>2</v>
      </c>
      <c r="C139" t="str">
        <f>VLOOKUP($B139, GeoCodes!$F$2:$H$5, 3, FALSE)</f>
        <v>Midwest</v>
      </c>
      <c r="D139">
        <f>INDEX('US Grad Rate 09-10 Source'!$A$6:$F$66, MATCH('US Graduation RatesSAS'!$A139,'US Grad Rate 09-10 Source'!$A$6:$A$66,0), MATCH('US Graduation RatesSAS'!$E139,'US Grad Rate 09-10 Source'!$A$6:$F$6,0))</f>
        <v>60.2</v>
      </c>
      <c r="E139" t="s">
        <v>230</v>
      </c>
      <c r="F139">
        <f>VLOOKUP($A139, 'Source Spending 09-10'!$A$7:$D$67,2,FALSE)</f>
        <v>13185</v>
      </c>
    </row>
    <row r="140" spans="1:6" x14ac:dyDescent="0.25">
      <c r="A140" t="s">
        <v>51</v>
      </c>
      <c r="B140" t="str">
        <f>INDEX(GeoCodes!$A$6:$E$70, MATCH('US Graduation RatesSAS'!$A140, GeoCodes!$D$6:$D$70,0),1)</f>
        <v>3</v>
      </c>
      <c r="C140" t="str">
        <f>VLOOKUP($B140, GeoCodes!$F$2:$H$5, 3, FALSE)</f>
        <v>South</v>
      </c>
      <c r="D140">
        <f>INDEX('US Grad Rate 09-10 Source'!$A$6:$F$66, MATCH('US Graduation RatesSAS'!$A140,'US Grad Rate 09-10 Source'!$A$6:$A$66,0), MATCH('US Graduation RatesSAS'!$E140,'US Grad Rate 09-10 Source'!$A$6:$F$6,0))</f>
        <v>68.8</v>
      </c>
      <c r="E140" t="s">
        <v>230</v>
      </c>
      <c r="F140">
        <f>VLOOKUP($A140, 'Source Spending 09-10'!$A$7:$D$67,2,FALSE)</f>
        <v>8651</v>
      </c>
    </row>
    <row r="141" spans="1:6" x14ac:dyDescent="0.25">
      <c r="A141" t="s">
        <v>52</v>
      </c>
      <c r="B141" t="str">
        <f>INDEX(GeoCodes!$A$6:$E$70, MATCH('US Graduation RatesSAS'!$A141, GeoCodes!$D$6:$D$70,0),1)</f>
        <v>4</v>
      </c>
      <c r="C141" t="str">
        <f>VLOOKUP($B141, GeoCodes!$F$2:$H$5, 3, FALSE)</f>
        <v>West</v>
      </c>
      <c r="D141">
        <f>INDEX('US Grad Rate 09-10 Source'!$A$6:$F$66, MATCH('US Graduation RatesSAS'!$A141,'US Grad Rate 09-10 Source'!$A$6:$A$66,0), MATCH('US Graduation RatesSAS'!$E141,'US Grad Rate 09-10 Source'!$A$6:$F$6,0))</f>
        <v>65.900000000000006</v>
      </c>
      <c r="E141" t="s">
        <v>230</v>
      </c>
      <c r="F141">
        <f>VLOOKUP($A141, 'Source Spending 09-10'!$A$7:$D$67,2,FALSE)</f>
        <v>10789</v>
      </c>
    </row>
    <row r="142" spans="1:6" x14ac:dyDescent="0.25">
      <c r="A142" t="s">
        <v>53</v>
      </c>
      <c r="B142" t="str">
        <f>INDEX(GeoCodes!$A$6:$E$70, MATCH('US Graduation RatesSAS'!$A142, GeoCodes!$D$6:$D$70,0),1)</f>
        <v>1</v>
      </c>
      <c r="C142" t="str">
        <f>VLOOKUP($B142, GeoCodes!$F$2:$H$5, 3, FALSE)</f>
        <v>Northeast</v>
      </c>
      <c r="D142">
        <f>INDEX('US Grad Rate 09-10 Source'!$A$6:$F$66, MATCH('US Graduation RatesSAS'!$A142,'US Grad Rate 09-10 Source'!$A$6:$A$66,0), MATCH('US Graduation RatesSAS'!$E142,'US Grad Rate 09-10 Source'!$A$6:$F$6,0))</f>
        <v>68.3</v>
      </c>
      <c r="E142" t="s">
        <v>230</v>
      </c>
      <c r="F142">
        <f>VLOOKUP($A142, 'Source Spending 09-10'!$A$7:$D$67,2,FALSE)</f>
        <v>14849</v>
      </c>
    </row>
    <row r="143" spans="1:6" x14ac:dyDescent="0.25">
      <c r="A143" t="s">
        <v>56</v>
      </c>
      <c r="B143" t="str">
        <f>INDEX(GeoCodes!$A$6:$E$70, MATCH('US Graduation RatesSAS'!$A143, GeoCodes!$D$6:$D$70,0),1)</f>
        <v>1</v>
      </c>
      <c r="C143" t="str">
        <f>VLOOKUP($B143, GeoCodes!$F$2:$H$5, 3, FALSE)</f>
        <v>Northeast</v>
      </c>
      <c r="D143">
        <f>INDEX('US Grad Rate 09-10 Source'!$A$6:$F$66, MATCH('US Graduation RatesSAS'!$A143,'US Grad Rate 09-10 Source'!$A$6:$A$66,0), MATCH('US Graduation RatesSAS'!$E143,'US Grad Rate 09-10 Source'!$A$6:$F$6,0))</f>
        <v>74.2</v>
      </c>
      <c r="E143" t="s">
        <v>230</v>
      </c>
      <c r="F143">
        <f>VLOOKUP($A143, 'Source Spending 09-10'!$A$7:$D$67,2,FALSE)</f>
        <v>15753</v>
      </c>
    </row>
    <row r="144" spans="1:6" x14ac:dyDescent="0.25">
      <c r="A144" t="s">
        <v>57</v>
      </c>
      <c r="B144" t="str">
        <f>INDEX(GeoCodes!$A$6:$E$70, MATCH('US Graduation RatesSAS'!$A144, GeoCodes!$D$6:$D$70,0),1)</f>
        <v>3</v>
      </c>
      <c r="C144" t="str">
        <f>VLOOKUP($B144, GeoCodes!$F$2:$H$5, 3, FALSE)</f>
        <v>South</v>
      </c>
      <c r="D144">
        <f>INDEX('US Grad Rate 09-10 Source'!$A$6:$F$66, MATCH('US Graduation RatesSAS'!$A144,'US Grad Rate 09-10 Source'!$A$6:$A$66,0), MATCH('US Graduation RatesSAS'!$E144,'US Grad Rate 09-10 Source'!$A$6:$F$6,0))</f>
        <v>61.5</v>
      </c>
      <c r="E144" t="s">
        <v>230</v>
      </c>
      <c r="F144">
        <f>VLOOKUP($A144, 'Source Spending 09-10'!$A$7:$D$67,2,FALSE)</f>
        <v>11360</v>
      </c>
    </row>
    <row r="145" spans="1:6" x14ac:dyDescent="0.25">
      <c r="A145" t="s">
        <v>58</v>
      </c>
      <c r="B145" t="str">
        <f>INDEX(GeoCodes!$A$6:$E$70, MATCH('US Graduation RatesSAS'!$A145, GeoCodes!$D$6:$D$70,0),1)</f>
        <v>2</v>
      </c>
      <c r="C145" t="str">
        <f>VLOOKUP($B145, GeoCodes!$F$2:$H$5, 3, FALSE)</f>
        <v>Midwest</v>
      </c>
      <c r="D145">
        <f>INDEX('US Grad Rate 09-10 Source'!$A$6:$F$66, MATCH('US Graduation RatesSAS'!$A145,'US Grad Rate 09-10 Source'!$A$6:$A$66,0), MATCH('US Graduation RatesSAS'!$E145,'US Grad Rate 09-10 Source'!$A$6:$F$6,0))</f>
        <v>80.099999999999994</v>
      </c>
      <c r="E145" t="s">
        <v>230</v>
      </c>
      <c r="F145">
        <f>VLOOKUP($A145, 'Source Spending 09-10'!$A$7:$D$67,2,FALSE)</f>
        <v>10422</v>
      </c>
    </row>
    <row r="146" spans="1:6" x14ac:dyDescent="0.25">
      <c r="A146" t="s">
        <v>59</v>
      </c>
      <c r="B146" t="str">
        <f>INDEX(GeoCodes!$A$6:$E$70, MATCH('US Graduation RatesSAS'!$A146, GeoCodes!$D$6:$D$70,0),1)</f>
        <v>3</v>
      </c>
      <c r="C146" t="str">
        <f>VLOOKUP($B146, GeoCodes!$F$2:$H$5, 3, FALSE)</f>
        <v>South</v>
      </c>
      <c r="D146">
        <f>INDEX('US Grad Rate 09-10 Source'!$A$6:$F$66, MATCH('US Graduation RatesSAS'!$A146,'US Grad Rate 09-10 Source'!$A$6:$A$66,0), MATCH('US Graduation RatesSAS'!$E146,'US Grad Rate 09-10 Source'!$A$6:$F$6,0))</f>
        <v>75.599999999999994</v>
      </c>
      <c r="E146" t="s">
        <v>230</v>
      </c>
      <c r="F146">
        <f>VLOOKUP($A146, 'Source Spending 09-10'!$A$7:$D$67,2,FALSE)</f>
        <v>9007</v>
      </c>
    </row>
    <row r="147" spans="1:6" x14ac:dyDescent="0.25">
      <c r="A147" t="s">
        <v>60</v>
      </c>
      <c r="B147" t="str">
        <f>INDEX(GeoCodes!$A$6:$E$70, MATCH('US Graduation RatesSAS'!$A147, GeoCodes!$D$6:$D$70,0),1)</f>
        <v>3</v>
      </c>
      <c r="C147" t="str">
        <f>VLOOKUP($B147, GeoCodes!$F$2:$H$5, 3, FALSE)</f>
        <v>South</v>
      </c>
      <c r="D147">
        <f>INDEX('US Grad Rate 09-10 Source'!$A$6:$F$66, MATCH('US Graduation RatesSAS'!$A147,'US Grad Rate 09-10 Source'!$A$6:$A$66,0), MATCH('US Graduation RatesSAS'!$E147,'US Grad Rate 09-10 Source'!$A$6:$F$6,0))</f>
        <v>69.400000000000006</v>
      </c>
      <c r="E147" t="s">
        <v>230</v>
      </c>
      <c r="F147">
        <f>VLOOKUP($A147, 'Source Spending 09-10'!$A$7:$D$67,2,FALSE)</f>
        <v>11100</v>
      </c>
    </row>
    <row r="148" spans="1:6" x14ac:dyDescent="0.25">
      <c r="A148" t="s">
        <v>61</v>
      </c>
      <c r="B148" t="str">
        <f>INDEX(GeoCodes!$A$6:$E$70, MATCH('US Graduation RatesSAS'!$A148, GeoCodes!$D$6:$D$70,0),1)</f>
        <v>4</v>
      </c>
      <c r="C148" t="str">
        <f>VLOOKUP($B148, GeoCodes!$F$2:$H$5, 3, FALSE)</f>
        <v>West</v>
      </c>
      <c r="D148">
        <f>INDEX('US Grad Rate 09-10 Source'!$A$6:$F$66, MATCH('US Graduation RatesSAS'!$A148,'US Grad Rate 09-10 Source'!$A$6:$A$66,0), MATCH('US Graduation RatesSAS'!$E148,'US Grad Rate 09-10 Source'!$A$6:$F$6,0))</f>
        <v>69.8</v>
      </c>
      <c r="E148" t="s">
        <v>230</v>
      </c>
      <c r="F148">
        <f>VLOOKUP($A148, 'Source Spending 09-10'!$A$7:$D$67,2,FALSE)</f>
        <v>8102</v>
      </c>
    </row>
    <row r="149" spans="1:6" x14ac:dyDescent="0.25">
      <c r="A149" t="s">
        <v>62</v>
      </c>
      <c r="B149" t="str">
        <f>INDEX(GeoCodes!$A$6:$E$70, MATCH('US Graduation RatesSAS'!$A149, GeoCodes!$D$6:$D$70,0),1)</f>
        <v>1</v>
      </c>
      <c r="C149" t="str">
        <f>VLOOKUP($B149, GeoCodes!$F$2:$H$5, 3, FALSE)</f>
        <v>Northeast</v>
      </c>
      <c r="D149">
        <f>INDEX('US Grad Rate 09-10 Source'!$A$6:$F$66, MATCH('US Graduation RatesSAS'!$A149,'US Grad Rate 09-10 Source'!$A$6:$A$66,0), MATCH('US Graduation RatesSAS'!$E149,'US Grad Rate 09-10 Source'!$A$6:$F$6,0))</f>
        <v>100</v>
      </c>
      <c r="E149" t="s">
        <v>230</v>
      </c>
      <c r="F149">
        <f>VLOOKUP($A149, 'Source Spending 09-10'!$A$7:$D$67,2,FALSE)</f>
        <v>17007</v>
      </c>
    </row>
    <row r="150" spans="1:6" x14ac:dyDescent="0.25">
      <c r="A150" t="s">
        <v>64</v>
      </c>
      <c r="B150" t="str">
        <f>INDEX(GeoCodes!$A$6:$E$70, MATCH('US Graduation RatesSAS'!$A150, GeoCodes!$D$6:$D$70,0),1)</f>
        <v>3</v>
      </c>
      <c r="C150" t="str">
        <f>VLOOKUP($B150, GeoCodes!$F$2:$H$5, 3, FALSE)</f>
        <v>South</v>
      </c>
      <c r="D150">
        <f>INDEX('US Grad Rate 09-10 Source'!$A$6:$F$66, MATCH('US Graduation RatesSAS'!$A150,'US Grad Rate 09-10 Source'!$A$6:$A$66,0), MATCH('US Graduation RatesSAS'!$E150,'US Grad Rate 09-10 Source'!$A$6:$F$6,0))</f>
        <v>71</v>
      </c>
      <c r="E150" t="s">
        <v>230</v>
      </c>
      <c r="F150">
        <f>VLOOKUP($A150, 'Source Spending 09-10'!$A$7:$D$67,2,FALSE)</f>
        <v>11683</v>
      </c>
    </row>
    <row r="151" spans="1:6" x14ac:dyDescent="0.25">
      <c r="A151" t="s">
        <v>65</v>
      </c>
      <c r="B151" t="str">
        <f>INDEX(GeoCodes!$A$6:$E$70, MATCH('US Graduation RatesSAS'!$A151, GeoCodes!$D$6:$D$70,0),1)</f>
        <v>4</v>
      </c>
      <c r="C151" t="str">
        <f>VLOOKUP($B151, GeoCodes!$F$2:$H$5, 3, FALSE)</f>
        <v>West</v>
      </c>
      <c r="D151">
        <f>INDEX('US Grad Rate 09-10 Source'!$A$6:$F$66, MATCH('US Graduation RatesSAS'!$A151,'US Grad Rate 09-10 Source'!$A$6:$A$66,0), MATCH('US Graduation RatesSAS'!$E151,'US Grad Rate 09-10 Source'!$A$6:$F$6,0))</f>
        <v>63</v>
      </c>
      <c r="E151" t="s">
        <v>230</v>
      </c>
      <c r="F151">
        <f>VLOOKUP($A151, 'Source Spending 09-10'!$A$7:$D$67,2,FALSE)</f>
        <v>11395</v>
      </c>
    </row>
    <row r="152" spans="1:6" x14ac:dyDescent="0.25">
      <c r="A152" t="s">
        <v>66</v>
      </c>
      <c r="B152" t="str">
        <f>INDEX(GeoCodes!$A$6:$E$70, MATCH('US Graduation RatesSAS'!$A152, GeoCodes!$D$6:$D$70,0),1)</f>
        <v>3</v>
      </c>
      <c r="C152" t="str">
        <f>VLOOKUP($B152, GeoCodes!$F$2:$H$5, 3, FALSE)</f>
        <v>South</v>
      </c>
      <c r="D152">
        <f>INDEX('US Grad Rate 09-10 Source'!$A$6:$F$66, MATCH('US Graduation RatesSAS'!$A152,'US Grad Rate 09-10 Source'!$A$6:$A$66,0), MATCH('US Graduation RatesSAS'!$E152,'US Grad Rate 09-10 Source'!$A$6:$F$6,0))</f>
        <v>74.400000000000006</v>
      </c>
      <c r="E152" t="s">
        <v>230</v>
      </c>
      <c r="F152">
        <f>VLOOKUP($A152, 'Source Spending 09-10'!$A$7:$D$67,2,FALSE)</f>
        <v>12153</v>
      </c>
    </row>
    <row r="153" spans="1:6" x14ac:dyDescent="0.25">
      <c r="A153" t="s">
        <v>67</v>
      </c>
      <c r="B153" t="str">
        <f>INDEX(GeoCodes!$A$6:$E$70, MATCH('US Graduation RatesSAS'!$A153, GeoCodes!$D$6:$D$70,0),1)</f>
        <v>2</v>
      </c>
      <c r="C153" t="str">
        <f>VLOOKUP($B153, GeoCodes!$F$2:$H$5, 3, FALSE)</f>
        <v>Midwest</v>
      </c>
      <c r="D153">
        <f>INDEX('US Grad Rate 09-10 Source'!$A$6:$F$66, MATCH('US Graduation RatesSAS'!$A153,'US Grad Rate 09-10 Source'!$A$6:$A$66,0), MATCH('US Graduation RatesSAS'!$E153,'US Grad Rate 09-10 Source'!$A$6:$F$6,0))</f>
        <v>66</v>
      </c>
      <c r="E153" t="s">
        <v>230</v>
      </c>
      <c r="F153">
        <f>VLOOKUP($A153, 'Source Spending 09-10'!$A$7:$D$67,2,FALSE)</f>
        <v>13244</v>
      </c>
    </row>
    <row r="154" spans="1:6" x14ac:dyDescent="0.25">
      <c r="A154" t="s">
        <v>68</v>
      </c>
      <c r="B154" t="str">
        <f>INDEX(GeoCodes!$A$6:$E$70, MATCH('US Graduation RatesSAS'!$A154, GeoCodes!$D$6:$D$70,0),1)</f>
        <v>4</v>
      </c>
      <c r="C154" t="str">
        <f>VLOOKUP($B154, GeoCodes!$F$2:$H$5, 3, FALSE)</f>
        <v>West</v>
      </c>
      <c r="D154">
        <f>INDEX('US Grad Rate 09-10 Source'!$A$6:$F$66, MATCH('US Graduation RatesSAS'!$A154,'US Grad Rate 09-10 Source'!$A$6:$A$66,0), MATCH('US Graduation RatesSAS'!$E154,'US Grad Rate 09-10 Source'!$A$6:$F$6,0))</f>
        <v>57.4</v>
      </c>
      <c r="E154" t="s">
        <v>230</v>
      </c>
      <c r="F154">
        <f>VLOOKUP($A154, 'Source Spending 09-10'!$A$7:$D$67,2,FALSE)</f>
        <v>19238</v>
      </c>
    </row>
    <row r="155" spans="1:6" x14ac:dyDescent="0.25">
      <c r="A155" t="s">
        <v>9</v>
      </c>
      <c r="B155" t="str">
        <f>INDEX(GeoCodes!$A$6:$E$70, MATCH('US Graduation RatesSAS'!$A155, GeoCodes!$D$6:$D$70,0),1)</f>
        <v>3</v>
      </c>
      <c r="C155" t="str">
        <f>VLOOKUP($B155, GeoCodes!$F$2:$H$5, 3, FALSE)</f>
        <v>South</v>
      </c>
      <c r="D155">
        <f>INDEX('US Grad Rate 09-10 Source'!$A$6:$F$66, MATCH('US Graduation RatesSAS'!$A155,'US Grad Rate 09-10 Source'!$A$6:$A$66,0), MATCH('US Graduation RatesSAS'!$E155,'US Grad Rate 09-10 Source'!$A$6:$F$6,0))</f>
        <v>66.5</v>
      </c>
      <c r="E155" t="s">
        <v>231</v>
      </c>
      <c r="F155">
        <f>VLOOKUP($A155, 'Source Spending 09-10'!$A$7:$D$67,2,FALSE)</f>
        <v>10210</v>
      </c>
    </row>
    <row r="156" spans="1:6" x14ac:dyDescent="0.25">
      <c r="A156" t="s">
        <v>10</v>
      </c>
      <c r="B156" t="str">
        <f>INDEX(GeoCodes!$A$6:$E$70, MATCH('US Graduation RatesSAS'!$A156, GeoCodes!$D$6:$D$70,0),1)</f>
        <v>4</v>
      </c>
      <c r="C156" t="str">
        <f>VLOOKUP($B156, GeoCodes!$F$2:$H$5, 3, FALSE)</f>
        <v>West</v>
      </c>
      <c r="D156">
        <f>INDEX('US Grad Rate 09-10 Source'!$A$6:$F$66, MATCH('US Graduation RatesSAS'!$A156,'US Grad Rate 09-10 Source'!$A$6:$A$66,0), MATCH('US Graduation RatesSAS'!$E156,'US Grad Rate 09-10 Source'!$A$6:$F$6,0))</f>
        <v>85.8</v>
      </c>
      <c r="E156" t="s">
        <v>231</v>
      </c>
      <c r="F156">
        <f>VLOOKUP($A156, 'Source Spending 09-10'!$A$7:$D$67,2,FALSE)</f>
        <v>17951</v>
      </c>
    </row>
    <row r="157" spans="1:6" x14ac:dyDescent="0.25">
      <c r="A157" t="s">
        <v>13</v>
      </c>
      <c r="B157" t="str">
        <f>INDEX(GeoCodes!$A$6:$E$70, MATCH('US Graduation RatesSAS'!$A157, GeoCodes!$D$6:$D$70,0),1)</f>
        <v>4</v>
      </c>
      <c r="C157" t="str">
        <f>VLOOKUP($B157, GeoCodes!$F$2:$H$5, 3, FALSE)</f>
        <v>West</v>
      </c>
      <c r="D157">
        <f>INDEX('US Grad Rate 09-10 Source'!$A$6:$F$66, MATCH('US Graduation RatesSAS'!$A157,'US Grad Rate 09-10 Source'!$A$6:$A$66,0), MATCH('US Graduation RatesSAS'!$E157,'US Grad Rate 09-10 Source'!$A$6:$F$6,0))</f>
        <v>70.599999999999994</v>
      </c>
      <c r="E157" t="s">
        <v>231</v>
      </c>
      <c r="F157">
        <f>VLOOKUP($A157, 'Source Spending 09-10'!$A$7:$D$67,2,FALSE)</f>
        <v>9319</v>
      </c>
    </row>
    <row r="158" spans="1:6" x14ac:dyDescent="0.25">
      <c r="A158" t="s">
        <v>14</v>
      </c>
      <c r="B158" t="str">
        <f>INDEX(GeoCodes!$A$6:$E$70, MATCH('US Graduation RatesSAS'!$A158, GeoCodes!$D$6:$D$70,0),1)</f>
        <v>3</v>
      </c>
      <c r="C158" t="str">
        <f>VLOOKUP($B158, GeoCodes!$F$2:$H$5, 3, FALSE)</f>
        <v>South</v>
      </c>
      <c r="D158">
        <f>INDEX('US Grad Rate 09-10 Source'!$A$6:$F$66, MATCH('US Graduation RatesSAS'!$A158,'US Grad Rate 09-10 Source'!$A$6:$A$66,0), MATCH('US Graduation RatesSAS'!$E158,'US Grad Rate 09-10 Source'!$A$6:$F$6,0))</f>
        <v>77</v>
      </c>
      <c r="E158" t="s">
        <v>231</v>
      </c>
      <c r="F158">
        <f>VLOOKUP($A158, 'Source Spending 09-10'!$A$7:$D$67,2,FALSE)</f>
        <v>10978</v>
      </c>
    </row>
    <row r="159" spans="1:6" x14ac:dyDescent="0.25">
      <c r="A159" t="s">
        <v>16</v>
      </c>
      <c r="B159" t="str">
        <f>INDEX(GeoCodes!$A$6:$E$70, MATCH('US Graduation RatesSAS'!$A159, GeoCodes!$D$6:$D$70,0),1)</f>
        <v>4</v>
      </c>
      <c r="C159" t="str">
        <f>VLOOKUP($B159, GeoCodes!$F$2:$H$5, 3, FALSE)</f>
        <v>West</v>
      </c>
      <c r="D159">
        <f>INDEX('US Grad Rate 09-10 Source'!$A$6:$F$66, MATCH('US Graduation RatesSAS'!$A159,'US Grad Rate 09-10 Source'!$A$6:$A$66,0), MATCH('US Graduation RatesSAS'!$E159,'US Grad Rate 09-10 Source'!$A$6:$F$6,0))</f>
        <v>71.7</v>
      </c>
      <c r="E159" t="s">
        <v>231</v>
      </c>
      <c r="F159">
        <f>VLOOKUP($A159, 'Source Spending 09-10'!$A$7:$D$67,2,FALSE)</f>
        <v>10933</v>
      </c>
    </row>
    <row r="160" spans="1:6" x14ac:dyDescent="0.25">
      <c r="A160" t="s">
        <v>17</v>
      </c>
      <c r="B160" t="str">
        <f>INDEX(GeoCodes!$A$6:$E$70, MATCH('US Graduation RatesSAS'!$A160, GeoCodes!$D$6:$D$70,0),1)</f>
        <v>4</v>
      </c>
      <c r="C160" t="str">
        <f>VLOOKUP($B160, GeoCodes!$F$2:$H$5, 3, FALSE)</f>
        <v>West</v>
      </c>
      <c r="D160">
        <f>INDEX('US Grad Rate 09-10 Source'!$A$6:$F$66, MATCH('US Graduation RatesSAS'!$A160,'US Grad Rate 09-10 Source'!$A$6:$A$66,0), MATCH('US Graduation RatesSAS'!$E160,'US Grad Rate 09-10 Source'!$A$6:$F$6,0))</f>
        <v>65.900000000000006</v>
      </c>
      <c r="E160" t="s">
        <v>231</v>
      </c>
      <c r="F160">
        <f>VLOOKUP($A160, 'Source Spending 09-10'!$A$7:$D$67,2,FALSE)</f>
        <v>10778</v>
      </c>
    </row>
    <row r="161" spans="1:6" x14ac:dyDescent="0.25">
      <c r="A161" t="s">
        <v>18</v>
      </c>
      <c r="B161" t="str">
        <f>INDEX(GeoCodes!$A$6:$E$70, MATCH('US Graduation RatesSAS'!$A161, GeoCodes!$D$6:$D$70,0),1)</f>
        <v>1</v>
      </c>
      <c r="C161" t="str">
        <f>VLOOKUP($B161, GeoCodes!$F$2:$H$5, 3, FALSE)</f>
        <v>Northeast</v>
      </c>
      <c r="D161">
        <f>INDEX('US Grad Rate 09-10 Source'!$A$6:$F$66, MATCH('US Graduation RatesSAS'!$A161,'US Grad Rate 09-10 Source'!$A$6:$A$66,0), MATCH('US Graduation RatesSAS'!$E161,'US Grad Rate 09-10 Source'!$A$6:$F$6,0))</f>
        <v>55.5</v>
      </c>
      <c r="E161" t="s">
        <v>231</v>
      </c>
      <c r="F161">
        <f>VLOOKUP($A161, 'Source Spending 09-10'!$A$7:$D$67,2,FALSE)</f>
        <v>17611</v>
      </c>
    </row>
    <row r="162" spans="1:6" x14ac:dyDescent="0.25">
      <c r="A162" t="s">
        <v>19</v>
      </c>
      <c r="B162" t="str">
        <f>INDEX(GeoCodes!$A$6:$E$70, MATCH('US Graduation RatesSAS'!$A162, GeoCodes!$D$6:$D$70,0),1)</f>
        <v>3</v>
      </c>
      <c r="C162" t="str">
        <f>VLOOKUP($B162, GeoCodes!$F$2:$H$5, 3, FALSE)</f>
        <v>South</v>
      </c>
      <c r="D162">
        <f>INDEX('US Grad Rate 09-10 Source'!$A$6:$F$66, MATCH('US Graduation RatesSAS'!$A162,'US Grad Rate 09-10 Source'!$A$6:$A$66,0), MATCH('US Graduation RatesSAS'!$E162,'US Grad Rate 09-10 Source'!$A$6:$F$6,0))</f>
        <v>67.3</v>
      </c>
      <c r="E162" t="s">
        <v>231</v>
      </c>
      <c r="F162">
        <f>VLOOKUP($A162, 'Source Spending 09-10'!$A$7:$D$67,2,FALSE)</f>
        <v>14329</v>
      </c>
    </row>
    <row r="163" spans="1:6" x14ac:dyDescent="0.25">
      <c r="A163" t="s">
        <v>20</v>
      </c>
      <c r="B163" t="str">
        <f>INDEX(GeoCodes!$A$6:$E$70, MATCH('US Graduation RatesSAS'!$A163, GeoCodes!$D$6:$D$70,0),1)</f>
        <v>3</v>
      </c>
      <c r="C163" t="str">
        <f>VLOOKUP($B163, GeoCodes!$F$2:$H$5, 3, FALSE)</f>
        <v>South</v>
      </c>
      <c r="D163">
        <f>INDEX('US Grad Rate 09-10 Source'!$A$6:$F$66, MATCH('US Graduation RatesSAS'!$A163,'US Grad Rate 09-10 Source'!$A$6:$A$66,0), MATCH('US Graduation RatesSAS'!$E163,'US Grad Rate 09-10 Source'!$A$6:$F$6,0))</f>
        <v>58.5</v>
      </c>
      <c r="E163" t="s">
        <v>231</v>
      </c>
      <c r="F163">
        <f>VLOOKUP($A163, 'Source Spending 09-10'!$A$7:$D$67,2,FALSE)</f>
        <v>24358</v>
      </c>
    </row>
    <row r="164" spans="1:6" x14ac:dyDescent="0.25">
      <c r="A164" t="s">
        <v>22</v>
      </c>
      <c r="B164" t="str">
        <f>INDEX(GeoCodes!$A$6:$E$70, MATCH('US Graduation RatesSAS'!$A164, GeoCodes!$D$6:$D$70,0),1)</f>
        <v>3</v>
      </c>
      <c r="C164" t="str">
        <f>VLOOKUP($B164, GeoCodes!$F$2:$H$5, 3, FALSE)</f>
        <v>South</v>
      </c>
      <c r="D164">
        <f>INDEX('US Grad Rate 09-10 Source'!$A$6:$F$66, MATCH('US Graduation RatesSAS'!$A164,'US Grad Rate 09-10 Source'!$A$6:$A$66,0), MATCH('US Graduation RatesSAS'!$E164,'US Grad Rate 09-10 Source'!$A$6:$F$6,0))</f>
        <v>71.099999999999994</v>
      </c>
      <c r="E164" t="s">
        <v>231</v>
      </c>
      <c r="F164">
        <f>VLOOKUP($A164, 'Source Spending 09-10'!$A$7:$D$67,2,FALSE)</f>
        <v>10491</v>
      </c>
    </row>
    <row r="165" spans="1:6" x14ac:dyDescent="0.25">
      <c r="A165" t="s">
        <v>23</v>
      </c>
      <c r="B165" t="str">
        <f>INDEX(GeoCodes!$A$6:$E$70, MATCH('US Graduation RatesSAS'!$A165, GeoCodes!$D$6:$D$70,0),1)</f>
        <v>3</v>
      </c>
      <c r="C165" t="str">
        <f>VLOOKUP($B165, GeoCodes!$F$2:$H$5, 3, FALSE)</f>
        <v>South</v>
      </c>
      <c r="D165">
        <f>INDEX('US Grad Rate 09-10 Source'!$A$6:$F$66, MATCH('US Graduation RatesSAS'!$A165,'US Grad Rate 09-10 Source'!$A$6:$A$66,0), MATCH('US Graduation RatesSAS'!$E165,'US Grad Rate 09-10 Source'!$A$6:$F$6,0))</f>
        <v>66.3</v>
      </c>
      <c r="E165" t="s">
        <v>231</v>
      </c>
      <c r="F165">
        <f>VLOOKUP($A165, 'Source Spending 09-10'!$A$7:$D$67,2,FALSE)</f>
        <v>10704</v>
      </c>
    </row>
    <row r="166" spans="1:6" x14ac:dyDescent="0.25">
      <c r="A166" t="s">
        <v>25</v>
      </c>
      <c r="B166" t="str">
        <f>INDEX(GeoCodes!$A$6:$E$70, MATCH('US Graduation RatesSAS'!$A166, GeoCodes!$D$6:$D$70,0),1)</f>
        <v>4</v>
      </c>
      <c r="C166" t="str">
        <f>VLOOKUP($B166, GeoCodes!$F$2:$H$5, 3, FALSE)</f>
        <v>West</v>
      </c>
      <c r="D166">
        <f>INDEX('US Grad Rate 09-10 Source'!$A$6:$F$66, MATCH('US Graduation RatesSAS'!$A166,'US Grad Rate 09-10 Source'!$A$6:$A$66,0), MATCH('US Graduation RatesSAS'!$E166,'US Grad Rate 09-10 Source'!$A$6:$F$6,0))</f>
        <v>72.400000000000006</v>
      </c>
      <c r="E166" t="s">
        <v>231</v>
      </c>
      <c r="F166">
        <f>VLOOKUP($A166, 'Source Spending 09-10'!$A$7:$D$67,2,FALSE)</f>
        <v>12896</v>
      </c>
    </row>
    <row r="167" spans="1:6" x14ac:dyDescent="0.25">
      <c r="A167" t="s">
        <v>26</v>
      </c>
      <c r="B167" t="str">
        <f>INDEX(GeoCodes!$A$6:$E$70, MATCH('US Graduation RatesSAS'!$A167, GeoCodes!$D$6:$D$70,0),1)</f>
        <v>4</v>
      </c>
      <c r="C167" t="str">
        <f>VLOOKUP($B167, GeoCodes!$F$2:$H$5, 3, FALSE)</f>
        <v>West</v>
      </c>
      <c r="D167">
        <f>INDEX('US Grad Rate 09-10 Source'!$A$6:$F$66, MATCH('US Graduation RatesSAS'!$A167,'US Grad Rate 09-10 Source'!$A$6:$A$66,0), MATCH('US Graduation RatesSAS'!$E167,'US Grad Rate 09-10 Source'!$A$6:$F$6,0))</f>
        <v>80.400000000000006</v>
      </c>
      <c r="E167" t="s">
        <v>231</v>
      </c>
      <c r="F167">
        <f>VLOOKUP($A167, 'Source Spending 09-10'!$A$7:$D$67,2,FALSE)</f>
        <v>8234</v>
      </c>
    </row>
    <row r="168" spans="1:6" x14ac:dyDescent="0.25">
      <c r="A168" t="s">
        <v>27</v>
      </c>
      <c r="B168" t="str">
        <f>INDEX(GeoCodes!$A$6:$E$70, MATCH('US Graduation RatesSAS'!$A168, GeoCodes!$D$6:$D$70,0),1)</f>
        <v>2</v>
      </c>
      <c r="C168" t="str">
        <f>VLOOKUP($B168, GeoCodes!$F$2:$H$5, 3, FALSE)</f>
        <v>Midwest</v>
      </c>
      <c r="D168">
        <f>INDEX('US Grad Rate 09-10 Source'!$A$6:$F$66, MATCH('US Graduation RatesSAS'!$A168,'US Grad Rate 09-10 Source'!$A$6:$A$66,0), MATCH('US Graduation RatesSAS'!$E168,'US Grad Rate 09-10 Source'!$A$6:$F$6,0))</f>
        <v>76</v>
      </c>
      <c r="E168" t="s">
        <v>231</v>
      </c>
      <c r="F168">
        <f>VLOOKUP($A168, 'Source Spending 09-10'!$A$7:$D$67,2,FALSE)</f>
        <v>13403</v>
      </c>
    </row>
    <row r="169" spans="1:6" x14ac:dyDescent="0.25">
      <c r="A169" t="s">
        <v>28</v>
      </c>
      <c r="B169" t="str">
        <f>INDEX(GeoCodes!$A$6:$E$70, MATCH('US Graduation RatesSAS'!$A169, GeoCodes!$D$6:$D$70,0),1)</f>
        <v>2</v>
      </c>
      <c r="C169" t="str">
        <f>VLOOKUP($B169, GeoCodes!$F$2:$H$5, 3, FALSE)</f>
        <v>Midwest</v>
      </c>
      <c r="D169">
        <f>INDEX('US Grad Rate 09-10 Source'!$A$6:$F$66, MATCH('US Graduation RatesSAS'!$A169,'US Grad Rate 09-10 Source'!$A$6:$A$66,0), MATCH('US Graduation RatesSAS'!$E169,'US Grad Rate 09-10 Source'!$A$6:$F$6,0))</f>
        <v>71.8</v>
      </c>
      <c r="E169" t="s">
        <v>231</v>
      </c>
      <c r="F169">
        <f>VLOOKUP($A169, 'Source Spending 09-10'!$A$7:$D$67,2,FALSE)</f>
        <v>10845</v>
      </c>
    </row>
    <row r="170" spans="1:6" x14ac:dyDescent="0.25">
      <c r="A170" t="s">
        <v>29</v>
      </c>
      <c r="B170" t="str">
        <f>INDEX(GeoCodes!$A$6:$E$70, MATCH('US Graduation RatesSAS'!$A170, GeoCodes!$D$6:$D$70,0),1)</f>
        <v>2</v>
      </c>
      <c r="C170" t="str">
        <f>VLOOKUP($B170, GeoCodes!$F$2:$H$5, 3, FALSE)</f>
        <v>Midwest</v>
      </c>
      <c r="D170">
        <f>INDEX('US Grad Rate 09-10 Source'!$A$6:$F$66, MATCH('US Graduation RatesSAS'!$A170,'US Grad Rate 09-10 Source'!$A$6:$A$66,0), MATCH('US Graduation RatesSAS'!$E170,'US Grad Rate 09-10 Source'!$A$6:$F$6,0))</f>
        <v>86.3</v>
      </c>
      <c r="E170" t="s">
        <v>231</v>
      </c>
      <c r="F170">
        <f>VLOOKUP($A170, 'Source Spending 09-10'!$A$7:$D$67,2,FALSE)</f>
        <v>11647</v>
      </c>
    </row>
    <row r="171" spans="1:6" x14ac:dyDescent="0.25">
      <c r="A171" t="s">
        <v>30</v>
      </c>
      <c r="B171" t="str">
        <f>INDEX(GeoCodes!$A$6:$E$70, MATCH('US Graduation RatesSAS'!$A171, GeoCodes!$D$6:$D$70,0),1)</f>
        <v>2</v>
      </c>
      <c r="C171" t="str">
        <f>VLOOKUP($B171, GeoCodes!$F$2:$H$5, 3, FALSE)</f>
        <v>Midwest</v>
      </c>
      <c r="D171">
        <f>INDEX('US Grad Rate 09-10 Source'!$A$6:$F$66, MATCH('US Graduation RatesSAS'!$A171,'US Grad Rate 09-10 Source'!$A$6:$A$66,0), MATCH('US Graduation RatesSAS'!$E171,'US Grad Rate 09-10 Source'!$A$6:$F$6,0))</f>
        <v>78.8</v>
      </c>
      <c r="E171" t="s">
        <v>231</v>
      </c>
      <c r="F171">
        <f>VLOOKUP($A171, 'Source Spending 09-10'!$A$7:$D$67,2,FALSE)</f>
        <v>11228</v>
      </c>
    </row>
    <row r="172" spans="1:6" x14ac:dyDescent="0.25">
      <c r="A172" t="s">
        <v>31</v>
      </c>
      <c r="B172" t="str">
        <f>INDEX(GeoCodes!$A$6:$E$70, MATCH('US Graduation RatesSAS'!$A172, GeoCodes!$D$6:$D$70,0),1)</f>
        <v>3</v>
      </c>
      <c r="C172" t="str">
        <f>VLOOKUP($B172, GeoCodes!$F$2:$H$5, 3, FALSE)</f>
        <v>South</v>
      </c>
      <c r="D172">
        <f>INDEX('US Grad Rate 09-10 Source'!$A$6:$F$66, MATCH('US Graduation RatesSAS'!$A172,'US Grad Rate 09-10 Source'!$A$6:$A$66,0), MATCH('US Graduation RatesSAS'!$E172,'US Grad Rate 09-10 Source'!$A$6:$F$6,0))</f>
        <v>81.099999999999994</v>
      </c>
      <c r="E172" t="s">
        <v>231</v>
      </c>
      <c r="F172">
        <f>VLOOKUP($A172, 'Source Spending 09-10'!$A$7:$D$67,2,FALSE)</f>
        <v>10436</v>
      </c>
    </row>
    <row r="173" spans="1:6" x14ac:dyDescent="0.25">
      <c r="A173" t="s">
        <v>32</v>
      </c>
      <c r="B173" t="str">
        <f>INDEX(GeoCodes!$A$6:$E$70, MATCH('US Graduation RatesSAS'!$A173, GeoCodes!$D$6:$D$70,0),1)</f>
        <v>3</v>
      </c>
      <c r="C173" t="str">
        <f>VLOOKUP($B173, GeoCodes!$F$2:$H$5, 3, FALSE)</f>
        <v>South</v>
      </c>
      <c r="D173">
        <f>INDEX('US Grad Rate 09-10 Source'!$A$6:$F$66, MATCH('US Graduation RatesSAS'!$A173,'US Grad Rate 09-10 Source'!$A$6:$A$66,0), MATCH('US Graduation RatesSAS'!$E173,'US Grad Rate 09-10 Source'!$A$6:$F$6,0))</f>
        <v>78.3</v>
      </c>
      <c r="E173" t="s">
        <v>231</v>
      </c>
      <c r="F173">
        <f>VLOOKUP($A173, 'Source Spending 09-10'!$A$7:$D$67,2,FALSE)</f>
        <v>12098</v>
      </c>
    </row>
    <row r="174" spans="1:6" x14ac:dyDescent="0.25">
      <c r="A174" t="s">
        <v>33</v>
      </c>
      <c r="B174" t="str">
        <f>INDEX(GeoCodes!$A$6:$E$70, MATCH('US Graduation RatesSAS'!$A174, GeoCodes!$D$6:$D$70,0),1)</f>
        <v>1</v>
      </c>
      <c r="C174" t="str">
        <f>VLOOKUP($B174, GeoCodes!$F$2:$H$5, 3, FALSE)</f>
        <v>Northeast</v>
      </c>
      <c r="D174">
        <f>INDEX('US Grad Rate 09-10 Source'!$A$6:$F$66, MATCH('US Graduation RatesSAS'!$A174,'US Grad Rate 09-10 Source'!$A$6:$A$66,0), MATCH('US Graduation RatesSAS'!$E174,'US Grad Rate 09-10 Source'!$A$6:$F$6,0))</f>
        <v>96.1</v>
      </c>
      <c r="E174" t="s">
        <v>231</v>
      </c>
      <c r="F174">
        <f>VLOOKUP($A174, 'Source Spending 09-10'!$A$7:$D$67,2,FALSE)</f>
        <v>13840</v>
      </c>
    </row>
    <row r="175" spans="1:6" x14ac:dyDescent="0.25">
      <c r="A175" t="s">
        <v>34</v>
      </c>
      <c r="B175" t="str">
        <f>INDEX(GeoCodes!$A$6:$E$70, MATCH('US Graduation RatesSAS'!$A175, GeoCodes!$D$6:$D$70,0),1)</f>
        <v>3</v>
      </c>
      <c r="C175" t="str">
        <f>VLOOKUP($B175, GeoCodes!$F$2:$H$5, 3, FALSE)</f>
        <v>South</v>
      </c>
      <c r="D175">
        <f>INDEX('US Grad Rate 09-10 Source'!$A$6:$F$66, MATCH('US Graduation RatesSAS'!$A175,'US Grad Rate 09-10 Source'!$A$6:$A$66,0), MATCH('US Graduation RatesSAS'!$E175,'US Grad Rate 09-10 Source'!$A$6:$F$6,0))</f>
        <v>77.400000000000006</v>
      </c>
      <c r="E175" t="s">
        <v>231</v>
      </c>
      <c r="F175">
        <f>VLOOKUP($A175, 'Source Spending 09-10'!$A$7:$D$67,2,FALSE)</f>
        <v>15566</v>
      </c>
    </row>
    <row r="176" spans="1:6" x14ac:dyDescent="0.25">
      <c r="A176" t="s">
        <v>35</v>
      </c>
      <c r="B176" t="str">
        <f>INDEX(GeoCodes!$A$6:$E$70, MATCH('US Graduation RatesSAS'!$A176, GeoCodes!$D$6:$D$70,0),1)</f>
        <v>1</v>
      </c>
      <c r="C176" t="str">
        <f>VLOOKUP($B176, GeoCodes!$F$2:$H$5, 3, FALSE)</f>
        <v>Northeast</v>
      </c>
      <c r="D176">
        <f>INDEX('US Grad Rate 09-10 Source'!$A$6:$F$66, MATCH('US Graduation RatesSAS'!$A176,'US Grad Rate 09-10 Source'!$A$6:$A$66,0), MATCH('US Graduation RatesSAS'!$E176,'US Grad Rate 09-10 Source'!$A$6:$F$6,0))</f>
        <v>65</v>
      </c>
      <c r="E176" t="s">
        <v>231</v>
      </c>
      <c r="F176">
        <f>VLOOKUP($A176, 'Source Spending 09-10'!$A$7:$D$67,2,FALSE)</f>
        <v>15790</v>
      </c>
    </row>
    <row r="177" spans="1:6" x14ac:dyDescent="0.25">
      <c r="A177" t="s">
        <v>36</v>
      </c>
      <c r="B177" t="str">
        <f>INDEX(GeoCodes!$A$6:$E$70, MATCH('US Graduation RatesSAS'!$A177, GeoCodes!$D$6:$D$70,0),1)</f>
        <v>2</v>
      </c>
      <c r="C177" t="str">
        <f>VLOOKUP($B177, GeoCodes!$F$2:$H$5, 3, FALSE)</f>
        <v>Midwest</v>
      </c>
      <c r="D177">
        <f>INDEX('US Grad Rate 09-10 Source'!$A$6:$F$66, MATCH('US Graduation RatesSAS'!$A177,'US Grad Rate 09-10 Source'!$A$6:$A$66,0), MATCH('US Graduation RatesSAS'!$E177,'US Grad Rate 09-10 Source'!$A$6:$F$6,0))</f>
        <v>62.9</v>
      </c>
      <c r="E177" t="s">
        <v>231</v>
      </c>
      <c r="F177">
        <f>VLOOKUP($A177, 'Source Spending 09-10'!$A$7:$D$67,2,FALSE)</f>
        <v>12002</v>
      </c>
    </row>
    <row r="178" spans="1:6" x14ac:dyDescent="0.25">
      <c r="A178" t="s">
        <v>37</v>
      </c>
      <c r="B178" t="str">
        <f>INDEX(GeoCodes!$A$6:$E$70, MATCH('US Graduation RatesSAS'!$A178, GeoCodes!$D$6:$D$70,0),1)</f>
        <v>2</v>
      </c>
      <c r="C178" t="str">
        <f>VLOOKUP($B178, GeoCodes!$F$2:$H$5, 3, FALSE)</f>
        <v>Midwest</v>
      </c>
      <c r="D178">
        <f>INDEX('US Grad Rate 09-10 Source'!$A$6:$F$66, MATCH('US Graduation RatesSAS'!$A178,'US Grad Rate 09-10 Source'!$A$6:$A$66,0), MATCH('US Graduation RatesSAS'!$E178,'US Grad Rate 09-10 Source'!$A$6:$F$6,0))</f>
        <v>66.7</v>
      </c>
      <c r="E178" t="s">
        <v>231</v>
      </c>
      <c r="F178">
        <f>VLOOKUP($A178, 'Source Spending 09-10'!$A$7:$D$67,2,FALSE)</f>
        <v>12828</v>
      </c>
    </row>
    <row r="179" spans="1:6" x14ac:dyDescent="0.25">
      <c r="A179" t="s">
        <v>38</v>
      </c>
      <c r="B179" t="str">
        <f>INDEX(GeoCodes!$A$6:$E$70, MATCH('US Graduation RatesSAS'!$A179, GeoCodes!$D$6:$D$70,0),1)</f>
        <v>3</v>
      </c>
      <c r="C179" t="str">
        <f>VLOOKUP($B179, GeoCodes!$F$2:$H$5, 3, FALSE)</f>
        <v>South</v>
      </c>
      <c r="D179">
        <f>INDEX('US Grad Rate 09-10 Source'!$A$6:$F$66, MATCH('US Graduation RatesSAS'!$A179,'US Grad Rate 09-10 Source'!$A$6:$A$66,0), MATCH('US Graduation RatesSAS'!$E179,'US Grad Rate 09-10 Source'!$A$6:$F$6,0))</f>
        <v>61.8</v>
      </c>
      <c r="E179" t="s">
        <v>231</v>
      </c>
      <c r="F179">
        <f>VLOOKUP($A179, 'Source Spending 09-10'!$A$7:$D$67,2,FALSE)</f>
        <v>8902</v>
      </c>
    </row>
    <row r="180" spans="1:6" x14ac:dyDescent="0.25">
      <c r="A180" t="s">
        <v>39</v>
      </c>
      <c r="B180" t="str">
        <f>INDEX(GeoCodes!$A$6:$E$70, MATCH('US Graduation RatesSAS'!$A180, GeoCodes!$D$6:$D$70,0),1)</f>
        <v>2</v>
      </c>
      <c r="C180" t="str">
        <f>VLOOKUP($B180, GeoCodes!$F$2:$H$5, 3, FALSE)</f>
        <v>Midwest</v>
      </c>
      <c r="D180">
        <f>INDEX('US Grad Rate 09-10 Source'!$A$6:$F$66, MATCH('US Graduation RatesSAS'!$A180,'US Grad Rate 09-10 Source'!$A$6:$A$66,0), MATCH('US Graduation RatesSAS'!$E180,'US Grad Rate 09-10 Source'!$A$6:$F$6,0))</f>
        <v>81.2</v>
      </c>
      <c r="E180" t="s">
        <v>231</v>
      </c>
      <c r="F180">
        <f>VLOOKUP($A180, 'Source Spending 09-10'!$A$7:$D$67,2,FALSE)</f>
        <v>11332</v>
      </c>
    </row>
    <row r="181" spans="1:6" x14ac:dyDescent="0.25">
      <c r="A181" t="s">
        <v>40</v>
      </c>
      <c r="B181" t="str">
        <f>INDEX(GeoCodes!$A$6:$E$70, MATCH('US Graduation RatesSAS'!$A181, GeoCodes!$D$6:$D$70,0),1)</f>
        <v>4</v>
      </c>
      <c r="C181" t="str">
        <f>VLOOKUP($B181, GeoCodes!$F$2:$H$5, 3, FALSE)</f>
        <v>West</v>
      </c>
      <c r="D181">
        <f>INDEX('US Grad Rate 09-10 Source'!$A$6:$F$66, MATCH('US Graduation RatesSAS'!$A181,'US Grad Rate 09-10 Source'!$A$6:$A$66,0), MATCH('US Graduation RatesSAS'!$E181,'US Grad Rate 09-10 Source'!$A$6:$F$6,0))</f>
        <v>74.900000000000006</v>
      </c>
      <c r="E181" t="s">
        <v>231</v>
      </c>
      <c r="F181">
        <f>VLOOKUP($A181, 'Source Spending 09-10'!$A$7:$D$67,2,FALSE)</f>
        <v>11565</v>
      </c>
    </row>
    <row r="182" spans="1:6" x14ac:dyDescent="0.25">
      <c r="A182" t="s">
        <v>41</v>
      </c>
      <c r="B182" t="str">
        <f>INDEX(GeoCodes!$A$6:$E$70, MATCH('US Graduation RatesSAS'!$A182, GeoCodes!$D$6:$D$70,0),1)</f>
        <v>2</v>
      </c>
      <c r="C182" t="str">
        <f>VLOOKUP($B182, GeoCodes!$F$2:$H$5, 3, FALSE)</f>
        <v>Midwest</v>
      </c>
      <c r="D182">
        <f>INDEX('US Grad Rate 09-10 Source'!$A$6:$F$66, MATCH('US Graduation RatesSAS'!$A182,'US Grad Rate 09-10 Source'!$A$6:$A$66,0), MATCH('US Graduation RatesSAS'!$E182,'US Grad Rate 09-10 Source'!$A$6:$F$6,0))</f>
        <v>71.3</v>
      </c>
      <c r="E182" t="s">
        <v>231</v>
      </c>
      <c r="F182">
        <f>VLOOKUP($A182, 'Source Spending 09-10'!$A$7:$D$67,2,FALSE)</f>
        <v>12966</v>
      </c>
    </row>
    <row r="183" spans="1:6" x14ac:dyDescent="0.25">
      <c r="A183" t="s">
        <v>42</v>
      </c>
      <c r="B183" t="str">
        <f>INDEX(GeoCodes!$A$6:$E$70, MATCH('US Graduation RatesSAS'!$A183, GeoCodes!$D$6:$D$70,0),1)</f>
        <v>4</v>
      </c>
      <c r="C183" t="str">
        <f>VLOOKUP($B183, GeoCodes!$F$2:$H$5, 3, FALSE)</f>
        <v>West</v>
      </c>
      <c r="D183">
        <f>INDEX('US Grad Rate 09-10 Source'!$A$6:$F$66, MATCH('US Graduation RatesSAS'!$A183,'US Grad Rate 09-10 Source'!$A$6:$A$66,0), MATCH('US Graduation RatesSAS'!$E183,'US Grad Rate 09-10 Source'!$A$6:$F$6,0))</f>
        <v>47.2</v>
      </c>
      <c r="E183" t="s">
        <v>231</v>
      </c>
      <c r="F183">
        <f>VLOOKUP($A183, 'Source Spending 09-10'!$A$7:$D$67,2,FALSE)</f>
        <v>9925</v>
      </c>
    </row>
    <row r="184" spans="1:6" x14ac:dyDescent="0.25">
      <c r="A184" t="s">
        <v>43</v>
      </c>
      <c r="B184" t="str">
        <f>INDEX(GeoCodes!$A$6:$E$70, MATCH('US Graduation RatesSAS'!$A184, GeoCodes!$D$6:$D$70,0),1)</f>
        <v>1</v>
      </c>
      <c r="C184" t="str">
        <f>VLOOKUP($B184, GeoCodes!$F$2:$H$5, 3, FALSE)</f>
        <v>Northeast</v>
      </c>
      <c r="D184">
        <f>INDEX('US Grad Rate 09-10 Source'!$A$6:$F$66, MATCH('US Graduation RatesSAS'!$A184,'US Grad Rate 09-10 Source'!$A$6:$A$66,0), MATCH('US Graduation RatesSAS'!$E184,'US Grad Rate 09-10 Source'!$A$6:$F$6,0))</f>
        <v>89.9</v>
      </c>
      <c r="E184" t="s">
        <v>231</v>
      </c>
      <c r="F184">
        <f>VLOOKUP($A184, 'Source Spending 09-10'!$A$7:$D$67,2,FALSE)</f>
        <v>14004</v>
      </c>
    </row>
    <row r="185" spans="1:6" x14ac:dyDescent="0.25">
      <c r="A185" t="s">
        <v>44</v>
      </c>
      <c r="B185" t="str">
        <f>INDEX(GeoCodes!$A$6:$E$70, MATCH('US Graduation RatesSAS'!$A185, GeoCodes!$D$6:$D$70,0),1)</f>
        <v>1</v>
      </c>
      <c r="C185" t="str">
        <f>VLOOKUP($B185, GeoCodes!$F$2:$H$5, 3, FALSE)</f>
        <v>Northeast</v>
      </c>
      <c r="D185">
        <f>INDEX('US Grad Rate 09-10 Source'!$A$6:$F$66, MATCH('US Graduation RatesSAS'!$A185,'US Grad Rate 09-10 Source'!$A$6:$A$66,0), MATCH('US Graduation RatesSAS'!$E185,'US Grad Rate 09-10 Source'!$A$6:$F$6,0))</f>
        <v>77.099999999999994</v>
      </c>
      <c r="E185" t="s">
        <v>231</v>
      </c>
      <c r="F185">
        <f>VLOOKUP($A185, 'Source Spending 09-10'!$A$7:$D$67,2,FALSE)</f>
        <v>18737</v>
      </c>
    </row>
    <row r="186" spans="1:6" x14ac:dyDescent="0.25">
      <c r="A186" t="s">
        <v>45</v>
      </c>
      <c r="B186" t="str">
        <f>INDEX(GeoCodes!$A$6:$E$70, MATCH('US Graduation RatesSAS'!$A186, GeoCodes!$D$6:$D$70,0),1)</f>
        <v>4</v>
      </c>
      <c r="C186" t="str">
        <f>VLOOKUP($B186, GeoCodes!$F$2:$H$5, 3, FALSE)</f>
        <v>West</v>
      </c>
      <c r="D186">
        <f>INDEX('US Grad Rate 09-10 Source'!$A$6:$F$66, MATCH('US Graduation RatesSAS'!$A186,'US Grad Rate 09-10 Source'!$A$6:$A$66,0), MATCH('US Graduation RatesSAS'!$E186,'US Grad Rate 09-10 Source'!$A$6:$F$6,0))</f>
        <v>65.3</v>
      </c>
      <c r="E186" t="s">
        <v>231</v>
      </c>
      <c r="F186">
        <f>VLOOKUP($A186, 'Source Spending 09-10'!$A$7:$D$67,2,FALSE)</f>
        <v>11342</v>
      </c>
    </row>
    <row r="187" spans="1:6" x14ac:dyDescent="0.25">
      <c r="A187" t="s">
        <v>46</v>
      </c>
      <c r="B187" t="str">
        <f>INDEX(GeoCodes!$A$6:$E$70, MATCH('US Graduation RatesSAS'!$A187, GeoCodes!$D$6:$D$70,0),1)</f>
        <v>1</v>
      </c>
      <c r="C187" t="str">
        <f>VLOOKUP($B187, GeoCodes!$F$2:$H$5, 3, FALSE)</f>
        <v>Northeast</v>
      </c>
      <c r="D187">
        <f>INDEX('US Grad Rate 09-10 Source'!$A$6:$F$66, MATCH('US Graduation RatesSAS'!$A187,'US Grad Rate 09-10 Source'!$A$6:$A$66,0), MATCH('US Graduation RatesSAS'!$E187,'US Grad Rate 09-10 Source'!$A$6:$F$6,0))</f>
        <v>60.7</v>
      </c>
      <c r="E187" t="s">
        <v>231</v>
      </c>
      <c r="F187">
        <f>VLOOKUP($A187, 'Source Spending 09-10'!$A$7:$D$67,2,FALSE)</f>
        <v>20495</v>
      </c>
    </row>
    <row r="188" spans="1:6" x14ac:dyDescent="0.25">
      <c r="A188" t="s">
        <v>47</v>
      </c>
      <c r="B188" t="str">
        <f>INDEX(GeoCodes!$A$6:$E$70, MATCH('US Graduation RatesSAS'!$A188, GeoCodes!$D$6:$D$70,0),1)</f>
        <v>3</v>
      </c>
      <c r="C188" t="str">
        <f>VLOOKUP($B188, GeoCodes!$F$2:$H$5, 3, FALSE)</f>
        <v>South</v>
      </c>
      <c r="D188">
        <f>INDEX('US Grad Rate 09-10 Source'!$A$6:$F$66, MATCH('US Graduation RatesSAS'!$A188,'US Grad Rate 09-10 Source'!$A$6:$A$66,0), MATCH('US Graduation RatesSAS'!$E188,'US Grad Rate 09-10 Source'!$A$6:$F$6,0))</f>
        <v>67.400000000000006</v>
      </c>
      <c r="E188" t="s">
        <v>231</v>
      </c>
      <c r="F188">
        <f>VLOOKUP($A188, 'Source Spending 09-10'!$A$7:$D$67,2,FALSE)</f>
        <v>8965</v>
      </c>
    </row>
    <row r="189" spans="1:6" x14ac:dyDescent="0.25">
      <c r="A189" t="s">
        <v>48</v>
      </c>
      <c r="B189" t="str">
        <f>INDEX(GeoCodes!$A$6:$E$70, MATCH('US Graduation RatesSAS'!$A189, GeoCodes!$D$6:$D$70,0),1)</f>
        <v>2</v>
      </c>
      <c r="C189" t="str">
        <f>VLOOKUP($B189, GeoCodes!$F$2:$H$5, 3, FALSE)</f>
        <v>Midwest</v>
      </c>
      <c r="D189">
        <f>INDEX('US Grad Rate 09-10 Source'!$A$6:$F$66, MATCH('US Graduation RatesSAS'!$A189,'US Grad Rate 09-10 Source'!$A$6:$A$66,0), MATCH('US Graduation RatesSAS'!$E189,'US Grad Rate 09-10 Source'!$A$6:$F$6,0))</f>
        <v>66.7</v>
      </c>
      <c r="E189" t="s">
        <v>231</v>
      </c>
      <c r="F189">
        <f>VLOOKUP($A189, 'Source Spending 09-10'!$A$7:$D$67,2,FALSE)</f>
        <v>12193</v>
      </c>
    </row>
    <row r="190" spans="1:6" x14ac:dyDescent="0.25">
      <c r="A190" t="s">
        <v>50</v>
      </c>
      <c r="B190" t="str">
        <f>INDEX(GeoCodes!$A$6:$E$70, MATCH('US Graduation RatesSAS'!$A190, GeoCodes!$D$6:$D$70,0),1)</f>
        <v>2</v>
      </c>
      <c r="C190" t="str">
        <f>VLOOKUP($B190, GeoCodes!$F$2:$H$5, 3, FALSE)</f>
        <v>Midwest</v>
      </c>
      <c r="D190">
        <f>INDEX('US Grad Rate 09-10 Source'!$A$6:$F$66, MATCH('US Graduation RatesSAS'!$A190,'US Grad Rate 09-10 Source'!$A$6:$A$66,0), MATCH('US Graduation RatesSAS'!$E190,'US Grad Rate 09-10 Source'!$A$6:$F$6,0))</f>
        <v>67.7</v>
      </c>
      <c r="E190" t="s">
        <v>231</v>
      </c>
      <c r="F190">
        <f>VLOOKUP($A190, 'Source Spending 09-10'!$A$7:$D$67,2,FALSE)</f>
        <v>13185</v>
      </c>
    </row>
    <row r="191" spans="1:6" x14ac:dyDescent="0.25">
      <c r="A191" t="s">
        <v>51</v>
      </c>
      <c r="B191" t="str">
        <f>INDEX(GeoCodes!$A$6:$E$70, MATCH('US Graduation RatesSAS'!$A191, GeoCodes!$D$6:$D$70,0),1)</f>
        <v>3</v>
      </c>
      <c r="C191" t="str">
        <f>VLOOKUP($B191, GeoCodes!$F$2:$H$5, 3, FALSE)</f>
        <v>South</v>
      </c>
      <c r="D191">
        <f>INDEX('US Grad Rate 09-10 Source'!$A$6:$F$66, MATCH('US Graduation RatesSAS'!$A191,'US Grad Rate 09-10 Source'!$A$6:$A$66,0), MATCH('US Graduation RatesSAS'!$E191,'US Grad Rate 09-10 Source'!$A$6:$F$6,0))</f>
        <v>70.7</v>
      </c>
      <c r="E191" t="s">
        <v>231</v>
      </c>
      <c r="F191">
        <f>VLOOKUP($A191, 'Source Spending 09-10'!$A$7:$D$67,2,FALSE)</f>
        <v>8651</v>
      </c>
    </row>
    <row r="192" spans="1:6" x14ac:dyDescent="0.25">
      <c r="A192" t="s">
        <v>52</v>
      </c>
      <c r="B192" t="str">
        <f>INDEX(GeoCodes!$A$6:$E$70, MATCH('US Graduation RatesSAS'!$A192, GeoCodes!$D$6:$D$70,0),1)</f>
        <v>4</v>
      </c>
      <c r="C192" t="str">
        <f>VLOOKUP($B192, GeoCodes!$F$2:$H$5, 3, FALSE)</f>
        <v>West</v>
      </c>
      <c r="D192">
        <f>INDEX('US Grad Rate 09-10 Source'!$A$6:$F$66, MATCH('US Graduation RatesSAS'!$A192,'US Grad Rate 09-10 Source'!$A$6:$A$66,0), MATCH('US Graduation RatesSAS'!$E192,'US Grad Rate 09-10 Source'!$A$6:$F$6,0))</f>
        <v>75.599999999999994</v>
      </c>
      <c r="E192" t="s">
        <v>231</v>
      </c>
      <c r="F192">
        <f>VLOOKUP($A192, 'Source Spending 09-10'!$A$7:$D$67,2,FALSE)</f>
        <v>10789</v>
      </c>
    </row>
    <row r="193" spans="1:6" x14ac:dyDescent="0.25">
      <c r="A193" t="s">
        <v>53</v>
      </c>
      <c r="B193" t="str">
        <f>INDEX(GeoCodes!$A$6:$E$70, MATCH('US Graduation RatesSAS'!$A193, GeoCodes!$D$6:$D$70,0),1)</f>
        <v>1</v>
      </c>
      <c r="C193" t="str">
        <f>VLOOKUP($B193, GeoCodes!$F$2:$H$5, 3, FALSE)</f>
        <v>Northeast</v>
      </c>
      <c r="D193">
        <f>INDEX('US Grad Rate 09-10 Source'!$A$6:$F$66, MATCH('US Graduation RatesSAS'!$A193,'US Grad Rate 09-10 Source'!$A$6:$A$66,0), MATCH('US Graduation RatesSAS'!$E193,'US Grad Rate 09-10 Source'!$A$6:$F$6,0))</f>
        <v>70.400000000000006</v>
      </c>
      <c r="E193" t="s">
        <v>231</v>
      </c>
      <c r="F193">
        <f>VLOOKUP($A193, 'Source Spending 09-10'!$A$7:$D$67,2,FALSE)</f>
        <v>14849</v>
      </c>
    </row>
    <row r="194" spans="1:6" x14ac:dyDescent="0.25">
      <c r="A194" t="s">
        <v>56</v>
      </c>
      <c r="B194" t="str">
        <f>INDEX(GeoCodes!$A$6:$E$70, MATCH('US Graduation RatesSAS'!$A194, GeoCodes!$D$6:$D$70,0),1)</f>
        <v>1</v>
      </c>
      <c r="C194" t="str">
        <f>VLOOKUP($B194, GeoCodes!$F$2:$H$5, 3, FALSE)</f>
        <v>Northeast</v>
      </c>
      <c r="D194">
        <f>INDEX('US Grad Rate 09-10 Source'!$A$6:$F$66, MATCH('US Graduation RatesSAS'!$A194,'US Grad Rate 09-10 Source'!$A$6:$A$66,0), MATCH('US Graduation RatesSAS'!$E194,'US Grad Rate 09-10 Source'!$A$6:$F$6,0))</f>
        <v>69.099999999999994</v>
      </c>
      <c r="E194" t="s">
        <v>231</v>
      </c>
      <c r="F194">
        <f>VLOOKUP($A194, 'Source Spending 09-10'!$A$7:$D$67,2,FALSE)</f>
        <v>15753</v>
      </c>
    </row>
    <row r="195" spans="1:6" x14ac:dyDescent="0.25">
      <c r="A195" t="s">
        <v>57</v>
      </c>
      <c r="B195" t="str">
        <f>INDEX(GeoCodes!$A$6:$E$70, MATCH('US Graduation RatesSAS'!$A195, GeoCodes!$D$6:$D$70,0),1)</f>
        <v>3</v>
      </c>
      <c r="C195" t="str">
        <f>VLOOKUP($B195, GeoCodes!$F$2:$H$5, 3, FALSE)</f>
        <v>South</v>
      </c>
      <c r="D195">
        <f>INDEX('US Grad Rate 09-10 Source'!$A$6:$F$66, MATCH('US Graduation RatesSAS'!$A195,'US Grad Rate 09-10 Source'!$A$6:$A$66,0), MATCH('US Graduation RatesSAS'!$E195,'US Grad Rate 09-10 Source'!$A$6:$F$6,0))</f>
        <v>65.7</v>
      </c>
      <c r="E195" t="s">
        <v>231</v>
      </c>
      <c r="F195">
        <f>VLOOKUP($A195, 'Source Spending 09-10'!$A$7:$D$67,2,FALSE)</f>
        <v>11360</v>
      </c>
    </row>
    <row r="196" spans="1:6" x14ac:dyDescent="0.25">
      <c r="A196" t="s">
        <v>58</v>
      </c>
      <c r="B196" t="str">
        <f>INDEX(GeoCodes!$A$6:$E$70, MATCH('US Graduation RatesSAS'!$A196, GeoCodes!$D$6:$D$70,0),1)</f>
        <v>2</v>
      </c>
      <c r="C196" t="str">
        <f>VLOOKUP($B196, GeoCodes!$F$2:$H$5, 3, FALSE)</f>
        <v>Midwest</v>
      </c>
      <c r="D196">
        <f>INDEX('US Grad Rate 09-10 Source'!$A$6:$F$66, MATCH('US Graduation RatesSAS'!$A196,'US Grad Rate 09-10 Source'!$A$6:$A$66,0), MATCH('US Graduation RatesSAS'!$E196,'US Grad Rate 09-10 Source'!$A$6:$F$6,0))</f>
        <v>73.400000000000006</v>
      </c>
      <c r="E196" t="s">
        <v>231</v>
      </c>
      <c r="F196">
        <f>VLOOKUP($A196, 'Source Spending 09-10'!$A$7:$D$67,2,FALSE)</f>
        <v>10422</v>
      </c>
    </row>
    <row r="197" spans="1:6" x14ac:dyDescent="0.25">
      <c r="A197" t="s">
        <v>59</v>
      </c>
      <c r="B197" t="str">
        <f>INDEX(GeoCodes!$A$6:$E$70, MATCH('US Graduation RatesSAS'!$A197, GeoCodes!$D$6:$D$70,0),1)</f>
        <v>3</v>
      </c>
      <c r="C197" t="str">
        <f>VLOOKUP($B197, GeoCodes!$F$2:$H$5, 3, FALSE)</f>
        <v>South</v>
      </c>
      <c r="D197">
        <f>INDEX('US Grad Rate 09-10 Source'!$A$6:$F$66, MATCH('US Graduation RatesSAS'!$A197,'US Grad Rate 09-10 Source'!$A$6:$A$66,0), MATCH('US Graduation RatesSAS'!$E197,'US Grad Rate 09-10 Source'!$A$6:$F$6,0))</f>
        <v>78.099999999999994</v>
      </c>
      <c r="E197" t="s">
        <v>231</v>
      </c>
      <c r="F197">
        <f>VLOOKUP($A197, 'Source Spending 09-10'!$A$7:$D$67,2,FALSE)</f>
        <v>9007</v>
      </c>
    </row>
    <row r="198" spans="1:6" x14ac:dyDescent="0.25">
      <c r="A198" t="s">
        <v>60</v>
      </c>
      <c r="B198" t="str">
        <f>INDEX(GeoCodes!$A$6:$E$70, MATCH('US Graduation RatesSAS'!$A198, GeoCodes!$D$6:$D$70,0),1)</f>
        <v>3</v>
      </c>
      <c r="C198" t="str">
        <f>VLOOKUP($B198, GeoCodes!$F$2:$H$5, 3, FALSE)</f>
        <v>South</v>
      </c>
      <c r="D198">
        <f>INDEX('US Grad Rate 09-10 Source'!$A$6:$F$66, MATCH('US Graduation RatesSAS'!$A198,'US Grad Rate 09-10 Source'!$A$6:$A$66,0), MATCH('US Graduation RatesSAS'!$E198,'US Grad Rate 09-10 Source'!$A$6:$F$6,0))</f>
        <v>77.400000000000006</v>
      </c>
      <c r="E198" t="s">
        <v>231</v>
      </c>
      <c r="F198">
        <f>VLOOKUP($A198, 'Source Spending 09-10'!$A$7:$D$67,2,FALSE)</f>
        <v>11100</v>
      </c>
    </row>
    <row r="199" spans="1:6" x14ac:dyDescent="0.25">
      <c r="A199" t="s">
        <v>61</v>
      </c>
      <c r="B199" t="str">
        <f>INDEX(GeoCodes!$A$6:$E$70, MATCH('US Graduation RatesSAS'!$A199, GeoCodes!$D$6:$D$70,0),1)</f>
        <v>4</v>
      </c>
      <c r="C199" t="str">
        <f>VLOOKUP($B199, GeoCodes!$F$2:$H$5, 3, FALSE)</f>
        <v>West</v>
      </c>
      <c r="D199">
        <f>INDEX('US Grad Rate 09-10 Source'!$A$6:$F$66, MATCH('US Graduation RatesSAS'!$A199,'US Grad Rate 09-10 Source'!$A$6:$A$66,0), MATCH('US Graduation RatesSAS'!$E199,'US Grad Rate 09-10 Source'!$A$6:$F$6,0))</f>
        <v>60.6</v>
      </c>
      <c r="E199" t="s">
        <v>231</v>
      </c>
      <c r="F199">
        <f>VLOOKUP($A199, 'Source Spending 09-10'!$A$7:$D$67,2,FALSE)</f>
        <v>8102</v>
      </c>
    </row>
    <row r="200" spans="1:6" x14ac:dyDescent="0.25">
      <c r="A200" t="s">
        <v>62</v>
      </c>
      <c r="B200" t="str">
        <f>INDEX(GeoCodes!$A$6:$E$70, MATCH('US Graduation RatesSAS'!$A200, GeoCodes!$D$6:$D$70,0),1)</f>
        <v>1</v>
      </c>
      <c r="C200" t="str">
        <f>VLOOKUP($B200, GeoCodes!$F$2:$H$5, 3, FALSE)</f>
        <v>Northeast</v>
      </c>
      <c r="D200">
        <f>INDEX('US Grad Rate 09-10 Source'!$A$6:$F$66, MATCH('US Graduation RatesSAS'!$A200,'US Grad Rate 09-10 Source'!$A$6:$A$66,0), MATCH('US Graduation RatesSAS'!$E200,'US Grad Rate 09-10 Source'!$A$6:$F$6,0))</f>
        <v>100</v>
      </c>
      <c r="E200" t="s">
        <v>231</v>
      </c>
      <c r="F200">
        <f>VLOOKUP($A200, 'Source Spending 09-10'!$A$7:$D$67,2,FALSE)</f>
        <v>17007</v>
      </c>
    </row>
    <row r="201" spans="1:6" x14ac:dyDescent="0.25">
      <c r="A201" t="s">
        <v>64</v>
      </c>
      <c r="B201" t="str">
        <f>INDEX(GeoCodes!$A$6:$E$70, MATCH('US Graduation RatesSAS'!$A201, GeoCodes!$D$6:$D$70,0),1)</f>
        <v>3</v>
      </c>
      <c r="C201" t="str">
        <f>VLOOKUP($B201, GeoCodes!$F$2:$H$5, 3, FALSE)</f>
        <v>South</v>
      </c>
      <c r="D201">
        <f>INDEX('US Grad Rate 09-10 Source'!$A$6:$F$66, MATCH('US Graduation RatesSAS'!$A201,'US Grad Rate 09-10 Source'!$A$6:$A$66,0), MATCH('US Graduation RatesSAS'!$E201,'US Grad Rate 09-10 Source'!$A$6:$F$6,0))</f>
        <v>75.900000000000006</v>
      </c>
      <c r="E201" t="s">
        <v>231</v>
      </c>
      <c r="F201">
        <f>VLOOKUP($A201, 'Source Spending 09-10'!$A$7:$D$67,2,FALSE)</f>
        <v>11683</v>
      </c>
    </row>
    <row r="202" spans="1:6" x14ac:dyDescent="0.25">
      <c r="A202" t="s">
        <v>65</v>
      </c>
      <c r="B202" t="str">
        <f>INDEX(GeoCodes!$A$6:$E$70, MATCH('US Graduation RatesSAS'!$A202, GeoCodes!$D$6:$D$70,0),1)</f>
        <v>4</v>
      </c>
      <c r="C202" t="str">
        <f>VLOOKUP($B202, GeoCodes!$F$2:$H$5, 3, FALSE)</f>
        <v>West</v>
      </c>
      <c r="D202">
        <f>INDEX('US Grad Rate 09-10 Source'!$A$6:$F$66, MATCH('US Graduation RatesSAS'!$A202,'US Grad Rate 09-10 Source'!$A$6:$A$66,0), MATCH('US Graduation RatesSAS'!$E202,'US Grad Rate 09-10 Source'!$A$6:$F$6,0))</f>
        <v>64.099999999999994</v>
      </c>
      <c r="E202" t="s">
        <v>231</v>
      </c>
      <c r="F202">
        <f>VLOOKUP($A202, 'Source Spending 09-10'!$A$7:$D$67,2,FALSE)</f>
        <v>11395</v>
      </c>
    </row>
    <row r="203" spans="1:6" x14ac:dyDescent="0.25">
      <c r="A203" t="s">
        <v>66</v>
      </c>
      <c r="B203" t="str">
        <f>INDEX(GeoCodes!$A$6:$E$70, MATCH('US Graduation RatesSAS'!$A203, GeoCodes!$D$6:$D$70,0),1)</f>
        <v>3</v>
      </c>
      <c r="C203" t="str">
        <f>VLOOKUP($B203, GeoCodes!$F$2:$H$5, 3, FALSE)</f>
        <v>South</v>
      </c>
      <c r="D203">
        <f>INDEX('US Grad Rate 09-10 Source'!$A$6:$F$66, MATCH('US Graduation RatesSAS'!$A203,'US Grad Rate 09-10 Source'!$A$6:$A$66,0), MATCH('US Graduation RatesSAS'!$E203,'US Grad Rate 09-10 Source'!$A$6:$F$6,0))</f>
        <v>74.900000000000006</v>
      </c>
      <c r="E203" t="s">
        <v>231</v>
      </c>
      <c r="F203">
        <f>VLOOKUP($A203, 'Source Spending 09-10'!$A$7:$D$67,2,FALSE)</f>
        <v>12153</v>
      </c>
    </row>
    <row r="204" spans="1:6" x14ac:dyDescent="0.25">
      <c r="A204" t="s">
        <v>67</v>
      </c>
      <c r="B204" t="str">
        <f>INDEX(GeoCodes!$A$6:$E$70, MATCH('US Graduation RatesSAS'!$A204, GeoCodes!$D$6:$D$70,0),1)</f>
        <v>2</v>
      </c>
      <c r="C204" t="str">
        <f>VLOOKUP($B204, GeoCodes!$F$2:$H$5, 3, FALSE)</f>
        <v>Midwest</v>
      </c>
      <c r="D204">
        <f>INDEX('US Grad Rate 09-10 Source'!$A$6:$F$66, MATCH('US Graduation RatesSAS'!$A204,'US Grad Rate 09-10 Source'!$A$6:$A$66,0), MATCH('US Graduation RatesSAS'!$E204,'US Grad Rate 09-10 Source'!$A$6:$F$6,0))</f>
        <v>78.2</v>
      </c>
      <c r="E204" t="s">
        <v>231</v>
      </c>
      <c r="F204">
        <f>VLOOKUP($A204, 'Source Spending 09-10'!$A$7:$D$67,2,FALSE)</f>
        <v>13244</v>
      </c>
    </row>
    <row r="205" spans="1:6" x14ac:dyDescent="0.25">
      <c r="A205" t="s">
        <v>68</v>
      </c>
      <c r="B205" t="str">
        <f>INDEX(GeoCodes!$A$6:$E$70, MATCH('US Graduation RatesSAS'!$A205, GeoCodes!$D$6:$D$70,0),1)</f>
        <v>4</v>
      </c>
      <c r="C205" t="str">
        <f>VLOOKUP($B205, GeoCodes!$F$2:$H$5, 3, FALSE)</f>
        <v>West</v>
      </c>
      <c r="D205">
        <f>INDEX('US Grad Rate 09-10 Source'!$A$6:$F$66, MATCH('US Graduation RatesSAS'!$A205,'US Grad Rate 09-10 Source'!$A$6:$A$66,0), MATCH('US Graduation RatesSAS'!$E205,'US Grad Rate 09-10 Source'!$A$6:$F$6,0))</f>
        <v>74.3</v>
      </c>
      <c r="E205" t="s">
        <v>231</v>
      </c>
      <c r="F205">
        <f>VLOOKUP($A205, 'Source Spending 09-10'!$A$7:$D$67,2,FALSE)</f>
        <v>19238</v>
      </c>
    </row>
    <row r="206" spans="1:6" x14ac:dyDescent="0.25">
      <c r="A206" t="s">
        <v>9</v>
      </c>
      <c r="B206" t="str">
        <f>INDEX(GeoCodes!$A$6:$E$70, MATCH('US Graduation RatesSAS'!$A206, GeoCodes!$D$6:$D$70,0),1)</f>
        <v>3</v>
      </c>
      <c r="C206" t="str">
        <f>VLOOKUP($B206, GeoCodes!$F$2:$H$5, 3, FALSE)</f>
        <v>South</v>
      </c>
      <c r="D206">
        <f>INDEX('US Grad Rate 09-10 Source'!$A$6:$F$66, MATCH('US Graduation RatesSAS'!$A206,'US Grad Rate 09-10 Source'!$A$6:$A$66,0), MATCH('US Graduation RatesSAS'!$E206,'US Grad Rate 09-10 Source'!$A$6:$F$6,0))</f>
        <v>75.8</v>
      </c>
      <c r="E206" t="s">
        <v>232</v>
      </c>
      <c r="F206">
        <f>VLOOKUP($A206, 'Source Spending 09-10'!$A$7:$D$67,2,FALSE)</f>
        <v>10210</v>
      </c>
    </row>
    <row r="207" spans="1:6" x14ac:dyDescent="0.25">
      <c r="A207" t="s">
        <v>10</v>
      </c>
      <c r="B207" t="str">
        <f>INDEX(GeoCodes!$A$6:$E$70, MATCH('US Graduation RatesSAS'!$A207, GeoCodes!$D$6:$D$70,0),1)</f>
        <v>4</v>
      </c>
      <c r="C207" t="str">
        <f>VLOOKUP($B207, GeoCodes!$F$2:$H$5, 3, FALSE)</f>
        <v>West</v>
      </c>
      <c r="D207">
        <f>INDEX('US Grad Rate 09-10 Source'!$A$6:$F$66, MATCH('US Graduation RatesSAS'!$A207,'US Grad Rate 09-10 Source'!$A$6:$A$66,0), MATCH('US Graduation RatesSAS'!$E207,'US Grad Rate 09-10 Source'!$A$6:$F$6,0))</f>
        <v>78.400000000000006</v>
      </c>
      <c r="E207" t="s">
        <v>232</v>
      </c>
      <c r="F207">
        <f>VLOOKUP($A207, 'Source Spending 09-10'!$A$7:$D$67,2,FALSE)</f>
        <v>17951</v>
      </c>
    </row>
    <row r="208" spans="1:6" x14ac:dyDescent="0.25">
      <c r="A208" t="s">
        <v>13</v>
      </c>
      <c r="B208" t="str">
        <f>INDEX(GeoCodes!$A$6:$E$70, MATCH('US Graduation RatesSAS'!$A208, GeoCodes!$D$6:$D$70,0),1)</f>
        <v>4</v>
      </c>
      <c r="C208" t="str">
        <f>VLOOKUP($B208, GeoCodes!$F$2:$H$5, 3, FALSE)</f>
        <v>West</v>
      </c>
      <c r="D208">
        <f>INDEX('US Grad Rate 09-10 Source'!$A$6:$F$66, MATCH('US Graduation RatesSAS'!$A208,'US Grad Rate 09-10 Source'!$A$6:$A$66,0), MATCH('US Graduation RatesSAS'!$E208,'US Grad Rate 09-10 Source'!$A$6:$F$6,0))</f>
        <v>76.5</v>
      </c>
      <c r="E208" t="s">
        <v>232</v>
      </c>
      <c r="F208">
        <f>VLOOKUP($A208, 'Source Spending 09-10'!$A$7:$D$67,2,FALSE)</f>
        <v>9319</v>
      </c>
    </row>
    <row r="209" spans="1:6" x14ac:dyDescent="0.25">
      <c r="A209" t="s">
        <v>14</v>
      </c>
      <c r="B209" t="str">
        <f>INDEX(GeoCodes!$A$6:$E$70, MATCH('US Graduation RatesSAS'!$A209, GeoCodes!$D$6:$D$70,0),1)</f>
        <v>3</v>
      </c>
      <c r="C209" t="str">
        <f>VLOOKUP($B209, GeoCodes!$F$2:$H$5, 3, FALSE)</f>
        <v>South</v>
      </c>
      <c r="D209">
        <f>INDEX('US Grad Rate 09-10 Source'!$A$6:$F$66, MATCH('US Graduation RatesSAS'!$A209,'US Grad Rate 09-10 Source'!$A$6:$A$66,0), MATCH('US Graduation RatesSAS'!$E209,'US Grad Rate 09-10 Source'!$A$6:$F$6,0))</f>
        <v>75.8</v>
      </c>
      <c r="E209" t="s">
        <v>232</v>
      </c>
      <c r="F209">
        <f>VLOOKUP($A209, 'Source Spending 09-10'!$A$7:$D$67,2,FALSE)</f>
        <v>10978</v>
      </c>
    </row>
    <row r="210" spans="1:6" x14ac:dyDescent="0.25">
      <c r="A210" t="s">
        <v>16</v>
      </c>
      <c r="B210" t="str">
        <f>INDEX(GeoCodes!$A$6:$E$70, MATCH('US Graduation RatesSAS'!$A210, GeoCodes!$D$6:$D$70,0),1)</f>
        <v>4</v>
      </c>
      <c r="C210" t="str">
        <f>VLOOKUP($B210, GeoCodes!$F$2:$H$5, 3, FALSE)</f>
        <v>West</v>
      </c>
      <c r="D210">
        <f>INDEX('US Grad Rate 09-10 Source'!$A$6:$F$66, MATCH('US Graduation RatesSAS'!$A210,'US Grad Rate 09-10 Source'!$A$6:$A$66,0), MATCH('US Graduation RatesSAS'!$E210,'US Grad Rate 09-10 Source'!$A$6:$F$6,0))</f>
        <v>83.9</v>
      </c>
      <c r="E210" t="s">
        <v>232</v>
      </c>
      <c r="F210">
        <f>VLOOKUP($A210, 'Source Spending 09-10'!$A$7:$D$67,2,FALSE)</f>
        <v>10933</v>
      </c>
    </row>
    <row r="211" spans="1:6" x14ac:dyDescent="0.25">
      <c r="A211" t="s">
        <v>17</v>
      </c>
      <c r="B211" t="str">
        <f>INDEX(GeoCodes!$A$6:$E$70, MATCH('US Graduation RatesSAS'!$A211, GeoCodes!$D$6:$D$70,0),1)</f>
        <v>4</v>
      </c>
      <c r="C211" t="str">
        <f>VLOOKUP($B211, GeoCodes!$F$2:$H$5, 3, FALSE)</f>
        <v>West</v>
      </c>
      <c r="D211">
        <f>INDEX('US Grad Rate 09-10 Source'!$A$6:$F$66, MATCH('US Graduation RatesSAS'!$A211,'US Grad Rate 09-10 Source'!$A$6:$A$66,0), MATCH('US Graduation RatesSAS'!$E211,'US Grad Rate 09-10 Source'!$A$6:$F$6,0))</f>
        <v>85.4</v>
      </c>
      <c r="E211" t="s">
        <v>232</v>
      </c>
      <c r="F211">
        <f>VLOOKUP($A211, 'Source Spending 09-10'!$A$7:$D$67,2,FALSE)</f>
        <v>10778</v>
      </c>
    </row>
    <row r="212" spans="1:6" x14ac:dyDescent="0.25">
      <c r="A212" t="s">
        <v>18</v>
      </c>
      <c r="B212" t="str">
        <f>INDEX(GeoCodes!$A$6:$E$70, MATCH('US Graduation RatesSAS'!$A212, GeoCodes!$D$6:$D$70,0),1)</f>
        <v>1</v>
      </c>
      <c r="C212" t="str">
        <f>VLOOKUP($B212, GeoCodes!$F$2:$H$5, 3, FALSE)</f>
        <v>Northeast</v>
      </c>
      <c r="D212">
        <f>INDEX('US Grad Rate 09-10 Source'!$A$6:$F$66, MATCH('US Graduation RatesSAS'!$A212,'US Grad Rate 09-10 Source'!$A$6:$A$66,0), MATCH('US Graduation RatesSAS'!$E212,'US Grad Rate 09-10 Source'!$A$6:$F$6,0))</f>
        <v>81.8</v>
      </c>
      <c r="E212" t="s">
        <v>232</v>
      </c>
      <c r="F212">
        <f>VLOOKUP($A212, 'Source Spending 09-10'!$A$7:$D$67,2,FALSE)</f>
        <v>17611</v>
      </c>
    </row>
    <row r="213" spans="1:6" x14ac:dyDescent="0.25">
      <c r="A213" t="s">
        <v>19</v>
      </c>
      <c r="B213" t="str">
        <f>INDEX(GeoCodes!$A$6:$E$70, MATCH('US Graduation RatesSAS'!$A213, GeoCodes!$D$6:$D$70,0),1)</f>
        <v>3</v>
      </c>
      <c r="C213" t="str">
        <f>VLOOKUP($B213, GeoCodes!$F$2:$H$5, 3, FALSE)</f>
        <v>South</v>
      </c>
      <c r="D213">
        <f>INDEX('US Grad Rate 09-10 Source'!$A$6:$F$66, MATCH('US Graduation RatesSAS'!$A213,'US Grad Rate 09-10 Source'!$A$6:$A$66,0), MATCH('US Graduation RatesSAS'!$E213,'US Grad Rate 09-10 Source'!$A$6:$F$6,0))</f>
        <v>79.900000000000006</v>
      </c>
      <c r="E213" t="s">
        <v>232</v>
      </c>
      <c r="F213">
        <f>VLOOKUP($A213, 'Source Spending 09-10'!$A$7:$D$67,2,FALSE)</f>
        <v>14329</v>
      </c>
    </row>
    <row r="214" spans="1:6" x14ac:dyDescent="0.25">
      <c r="A214" t="s">
        <v>20</v>
      </c>
      <c r="B214" t="str">
        <f>INDEX(GeoCodes!$A$6:$E$70, MATCH('US Graduation RatesSAS'!$A214, GeoCodes!$D$6:$D$70,0),1)</f>
        <v>3</v>
      </c>
      <c r="C214" t="str">
        <f>VLOOKUP($B214, GeoCodes!$F$2:$H$5, 3, FALSE)</f>
        <v>South</v>
      </c>
      <c r="D214">
        <f>INDEX('US Grad Rate 09-10 Source'!$A$6:$F$66, MATCH('US Graduation RatesSAS'!$A214,'US Grad Rate 09-10 Source'!$A$6:$A$66,0), MATCH('US Graduation RatesSAS'!$E214,'US Grad Rate 09-10 Source'!$A$6:$F$6,0))</f>
        <v>87.8</v>
      </c>
      <c r="E214" t="s">
        <v>232</v>
      </c>
      <c r="F214">
        <f>VLOOKUP($A214, 'Source Spending 09-10'!$A$7:$D$67,2,FALSE)</f>
        <v>24358</v>
      </c>
    </row>
    <row r="215" spans="1:6" x14ac:dyDescent="0.25">
      <c r="A215" t="s">
        <v>22</v>
      </c>
      <c r="B215" t="str">
        <f>INDEX(GeoCodes!$A$6:$E$70, MATCH('US Graduation RatesSAS'!$A215, GeoCodes!$D$6:$D$70,0),1)</f>
        <v>3</v>
      </c>
      <c r="C215" t="str">
        <f>VLOOKUP($B215, GeoCodes!$F$2:$H$5, 3, FALSE)</f>
        <v>South</v>
      </c>
      <c r="D215">
        <f>INDEX('US Grad Rate 09-10 Source'!$A$6:$F$66, MATCH('US Graduation RatesSAS'!$A215,'US Grad Rate 09-10 Source'!$A$6:$A$66,0), MATCH('US Graduation RatesSAS'!$E215,'US Grad Rate 09-10 Source'!$A$6:$F$6,0))</f>
        <v>72.3</v>
      </c>
      <c r="E215" t="s">
        <v>232</v>
      </c>
      <c r="F215">
        <f>VLOOKUP($A215, 'Source Spending 09-10'!$A$7:$D$67,2,FALSE)</f>
        <v>10491</v>
      </c>
    </row>
    <row r="216" spans="1:6" x14ac:dyDescent="0.25">
      <c r="A216" t="s">
        <v>23</v>
      </c>
      <c r="B216" t="str">
        <f>INDEX(GeoCodes!$A$6:$E$70, MATCH('US Graduation RatesSAS'!$A216, GeoCodes!$D$6:$D$70,0),1)</f>
        <v>3</v>
      </c>
      <c r="C216" t="str">
        <f>VLOOKUP($B216, GeoCodes!$F$2:$H$5, 3, FALSE)</f>
        <v>South</v>
      </c>
      <c r="D216">
        <f>INDEX('US Grad Rate 09-10 Source'!$A$6:$F$66, MATCH('US Graduation RatesSAS'!$A216,'US Grad Rate 09-10 Source'!$A$6:$A$66,0), MATCH('US Graduation RatesSAS'!$E216,'US Grad Rate 09-10 Source'!$A$6:$F$6,0))</f>
        <v>74.599999999999994</v>
      </c>
      <c r="E216" t="s">
        <v>232</v>
      </c>
      <c r="F216">
        <f>VLOOKUP($A216, 'Source Spending 09-10'!$A$7:$D$67,2,FALSE)</f>
        <v>10704</v>
      </c>
    </row>
    <row r="217" spans="1:6" x14ac:dyDescent="0.25">
      <c r="A217" t="s">
        <v>25</v>
      </c>
      <c r="B217" t="str">
        <f>INDEX(GeoCodes!$A$6:$E$70, MATCH('US Graduation RatesSAS'!$A217, GeoCodes!$D$6:$D$70,0),1)</f>
        <v>4</v>
      </c>
      <c r="C217" t="str">
        <f>VLOOKUP($B217, GeoCodes!$F$2:$H$5, 3, FALSE)</f>
        <v>West</v>
      </c>
      <c r="D217">
        <f>INDEX('US Grad Rate 09-10 Source'!$A$6:$F$66, MATCH('US Graduation RatesSAS'!$A217,'US Grad Rate 09-10 Source'!$A$6:$A$66,0), MATCH('US Graduation RatesSAS'!$E217,'US Grad Rate 09-10 Source'!$A$6:$F$6,0))</f>
        <v>71</v>
      </c>
      <c r="E217" t="s">
        <v>232</v>
      </c>
      <c r="F217">
        <f>VLOOKUP($A217, 'Source Spending 09-10'!$A$7:$D$67,2,FALSE)</f>
        <v>12896</v>
      </c>
    </row>
    <row r="218" spans="1:6" x14ac:dyDescent="0.25">
      <c r="A218" t="s">
        <v>26</v>
      </c>
      <c r="B218" t="str">
        <f>INDEX(GeoCodes!$A$6:$E$70, MATCH('US Graduation RatesSAS'!$A218, GeoCodes!$D$6:$D$70,0),1)</f>
        <v>4</v>
      </c>
      <c r="C218" t="str">
        <f>VLOOKUP($B218, GeoCodes!$F$2:$H$5, 3, FALSE)</f>
        <v>West</v>
      </c>
      <c r="D218">
        <f>INDEX('US Grad Rate 09-10 Source'!$A$6:$F$66, MATCH('US Graduation RatesSAS'!$A218,'US Grad Rate 09-10 Source'!$A$6:$A$66,0), MATCH('US Graduation RatesSAS'!$E218,'US Grad Rate 09-10 Source'!$A$6:$F$6,0))</f>
        <v>85</v>
      </c>
      <c r="E218" t="s">
        <v>232</v>
      </c>
      <c r="F218">
        <f>VLOOKUP($A218, 'Source Spending 09-10'!$A$7:$D$67,2,FALSE)</f>
        <v>8234</v>
      </c>
    </row>
    <row r="219" spans="1:6" x14ac:dyDescent="0.25">
      <c r="A219" t="s">
        <v>27</v>
      </c>
      <c r="B219" t="str">
        <f>INDEX(GeoCodes!$A$6:$E$70, MATCH('US Graduation RatesSAS'!$A219, GeoCodes!$D$6:$D$70,0),1)</f>
        <v>2</v>
      </c>
      <c r="C219" t="str">
        <f>VLOOKUP($B219, GeoCodes!$F$2:$H$5, 3, FALSE)</f>
        <v>Midwest</v>
      </c>
      <c r="D219">
        <f>INDEX('US Grad Rate 09-10 Source'!$A$6:$F$66, MATCH('US Graduation RatesSAS'!$A219,'US Grad Rate 09-10 Source'!$A$6:$A$66,0), MATCH('US Graduation RatesSAS'!$E219,'US Grad Rate 09-10 Source'!$A$6:$F$6,0))</f>
        <v>88.1</v>
      </c>
      <c r="E219" t="s">
        <v>232</v>
      </c>
      <c r="F219">
        <f>VLOOKUP($A219, 'Source Spending 09-10'!$A$7:$D$67,2,FALSE)</f>
        <v>13403</v>
      </c>
    </row>
    <row r="220" spans="1:6" x14ac:dyDescent="0.25">
      <c r="A220" t="s">
        <v>28</v>
      </c>
      <c r="B220" t="str">
        <f>INDEX(GeoCodes!$A$6:$E$70, MATCH('US Graduation RatesSAS'!$A220, GeoCodes!$D$6:$D$70,0),1)</f>
        <v>2</v>
      </c>
      <c r="C220" t="str">
        <f>VLOOKUP($B220, GeoCodes!$F$2:$H$5, 3, FALSE)</f>
        <v>Midwest</v>
      </c>
      <c r="D220">
        <f>INDEX('US Grad Rate 09-10 Source'!$A$6:$F$66, MATCH('US Graduation RatesSAS'!$A220,'US Grad Rate 09-10 Source'!$A$6:$A$66,0), MATCH('US Graduation RatesSAS'!$E220,'US Grad Rate 09-10 Source'!$A$6:$F$6,0))</f>
        <v>79.099999999999994</v>
      </c>
      <c r="E220" t="s">
        <v>232</v>
      </c>
      <c r="F220">
        <f>VLOOKUP($A220, 'Source Spending 09-10'!$A$7:$D$67,2,FALSE)</f>
        <v>10845</v>
      </c>
    </row>
    <row r="221" spans="1:6" x14ac:dyDescent="0.25">
      <c r="A221" t="s">
        <v>29</v>
      </c>
      <c r="B221" t="str">
        <f>INDEX(GeoCodes!$A$6:$E$70, MATCH('US Graduation RatesSAS'!$A221, GeoCodes!$D$6:$D$70,0),1)</f>
        <v>2</v>
      </c>
      <c r="C221" t="str">
        <f>VLOOKUP($B221, GeoCodes!$F$2:$H$5, 3, FALSE)</f>
        <v>Midwest</v>
      </c>
      <c r="D221">
        <f>INDEX('US Grad Rate 09-10 Source'!$A$6:$F$66, MATCH('US Graduation RatesSAS'!$A221,'US Grad Rate 09-10 Source'!$A$6:$A$66,0), MATCH('US Graduation RatesSAS'!$E221,'US Grad Rate 09-10 Source'!$A$6:$F$6,0))</f>
        <v>88.5</v>
      </c>
      <c r="E221" t="s">
        <v>232</v>
      </c>
      <c r="F221">
        <f>VLOOKUP($A221, 'Source Spending 09-10'!$A$7:$D$67,2,FALSE)</f>
        <v>11647</v>
      </c>
    </row>
    <row r="222" spans="1:6" x14ac:dyDescent="0.25">
      <c r="A222" t="s">
        <v>30</v>
      </c>
      <c r="B222" t="str">
        <f>INDEX(GeoCodes!$A$6:$E$70, MATCH('US Graduation RatesSAS'!$A222, GeoCodes!$D$6:$D$70,0),1)</f>
        <v>2</v>
      </c>
      <c r="C222" t="str">
        <f>VLOOKUP($B222, GeoCodes!$F$2:$H$5, 3, FALSE)</f>
        <v>Midwest</v>
      </c>
      <c r="D222">
        <f>INDEX('US Grad Rate 09-10 Source'!$A$6:$F$66, MATCH('US Graduation RatesSAS'!$A222,'US Grad Rate 09-10 Source'!$A$6:$A$66,0), MATCH('US Graduation RatesSAS'!$E222,'US Grad Rate 09-10 Source'!$A$6:$F$6,0))</f>
        <v>85.8</v>
      </c>
      <c r="E222" t="s">
        <v>232</v>
      </c>
      <c r="F222">
        <f>VLOOKUP($A222, 'Source Spending 09-10'!$A$7:$D$67,2,FALSE)</f>
        <v>11228</v>
      </c>
    </row>
    <row r="223" spans="1:6" x14ac:dyDescent="0.25">
      <c r="A223" t="s">
        <v>31</v>
      </c>
      <c r="B223" t="str">
        <f>INDEX(GeoCodes!$A$6:$E$70, MATCH('US Graduation RatesSAS'!$A223, GeoCodes!$D$6:$D$70,0),1)</f>
        <v>3</v>
      </c>
      <c r="C223" t="str">
        <f>VLOOKUP($B223, GeoCodes!$F$2:$H$5, 3, FALSE)</f>
        <v>South</v>
      </c>
      <c r="D223">
        <f>INDEX('US Grad Rate 09-10 Source'!$A$6:$F$66, MATCH('US Graduation RatesSAS'!$A223,'US Grad Rate 09-10 Source'!$A$6:$A$66,0), MATCH('US Graduation RatesSAS'!$E223,'US Grad Rate 09-10 Source'!$A$6:$F$6,0))</f>
        <v>80.900000000000006</v>
      </c>
      <c r="E223" t="s">
        <v>232</v>
      </c>
      <c r="F223">
        <f>VLOOKUP($A223, 'Source Spending 09-10'!$A$7:$D$67,2,FALSE)</f>
        <v>10436</v>
      </c>
    </row>
    <row r="224" spans="1:6" x14ac:dyDescent="0.25">
      <c r="A224" t="s">
        <v>32</v>
      </c>
      <c r="B224" t="str">
        <f>INDEX(GeoCodes!$A$6:$E$70, MATCH('US Graduation RatesSAS'!$A224, GeoCodes!$D$6:$D$70,0),1)</f>
        <v>3</v>
      </c>
      <c r="C224" t="str">
        <f>VLOOKUP($B224, GeoCodes!$F$2:$H$5, 3, FALSE)</f>
        <v>South</v>
      </c>
      <c r="D224">
        <f>INDEX('US Grad Rate 09-10 Source'!$A$6:$F$66, MATCH('US Graduation RatesSAS'!$A224,'US Grad Rate 09-10 Source'!$A$6:$A$66,0), MATCH('US Graduation RatesSAS'!$E224,'US Grad Rate 09-10 Source'!$A$6:$F$6,0))</f>
        <v>74</v>
      </c>
      <c r="E224" t="s">
        <v>232</v>
      </c>
      <c r="F224">
        <f>VLOOKUP($A224, 'Source Spending 09-10'!$A$7:$D$67,2,FALSE)</f>
        <v>12098</v>
      </c>
    </row>
    <row r="225" spans="1:6" x14ac:dyDescent="0.25">
      <c r="A225" t="s">
        <v>33</v>
      </c>
      <c r="B225" t="str">
        <f>INDEX(GeoCodes!$A$6:$E$70, MATCH('US Graduation RatesSAS'!$A225, GeoCodes!$D$6:$D$70,0),1)</f>
        <v>1</v>
      </c>
      <c r="C225" t="str">
        <f>VLOOKUP($B225, GeoCodes!$F$2:$H$5, 3, FALSE)</f>
        <v>Northeast</v>
      </c>
      <c r="D225">
        <f>INDEX('US Grad Rate 09-10 Source'!$A$6:$F$66, MATCH('US Graduation RatesSAS'!$A225,'US Grad Rate 09-10 Source'!$A$6:$A$66,0), MATCH('US Graduation RatesSAS'!$E225,'US Grad Rate 09-10 Source'!$A$6:$F$6,0))</f>
        <v>82.4</v>
      </c>
      <c r="E225" t="s">
        <v>232</v>
      </c>
      <c r="F225">
        <f>VLOOKUP($A225, 'Source Spending 09-10'!$A$7:$D$67,2,FALSE)</f>
        <v>13840</v>
      </c>
    </row>
    <row r="226" spans="1:6" x14ac:dyDescent="0.25">
      <c r="A226" t="s">
        <v>34</v>
      </c>
      <c r="B226" t="str">
        <f>INDEX(GeoCodes!$A$6:$E$70, MATCH('US Graduation RatesSAS'!$A226, GeoCodes!$D$6:$D$70,0),1)</f>
        <v>3</v>
      </c>
      <c r="C226" t="str">
        <f>VLOOKUP($B226, GeoCodes!$F$2:$H$5, 3, FALSE)</f>
        <v>South</v>
      </c>
      <c r="D226">
        <f>INDEX('US Grad Rate 09-10 Source'!$A$6:$F$66, MATCH('US Graduation RatesSAS'!$A226,'US Grad Rate 09-10 Source'!$A$6:$A$66,0), MATCH('US Graduation RatesSAS'!$E226,'US Grad Rate 09-10 Source'!$A$6:$F$6,0))</f>
        <v>87.5</v>
      </c>
      <c r="E226" t="s">
        <v>232</v>
      </c>
      <c r="F226">
        <f>VLOOKUP($A226, 'Source Spending 09-10'!$A$7:$D$67,2,FALSE)</f>
        <v>15566</v>
      </c>
    </row>
    <row r="227" spans="1:6" x14ac:dyDescent="0.25">
      <c r="A227" t="s">
        <v>35</v>
      </c>
      <c r="B227" t="str">
        <f>INDEX(GeoCodes!$A$6:$E$70, MATCH('US Graduation RatesSAS'!$A227, GeoCodes!$D$6:$D$70,0),1)</f>
        <v>1</v>
      </c>
      <c r="C227" t="str">
        <f>VLOOKUP($B227, GeoCodes!$F$2:$H$5, 3, FALSE)</f>
        <v>Northeast</v>
      </c>
      <c r="D227">
        <f>INDEX('US Grad Rate 09-10 Source'!$A$6:$F$66, MATCH('US Graduation RatesSAS'!$A227,'US Grad Rate 09-10 Source'!$A$6:$A$66,0), MATCH('US Graduation RatesSAS'!$E227,'US Grad Rate 09-10 Source'!$A$6:$F$6,0))</f>
        <v>86.6</v>
      </c>
      <c r="E227" t="s">
        <v>232</v>
      </c>
      <c r="F227">
        <f>VLOOKUP($A227, 'Source Spending 09-10'!$A$7:$D$67,2,FALSE)</f>
        <v>15790</v>
      </c>
    </row>
    <row r="228" spans="1:6" x14ac:dyDescent="0.25">
      <c r="A228" t="s">
        <v>36</v>
      </c>
      <c r="B228" t="str">
        <f>INDEX(GeoCodes!$A$6:$E$70, MATCH('US Graduation RatesSAS'!$A228, GeoCodes!$D$6:$D$70,0),1)</f>
        <v>2</v>
      </c>
      <c r="C228" t="str">
        <f>VLOOKUP($B228, GeoCodes!$F$2:$H$5, 3, FALSE)</f>
        <v>Midwest</v>
      </c>
      <c r="D228">
        <f>INDEX('US Grad Rate 09-10 Source'!$A$6:$F$66, MATCH('US Graduation RatesSAS'!$A228,'US Grad Rate 09-10 Source'!$A$6:$A$66,0), MATCH('US Graduation RatesSAS'!$E228,'US Grad Rate 09-10 Source'!$A$6:$F$6,0))</f>
        <v>81.5</v>
      </c>
      <c r="E228" t="s">
        <v>232</v>
      </c>
      <c r="F228">
        <f>VLOOKUP($A228, 'Source Spending 09-10'!$A$7:$D$67,2,FALSE)</f>
        <v>12002</v>
      </c>
    </row>
    <row r="229" spans="1:6" x14ac:dyDescent="0.25">
      <c r="A229" t="s">
        <v>37</v>
      </c>
      <c r="B229" t="str">
        <f>INDEX(GeoCodes!$A$6:$E$70, MATCH('US Graduation RatesSAS'!$A229, GeoCodes!$D$6:$D$70,0),1)</f>
        <v>2</v>
      </c>
      <c r="C229" t="str">
        <f>VLOOKUP($B229, GeoCodes!$F$2:$H$5, 3, FALSE)</f>
        <v>Midwest</v>
      </c>
      <c r="D229">
        <f>INDEX('US Grad Rate 09-10 Source'!$A$6:$F$66, MATCH('US Graduation RatesSAS'!$A229,'US Grad Rate 09-10 Source'!$A$6:$A$66,0), MATCH('US Graduation RatesSAS'!$E229,'US Grad Rate 09-10 Source'!$A$6:$F$6,0))</f>
        <v>92.3</v>
      </c>
      <c r="E229" t="s">
        <v>232</v>
      </c>
      <c r="F229">
        <f>VLOOKUP($A229, 'Source Spending 09-10'!$A$7:$D$67,2,FALSE)</f>
        <v>12828</v>
      </c>
    </row>
    <row r="230" spans="1:6" x14ac:dyDescent="0.25">
      <c r="A230" t="s">
        <v>38</v>
      </c>
      <c r="B230" t="str">
        <f>INDEX(GeoCodes!$A$6:$E$70, MATCH('US Graduation RatesSAS'!$A230, GeoCodes!$D$6:$D$70,0),1)</f>
        <v>3</v>
      </c>
      <c r="C230" t="str">
        <f>VLOOKUP($B230, GeoCodes!$F$2:$H$5, 3, FALSE)</f>
        <v>South</v>
      </c>
      <c r="D230">
        <f>INDEX('US Grad Rate 09-10 Source'!$A$6:$F$66, MATCH('US Graduation RatesSAS'!$A230,'US Grad Rate 09-10 Source'!$A$6:$A$66,0), MATCH('US Graduation RatesSAS'!$E230,'US Grad Rate 09-10 Source'!$A$6:$F$6,0))</f>
        <v>68.400000000000006</v>
      </c>
      <c r="E230" t="s">
        <v>232</v>
      </c>
      <c r="F230">
        <f>VLOOKUP($A230, 'Source Spending 09-10'!$A$7:$D$67,2,FALSE)</f>
        <v>8902</v>
      </c>
    </row>
    <row r="231" spans="1:6" x14ac:dyDescent="0.25">
      <c r="A231" t="s">
        <v>39</v>
      </c>
      <c r="B231" t="str">
        <f>INDEX(GeoCodes!$A$6:$E$70, MATCH('US Graduation RatesSAS'!$A231, GeoCodes!$D$6:$D$70,0),1)</f>
        <v>2</v>
      </c>
      <c r="C231" t="str">
        <f>VLOOKUP($B231, GeoCodes!$F$2:$H$5, 3, FALSE)</f>
        <v>Midwest</v>
      </c>
      <c r="D231">
        <f>INDEX('US Grad Rate 09-10 Source'!$A$6:$F$66, MATCH('US Graduation RatesSAS'!$A231,'US Grad Rate 09-10 Source'!$A$6:$A$66,0), MATCH('US Graduation RatesSAS'!$E231,'US Grad Rate 09-10 Source'!$A$6:$F$6,0))</f>
        <v>86.5</v>
      </c>
      <c r="E231" t="s">
        <v>232</v>
      </c>
      <c r="F231">
        <f>VLOOKUP($A231, 'Source Spending 09-10'!$A$7:$D$67,2,FALSE)</f>
        <v>11332</v>
      </c>
    </row>
    <row r="232" spans="1:6" x14ac:dyDescent="0.25">
      <c r="A232" t="s">
        <v>40</v>
      </c>
      <c r="B232" t="str">
        <f>INDEX(GeoCodes!$A$6:$E$70, MATCH('US Graduation RatesSAS'!$A232, GeoCodes!$D$6:$D$70,0),1)</f>
        <v>4</v>
      </c>
      <c r="C232" t="str">
        <f>VLOOKUP($B232, GeoCodes!$F$2:$H$5, 3, FALSE)</f>
        <v>West</v>
      </c>
      <c r="D232">
        <f>INDEX('US Grad Rate 09-10 Source'!$A$6:$F$66, MATCH('US Graduation RatesSAS'!$A232,'US Grad Rate 09-10 Source'!$A$6:$A$66,0), MATCH('US Graduation RatesSAS'!$E232,'US Grad Rate 09-10 Source'!$A$6:$F$6,0))</f>
        <v>84.7</v>
      </c>
      <c r="E232" t="s">
        <v>232</v>
      </c>
      <c r="F232">
        <f>VLOOKUP($A232, 'Source Spending 09-10'!$A$7:$D$67,2,FALSE)</f>
        <v>11565</v>
      </c>
    </row>
    <row r="233" spans="1:6" x14ac:dyDescent="0.25">
      <c r="A233" t="s">
        <v>41</v>
      </c>
      <c r="B233" t="str">
        <f>INDEX(GeoCodes!$A$6:$E$70, MATCH('US Graduation RatesSAS'!$A233, GeoCodes!$D$6:$D$70,0),1)</f>
        <v>2</v>
      </c>
      <c r="C233" t="str">
        <f>VLOOKUP($B233, GeoCodes!$F$2:$H$5, 3, FALSE)</f>
        <v>Midwest</v>
      </c>
      <c r="D233">
        <f>INDEX('US Grad Rate 09-10 Source'!$A$6:$F$66, MATCH('US Graduation RatesSAS'!$A233,'US Grad Rate 09-10 Source'!$A$6:$A$66,0), MATCH('US Graduation RatesSAS'!$E233,'US Grad Rate 09-10 Source'!$A$6:$F$6,0))</f>
        <v>88.8</v>
      </c>
      <c r="E233" t="s">
        <v>232</v>
      </c>
      <c r="F233">
        <f>VLOOKUP($A233, 'Source Spending 09-10'!$A$7:$D$67,2,FALSE)</f>
        <v>12966</v>
      </c>
    </row>
    <row r="234" spans="1:6" x14ac:dyDescent="0.25">
      <c r="A234" t="s">
        <v>42</v>
      </c>
      <c r="B234" t="str">
        <f>INDEX(GeoCodes!$A$6:$E$70, MATCH('US Graduation RatesSAS'!$A234, GeoCodes!$D$6:$D$70,0),1)</f>
        <v>4</v>
      </c>
      <c r="C234" t="str">
        <f>VLOOKUP($B234, GeoCodes!$F$2:$H$5, 3, FALSE)</f>
        <v>West</v>
      </c>
      <c r="D234">
        <f>INDEX('US Grad Rate 09-10 Source'!$A$6:$F$66, MATCH('US Graduation RatesSAS'!$A234,'US Grad Rate 09-10 Source'!$A$6:$A$66,0), MATCH('US Graduation RatesSAS'!$E234,'US Grad Rate 09-10 Source'!$A$6:$F$6,0))</f>
        <v>65.5</v>
      </c>
      <c r="E234" t="s">
        <v>232</v>
      </c>
      <c r="F234">
        <f>VLOOKUP($A234, 'Source Spending 09-10'!$A$7:$D$67,2,FALSE)</f>
        <v>9925</v>
      </c>
    </row>
    <row r="235" spans="1:6" x14ac:dyDescent="0.25">
      <c r="A235" t="s">
        <v>43</v>
      </c>
      <c r="B235" t="str">
        <f>INDEX(GeoCodes!$A$6:$E$70, MATCH('US Graduation RatesSAS'!$A235, GeoCodes!$D$6:$D$70,0),1)</f>
        <v>1</v>
      </c>
      <c r="C235" t="str">
        <f>VLOOKUP($B235, GeoCodes!$F$2:$H$5, 3, FALSE)</f>
        <v>Northeast</v>
      </c>
      <c r="D235">
        <f>INDEX('US Grad Rate 09-10 Source'!$A$6:$F$66, MATCH('US Graduation RatesSAS'!$A235,'US Grad Rate 09-10 Source'!$A$6:$A$66,0), MATCH('US Graduation RatesSAS'!$E235,'US Grad Rate 09-10 Source'!$A$6:$F$6,0))</f>
        <v>85.9</v>
      </c>
      <c r="E235" t="s">
        <v>232</v>
      </c>
      <c r="F235">
        <f>VLOOKUP($A235, 'Source Spending 09-10'!$A$7:$D$67,2,FALSE)</f>
        <v>14004</v>
      </c>
    </row>
    <row r="236" spans="1:6" x14ac:dyDescent="0.25">
      <c r="A236" t="s">
        <v>44</v>
      </c>
      <c r="B236" t="str">
        <f>INDEX(GeoCodes!$A$6:$E$70, MATCH('US Graduation RatesSAS'!$A236, GeoCodes!$D$6:$D$70,0),1)</f>
        <v>1</v>
      </c>
      <c r="C236" t="str">
        <f>VLOOKUP($B236, GeoCodes!$F$2:$H$5, 3, FALSE)</f>
        <v>Northeast</v>
      </c>
      <c r="D236">
        <f>INDEX('US Grad Rate 09-10 Source'!$A$6:$F$66, MATCH('US Graduation RatesSAS'!$A236,'US Grad Rate 09-10 Source'!$A$6:$A$66,0), MATCH('US Graduation RatesSAS'!$E236,'US Grad Rate 09-10 Source'!$A$6:$F$6,0))</f>
        <v>91.8</v>
      </c>
      <c r="E236" t="s">
        <v>232</v>
      </c>
      <c r="F236">
        <f>VLOOKUP($A236, 'Source Spending 09-10'!$A$7:$D$67,2,FALSE)</f>
        <v>18737</v>
      </c>
    </row>
    <row r="237" spans="1:6" x14ac:dyDescent="0.25">
      <c r="A237" t="s">
        <v>45</v>
      </c>
      <c r="B237" t="str">
        <f>INDEX(GeoCodes!$A$6:$E$70, MATCH('US Graduation RatesSAS'!$A237, GeoCodes!$D$6:$D$70,0),1)</f>
        <v>4</v>
      </c>
      <c r="C237" t="str">
        <f>VLOOKUP($B237, GeoCodes!$F$2:$H$5, 3, FALSE)</f>
        <v>West</v>
      </c>
      <c r="D237">
        <f>INDEX('US Grad Rate 09-10 Source'!$A$6:$F$66, MATCH('US Graduation RatesSAS'!$A237,'US Grad Rate 09-10 Source'!$A$6:$A$66,0), MATCH('US Graduation RatesSAS'!$E237,'US Grad Rate 09-10 Source'!$A$6:$F$6,0))</f>
        <v>70.5</v>
      </c>
      <c r="E237" t="s">
        <v>232</v>
      </c>
      <c r="F237">
        <f>VLOOKUP($A237, 'Source Spending 09-10'!$A$7:$D$67,2,FALSE)</f>
        <v>11342</v>
      </c>
    </row>
    <row r="238" spans="1:6" x14ac:dyDescent="0.25">
      <c r="A238" t="s">
        <v>46</v>
      </c>
      <c r="B238" t="str">
        <f>INDEX(GeoCodes!$A$6:$E$70, MATCH('US Graduation RatesSAS'!$A238, GeoCodes!$D$6:$D$70,0),1)</f>
        <v>1</v>
      </c>
      <c r="C238" t="str">
        <f>VLOOKUP($B238, GeoCodes!$F$2:$H$5, 3, FALSE)</f>
        <v>Northeast</v>
      </c>
      <c r="D238">
        <f>INDEX('US Grad Rate 09-10 Source'!$A$6:$F$66, MATCH('US Graduation RatesSAS'!$A238,'US Grad Rate 09-10 Source'!$A$6:$A$66,0), MATCH('US Graduation RatesSAS'!$E238,'US Grad Rate 09-10 Source'!$A$6:$F$6,0))</f>
        <v>86.7</v>
      </c>
      <c r="E238" t="s">
        <v>232</v>
      </c>
      <c r="F238">
        <f>VLOOKUP($A238, 'Source Spending 09-10'!$A$7:$D$67,2,FALSE)</f>
        <v>20495</v>
      </c>
    </row>
    <row r="239" spans="1:6" x14ac:dyDescent="0.25">
      <c r="A239" t="s">
        <v>47</v>
      </c>
      <c r="B239" t="str">
        <f>INDEX(GeoCodes!$A$6:$E$70, MATCH('US Graduation RatesSAS'!$A239, GeoCodes!$D$6:$D$70,0),1)</f>
        <v>3</v>
      </c>
      <c r="C239" t="str">
        <f>VLOOKUP($B239, GeoCodes!$F$2:$H$5, 3, FALSE)</f>
        <v>South</v>
      </c>
      <c r="D239">
        <f>INDEX('US Grad Rate 09-10 Source'!$A$6:$F$66, MATCH('US Graduation RatesSAS'!$A239,'US Grad Rate 09-10 Source'!$A$6:$A$66,0), MATCH('US Graduation RatesSAS'!$E239,'US Grad Rate 09-10 Source'!$A$6:$F$6,0))</f>
        <v>80.599999999999994</v>
      </c>
      <c r="E239" t="s">
        <v>232</v>
      </c>
      <c r="F239">
        <f>VLOOKUP($A239, 'Source Spending 09-10'!$A$7:$D$67,2,FALSE)</f>
        <v>8965</v>
      </c>
    </row>
    <row r="240" spans="1:6" x14ac:dyDescent="0.25">
      <c r="A240" t="s">
        <v>48</v>
      </c>
      <c r="B240" t="str">
        <f>INDEX(GeoCodes!$A$6:$E$70, MATCH('US Graduation RatesSAS'!$A240, GeoCodes!$D$6:$D$70,0),1)</f>
        <v>2</v>
      </c>
      <c r="C240" t="str">
        <f>VLOOKUP($B240, GeoCodes!$F$2:$H$5, 3, FALSE)</f>
        <v>Midwest</v>
      </c>
      <c r="D240">
        <f>INDEX('US Grad Rate 09-10 Source'!$A$6:$F$66, MATCH('US Graduation RatesSAS'!$A240,'US Grad Rate 09-10 Source'!$A$6:$A$66,0), MATCH('US Graduation RatesSAS'!$E240,'US Grad Rate 09-10 Source'!$A$6:$F$6,0))</f>
        <v>91.3</v>
      </c>
      <c r="E240" t="s">
        <v>232</v>
      </c>
      <c r="F240">
        <f>VLOOKUP($A240, 'Source Spending 09-10'!$A$7:$D$67,2,FALSE)</f>
        <v>12193</v>
      </c>
    </row>
    <row r="241" spans="1:6" x14ac:dyDescent="0.25">
      <c r="A241" t="s">
        <v>50</v>
      </c>
      <c r="B241" t="str">
        <f>INDEX(GeoCodes!$A$6:$E$70, MATCH('US Graduation RatesSAS'!$A241, GeoCodes!$D$6:$D$70,0),1)</f>
        <v>2</v>
      </c>
      <c r="C241" t="str">
        <f>VLOOKUP($B241, GeoCodes!$F$2:$H$5, 3, FALSE)</f>
        <v>Midwest</v>
      </c>
      <c r="D241">
        <f>INDEX('US Grad Rate 09-10 Source'!$A$6:$F$66, MATCH('US Graduation RatesSAS'!$A241,'US Grad Rate 09-10 Source'!$A$6:$A$66,0), MATCH('US Graduation RatesSAS'!$E241,'US Grad Rate 09-10 Source'!$A$6:$F$6,0))</f>
        <v>86.5</v>
      </c>
      <c r="E241" t="s">
        <v>232</v>
      </c>
      <c r="F241">
        <f>VLOOKUP($A241, 'Source Spending 09-10'!$A$7:$D$67,2,FALSE)</f>
        <v>13185</v>
      </c>
    </row>
    <row r="242" spans="1:6" x14ac:dyDescent="0.25">
      <c r="A242" t="s">
        <v>51</v>
      </c>
      <c r="B242" t="str">
        <f>INDEX(GeoCodes!$A$6:$E$70, MATCH('US Graduation RatesSAS'!$A242, GeoCodes!$D$6:$D$70,0),1)</f>
        <v>3</v>
      </c>
      <c r="C242" t="str">
        <f>VLOOKUP($B242, GeoCodes!$F$2:$H$5, 3, FALSE)</f>
        <v>South</v>
      </c>
      <c r="D242">
        <f>INDEX('US Grad Rate 09-10 Source'!$A$6:$F$66, MATCH('US Graduation RatesSAS'!$A242,'US Grad Rate 09-10 Source'!$A$6:$A$66,0), MATCH('US Graduation RatesSAS'!$E242,'US Grad Rate 09-10 Source'!$A$6:$F$6,0))</f>
        <v>80.7</v>
      </c>
      <c r="E242" t="s">
        <v>232</v>
      </c>
      <c r="F242">
        <f>VLOOKUP($A242, 'Source Spending 09-10'!$A$7:$D$67,2,FALSE)</f>
        <v>8651</v>
      </c>
    </row>
    <row r="243" spans="1:6" x14ac:dyDescent="0.25">
      <c r="A243" t="s">
        <v>52</v>
      </c>
      <c r="B243" t="str">
        <f>INDEX(GeoCodes!$A$6:$E$70, MATCH('US Graduation RatesSAS'!$A243, GeoCodes!$D$6:$D$70,0),1)</f>
        <v>4</v>
      </c>
      <c r="C243" t="str">
        <f>VLOOKUP($B243, GeoCodes!$F$2:$H$5, 3, FALSE)</f>
        <v>West</v>
      </c>
      <c r="D243">
        <f>INDEX('US Grad Rate 09-10 Source'!$A$6:$F$66, MATCH('US Graduation RatesSAS'!$A243,'US Grad Rate 09-10 Source'!$A$6:$A$66,0), MATCH('US Graduation RatesSAS'!$E243,'US Grad Rate 09-10 Source'!$A$6:$F$6,0))</f>
        <v>77.3</v>
      </c>
      <c r="E243" t="s">
        <v>232</v>
      </c>
      <c r="F243">
        <f>VLOOKUP($A243, 'Source Spending 09-10'!$A$7:$D$67,2,FALSE)</f>
        <v>10789</v>
      </c>
    </row>
    <row r="244" spans="1:6" x14ac:dyDescent="0.25">
      <c r="A244" t="s">
        <v>53</v>
      </c>
      <c r="B244" t="str">
        <f>INDEX(GeoCodes!$A$6:$E$70, MATCH('US Graduation RatesSAS'!$A244, GeoCodes!$D$6:$D$70,0),1)</f>
        <v>1</v>
      </c>
      <c r="C244" t="str">
        <f>VLOOKUP($B244, GeoCodes!$F$2:$H$5, 3, FALSE)</f>
        <v>Northeast</v>
      </c>
      <c r="D244">
        <f>INDEX('US Grad Rate 09-10 Source'!$A$6:$F$66, MATCH('US Graduation RatesSAS'!$A244,'US Grad Rate 09-10 Source'!$A$6:$A$66,0), MATCH('US Graduation RatesSAS'!$E244,'US Grad Rate 09-10 Source'!$A$6:$F$6,0))</f>
        <v>87.9</v>
      </c>
      <c r="E244" t="s">
        <v>232</v>
      </c>
      <c r="F244">
        <f>VLOOKUP($A244, 'Source Spending 09-10'!$A$7:$D$67,2,FALSE)</f>
        <v>14849</v>
      </c>
    </row>
    <row r="245" spans="1:6" x14ac:dyDescent="0.25">
      <c r="A245" t="s">
        <v>56</v>
      </c>
      <c r="B245" t="str">
        <f>INDEX(GeoCodes!$A$6:$E$70, MATCH('US Graduation RatesSAS'!$A245, GeoCodes!$D$6:$D$70,0),1)</f>
        <v>1</v>
      </c>
      <c r="C245" t="str">
        <f>VLOOKUP($B245, GeoCodes!$F$2:$H$5, 3, FALSE)</f>
        <v>Northeast</v>
      </c>
      <c r="D245">
        <f>INDEX('US Grad Rate 09-10 Source'!$A$6:$F$66, MATCH('US Graduation RatesSAS'!$A245,'US Grad Rate 09-10 Source'!$A$6:$A$66,0), MATCH('US Graduation RatesSAS'!$E245,'US Grad Rate 09-10 Source'!$A$6:$F$6,0))</f>
        <v>78.3</v>
      </c>
      <c r="E245" t="s">
        <v>232</v>
      </c>
      <c r="F245">
        <f>VLOOKUP($A245, 'Source Spending 09-10'!$A$7:$D$67,2,FALSE)</f>
        <v>15753</v>
      </c>
    </row>
    <row r="246" spans="1:6" x14ac:dyDescent="0.25">
      <c r="A246" t="s">
        <v>57</v>
      </c>
      <c r="B246" t="str">
        <f>INDEX(GeoCodes!$A$6:$E$70, MATCH('US Graduation RatesSAS'!$A246, GeoCodes!$D$6:$D$70,0),1)</f>
        <v>3</v>
      </c>
      <c r="C246" t="str">
        <f>VLOOKUP($B246, GeoCodes!$F$2:$H$5, 3, FALSE)</f>
        <v>South</v>
      </c>
      <c r="D246">
        <f>INDEX('US Grad Rate 09-10 Source'!$A$6:$F$66, MATCH('US Graduation RatesSAS'!$A246,'US Grad Rate 09-10 Source'!$A$6:$A$66,0), MATCH('US Graduation RatesSAS'!$E246,'US Grad Rate 09-10 Source'!$A$6:$F$6,0))</f>
        <v>72.8</v>
      </c>
      <c r="E246" t="s">
        <v>232</v>
      </c>
      <c r="F246">
        <f>VLOOKUP($A246, 'Source Spending 09-10'!$A$7:$D$67,2,FALSE)</f>
        <v>11360</v>
      </c>
    </row>
    <row r="247" spans="1:6" x14ac:dyDescent="0.25">
      <c r="A247" t="s">
        <v>58</v>
      </c>
      <c r="B247" t="str">
        <f>INDEX(GeoCodes!$A$6:$E$70, MATCH('US Graduation RatesSAS'!$A247, GeoCodes!$D$6:$D$70,0),1)</f>
        <v>2</v>
      </c>
      <c r="C247" t="str">
        <f>VLOOKUP($B247, GeoCodes!$F$2:$H$5, 3, FALSE)</f>
        <v>Midwest</v>
      </c>
      <c r="D247">
        <f>INDEX('US Grad Rate 09-10 Source'!$A$6:$F$66, MATCH('US Graduation RatesSAS'!$A247,'US Grad Rate 09-10 Source'!$A$6:$A$66,0), MATCH('US Graduation RatesSAS'!$E247,'US Grad Rate 09-10 Source'!$A$6:$F$6,0))</f>
        <v>86</v>
      </c>
      <c r="E247" t="s">
        <v>232</v>
      </c>
      <c r="F247">
        <f>VLOOKUP($A247, 'Source Spending 09-10'!$A$7:$D$67,2,FALSE)</f>
        <v>10422</v>
      </c>
    </row>
    <row r="248" spans="1:6" x14ac:dyDescent="0.25">
      <c r="A248" t="s">
        <v>59</v>
      </c>
      <c r="B248" t="str">
        <f>INDEX(GeoCodes!$A$6:$E$70, MATCH('US Graduation RatesSAS'!$A248, GeoCodes!$D$6:$D$70,0),1)</f>
        <v>3</v>
      </c>
      <c r="C248" t="str">
        <f>VLOOKUP($B248, GeoCodes!$F$2:$H$5, 3, FALSE)</f>
        <v>South</v>
      </c>
      <c r="D248">
        <f>INDEX('US Grad Rate 09-10 Source'!$A$6:$F$66, MATCH('US Graduation RatesSAS'!$A248,'US Grad Rate 09-10 Source'!$A$6:$A$66,0), MATCH('US Graduation RatesSAS'!$E248,'US Grad Rate 09-10 Source'!$A$6:$F$6,0))</f>
        <v>82</v>
      </c>
      <c r="E248" t="s">
        <v>232</v>
      </c>
      <c r="F248">
        <f>VLOOKUP($A248, 'Source Spending 09-10'!$A$7:$D$67,2,FALSE)</f>
        <v>9007</v>
      </c>
    </row>
    <row r="249" spans="1:6" x14ac:dyDescent="0.25">
      <c r="A249" t="s">
        <v>60</v>
      </c>
      <c r="B249" t="str">
        <f>INDEX(GeoCodes!$A$6:$E$70, MATCH('US Graduation RatesSAS'!$A249, GeoCodes!$D$6:$D$70,0),1)</f>
        <v>3</v>
      </c>
      <c r="C249" t="str">
        <f>VLOOKUP($B249, GeoCodes!$F$2:$H$5, 3, FALSE)</f>
        <v>South</v>
      </c>
      <c r="D249">
        <f>INDEX('US Grad Rate 09-10 Source'!$A$6:$F$66, MATCH('US Graduation RatesSAS'!$A249,'US Grad Rate 09-10 Source'!$A$6:$A$66,0), MATCH('US Graduation RatesSAS'!$E249,'US Grad Rate 09-10 Source'!$A$6:$F$6,0))</f>
        <v>82.8</v>
      </c>
      <c r="E249" t="s">
        <v>232</v>
      </c>
      <c r="F249">
        <f>VLOOKUP($A249, 'Source Spending 09-10'!$A$7:$D$67,2,FALSE)</f>
        <v>11100</v>
      </c>
    </row>
    <row r="250" spans="1:6" x14ac:dyDescent="0.25">
      <c r="A250" t="s">
        <v>61</v>
      </c>
      <c r="B250" t="str">
        <f>INDEX(GeoCodes!$A$6:$E$70, MATCH('US Graduation RatesSAS'!$A250, GeoCodes!$D$6:$D$70,0),1)</f>
        <v>4</v>
      </c>
      <c r="C250" t="str">
        <f>VLOOKUP($B250, GeoCodes!$F$2:$H$5, 3, FALSE)</f>
        <v>West</v>
      </c>
      <c r="D250">
        <f>INDEX('US Grad Rate 09-10 Source'!$A$6:$F$66, MATCH('US Graduation RatesSAS'!$A250,'US Grad Rate 09-10 Source'!$A$6:$A$66,0), MATCH('US Graduation RatesSAS'!$E250,'US Grad Rate 09-10 Source'!$A$6:$F$6,0))</f>
        <v>81.7</v>
      </c>
      <c r="E250" t="s">
        <v>232</v>
      </c>
      <c r="F250">
        <f>VLOOKUP($A250, 'Source Spending 09-10'!$A$7:$D$67,2,FALSE)</f>
        <v>8102</v>
      </c>
    </row>
    <row r="251" spans="1:6" x14ac:dyDescent="0.25">
      <c r="A251" t="s">
        <v>62</v>
      </c>
      <c r="B251" t="str">
        <f>INDEX(GeoCodes!$A$6:$E$70, MATCH('US Graduation RatesSAS'!$A251, GeoCodes!$D$6:$D$70,0),1)</f>
        <v>1</v>
      </c>
      <c r="C251" t="str">
        <f>VLOOKUP($B251, GeoCodes!$F$2:$H$5, 3, FALSE)</f>
        <v>Northeast</v>
      </c>
      <c r="D251">
        <f>INDEX('US Grad Rate 09-10 Source'!$A$6:$F$66, MATCH('US Graduation RatesSAS'!$A251,'US Grad Rate 09-10 Source'!$A$6:$A$66,0), MATCH('US Graduation RatesSAS'!$E251,'US Grad Rate 09-10 Source'!$A$6:$F$6,0))</f>
        <v>89.9</v>
      </c>
      <c r="E251" t="s">
        <v>232</v>
      </c>
      <c r="F251">
        <f>VLOOKUP($A251, 'Source Spending 09-10'!$A$7:$D$67,2,FALSE)</f>
        <v>17007</v>
      </c>
    </row>
    <row r="252" spans="1:6" x14ac:dyDescent="0.25">
      <c r="A252" t="s">
        <v>64</v>
      </c>
      <c r="B252" t="str">
        <f>INDEX(GeoCodes!$A$6:$E$70, MATCH('US Graduation RatesSAS'!$A252, GeoCodes!$D$6:$D$70,0),1)</f>
        <v>3</v>
      </c>
      <c r="C252" t="str">
        <f>VLOOKUP($B252, GeoCodes!$F$2:$H$5, 3, FALSE)</f>
        <v>South</v>
      </c>
      <c r="D252">
        <f>INDEX('US Grad Rate 09-10 Source'!$A$6:$F$66, MATCH('US Graduation RatesSAS'!$A252,'US Grad Rate 09-10 Source'!$A$6:$A$66,0), MATCH('US Graduation RatesSAS'!$E252,'US Grad Rate 09-10 Source'!$A$6:$F$6,0))</f>
        <v>84.9</v>
      </c>
      <c r="E252" t="s">
        <v>232</v>
      </c>
      <c r="F252">
        <f>VLOOKUP($A252, 'Source Spending 09-10'!$A$7:$D$67,2,FALSE)</f>
        <v>11683</v>
      </c>
    </row>
    <row r="253" spans="1:6" x14ac:dyDescent="0.25">
      <c r="A253" t="s">
        <v>65</v>
      </c>
      <c r="B253" t="str">
        <f>INDEX(GeoCodes!$A$6:$E$70, MATCH('US Graduation RatesSAS'!$A253, GeoCodes!$D$6:$D$70,0),1)</f>
        <v>4</v>
      </c>
      <c r="C253" t="str">
        <f>VLOOKUP($B253, GeoCodes!$F$2:$H$5, 3, FALSE)</f>
        <v>West</v>
      </c>
      <c r="D253">
        <f>INDEX('US Grad Rate 09-10 Source'!$A$6:$F$66, MATCH('US Graduation RatesSAS'!$A253,'US Grad Rate 09-10 Source'!$A$6:$A$66,0), MATCH('US Graduation RatesSAS'!$E253,'US Grad Rate 09-10 Source'!$A$6:$F$6,0))</f>
        <v>77.7</v>
      </c>
      <c r="E253" t="s">
        <v>232</v>
      </c>
      <c r="F253">
        <f>VLOOKUP($A253, 'Source Spending 09-10'!$A$7:$D$67,2,FALSE)</f>
        <v>11395</v>
      </c>
    </row>
    <row r="254" spans="1:6" x14ac:dyDescent="0.25">
      <c r="A254" t="s">
        <v>66</v>
      </c>
      <c r="B254" t="str">
        <f>INDEX(GeoCodes!$A$6:$E$70, MATCH('US Graduation RatesSAS'!$A254, GeoCodes!$D$6:$D$70,0),1)</f>
        <v>3</v>
      </c>
      <c r="C254" t="str">
        <f>VLOOKUP($B254, GeoCodes!$F$2:$H$5, 3, FALSE)</f>
        <v>South</v>
      </c>
      <c r="D254">
        <f>INDEX('US Grad Rate 09-10 Source'!$A$6:$F$66, MATCH('US Graduation RatesSAS'!$A254,'US Grad Rate 09-10 Source'!$A$6:$A$66,0), MATCH('US Graduation RatesSAS'!$E254,'US Grad Rate 09-10 Source'!$A$6:$F$6,0))</f>
        <v>78.2</v>
      </c>
      <c r="E254" t="s">
        <v>232</v>
      </c>
      <c r="F254">
        <f>VLOOKUP($A254, 'Source Spending 09-10'!$A$7:$D$67,2,FALSE)</f>
        <v>12153</v>
      </c>
    </row>
    <row r="255" spans="1:6" x14ac:dyDescent="0.25">
      <c r="A255" t="s">
        <v>67</v>
      </c>
      <c r="B255" t="str">
        <f>INDEX(GeoCodes!$A$6:$E$70, MATCH('US Graduation RatesSAS'!$A255, GeoCodes!$D$6:$D$70,0),1)</f>
        <v>2</v>
      </c>
      <c r="C255" t="str">
        <f>VLOOKUP($B255, GeoCodes!$F$2:$H$5, 3, FALSE)</f>
        <v>Midwest</v>
      </c>
      <c r="D255">
        <f>INDEX('US Grad Rate 09-10 Source'!$A$6:$F$66, MATCH('US Graduation RatesSAS'!$A255,'US Grad Rate 09-10 Source'!$A$6:$A$66,0), MATCH('US Graduation RatesSAS'!$E255,'US Grad Rate 09-10 Source'!$A$6:$F$6,0))</f>
        <v>95.6</v>
      </c>
      <c r="E255" t="s">
        <v>232</v>
      </c>
      <c r="F255">
        <f>VLOOKUP($A255, 'Source Spending 09-10'!$A$7:$D$67,2,FALSE)</f>
        <v>13244</v>
      </c>
    </row>
    <row r="256" spans="1:6" x14ac:dyDescent="0.25">
      <c r="A256" t="s">
        <v>68</v>
      </c>
      <c r="B256" t="str">
        <f>INDEX(GeoCodes!$A$6:$E$70, MATCH('US Graduation RatesSAS'!$A256, GeoCodes!$D$6:$D$70,0),1)</f>
        <v>4</v>
      </c>
      <c r="C256" t="str">
        <f>VLOOKUP($B256, GeoCodes!$F$2:$H$5, 3, FALSE)</f>
        <v>West</v>
      </c>
      <c r="D256">
        <f>INDEX('US Grad Rate 09-10 Source'!$A$6:$F$66, MATCH('US Graduation RatesSAS'!$A256,'US Grad Rate 09-10 Source'!$A$6:$A$66,0), MATCH('US Graduation RatesSAS'!$E256,'US Grad Rate 09-10 Source'!$A$6:$F$6,0))</f>
        <v>82.6</v>
      </c>
      <c r="E256" t="s">
        <v>232</v>
      </c>
      <c r="F256">
        <f>VLOOKUP($A256, 'Source Spending 09-10'!$A$7:$D$67,2,FALSE)</f>
        <v>19238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923E-583A-4B21-A920-FD32DA86AF19}">
  <dimension ref="A1:E256"/>
  <sheetViews>
    <sheetView tabSelected="1" workbookViewId="0">
      <selection activeCell="C256" sqref="C2:C256"/>
    </sheetView>
  </sheetViews>
  <sheetFormatPr defaultRowHeight="15" x14ac:dyDescent="0.25"/>
  <cols>
    <col min="1" max="1" width="21.85546875" bestFit="1" customWidth="1"/>
  </cols>
  <sheetData>
    <row r="1" spans="1:5" x14ac:dyDescent="0.25">
      <c r="A1" s="15" t="s">
        <v>90</v>
      </c>
      <c r="B1" s="16" t="s">
        <v>226</v>
      </c>
      <c r="C1" s="16" t="s">
        <v>233</v>
      </c>
      <c r="D1" s="16" t="s">
        <v>234</v>
      </c>
      <c r="E1" s="16" t="s">
        <v>235</v>
      </c>
    </row>
    <row r="2" spans="1:5" x14ac:dyDescent="0.25">
      <c r="A2" t="s">
        <v>9</v>
      </c>
      <c r="B2" t="s">
        <v>228</v>
      </c>
      <c r="C2">
        <f>INDEX('US Grad Rate  05-6 Source'!$A$6:$F$67, MATCH(RepeatedMeasures!$A2, 'US Grad Rate  05-6 Source'!$A$6:$A$67, 0), MATCH(RepeatedMeasures!$B2, 'US Grad Rate  05-6 Source'!$A$6:$F$6,0))</f>
        <v>74.400000000000006</v>
      </c>
      <c r="D2">
        <f>INDEX('US Grad Rate 07-8 Source'!$A$6:$F$67, MATCH(RepeatedMeasures!$A2, 'US Grad Rate 07-8 Source'!$A$6:$A$67,0), MATCH(RepeatedMeasures!$B2,'US Grad Rate 07-8 Source'!$A$6:$F$6,0))</f>
        <v>82.3</v>
      </c>
      <c r="E2">
        <f>INDEX('US Grad Rate 09-10 Source'!$A$6:$F$66, MATCH(RepeatedMeasures!$A2,'US Grad Rate 09-10 Source'!$A$6:$A$67, 0), MATCH(RepeatedMeasures!$B2, 'US Grad Rate 09-10 Source'!$A$6:$F$6, 0))</f>
        <v>75.900000000000006</v>
      </c>
    </row>
    <row r="3" spans="1:5" x14ac:dyDescent="0.25">
      <c r="A3" t="s">
        <v>10</v>
      </c>
      <c r="B3" t="s">
        <v>228</v>
      </c>
      <c r="C3">
        <f>INDEX('US Grad Rate  05-6 Source'!$A$6:$F$67, MATCH(RepeatedMeasures!$A3, 'US Grad Rate  05-6 Source'!$A$6:$A$67, 0), MATCH(RepeatedMeasures!$B3, 'US Grad Rate  05-6 Source'!$A$6:$F$6,0))</f>
        <v>51</v>
      </c>
      <c r="D3">
        <f>INDEX('US Grad Rate 07-8 Source'!$A$6:$F$67, MATCH(RepeatedMeasures!$A3, 'US Grad Rate 07-8 Source'!$A$6:$A$67,0), MATCH(RepeatedMeasures!$B3,'US Grad Rate 07-8 Source'!$A$6:$F$6,0))</f>
        <v>51.9</v>
      </c>
      <c r="E3">
        <f>INDEX('US Grad Rate 09-10 Source'!$A$6:$F$66, MATCH(RepeatedMeasures!$A3,'US Grad Rate 09-10 Source'!$A$6:$A$67, 0), MATCH(RepeatedMeasures!$B3, 'US Grad Rate 09-10 Source'!$A$6:$F$6, 0))</f>
        <v>55.8</v>
      </c>
    </row>
    <row r="4" spans="1:5" x14ac:dyDescent="0.25">
      <c r="A4" t="s">
        <v>13</v>
      </c>
      <c r="B4" t="s">
        <v>228</v>
      </c>
      <c r="C4">
        <f>INDEX('US Grad Rate  05-6 Source'!$A$6:$F$67, MATCH(RepeatedMeasures!$A4, 'US Grad Rate  05-6 Source'!$A$6:$A$67, 0), MATCH(RepeatedMeasures!$B4, 'US Grad Rate  05-6 Source'!$A$6:$F$6,0))</f>
        <v>45.9</v>
      </c>
      <c r="D4">
        <f>INDEX('US Grad Rate 07-8 Source'!$A$6:$F$67, MATCH(RepeatedMeasures!$A4, 'US Grad Rate 07-8 Source'!$A$6:$A$67,0), MATCH(RepeatedMeasures!$B4,'US Grad Rate 07-8 Source'!$A$6:$F$6,0))</f>
        <v>56.3</v>
      </c>
      <c r="E4">
        <f>INDEX('US Grad Rate 09-10 Source'!$A$6:$F$66, MATCH(RepeatedMeasures!$A4,'US Grad Rate 09-10 Source'!$A$6:$A$67, 0), MATCH(RepeatedMeasures!$B4, 'US Grad Rate 09-10 Source'!$A$6:$F$6, 0))</f>
        <v>66.2</v>
      </c>
    </row>
    <row r="5" spans="1:5" x14ac:dyDescent="0.25">
      <c r="A5" t="s">
        <v>14</v>
      </c>
      <c r="B5" t="s">
        <v>228</v>
      </c>
      <c r="C5">
        <f>INDEX('US Grad Rate  05-6 Source'!$A$6:$F$67, MATCH(RepeatedMeasures!$A5, 'US Grad Rate  05-6 Source'!$A$6:$A$67, 0), MATCH(RepeatedMeasures!$B5, 'US Grad Rate  05-6 Source'!$A$6:$F$6,0))</f>
        <v>93</v>
      </c>
      <c r="D5">
        <f>INDEX('US Grad Rate 07-8 Source'!$A$6:$F$67, MATCH(RepeatedMeasures!$A5, 'US Grad Rate 07-8 Source'!$A$6:$A$67,0), MATCH(RepeatedMeasures!$B5,'US Grad Rate 07-8 Source'!$A$6:$F$6,0))</f>
        <v>86.9</v>
      </c>
      <c r="E5">
        <f>INDEX('US Grad Rate 09-10 Source'!$A$6:$F$66, MATCH(RepeatedMeasures!$A5,'US Grad Rate 09-10 Source'!$A$6:$A$67, 0), MATCH(RepeatedMeasures!$B5, 'US Grad Rate 09-10 Source'!$A$6:$F$6, 0))</f>
        <v>65.8</v>
      </c>
    </row>
    <row r="6" spans="1:5" x14ac:dyDescent="0.25">
      <c r="A6" t="s">
        <v>16</v>
      </c>
      <c r="B6" t="s">
        <v>228</v>
      </c>
      <c r="C6">
        <f>INDEX('US Grad Rate  05-6 Source'!$A$6:$F$67, MATCH(RepeatedMeasures!$A6, 'US Grad Rate  05-6 Source'!$A$6:$A$67, 0), MATCH(RepeatedMeasures!$B6, 'US Grad Rate  05-6 Source'!$A$6:$F$6,0))</f>
        <v>62</v>
      </c>
      <c r="D6">
        <f>INDEX('US Grad Rate 07-8 Source'!$A$6:$F$67, MATCH(RepeatedMeasures!$A6, 'US Grad Rate 07-8 Source'!$A$6:$A$67,0), MATCH(RepeatedMeasures!$B6,'US Grad Rate 07-8 Source'!$A$6:$F$6,0))</f>
        <v>65.3</v>
      </c>
      <c r="E6">
        <f>INDEX('US Grad Rate 09-10 Source'!$A$6:$F$66, MATCH(RepeatedMeasures!$A6,'US Grad Rate 09-10 Source'!$A$6:$A$67, 0), MATCH(RepeatedMeasures!$B6, 'US Grad Rate 09-10 Source'!$A$6:$F$6, 0))</f>
        <v>75.099999999999994</v>
      </c>
    </row>
    <row r="7" spans="1:5" x14ac:dyDescent="0.25">
      <c r="A7" t="s">
        <v>17</v>
      </c>
      <c r="B7" t="s">
        <v>228</v>
      </c>
      <c r="C7">
        <f>INDEX('US Grad Rate  05-6 Source'!$A$6:$F$67, MATCH(RepeatedMeasures!$A7, 'US Grad Rate  05-6 Source'!$A$6:$A$67, 0), MATCH(RepeatedMeasures!$B7, 'US Grad Rate  05-6 Source'!$A$6:$F$6,0))</f>
        <v>59.8</v>
      </c>
      <c r="D7">
        <f>INDEX('US Grad Rate 07-8 Source'!$A$6:$F$67, MATCH(RepeatedMeasures!$A7, 'US Grad Rate 07-8 Source'!$A$6:$A$67,0), MATCH(RepeatedMeasures!$B7,'US Grad Rate 07-8 Source'!$A$6:$F$6,0))</f>
        <v>62</v>
      </c>
      <c r="E7">
        <f>INDEX('US Grad Rate 09-10 Source'!$A$6:$F$66, MATCH(RepeatedMeasures!$A7,'US Grad Rate 09-10 Source'!$A$6:$A$67, 0), MATCH(RepeatedMeasures!$B7, 'US Grad Rate 09-10 Source'!$A$6:$F$6, 0))</f>
        <v>62.1</v>
      </c>
    </row>
    <row r="8" spans="1:5" x14ac:dyDescent="0.25">
      <c r="A8" t="s">
        <v>18</v>
      </c>
      <c r="B8" t="s">
        <v>228</v>
      </c>
      <c r="C8">
        <f>INDEX('US Grad Rate  05-6 Source'!$A$6:$F$67, MATCH(RepeatedMeasures!$A8, 'US Grad Rate  05-6 Source'!$A$6:$A$67, 0), MATCH(RepeatedMeasures!$B8, 'US Grad Rate  05-6 Source'!$A$6:$F$6,0))</f>
        <v>77</v>
      </c>
      <c r="D8">
        <f>INDEX('US Grad Rate 07-8 Source'!$A$6:$F$67, MATCH(RepeatedMeasures!$A8, 'US Grad Rate 07-8 Source'!$A$6:$A$67,0), MATCH(RepeatedMeasures!$B8,'US Grad Rate 07-8 Source'!$A$6:$F$6,0))</f>
        <v>65.8</v>
      </c>
      <c r="E8">
        <f>INDEX('US Grad Rate 09-10 Source'!$A$6:$F$66, MATCH(RepeatedMeasures!$A8,'US Grad Rate 09-10 Source'!$A$6:$A$67, 0), MATCH(RepeatedMeasures!$B8, 'US Grad Rate 09-10 Source'!$A$6:$F$6, 0))</f>
        <v>61.3</v>
      </c>
    </row>
    <row r="9" spans="1:5" x14ac:dyDescent="0.25">
      <c r="A9" t="s">
        <v>19</v>
      </c>
      <c r="B9" t="s">
        <v>228</v>
      </c>
      <c r="C9">
        <f>INDEX('US Grad Rate  05-6 Source'!$A$6:$F$67, MATCH(RepeatedMeasures!$A9, 'US Grad Rate  05-6 Source'!$A$6:$A$67, 0), MATCH(RepeatedMeasures!$B9, 'US Grad Rate  05-6 Source'!$A$6:$F$6,0))</f>
        <v>74.099999999999994</v>
      </c>
      <c r="D9" t="str">
        <f>INDEX('US Grad Rate 07-8 Source'!$A$6:$F$67, MATCH(RepeatedMeasures!$A9, 'US Grad Rate 07-8 Source'!$A$6:$A$67,0), MATCH(RepeatedMeasures!$B9,'US Grad Rate 07-8 Source'!$A$6:$F$6,0))</f>
        <v>–</v>
      </c>
      <c r="E9">
        <f>INDEX('US Grad Rate 09-10 Source'!$A$6:$F$66, MATCH(RepeatedMeasures!$A9,'US Grad Rate 09-10 Source'!$A$6:$A$67, 0), MATCH(RepeatedMeasures!$B9, 'US Grad Rate 09-10 Source'!$A$6:$F$6, 0))</f>
        <v>96.3</v>
      </c>
    </row>
    <row r="10" spans="1:5" x14ac:dyDescent="0.25">
      <c r="A10" t="s">
        <v>20</v>
      </c>
      <c r="B10" t="s">
        <v>228</v>
      </c>
      <c r="C10" t="str">
        <f>INDEX('US Grad Rate  05-6 Source'!$A$6:$F$67, MATCH(RepeatedMeasures!$A10, 'US Grad Rate  05-6 Source'!$A$6:$A$67, 0), MATCH(RepeatedMeasures!$B10, 'US Grad Rate  05-6 Source'!$A$6:$F$6,0))</f>
        <v>–</v>
      </c>
      <c r="D10">
        <f>INDEX('US Grad Rate 07-8 Source'!$A$6:$F$67, MATCH(RepeatedMeasures!$A10, 'US Grad Rate 07-8 Source'!$A$6:$A$67,0), MATCH(RepeatedMeasures!$B10,'US Grad Rate 07-8 Source'!$A$6:$F$6,0))</f>
        <v>100</v>
      </c>
      <c r="E10">
        <f>INDEX('US Grad Rate 09-10 Source'!$A$6:$F$66, MATCH(RepeatedMeasures!$A10,'US Grad Rate 09-10 Source'!$A$6:$A$67, 0), MATCH(RepeatedMeasures!$B10, 'US Grad Rate 09-10 Source'!$A$6:$F$6, 0))</f>
        <v>100</v>
      </c>
    </row>
    <row r="11" spans="1:5" x14ac:dyDescent="0.25">
      <c r="A11" t="s">
        <v>22</v>
      </c>
      <c r="B11" t="s">
        <v>228</v>
      </c>
      <c r="C11">
        <f>INDEX('US Grad Rate  05-6 Source'!$A$6:$F$67, MATCH(RepeatedMeasures!$A11, 'US Grad Rate  05-6 Source'!$A$6:$A$67, 0), MATCH(RepeatedMeasures!$B11, 'US Grad Rate  05-6 Source'!$A$6:$F$6,0))</f>
        <v>71.3</v>
      </c>
      <c r="D11">
        <f>INDEX('US Grad Rate 07-8 Source'!$A$6:$F$67, MATCH(RepeatedMeasures!$A11, 'US Grad Rate 07-8 Source'!$A$6:$A$67,0), MATCH(RepeatedMeasures!$B11,'US Grad Rate 07-8 Source'!$A$6:$F$6,0))</f>
        <v>70.3</v>
      </c>
      <c r="E11">
        <f>INDEX('US Grad Rate 09-10 Source'!$A$6:$F$66, MATCH(RepeatedMeasures!$A11,'US Grad Rate 09-10 Source'!$A$6:$A$67, 0), MATCH(RepeatedMeasures!$B11, 'US Grad Rate 09-10 Source'!$A$6:$F$6, 0))</f>
        <v>78.099999999999994</v>
      </c>
    </row>
    <row r="12" spans="1:5" x14ac:dyDescent="0.25">
      <c r="A12" t="s">
        <v>23</v>
      </c>
      <c r="B12" t="s">
        <v>228</v>
      </c>
      <c r="C12">
        <f>INDEX('US Grad Rate  05-6 Source'!$A$6:$F$67, MATCH(RepeatedMeasures!$A12, 'US Grad Rate  05-6 Source'!$A$6:$A$67, 0), MATCH(RepeatedMeasures!$B12, 'US Grad Rate  05-6 Source'!$A$6:$F$6,0))</f>
        <v>43.6</v>
      </c>
      <c r="D12">
        <f>INDEX('US Grad Rate 07-8 Source'!$A$6:$F$67, MATCH(RepeatedMeasures!$A12, 'US Grad Rate 07-8 Source'!$A$6:$A$67,0), MATCH(RepeatedMeasures!$B12,'US Grad Rate 07-8 Source'!$A$6:$F$6,0))</f>
        <v>72.099999999999994</v>
      </c>
      <c r="E12">
        <f>INDEX('US Grad Rate 09-10 Source'!$A$6:$F$66, MATCH(RepeatedMeasures!$A12,'US Grad Rate 09-10 Source'!$A$6:$A$67, 0), MATCH(RepeatedMeasures!$B12, 'US Grad Rate 09-10 Source'!$A$6:$F$6, 0))</f>
        <v>100</v>
      </c>
    </row>
    <row r="13" spans="1:5" x14ac:dyDescent="0.25">
      <c r="A13" t="s">
        <v>25</v>
      </c>
      <c r="B13" t="s">
        <v>228</v>
      </c>
      <c r="C13">
        <f>INDEX('US Grad Rate  05-6 Source'!$A$6:$F$67, MATCH(RepeatedMeasures!$A13, 'US Grad Rate  05-6 Source'!$A$6:$A$67, 0), MATCH(RepeatedMeasures!$B13, 'US Grad Rate  05-6 Source'!$A$6:$F$6,0))</f>
        <v>54</v>
      </c>
      <c r="D13">
        <f>INDEX('US Grad Rate 07-8 Source'!$A$6:$F$67, MATCH(RepeatedMeasures!$A13, 'US Grad Rate 07-8 Source'!$A$6:$A$67,0), MATCH(RepeatedMeasures!$B13,'US Grad Rate 07-8 Source'!$A$6:$F$6,0))</f>
        <v>80.3</v>
      </c>
      <c r="E13">
        <f>INDEX('US Grad Rate 09-10 Source'!$A$6:$F$66, MATCH(RepeatedMeasures!$A13,'US Grad Rate 09-10 Source'!$A$6:$A$67, 0), MATCH(RepeatedMeasures!$B13, 'US Grad Rate 09-10 Source'!$A$6:$F$6, 0))</f>
        <v>67.5</v>
      </c>
    </row>
    <row r="14" spans="1:5" x14ac:dyDescent="0.25">
      <c r="A14" t="s">
        <v>26</v>
      </c>
      <c r="B14" t="s">
        <v>228</v>
      </c>
      <c r="C14" t="str">
        <f>INDEX('US Grad Rate  05-6 Source'!$A$6:$F$67, MATCH(RepeatedMeasures!$A14, 'US Grad Rate  05-6 Source'!$A$6:$A$67, 0), MATCH(RepeatedMeasures!$B14, 'US Grad Rate  05-6 Source'!$A$6:$F$6,0))</f>
        <v>–</v>
      </c>
      <c r="D14">
        <f>INDEX('US Grad Rate 07-8 Source'!$A$6:$F$67, MATCH(RepeatedMeasures!$A14, 'US Grad Rate 07-8 Source'!$A$6:$A$67,0), MATCH(RepeatedMeasures!$B14,'US Grad Rate 07-8 Source'!$A$6:$F$6,0))</f>
        <v>65.8</v>
      </c>
      <c r="E14">
        <f>INDEX('US Grad Rate 09-10 Source'!$A$6:$F$66, MATCH(RepeatedMeasures!$A14,'US Grad Rate 09-10 Source'!$A$6:$A$67, 0), MATCH(RepeatedMeasures!$B14, 'US Grad Rate 09-10 Source'!$A$6:$F$6, 0))</f>
        <v>56.7</v>
      </c>
    </row>
    <row r="15" spans="1:5" x14ac:dyDescent="0.25">
      <c r="A15" t="s">
        <v>27</v>
      </c>
      <c r="B15" t="s">
        <v>228</v>
      </c>
      <c r="C15">
        <f>INDEX('US Grad Rate  05-6 Source'!$A$6:$F$67, MATCH(RepeatedMeasures!$A15, 'US Grad Rate  05-6 Source'!$A$6:$A$67, 0), MATCH(RepeatedMeasures!$B15, 'US Grad Rate  05-6 Source'!$A$6:$F$6,0))</f>
        <v>71.400000000000006</v>
      </c>
      <c r="D15">
        <f>INDEX('US Grad Rate 07-8 Source'!$A$6:$F$67, MATCH(RepeatedMeasures!$A15, 'US Grad Rate 07-8 Source'!$A$6:$A$67,0), MATCH(RepeatedMeasures!$B15,'US Grad Rate 07-8 Source'!$A$6:$F$6,0))</f>
        <v>95.8</v>
      </c>
      <c r="E15">
        <f>INDEX('US Grad Rate 09-10 Source'!$A$6:$F$66, MATCH(RepeatedMeasures!$A15,'US Grad Rate 09-10 Source'!$A$6:$A$67, 0), MATCH(RepeatedMeasures!$B15, 'US Grad Rate 09-10 Source'!$A$6:$F$6, 0))</f>
        <v>82.1</v>
      </c>
    </row>
    <row r="16" spans="1:5" x14ac:dyDescent="0.25">
      <c r="A16" t="s">
        <v>28</v>
      </c>
      <c r="B16" t="s">
        <v>228</v>
      </c>
      <c r="C16">
        <f>INDEX('US Grad Rate  05-6 Source'!$A$6:$F$67, MATCH(RepeatedMeasures!$A16, 'US Grad Rate  05-6 Source'!$A$6:$A$67, 0), MATCH(RepeatedMeasures!$B16, 'US Grad Rate  05-6 Source'!$A$6:$F$6,0))</f>
        <v>68</v>
      </c>
      <c r="D16">
        <f>INDEX('US Grad Rate 07-8 Source'!$A$6:$F$67, MATCH(RepeatedMeasures!$A16, 'US Grad Rate 07-8 Source'!$A$6:$A$67,0), MATCH(RepeatedMeasures!$B16,'US Grad Rate 07-8 Source'!$A$6:$F$6,0))</f>
        <v>69.8</v>
      </c>
      <c r="E16">
        <f>INDEX('US Grad Rate 09-10 Source'!$A$6:$F$66, MATCH(RepeatedMeasures!$A16,'US Grad Rate 09-10 Source'!$A$6:$A$67, 0), MATCH(RepeatedMeasures!$B16, 'US Grad Rate 09-10 Source'!$A$6:$F$6, 0))</f>
        <v>75.5</v>
      </c>
    </row>
    <row r="17" spans="1:5" x14ac:dyDescent="0.25">
      <c r="A17" t="s">
        <v>29</v>
      </c>
      <c r="B17" t="s">
        <v>228</v>
      </c>
      <c r="C17">
        <f>INDEX('US Grad Rate  05-6 Source'!$A$6:$F$67, MATCH(RepeatedMeasures!$A17, 'US Grad Rate  05-6 Source'!$A$6:$A$67, 0), MATCH(RepeatedMeasures!$B17, 'US Grad Rate  05-6 Source'!$A$6:$F$6,0))</f>
        <v>72.2</v>
      </c>
      <c r="D17">
        <f>INDEX('US Grad Rate 07-8 Source'!$A$6:$F$67, MATCH(RepeatedMeasures!$A17, 'US Grad Rate 07-8 Source'!$A$6:$A$67,0), MATCH(RepeatedMeasures!$B17,'US Grad Rate 07-8 Source'!$A$6:$F$6,0))</f>
        <v>63.6</v>
      </c>
      <c r="E17">
        <f>INDEX('US Grad Rate 09-10 Source'!$A$6:$F$66, MATCH(RepeatedMeasures!$A17,'US Grad Rate 09-10 Source'!$A$6:$A$67, 0), MATCH(RepeatedMeasures!$B17, 'US Grad Rate 09-10 Source'!$A$6:$F$6, 0))</f>
        <v>68.5</v>
      </c>
    </row>
    <row r="18" spans="1:5" x14ac:dyDescent="0.25">
      <c r="A18" t="s">
        <v>30</v>
      </c>
      <c r="B18" t="s">
        <v>228</v>
      </c>
      <c r="C18">
        <f>INDEX('US Grad Rate  05-6 Source'!$A$6:$F$67, MATCH(RepeatedMeasures!$A18, 'US Grad Rate  05-6 Source'!$A$6:$A$67, 0), MATCH(RepeatedMeasures!$B18, 'US Grad Rate  05-6 Source'!$A$6:$F$6,0))</f>
        <v>57.5</v>
      </c>
      <c r="D18">
        <f>INDEX('US Grad Rate 07-8 Source'!$A$6:$F$67, MATCH(RepeatedMeasures!$A18, 'US Grad Rate 07-8 Source'!$A$6:$A$67,0), MATCH(RepeatedMeasures!$B18,'US Grad Rate 07-8 Source'!$A$6:$F$6,0))</f>
        <v>63.9</v>
      </c>
      <c r="E18">
        <f>INDEX('US Grad Rate 09-10 Source'!$A$6:$F$66, MATCH(RepeatedMeasures!$A18,'US Grad Rate 09-10 Source'!$A$6:$A$67, 0), MATCH(RepeatedMeasures!$B18, 'US Grad Rate 09-10 Source'!$A$6:$F$6, 0))</f>
        <v>65.400000000000006</v>
      </c>
    </row>
    <row r="19" spans="1:5" x14ac:dyDescent="0.25">
      <c r="A19" t="s">
        <v>31</v>
      </c>
      <c r="B19" t="s">
        <v>228</v>
      </c>
      <c r="C19" t="str">
        <f>INDEX('US Grad Rate  05-6 Source'!$A$6:$F$67, MATCH(RepeatedMeasures!$A19, 'US Grad Rate  05-6 Source'!$A$6:$A$67, 0), MATCH(RepeatedMeasures!$B19, 'US Grad Rate  05-6 Source'!$A$6:$F$6,0))</f>
        <v>–</v>
      </c>
      <c r="D19">
        <f>INDEX('US Grad Rate 07-8 Source'!$A$6:$F$67, MATCH(RepeatedMeasures!$A19, 'US Grad Rate 07-8 Source'!$A$6:$A$67,0), MATCH(RepeatedMeasures!$B19,'US Grad Rate 07-8 Source'!$A$6:$F$6,0))</f>
        <v>51</v>
      </c>
      <c r="E19">
        <f>INDEX('US Grad Rate 09-10 Source'!$A$6:$F$66, MATCH(RepeatedMeasures!$A19,'US Grad Rate 09-10 Source'!$A$6:$A$67, 0), MATCH(RepeatedMeasures!$B19, 'US Grad Rate 09-10 Source'!$A$6:$F$6, 0))</f>
        <v>67.099999999999994</v>
      </c>
    </row>
    <row r="20" spans="1:5" x14ac:dyDescent="0.25">
      <c r="A20" t="s">
        <v>32</v>
      </c>
      <c r="B20" t="s">
        <v>228</v>
      </c>
      <c r="C20">
        <f>INDEX('US Grad Rate  05-6 Source'!$A$6:$F$67, MATCH(RepeatedMeasures!$A20, 'US Grad Rate  05-6 Source'!$A$6:$A$67, 0), MATCH(RepeatedMeasures!$B20, 'US Grad Rate  05-6 Source'!$A$6:$F$6,0))</f>
        <v>64.099999999999994</v>
      </c>
      <c r="D20">
        <f>INDEX('US Grad Rate 07-8 Source'!$A$6:$F$67, MATCH(RepeatedMeasures!$A20, 'US Grad Rate 07-8 Source'!$A$6:$A$67,0), MATCH(RepeatedMeasures!$B20,'US Grad Rate 07-8 Source'!$A$6:$F$6,0))</f>
        <v>65.2</v>
      </c>
      <c r="E20">
        <f>INDEX('US Grad Rate 09-10 Source'!$A$6:$F$66, MATCH(RepeatedMeasures!$A20,'US Grad Rate 09-10 Source'!$A$6:$A$67, 0), MATCH(RepeatedMeasures!$B20, 'US Grad Rate 09-10 Source'!$A$6:$F$6, 0))</f>
        <v>66</v>
      </c>
    </row>
    <row r="21" spans="1:5" x14ac:dyDescent="0.25">
      <c r="A21" t="s">
        <v>33</v>
      </c>
      <c r="B21" t="s">
        <v>228</v>
      </c>
      <c r="C21">
        <f>INDEX('US Grad Rate  05-6 Source'!$A$6:$F$67, MATCH(RepeatedMeasures!$A21, 'US Grad Rate  05-6 Source'!$A$6:$A$67, 0), MATCH(RepeatedMeasures!$B21, 'US Grad Rate  05-6 Source'!$A$6:$F$6,0))</f>
        <v>60.5</v>
      </c>
      <c r="D21" t="str">
        <f>INDEX('US Grad Rate 07-8 Source'!$A$6:$F$67, MATCH(RepeatedMeasures!$A21, 'US Grad Rate 07-8 Source'!$A$6:$A$67,0), MATCH(RepeatedMeasures!$B21,'US Grad Rate 07-8 Source'!$A$6:$F$6,0))</f>
        <v>–</v>
      </c>
      <c r="E21">
        <f>INDEX('US Grad Rate 09-10 Source'!$A$6:$F$66, MATCH(RepeatedMeasures!$A21,'US Grad Rate 09-10 Source'!$A$6:$A$67, 0), MATCH(RepeatedMeasures!$B21, 'US Grad Rate 09-10 Source'!$A$6:$F$6, 0))</f>
        <v>95.2</v>
      </c>
    </row>
    <row r="22" spans="1:5" x14ac:dyDescent="0.25">
      <c r="A22" t="s">
        <v>34</v>
      </c>
      <c r="B22" t="s">
        <v>228</v>
      </c>
      <c r="C22">
        <f>INDEX('US Grad Rate  05-6 Source'!$A$6:$F$67, MATCH(RepeatedMeasures!$A22, 'US Grad Rate  05-6 Source'!$A$6:$A$67, 0), MATCH(RepeatedMeasures!$B22, 'US Grad Rate  05-6 Source'!$A$6:$F$6,0))</f>
        <v>78.099999999999994</v>
      </c>
      <c r="D22">
        <f>INDEX('US Grad Rate 07-8 Source'!$A$6:$F$67, MATCH(RepeatedMeasures!$A22, 'US Grad Rate 07-8 Source'!$A$6:$A$67,0), MATCH(RepeatedMeasures!$B22,'US Grad Rate 07-8 Source'!$A$6:$F$6,0))</f>
        <v>73.400000000000006</v>
      </c>
      <c r="E22">
        <f>INDEX('US Grad Rate 09-10 Source'!$A$6:$F$66, MATCH(RepeatedMeasures!$A22,'US Grad Rate 09-10 Source'!$A$6:$A$67, 0), MATCH(RepeatedMeasures!$B22, 'US Grad Rate 09-10 Source'!$A$6:$F$6, 0))</f>
        <v>78.2</v>
      </c>
    </row>
    <row r="23" spans="1:5" x14ac:dyDescent="0.25">
      <c r="A23" t="s">
        <v>35</v>
      </c>
      <c r="B23" t="s">
        <v>228</v>
      </c>
      <c r="C23">
        <f>INDEX('US Grad Rate  05-6 Source'!$A$6:$F$67, MATCH(RepeatedMeasures!$A23, 'US Grad Rate  05-6 Source'!$A$6:$A$67, 0), MATCH(RepeatedMeasures!$B23, 'US Grad Rate  05-6 Source'!$A$6:$F$6,0))</f>
        <v>64.3</v>
      </c>
      <c r="D23">
        <f>INDEX('US Grad Rate 07-8 Source'!$A$6:$F$67, MATCH(RepeatedMeasures!$A23, 'US Grad Rate 07-8 Source'!$A$6:$A$67,0), MATCH(RepeatedMeasures!$B23,'US Grad Rate 07-8 Source'!$A$6:$F$6,0))</f>
        <v>66.8</v>
      </c>
      <c r="E23">
        <f>INDEX('US Grad Rate 09-10 Source'!$A$6:$F$66, MATCH(RepeatedMeasures!$A23,'US Grad Rate 09-10 Source'!$A$6:$A$67, 0), MATCH(RepeatedMeasures!$B23, 'US Grad Rate 09-10 Source'!$A$6:$F$6, 0))</f>
        <v>70.5</v>
      </c>
    </row>
    <row r="24" spans="1:5" x14ac:dyDescent="0.25">
      <c r="A24" t="s">
        <v>36</v>
      </c>
      <c r="B24" t="s">
        <v>228</v>
      </c>
      <c r="C24">
        <f>INDEX('US Grad Rate  05-6 Source'!$A$6:$F$67, MATCH(RepeatedMeasures!$A24, 'US Grad Rate  05-6 Source'!$A$6:$A$67, 0), MATCH(RepeatedMeasures!$B24, 'US Grad Rate  05-6 Source'!$A$6:$F$6,0))</f>
        <v>49</v>
      </c>
      <c r="D24">
        <f>INDEX('US Grad Rate 07-8 Source'!$A$6:$F$67, MATCH(RepeatedMeasures!$A24, 'US Grad Rate 07-8 Source'!$A$6:$A$67,0), MATCH(RepeatedMeasures!$B24,'US Grad Rate 07-8 Source'!$A$6:$F$6,0))</f>
        <v>66.599999999999994</v>
      </c>
      <c r="E24">
        <f>INDEX('US Grad Rate 09-10 Source'!$A$6:$F$66, MATCH(RepeatedMeasures!$A24,'US Grad Rate 09-10 Source'!$A$6:$A$67, 0), MATCH(RepeatedMeasures!$B24, 'US Grad Rate 09-10 Source'!$A$6:$F$6, 0))</f>
        <v>62.7</v>
      </c>
    </row>
    <row r="25" spans="1:5" x14ac:dyDescent="0.25">
      <c r="A25" t="s">
        <v>37</v>
      </c>
      <c r="B25" t="s">
        <v>228</v>
      </c>
      <c r="C25">
        <f>INDEX('US Grad Rate  05-6 Source'!$A$6:$F$67, MATCH(RepeatedMeasures!$A25, 'US Grad Rate  05-6 Source'!$A$6:$A$67, 0), MATCH(RepeatedMeasures!$B25, 'US Grad Rate  05-6 Source'!$A$6:$F$6,0))</f>
        <v>53.8</v>
      </c>
      <c r="D25">
        <f>INDEX('US Grad Rate 07-8 Source'!$A$6:$F$67, MATCH(RepeatedMeasures!$A25, 'US Grad Rate 07-8 Source'!$A$6:$A$67,0), MATCH(RepeatedMeasures!$B25,'US Grad Rate 07-8 Source'!$A$6:$F$6,0))</f>
        <v>55.6</v>
      </c>
      <c r="E25">
        <f>INDEX('US Grad Rate 09-10 Source'!$A$6:$F$66, MATCH(RepeatedMeasures!$A25,'US Grad Rate 09-10 Source'!$A$6:$A$67, 0), MATCH(RepeatedMeasures!$B25, 'US Grad Rate 09-10 Source'!$A$6:$F$6, 0))</f>
        <v>61.1</v>
      </c>
    </row>
    <row r="26" spans="1:5" x14ac:dyDescent="0.25">
      <c r="A26" t="s">
        <v>38</v>
      </c>
      <c r="B26" t="s">
        <v>228</v>
      </c>
      <c r="C26">
        <f>INDEX('US Grad Rate  05-6 Source'!$A$6:$F$67, MATCH(RepeatedMeasures!$A26, 'US Grad Rate  05-6 Source'!$A$6:$A$67, 0), MATCH(RepeatedMeasures!$B26, 'US Grad Rate  05-6 Source'!$A$6:$F$6,0))</f>
        <v>41.4</v>
      </c>
      <c r="D26">
        <f>INDEX('US Grad Rate 07-8 Source'!$A$6:$F$67, MATCH(RepeatedMeasures!$A26, 'US Grad Rate 07-8 Source'!$A$6:$A$67,0), MATCH(RepeatedMeasures!$B26,'US Grad Rate 07-8 Source'!$A$6:$F$6,0))</f>
        <v>58</v>
      </c>
      <c r="E26">
        <f>INDEX('US Grad Rate 09-10 Source'!$A$6:$F$66, MATCH(RepeatedMeasures!$A26,'US Grad Rate 09-10 Source'!$A$6:$A$67, 0), MATCH(RepeatedMeasures!$B26, 'US Grad Rate 09-10 Source'!$A$6:$F$6, 0))</f>
        <v>59.7</v>
      </c>
    </row>
    <row r="27" spans="1:5" x14ac:dyDescent="0.25">
      <c r="A27" t="s">
        <v>39</v>
      </c>
      <c r="B27" t="s">
        <v>228</v>
      </c>
      <c r="C27">
        <f>INDEX('US Grad Rate  05-6 Source'!$A$6:$F$67, MATCH(RepeatedMeasures!$A27, 'US Grad Rate  05-6 Source'!$A$6:$A$67, 0), MATCH(RepeatedMeasures!$B27, 'US Grad Rate  05-6 Source'!$A$6:$F$6,0))</f>
        <v>92.9</v>
      </c>
      <c r="D27">
        <f>INDEX('US Grad Rate 07-8 Source'!$A$6:$F$67, MATCH(RepeatedMeasures!$A27, 'US Grad Rate 07-8 Source'!$A$6:$A$67,0), MATCH(RepeatedMeasures!$B27,'US Grad Rate 07-8 Source'!$A$6:$F$6,0))</f>
        <v>93.2</v>
      </c>
      <c r="E27">
        <f>INDEX('US Grad Rate 09-10 Source'!$A$6:$F$66, MATCH(RepeatedMeasures!$A27,'US Grad Rate 09-10 Source'!$A$6:$A$67, 0), MATCH(RepeatedMeasures!$B27, 'US Grad Rate 09-10 Source'!$A$6:$F$6, 0))</f>
        <v>89.3</v>
      </c>
    </row>
    <row r="28" spans="1:5" x14ac:dyDescent="0.25">
      <c r="A28" t="s">
        <v>40</v>
      </c>
      <c r="B28" t="s">
        <v>228</v>
      </c>
      <c r="C28">
        <f>INDEX('US Grad Rate  05-6 Source'!$A$6:$F$67, MATCH(RepeatedMeasures!$A28, 'US Grad Rate  05-6 Source'!$A$6:$A$67, 0), MATCH(RepeatedMeasures!$B28, 'US Grad Rate  05-6 Source'!$A$6:$F$6,0))</f>
        <v>58.4</v>
      </c>
      <c r="D28">
        <f>INDEX('US Grad Rate 07-8 Source'!$A$6:$F$67, MATCH(RepeatedMeasures!$A28, 'US Grad Rate 07-8 Source'!$A$6:$A$67,0), MATCH(RepeatedMeasures!$B28,'US Grad Rate 07-8 Source'!$A$6:$F$6,0))</f>
        <v>63.3</v>
      </c>
      <c r="E28">
        <f>INDEX('US Grad Rate 09-10 Source'!$A$6:$F$66, MATCH(RepeatedMeasures!$A28,'US Grad Rate 09-10 Source'!$A$6:$A$67, 0), MATCH(RepeatedMeasures!$B28, 'US Grad Rate 09-10 Source'!$A$6:$F$6, 0))</f>
        <v>61.7</v>
      </c>
    </row>
    <row r="29" spans="1:5" x14ac:dyDescent="0.25">
      <c r="A29" t="s">
        <v>41</v>
      </c>
      <c r="B29" t="s">
        <v>228</v>
      </c>
      <c r="C29">
        <f>INDEX('US Grad Rate  05-6 Source'!$A$6:$F$67, MATCH(RepeatedMeasures!$A29, 'US Grad Rate  05-6 Source'!$A$6:$A$67, 0), MATCH(RepeatedMeasures!$B29, 'US Grad Rate  05-6 Source'!$A$6:$F$6,0))</f>
        <v>57.7</v>
      </c>
      <c r="D29">
        <f>INDEX('US Grad Rate 07-8 Source'!$A$6:$F$67, MATCH(RepeatedMeasures!$A29, 'US Grad Rate 07-8 Source'!$A$6:$A$67,0), MATCH(RepeatedMeasures!$B29,'US Grad Rate 07-8 Source'!$A$6:$F$6,0))</f>
        <v>55.1</v>
      </c>
      <c r="E29">
        <f>INDEX('US Grad Rate 09-10 Source'!$A$6:$F$66, MATCH(RepeatedMeasures!$A29,'US Grad Rate 09-10 Source'!$A$6:$A$67, 0), MATCH(RepeatedMeasures!$B29, 'US Grad Rate 09-10 Source'!$A$6:$F$6, 0))</f>
        <v>50.8</v>
      </c>
    </row>
    <row r="30" spans="1:5" x14ac:dyDescent="0.25">
      <c r="A30" t="s">
        <v>42</v>
      </c>
      <c r="B30" t="s">
        <v>228</v>
      </c>
      <c r="C30">
        <f>INDEX('US Grad Rate  05-6 Source'!$A$6:$F$67, MATCH(RepeatedMeasures!$A30, 'US Grad Rate  05-6 Source'!$A$6:$A$67, 0), MATCH(RepeatedMeasures!$B30, 'US Grad Rate  05-6 Source'!$A$6:$F$6,0))</f>
        <v>44.1</v>
      </c>
      <c r="D30" t="str">
        <f>INDEX('US Grad Rate 07-8 Source'!$A$6:$F$67, MATCH(RepeatedMeasures!$A30, 'US Grad Rate 07-8 Source'!$A$6:$A$67,0), MATCH(RepeatedMeasures!$B30,'US Grad Rate 07-8 Source'!$A$6:$F$6,0))</f>
        <v>–</v>
      </c>
      <c r="E30">
        <f>INDEX('US Grad Rate 09-10 Source'!$A$6:$F$66, MATCH(RepeatedMeasures!$A30,'US Grad Rate 09-10 Source'!$A$6:$A$67, 0), MATCH(RepeatedMeasures!$B30, 'US Grad Rate 09-10 Source'!$A$6:$F$6, 0))</f>
        <v>44.3</v>
      </c>
    </row>
    <row r="31" spans="1:5" x14ac:dyDescent="0.25">
      <c r="A31" t="s">
        <v>43</v>
      </c>
      <c r="B31" t="s">
        <v>228</v>
      </c>
      <c r="C31" t="str">
        <f>INDEX('US Grad Rate  05-6 Source'!$A$6:$F$67, MATCH(RepeatedMeasures!$A31, 'US Grad Rate  05-6 Source'!$A$6:$A$67, 0), MATCH(RepeatedMeasures!$B31, 'US Grad Rate  05-6 Source'!$A$6:$F$6,0))</f>
        <v>–</v>
      </c>
      <c r="D31">
        <f>INDEX('US Grad Rate 07-8 Source'!$A$6:$F$67, MATCH(RepeatedMeasures!$A31, 'US Grad Rate 07-8 Source'!$A$6:$A$67,0), MATCH(RepeatedMeasures!$B31,'US Grad Rate 07-8 Source'!$A$6:$F$6,0))</f>
        <v>60</v>
      </c>
      <c r="E31">
        <f>INDEX('US Grad Rate 09-10 Source'!$A$6:$F$66, MATCH(RepeatedMeasures!$A31,'US Grad Rate 09-10 Source'!$A$6:$A$67, 0), MATCH(RepeatedMeasures!$B31, 'US Grad Rate 09-10 Source'!$A$6:$F$6, 0))</f>
        <v>71.400000000000006</v>
      </c>
    </row>
    <row r="32" spans="1:5" x14ac:dyDescent="0.25">
      <c r="A32" t="s">
        <v>44</v>
      </c>
      <c r="B32" t="s">
        <v>228</v>
      </c>
      <c r="C32">
        <f>INDEX('US Grad Rate  05-6 Source'!$A$6:$F$67, MATCH(RepeatedMeasures!$A32, 'US Grad Rate  05-6 Source'!$A$6:$A$67, 0), MATCH(RepeatedMeasures!$B32, 'US Grad Rate  05-6 Source'!$A$6:$F$6,0))</f>
        <v>100</v>
      </c>
      <c r="D32">
        <f>INDEX('US Grad Rate 07-8 Source'!$A$6:$F$67, MATCH(RepeatedMeasures!$A32, 'US Grad Rate 07-8 Source'!$A$6:$A$67,0), MATCH(RepeatedMeasures!$B32,'US Grad Rate 07-8 Source'!$A$6:$F$6,0))</f>
        <v>100</v>
      </c>
      <c r="E32">
        <f>INDEX('US Grad Rate 09-10 Source'!$A$6:$F$66, MATCH(RepeatedMeasures!$A32,'US Grad Rate 09-10 Source'!$A$6:$A$67, 0), MATCH(RepeatedMeasures!$B32, 'US Grad Rate 09-10 Source'!$A$6:$F$6, 0))</f>
        <v>94.1</v>
      </c>
    </row>
    <row r="33" spans="1:5" x14ac:dyDescent="0.25">
      <c r="A33" t="s">
        <v>45</v>
      </c>
      <c r="B33" t="s">
        <v>228</v>
      </c>
      <c r="C33">
        <f>INDEX('US Grad Rate  05-6 Source'!$A$6:$F$67, MATCH(RepeatedMeasures!$A33, 'US Grad Rate  05-6 Source'!$A$6:$A$67, 0), MATCH(RepeatedMeasures!$B33, 'US Grad Rate  05-6 Source'!$A$6:$F$6,0))</f>
        <v>61.2</v>
      </c>
      <c r="D33">
        <f>INDEX('US Grad Rate 07-8 Source'!$A$6:$F$67, MATCH(RepeatedMeasures!$A33, 'US Grad Rate 07-8 Source'!$A$6:$A$67,0), MATCH(RepeatedMeasures!$B33,'US Grad Rate 07-8 Source'!$A$6:$F$6,0))</f>
        <v>61</v>
      </c>
      <c r="E33">
        <f>INDEX('US Grad Rate 09-10 Source'!$A$6:$F$66, MATCH(RepeatedMeasures!$A33,'US Grad Rate 09-10 Source'!$A$6:$A$67, 0), MATCH(RepeatedMeasures!$B33, 'US Grad Rate 09-10 Source'!$A$6:$F$6, 0))</f>
        <v>63.4</v>
      </c>
    </row>
    <row r="34" spans="1:5" x14ac:dyDescent="0.25">
      <c r="A34" t="s">
        <v>46</v>
      </c>
      <c r="B34" t="s">
        <v>228</v>
      </c>
      <c r="C34">
        <f>INDEX('US Grad Rate  05-6 Source'!$A$6:$F$67, MATCH(RepeatedMeasures!$A34, 'US Grad Rate  05-6 Source'!$A$6:$A$67, 0), MATCH(RepeatedMeasures!$B34, 'US Grad Rate  05-6 Source'!$A$6:$F$6,0))</f>
        <v>54.2</v>
      </c>
      <c r="D34">
        <f>INDEX('US Grad Rate 07-8 Source'!$A$6:$F$67, MATCH(RepeatedMeasures!$A34, 'US Grad Rate 07-8 Source'!$A$6:$A$67,0), MATCH(RepeatedMeasures!$B34,'US Grad Rate 07-8 Source'!$A$6:$F$6,0))</f>
        <v>55.5</v>
      </c>
      <c r="E34">
        <f>INDEX('US Grad Rate 09-10 Source'!$A$6:$F$66, MATCH(RepeatedMeasures!$A34,'US Grad Rate 09-10 Source'!$A$6:$A$67, 0), MATCH(RepeatedMeasures!$B34, 'US Grad Rate 09-10 Source'!$A$6:$F$6, 0))</f>
        <v>59.7</v>
      </c>
    </row>
    <row r="35" spans="1:5" x14ac:dyDescent="0.25">
      <c r="A35" t="s">
        <v>47</v>
      </c>
      <c r="B35" t="s">
        <v>228</v>
      </c>
      <c r="C35" t="str">
        <f>INDEX('US Grad Rate  05-6 Source'!$A$6:$F$67, MATCH(RepeatedMeasures!$A35, 'US Grad Rate  05-6 Source'!$A$6:$A$67, 0), MATCH(RepeatedMeasures!$B35, 'US Grad Rate  05-6 Source'!$A$6:$F$6,0))</f>
        <v>–</v>
      </c>
      <c r="D35">
        <f>INDEX('US Grad Rate 07-8 Source'!$A$6:$F$67, MATCH(RepeatedMeasures!$A35, 'US Grad Rate 07-8 Source'!$A$6:$A$67,0), MATCH(RepeatedMeasures!$B35,'US Grad Rate 07-8 Source'!$A$6:$F$6,0))</f>
        <v>60.7</v>
      </c>
      <c r="E35">
        <f>INDEX('US Grad Rate 09-10 Source'!$A$6:$F$66, MATCH(RepeatedMeasures!$A35,'US Grad Rate 09-10 Source'!$A$6:$A$67, 0), MATCH(RepeatedMeasures!$B35, 'US Grad Rate 09-10 Source'!$A$6:$F$6, 0))</f>
        <v>75.2</v>
      </c>
    </row>
    <row r="36" spans="1:5" x14ac:dyDescent="0.25">
      <c r="A36" t="s">
        <v>48</v>
      </c>
      <c r="B36" t="s">
        <v>228</v>
      </c>
      <c r="C36">
        <f>INDEX('US Grad Rate  05-6 Source'!$A$6:$F$67, MATCH(RepeatedMeasures!$A36, 'US Grad Rate  05-6 Source'!$A$6:$A$67, 0), MATCH(RepeatedMeasures!$B36, 'US Grad Rate  05-6 Source'!$A$6:$F$6,0))</f>
        <v>48</v>
      </c>
      <c r="D36">
        <f>INDEX('US Grad Rate 07-8 Source'!$A$6:$F$67, MATCH(RepeatedMeasures!$A36, 'US Grad Rate 07-8 Source'!$A$6:$A$67,0), MATCH(RepeatedMeasures!$B36,'US Grad Rate 07-8 Source'!$A$6:$F$6,0))</f>
        <v>47</v>
      </c>
      <c r="E36">
        <f>INDEX('US Grad Rate 09-10 Source'!$A$6:$F$66, MATCH(RepeatedMeasures!$A36,'US Grad Rate 09-10 Source'!$A$6:$A$67, 0), MATCH(RepeatedMeasures!$B36, 'US Grad Rate 09-10 Source'!$A$6:$F$6, 0))</f>
        <v>60.2</v>
      </c>
    </row>
    <row r="37" spans="1:5" x14ac:dyDescent="0.25">
      <c r="A37" t="s">
        <v>50</v>
      </c>
      <c r="B37" t="s">
        <v>228</v>
      </c>
      <c r="C37">
        <f>INDEX('US Grad Rate  05-6 Source'!$A$6:$F$67, MATCH(RepeatedMeasures!$A37, 'US Grad Rate  05-6 Source'!$A$6:$A$67, 0), MATCH(RepeatedMeasures!$B37, 'US Grad Rate  05-6 Source'!$A$6:$F$6,0))</f>
        <v>63.1</v>
      </c>
      <c r="D37">
        <f>INDEX('US Grad Rate 07-8 Source'!$A$6:$F$67, MATCH(RepeatedMeasures!$A37, 'US Grad Rate 07-8 Source'!$A$6:$A$67,0), MATCH(RepeatedMeasures!$B37,'US Grad Rate 07-8 Source'!$A$6:$F$6,0))</f>
        <v>74.099999999999994</v>
      </c>
      <c r="E37">
        <f>INDEX('US Grad Rate 09-10 Source'!$A$6:$F$66, MATCH(RepeatedMeasures!$A37,'US Grad Rate 09-10 Source'!$A$6:$A$67, 0), MATCH(RepeatedMeasures!$B37, 'US Grad Rate 09-10 Source'!$A$6:$F$6, 0))</f>
        <v>80.900000000000006</v>
      </c>
    </row>
    <row r="38" spans="1:5" x14ac:dyDescent="0.25">
      <c r="A38" t="s">
        <v>51</v>
      </c>
      <c r="B38" t="s">
        <v>228</v>
      </c>
      <c r="C38">
        <f>INDEX('US Grad Rate  05-6 Source'!$A$6:$F$67, MATCH(RepeatedMeasures!$A38, 'US Grad Rate  05-6 Source'!$A$6:$A$67, 0), MATCH(RepeatedMeasures!$B38, 'US Grad Rate  05-6 Source'!$A$6:$F$6,0))</f>
        <v>78.2</v>
      </c>
      <c r="D38">
        <f>INDEX('US Grad Rate 07-8 Source'!$A$6:$F$67, MATCH(RepeatedMeasures!$A38, 'US Grad Rate 07-8 Source'!$A$6:$A$67,0), MATCH(RepeatedMeasures!$B38,'US Grad Rate 07-8 Source'!$A$6:$F$6,0))</f>
        <v>76.400000000000006</v>
      </c>
      <c r="E38">
        <f>INDEX('US Grad Rate 09-10 Source'!$A$6:$F$66, MATCH(RepeatedMeasures!$A38,'US Grad Rate 09-10 Source'!$A$6:$A$67, 0), MATCH(RepeatedMeasures!$B38, 'US Grad Rate 09-10 Source'!$A$6:$F$6, 0))</f>
        <v>76.900000000000006</v>
      </c>
    </row>
    <row r="39" spans="1:5" x14ac:dyDescent="0.25">
      <c r="A39" t="s">
        <v>52</v>
      </c>
      <c r="B39" t="s">
        <v>228</v>
      </c>
      <c r="C39">
        <f>INDEX('US Grad Rate  05-6 Source'!$A$6:$F$67, MATCH(RepeatedMeasures!$A39, 'US Grad Rate  05-6 Source'!$A$6:$A$67, 0), MATCH(RepeatedMeasures!$B39, 'US Grad Rate  05-6 Source'!$A$6:$F$6,0))</f>
        <v>58.3</v>
      </c>
      <c r="D39">
        <f>INDEX('US Grad Rate 07-8 Source'!$A$6:$F$67, MATCH(RepeatedMeasures!$A39, 'US Grad Rate 07-8 Source'!$A$6:$A$67,0), MATCH(RepeatedMeasures!$B39,'US Grad Rate 07-8 Source'!$A$6:$F$6,0))</f>
        <v>62.8</v>
      </c>
      <c r="E39">
        <f>INDEX('US Grad Rate 09-10 Source'!$A$6:$F$66, MATCH(RepeatedMeasures!$A39,'US Grad Rate 09-10 Source'!$A$6:$A$67, 0), MATCH(RepeatedMeasures!$B39, 'US Grad Rate 09-10 Source'!$A$6:$F$6, 0))</f>
        <v>58.7</v>
      </c>
    </row>
    <row r="40" spans="1:5" x14ac:dyDescent="0.25">
      <c r="A40" t="s">
        <v>53</v>
      </c>
      <c r="B40" t="s">
        <v>228</v>
      </c>
      <c r="C40" t="str">
        <f>INDEX('US Grad Rate  05-6 Source'!$A$6:$F$67, MATCH(RepeatedMeasures!$A40, 'US Grad Rate  05-6 Source'!$A$6:$A$67, 0), MATCH(RepeatedMeasures!$B40, 'US Grad Rate  05-6 Source'!$A$6:$F$6,0))</f>
        <v>–</v>
      </c>
      <c r="D40">
        <f>INDEX('US Grad Rate 07-8 Source'!$A$6:$F$67, MATCH(RepeatedMeasures!$A40, 'US Grad Rate 07-8 Source'!$A$6:$A$67,0), MATCH(RepeatedMeasures!$B40,'US Grad Rate 07-8 Source'!$A$6:$F$6,0))</f>
        <v>63.8</v>
      </c>
      <c r="E40">
        <f>INDEX('US Grad Rate 09-10 Source'!$A$6:$F$66, MATCH(RepeatedMeasures!$A40,'US Grad Rate 09-10 Source'!$A$6:$A$67, 0), MATCH(RepeatedMeasures!$B40, 'US Grad Rate 09-10 Source'!$A$6:$F$6, 0))</f>
        <v>73.599999999999994</v>
      </c>
    </row>
    <row r="41" spans="1:5" x14ac:dyDescent="0.25">
      <c r="A41" t="s">
        <v>56</v>
      </c>
      <c r="B41" t="s">
        <v>228</v>
      </c>
      <c r="C41">
        <f>INDEX('US Grad Rate  05-6 Source'!$A$6:$F$67, MATCH(RepeatedMeasures!$A41, 'US Grad Rate  05-6 Source'!$A$6:$A$67, 0), MATCH(RepeatedMeasures!$B41, 'US Grad Rate  05-6 Source'!$A$6:$F$6,0))</f>
        <v>73</v>
      </c>
      <c r="D41">
        <f>INDEX('US Grad Rate 07-8 Source'!$A$6:$F$67, MATCH(RepeatedMeasures!$A41, 'US Grad Rate 07-8 Source'!$A$6:$A$67,0), MATCH(RepeatedMeasures!$B41,'US Grad Rate 07-8 Source'!$A$6:$F$6,0))</f>
        <v>78</v>
      </c>
      <c r="E41">
        <f>INDEX('US Grad Rate 09-10 Source'!$A$6:$F$66, MATCH(RepeatedMeasures!$A41,'US Grad Rate 09-10 Source'!$A$6:$A$67, 0), MATCH(RepeatedMeasures!$B41, 'US Grad Rate 09-10 Source'!$A$6:$F$6, 0))</f>
        <v>76.3</v>
      </c>
    </row>
    <row r="42" spans="1:5" x14ac:dyDescent="0.25">
      <c r="A42" t="s">
        <v>57</v>
      </c>
      <c r="B42" t="s">
        <v>228</v>
      </c>
      <c r="C42" t="str">
        <f>INDEX('US Grad Rate  05-6 Source'!$A$6:$F$67, MATCH(RepeatedMeasures!$A42, 'US Grad Rate  05-6 Source'!$A$6:$A$67, 0), MATCH(RepeatedMeasures!$B42, 'US Grad Rate  05-6 Source'!$A$6:$F$6,0))</f>
        <v>–</v>
      </c>
      <c r="D42">
        <f>INDEX('US Grad Rate 07-8 Source'!$A$6:$F$67, MATCH(RepeatedMeasures!$A42, 'US Grad Rate 07-8 Source'!$A$6:$A$67,0), MATCH(RepeatedMeasures!$B42,'US Grad Rate 07-8 Source'!$A$6:$F$6,0))</f>
        <v>9.6999999999999993</v>
      </c>
      <c r="E42">
        <f>INDEX('US Grad Rate 09-10 Source'!$A$6:$F$66, MATCH(RepeatedMeasures!$A42,'US Grad Rate 09-10 Source'!$A$6:$A$67, 0), MATCH(RepeatedMeasures!$B42, 'US Grad Rate 09-10 Source'!$A$6:$F$6, 0))</f>
        <v>59.6</v>
      </c>
    </row>
    <row r="43" spans="1:5" x14ac:dyDescent="0.25">
      <c r="A43" t="s">
        <v>58</v>
      </c>
      <c r="B43" t="s">
        <v>228</v>
      </c>
      <c r="C43">
        <f>INDEX('US Grad Rate  05-6 Source'!$A$6:$F$67, MATCH(RepeatedMeasures!$A43, 'US Grad Rate  05-6 Source'!$A$6:$A$67, 0), MATCH(RepeatedMeasures!$B43, 'US Grad Rate  05-6 Source'!$A$6:$F$6,0))</f>
        <v>56.2</v>
      </c>
      <c r="D43">
        <f>INDEX('US Grad Rate 07-8 Source'!$A$6:$F$67, MATCH(RepeatedMeasures!$A43, 'US Grad Rate 07-8 Source'!$A$6:$A$67,0), MATCH(RepeatedMeasures!$B43,'US Grad Rate 07-8 Source'!$A$6:$F$6,0))</f>
        <v>51.3</v>
      </c>
      <c r="E43">
        <f>INDEX('US Grad Rate 09-10 Source'!$A$6:$F$66, MATCH(RepeatedMeasures!$A43,'US Grad Rate 09-10 Source'!$A$6:$A$67, 0), MATCH(RepeatedMeasures!$B43, 'US Grad Rate 09-10 Source'!$A$6:$F$6, 0))</f>
        <v>47.5</v>
      </c>
    </row>
    <row r="44" spans="1:5" x14ac:dyDescent="0.25">
      <c r="A44" t="s">
        <v>59</v>
      </c>
      <c r="B44" t="s">
        <v>228</v>
      </c>
      <c r="C44">
        <f>INDEX('US Grad Rate  05-6 Source'!$A$6:$F$67, MATCH(RepeatedMeasures!$A44, 'US Grad Rate  05-6 Source'!$A$6:$A$67, 0), MATCH(RepeatedMeasures!$B44, 'US Grad Rate  05-6 Source'!$A$6:$F$6,0))</f>
        <v>66.7</v>
      </c>
      <c r="D44">
        <f>INDEX('US Grad Rate 07-8 Source'!$A$6:$F$67, MATCH(RepeatedMeasures!$A44, 'US Grad Rate 07-8 Source'!$A$6:$A$67,0), MATCH(RepeatedMeasures!$B44,'US Grad Rate 07-8 Source'!$A$6:$F$6,0))</f>
        <v>71.900000000000006</v>
      </c>
      <c r="E44">
        <f>INDEX('US Grad Rate 09-10 Source'!$A$6:$F$66, MATCH(RepeatedMeasures!$A44,'US Grad Rate 09-10 Source'!$A$6:$A$67, 0), MATCH(RepeatedMeasures!$B44, 'US Grad Rate 09-10 Source'!$A$6:$F$6, 0))</f>
        <v>83.8</v>
      </c>
    </row>
    <row r="45" spans="1:5" x14ac:dyDescent="0.25">
      <c r="A45" t="s">
        <v>60</v>
      </c>
      <c r="B45" t="s">
        <v>228</v>
      </c>
      <c r="C45">
        <f>INDEX('US Grad Rate  05-6 Source'!$A$6:$F$67, MATCH(RepeatedMeasures!$A45, 'US Grad Rate  05-6 Source'!$A$6:$A$67, 0), MATCH(RepeatedMeasures!$B45, 'US Grad Rate  05-6 Source'!$A$6:$F$6,0))</f>
        <v>84</v>
      </c>
      <c r="D45">
        <f>INDEX('US Grad Rate 07-8 Source'!$A$6:$F$67, MATCH(RepeatedMeasures!$A45, 'US Grad Rate 07-8 Source'!$A$6:$A$67,0), MATCH(RepeatedMeasures!$B45,'US Grad Rate 07-8 Source'!$A$6:$F$6,0))</f>
        <v>80.099999999999994</v>
      </c>
      <c r="E45">
        <f>INDEX('US Grad Rate 09-10 Source'!$A$6:$F$66, MATCH(RepeatedMeasures!$A45,'US Grad Rate 09-10 Source'!$A$6:$A$67, 0), MATCH(RepeatedMeasures!$B45, 'US Grad Rate 09-10 Source'!$A$6:$F$6, 0))</f>
        <v>100</v>
      </c>
    </row>
    <row r="46" spans="1:5" x14ac:dyDescent="0.25">
      <c r="A46" t="s">
        <v>61</v>
      </c>
      <c r="B46" t="s">
        <v>228</v>
      </c>
      <c r="C46">
        <f>INDEX('US Grad Rate  05-6 Source'!$A$6:$F$67, MATCH(RepeatedMeasures!$A46, 'US Grad Rate  05-6 Source'!$A$6:$A$67, 0), MATCH(RepeatedMeasures!$B46, 'US Grad Rate  05-6 Source'!$A$6:$F$6,0))</f>
        <v>55.3</v>
      </c>
      <c r="D46">
        <f>INDEX('US Grad Rate 07-8 Source'!$A$6:$F$67, MATCH(RepeatedMeasures!$A46, 'US Grad Rate 07-8 Source'!$A$6:$A$67,0), MATCH(RepeatedMeasures!$B46,'US Grad Rate 07-8 Source'!$A$6:$F$6,0))</f>
        <v>57.6</v>
      </c>
      <c r="E46">
        <f>INDEX('US Grad Rate 09-10 Source'!$A$6:$F$66, MATCH(RepeatedMeasures!$A46,'US Grad Rate 09-10 Source'!$A$6:$A$67, 0), MATCH(RepeatedMeasures!$B46, 'US Grad Rate 09-10 Source'!$A$6:$F$6, 0))</f>
        <v>57.4</v>
      </c>
    </row>
    <row r="47" spans="1:5" x14ac:dyDescent="0.25">
      <c r="A47" t="s">
        <v>62</v>
      </c>
      <c r="B47" t="s">
        <v>228</v>
      </c>
      <c r="C47">
        <f>INDEX('US Grad Rate  05-6 Source'!$A$6:$F$67, MATCH(RepeatedMeasures!$A47, 'US Grad Rate  05-6 Source'!$A$6:$A$67, 0), MATCH(RepeatedMeasures!$B47, 'US Grad Rate  05-6 Source'!$A$6:$F$6,0))</f>
        <v>86.4</v>
      </c>
      <c r="D47">
        <f>INDEX('US Grad Rate 07-8 Source'!$A$6:$F$67, MATCH(RepeatedMeasures!$A47, 'US Grad Rate 07-8 Source'!$A$6:$A$67,0), MATCH(RepeatedMeasures!$B47,'US Grad Rate 07-8 Source'!$A$6:$F$6,0))</f>
        <v>83.9</v>
      </c>
      <c r="E47">
        <f>INDEX('US Grad Rate 09-10 Source'!$A$6:$F$66, MATCH(RepeatedMeasures!$A47,'US Grad Rate 09-10 Source'!$A$6:$A$67, 0), MATCH(RepeatedMeasures!$B47, 'US Grad Rate 09-10 Source'!$A$6:$F$6, 0))</f>
        <v>71.099999999999994</v>
      </c>
    </row>
    <row r="48" spans="1:5" x14ac:dyDescent="0.25">
      <c r="A48" t="s">
        <v>64</v>
      </c>
      <c r="B48" t="s">
        <v>228</v>
      </c>
      <c r="C48">
        <f>INDEX('US Grad Rate  05-6 Source'!$A$6:$F$67, MATCH(RepeatedMeasures!$A48, 'US Grad Rate  05-6 Source'!$A$6:$A$67, 0), MATCH(RepeatedMeasures!$B48, 'US Grad Rate  05-6 Source'!$A$6:$F$6,0))</f>
        <v>60.7</v>
      </c>
      <c r="D48">
        <f>INDEX('US Grad Rate 07-8 Source'!$A$6:$F$67, MATCH(RepeatedMeasures!$A48, 'US Grad Rate 07-8 Source'!$A$6:$A$67,0), MATCH(RepeatedMeasures!$B48,'US Grad Rate 07-8 Source'!$A$6:$F$6,0))</f>
        <v>55.2</v>
      </c>
      <c r="E48">
        <f>INDEX('US Grad Rate 09-10 Source'!$A$6:$F$66, MATCH(RepeatedMeasures!$A48,'US Grad Rate 09-10 Source'!$A$6:$A$67, 0), MATCH(RepeatedMeasures!$B48, 'US Grad Rate 09-10 Source'!$A$6:$F$6, 0))</f>
        <v>85.2</v>
      </c>
    </row>
    <row r="49" spans="1:5" x14ac:dyDescent="0.25">
      <c r="A49" t="s">
        <v>65</v>
      </c>
      <c r="B49" t="s">
        <v>228</v>
      </c>
      <c r="C49">
        <f>INDEX('US Grad Rate  05-6 Source'!$A$6:$F$67, MATCH(RepeatedMeasures!$A49, 'US Grad Rate  05-6 Source'!$A$6:$A$67, 0), MATCH(RepeatedMeasures!$B49, 'US Grad Rate  05-6 Source'!$A$6:$F$6,0))</f>
        <v>51</v>
      </c>
      <c r="D49">
        <f>INDEX('US Grad Rate 07-8 Source'!$A$6:$F$67, MATCH(RepeatedMeasures!$A49, 'US Grad Rate 07-8 Source'!$A$6:$A$67,0), MATCH(RepeatedMeasures!$B49,'US Grad Rate 07-8 Source'!$A$6:$F$6,0))</f>
        <v>50.6</v>
      </c>
      <c r="E49">
        <f>INDEX('US Grad Rate 09-10 Source'!$A$6:$F$66, MATCH(RepeatedMeasures!$A49,'US Grad Rate 09-10 Source'!$A$6:$A$67, 0), MATCH(RepeatedMeasures!$B49, 'US Grad Rate 09-10 Source'!$A$6:$F$6, 0))</f>
        <v>58.7</v>
      </c>
    </row>
    <row r="50" spans="1:5" x14ac:dyDescent="0.25">
      <c r="A50" t="s">
        <v>66</v>
      </c>
      <c r="B50" t="s">
        <v>228</v>
      </c>
      <c r="C50">
        <f>INDEX('US Grad Rate  05-6 Source'!$A$6:$F$67, MATCH(RepeatedMeasures!$A50, 'US Grad Rate  05-6 Source'!$A$6:$A$67, 0), MATCH(RepeatedMeasures!$B50, 'US Grad Rate  05-6 Source'!$A$6:$F$6,0))</f>
        <v>55.3</v>
      </c>
      <c r="D50">
        <f>INDEX('US Grad Rate 07-8 Source'!$A$6:$F$67, MATCH(RepeatedMeasures!$A50, 'US Grad Rate 07-8 Source'!$A$6:$A$67,0), MATCH(RepeatedMeasures!$B50,'US Grad Rate 07-8 Source'!$A$6:$F$6,0))</f>
        <v>70</v>
      </c>
      <c r="E50">
        <f>INDEX('US Grad Rate 09-10 Source'!$A$6:$F$66, MATCH(RepeatedMeasures!$A50,'US Grad Rate 09-10 Source'!$A$6:$A$67, 0), MATCH(RepeatedMeasures!$B50, 'US Grad Rate 09-10 Source'!$A$6:$F$6, 0))</f>
        <v>77.8</v>
      </c>
    </row>
    <row r="51" spans="1:5" x14ac:dyDescent="0.25">
      <c r="A51" t="s">
        <v>67</v>
      </c>
      <c r="B51" t="s">
        <v>228</v>
      </c>
      <c r="C51">
        <f>INDEX('US Grad Rate  05-6 Source'!$A$6:$F$67, MATCH(RepeatedMeasures!$A51, 'US Grad Rate  05-6 Source'!$A$6:$A$67, 0), MATCH(RepeatedMeasures!$B51, 'US Grad Rate  05-6 Source'!$A$6:$F$6,0))</f>
        <v>70.7</v>
      </c>
      <c r="D51">
        <f>INDEX('US Grad Rate 07-8 Source'!$A$6:$F$67, MATCH(RepeatedMeasures!$A51, 'US Grad Rate 07-8 Source'!$A$6:$A$67,0), MATCH(RepeatedMeasures!$B51,'US Grad Rate 07-8 Source'!$A$6:$F$6,0))</f>
        <v>73.900000000000006</v>
      </c>
      <c r="E51">
        <f>INDEX('US Grad Rate 09-10 Source'!$A$6:$F$66, MATCH(RepeatedMeasures!$A51,'US Grad Rate 09-10 Source'!$A$6:$A$67, 0), MATCH(RepeatedMeasures!$B51, 'US Grad Rate 09-10 Source'!$A$6:$F$6, 0))</f>
        <v>78.900000000000006</v>
      </c>
    </row>
    <row r="52" spans="1:5" x14ac:dyDescent="0.25">
      <c r="A52" t="s">
        <v>68</v>
      </c>
      <c r="B52" t="s">
        <v>228</v>
      </c>
      <c r="C52">
        <f>INDEX('US Grad Rate  05-6 Source'!$A$6:$F$67, MATCH(RepeatedMeasures!$A52, 'US Grad Rate  05-6 Source'!$A$6:$A$67, 0), MATCH(RepeatedMeasures!$B52, 'US Grad Rate  05-6 Source'!$A$6:$F$6,0))</f>
        <v>65.3</v>
      </c>
      <c r="D52">
        <f>INDEX('US Grad Rate 07-8 Source'!$A$6:$F$67, MATCH(RepeatedMeasures!$A52, 'US Grad Rate 07-8 Source'!$A$6:$A$67,0), MATCH(RepeatedMeasures!$B52,'US Grad Rate 07-8 Source'!$A$6:$F$6,0))</f>
        <v>38.5</v>
      </c>
      <c r="E52">
        <f>INDEX('US Grad Rate 09-10 Source'!$A$6:$F$66, MATCH(RepeatedMeasures!$A52,'US Grad Rate 09-10 Source'!$A$6:$A$67, 0), MATCH(RepeatedMeasures!$B52, 'US Grad Rate 09-10 Source'!$A$6:$F$6, 0))</f>
        <v>37.6</v>
      </c>
    </row>
    <row r="53" spans="1:5" x14ac:dyDescent="0.25">
      <c r="A53" t="s">
        <v>9</v>
      </c>
      <c r="B53" t="s">
        <v>229</v>
      </c>
      <c r="C53">
        <f>INDEX('US Grad Rate  05-6 Source'!$A$6:$F$67, MATCH(RepeatedMeasures!$A53, 'US Grad Rate  05-6 Source'!$A$6:$A$67, 0), MATCH(RepeatedMeasures!$B53, 'US Grad Rate  05-6 Source'!$A$6:$F$6,0))</f>
        <v>84.3</v>
      </c>
      <c r="D53">
        <f>INDEX('US Grad Rate 07-8 Source'!$A$6:$F$67, MATCH(RepeatedMeasures!$A53, 'US Grad Rate 07-8 Source'!$A$6:$A$67,0), MATCH(RepeatedMeasures!$B53,'US Grad Rate 07-8 Source'!$A$6:$F$6,0))</f>
        <v>87.3</v>
      </c>
      <c r="E53">
        <f>INDEX('US Grad Rate 09-10 Source'!$A$6:$F$66, MATCH(RepeatedMeasures!$A53,'US Grad Rate 09-10 Source'!$A$6:$A$67, 0), MATCH(RepeatedMeasures!$B53, 'US Grad Rate 09-10 Source'!$A$6:$F$6, 0))</f>
        <v>91.7</v>
      </c>
    </row>
    <row r="54" spans="1:5" x14ac:dyDescent="0.25">
      <c r="A54" t="s">
        <v>10</v>
      </c>
      <c r="B54" t="s">
        <v>229</v>
      </c>
      <c r="C54">
        <f>INDEX('US Grad Rate  05-6 Source'!$A$6:$F$67, MATCH(RepeatedMeasures!$A54, 'US Grad Rate  05-6 Source'!$A$6:$A$67, 0), MATCH(RepeatedMeasures!$B54, 'US Grad Rate  05-6 Source'!$A$6:$F$6,0))</f>
        <v>76.2</v>
      </c>
      <c r="D54">
        <f>INDEX('US Grad Rate 07-8 Source'!$A$6:$F$67, MATCH(RepeatedMeasures!$A54, 'US Grad Rate 07-8 Source'!$A$6:$A$67,0), MATCH(RepeatedMeasures!$B54,'US Grad Rate 07-8 Source'!$A$6:$F$6,0))</f>
        <v>76.599999999999994</v>
      </c>
      <c r="E54">
        <f>INDEX('US Grad Rate 09-10 Source'!$A$6:$F$66, MATCH(RepeatedMeasures!$A54,'US Grad Rate 09-10 Source'!$A$6:$A$67, 0), MATCH(RepeatedMeasures!$B54, 'US Grad Rate 09-10 Source'!$A$6:$F$6, 0))</f>
        <v>71.900000000000006</v>
      </c>
    </row>
    <row r="55" spans="1:5" x14ac:dyDescent="0.25">
      <c r="A55" t="s">
        <v>13</v>
      </c>
      <c r="B55" t="s">
        <v>229</v>
      </c>
      <c r="C55">
        <f>INDEX('US Grad Rate  05-6 Source'!$A$6:$F$67, MATCH(RepeatedMeasures!$A55, 'US Grad Rate  05-6 Source'!$A$6:$A$67, 0), MATCH(RepeatedMeasures!$B55, 'US Grad Rate  05-6 Source'!$A$6:$F$6,0))</f>
        <v>100</v>
      </c>
      <c r="D55">
        <f>INDEX('US Grad Rate 07-8 Source'!$A$6:$F$67, MATCH(RepeatedMeasures!$A55, 'US Grad Rate 07-8 Source'!$A$6:$A$67,0), MATCH(RepeatedMeasures!$B55,'US Grad Rate 07-8 Source'!$A$6:$F$6,0))</f>
        <v>98.5</v>
      </c>
      <c r="E55">
        <f>INDEX('US Grad Rate 09-10 Source'!$A$6:$F$66, MATCH(RepeatedMeasures!$A55,'US Grad Rate 09-10 Source'!$A$6:$A$67, 0), MATCH(RepeatedMeasures!$B55, 'US Grad Rate 09-10 Source'!$A$6:$F$6, 0))</f>
        <v>95.8</v>
      </c>
    </row>
    <row r="56" spans="1:5" x14ac:dyDescent="0.25">
      <c r="A56" t="s">
        <v>14</v>
      </c>
      <c r="B56" t="s">
        <v>229</v>
      </c>
      <c r="C56">
        <f>INDEX('US Grad Rate  05-6 Source'!$A$6:$F$67, MATCH(RepeatedMeasures!$A56, 'US Grad Rate  05-6 Source'!$A$6:$A$67, 0), MATCH(RepeatedMeasures!$B56, 'US Grad Rate  05-6 Source'!$A$6:$F$6,0))</f>
        <v>100</v>
      </c>
      <c r="D56">
        <f>INDEX('US Grad Rate 07-8 Source'!$A$6:$F$67, MATCH(RepeatedMeasures!$A56, 'US Grad Rate 07-8 Source'!$A$6:$A$67,0), MATCH(RepeatedMeasures!$B56,'US Grad Rate 07-8 Source'!$A$6:$F$6,0))</f>
        <v>100</v>
      </c>
      <c r="E56">
        <f>INDEX('US Grad Rate 09-10 Source'!$A$6:$F$66, MATCH(RepeatedMeasures!$A56,'US Grad Rate 09-10 Source'!$A$6:$A$67, 0), MATCH(RepeatedMeasures!$B56, 'US Grad Rate 09-10 Source'!$A$6:$F$6, 0))</f>
        <v>85.7</v>
      </c>
    </row>
    <row r="57" spans="1:5" x14ac:dyDescent="0.25">
      <c r="A57" t="s">
        <v>16</v>
      </c>
      <c r="B57" t="s">
        <v>229</v>
      </c>
      <c r="C57">
        <f>INDEX('US Grad Rate  05-6 Source'!$A$6:$F$67, MATCH(RepeatedMeasures!$A57, 'US Grad Rate  05-6 Source'!$A$6:$A$67, 0), MATCH(RepeatedMeasures!$B57, 'US Grad Rate  05-6 Source'!$A$6:$F$6,0))</f>
        <v>89.6</v>
      </c>
      <c r="D57">
        <f>INDEX('US Grad Rate 07-8 Source'!$A$6:$F$67, MATCH(RepeatedMeasures!$A57, 'US Grad Rate 07-8 Source'!$A$6:$A$67,0), MATCH(RepeatedMeasures!$B57,'US Grad Rate 07-8 Source'!$A$6:$F$6,0))</f>
        <v>91.1</v>
      </c>
      <c r="E57">
        <f>INDEX('US Grad Rate 09-10 Source'!$A$6:$F$66, MATCH(RepeatedMeasures!$A57,'US Grad Rate 09-10 Source'!$A$6:$A$67, 0), MATCH(RepeatedMeasures!$B57, 'US Grad Rate 09-10 Source'!$A$6:$F$6, 0))</f>
        <v>90.1</v>
      </c>
    </row>
    <row r="58" spans="1:5" x14ac:dyDescent="0.25">
      <c r="A58" t="s">
        <v>17</v>
      </c>
      <c r="B58" t="s">
        <v>229</v>
      </c>
      <c r="C58">
        <f>INDEX('US Grad Rate  05-6 Source'!$A$6:$F$67, MATCH(RepeatedMeasures!$A58, 'US Grad Rate  05-6 Source'!$A$6:$A$67, 0), MATCH(RepeatedMeasures!$B58, 'US Grad Rate  05-6 Source'!$A$6:$F$6,0))</f>
        <v>90.3</v>
      </c>
      <c r="D58">
        <f>INDEX('US Grad Rate 07-8 Source'!$A$6:$F$67, MATCH(RepeatedMeasures!$A58, 'US Grad Rate 07-8 Source'!$A$6:$A$67,0), MATCH(RepeatedMeasures!$B58,'US Grad Rate 07-8 Source'!$A$6:$F$6,0))</f>
        <v>92.1</v>
      </c>
      <c r="E58">
        <f>INDEX('US Grad Rate 09-10 Source'!$A$6:$F$66, MATCH(RepeatedMeasures!$A58,'US Grad Rate 09-10 Source'!$A$6:$A$67, 0), MATCH(RepeatedMeasures!$B58, 'US Grad Rate 09-10 Source'!$A$6:$F$6, 0))</f>
        <v>97.4</v>
      </c>
    </row>
    <row r="59" spans="1:5" x14ac:dyDescent="0.25">
      <c r="A59" t="s">
        <v>18</v>
      </c>
      <c r="B59" t="s">
        <v>229</v>
      </c>
      <c r="C59">
        <f>INDEX('US Grad Rate  05-6 Source'!$A$6:$F$67, MATCH(RepeatedMeasures!$A59, 'US Grad Rate  05-6 Source'!$A$6:$A$67, 0), MATCH(RepeatedMeasures!$B59, 'US Grad Rate  05-6 Source'!$A$6:$F$6,0))</f>
        <v>100</v>
      </c>
      <c r="D59">
        <f>INDEX('US Grad Rate 07-8 Source'!$A$6:$F$67, MATCH(RepeatedMeasures!$A59, 'US Grad Rate 07-8 Source'!$A$6:$A$67,0), MATCH(RepeatedMeasures!$B59,'US Grad Rate 07-8 Source'!$A$6:$F$6,0))</f>
        <v>99</v>
      </c>
      <c r="E59">
        <f>INDEX('US Grad Rate 09-10 Source'!$A$6:$F$66, MATCH(RepeatedMeasures!$A59,'US Grad Rate 09-10 Source'!$A$6:$A$67, 0), MATCH(RepeatedMeasures!$B59, 'US Grad Rate 09-10 Source'!$A$6:$F$6, 0))</f>
        <v>88.5</v>
      </c>
    </row>
    <row r="60" spans="1:5" x14ac:dyDescent="0.25">
      <c r="A60" t="s">
        <v>19</v>
      </c>
      <c r="B60" t="s">
        <v>229</v>
      </c>
      <c r="C60">
        <f>INDEX('US Grad Rate  05-6 Source'!$A$6:$F$67, MATCH(RepeatedMeasures!$A60, 'US Grad Rate  05-6 Source'!$A$6:$A$67, 0), MATCH(RepeatedMeasures!$B60, 'US Grad Rate  05-6 Source'!$A$6:$F$6,0))</f>
        <v>100</v>
      </c>
      <c r="D60" t="str">
        <f>INDEX('US Grad Rate 07-8 Source'!$A$6:$F$67, MATCH(RepeatedMeasures!$A60, 'US Grad Rate 07-8 Source'!$A$6:$A$67,0), MATCH(RepeatedMeasures!$B60,'US Grad Rate 07-8 Source'!$A$6:$F$6,0))</f>
        <v>–</v>
      </c>
      <c r="E60">
        <f>INDEX('US Grad Rate 09-10 Source'!$A$6:$F$66, MATCH(RepeatedMeasures!$A60,'US Grad Rate 09-10 Source'!$A$6:$A$67, 0), MATCH(RepeatedMeasures!$B60, 'US Grad Rate 09-10 Source'!$A$6:$F$6, 0))</f>
        <v>100</v>
      </c>
    </row>
    <row r="61" spans="1:5" x14ac:dyDescent="0.25">
      <c r="A61" t="s">
        <v>20</v>
      </c>
      <c r="B61" t="s">
        <v>229</v>
      </c>
      <c r="C61" t="str">
        <f>INDEX('US Grad Rate  05-6 Source'!$A$6:$F$67, MATCH(RepeatedMeasures!$A61, 'US Grad Rate  05-6 Source'!$A$6:$A$67, 0), MATCH(RepeatedMeasures!$B61, 'US Grad Rate  05-6 Source'!$A$6:$F$6,0))</f>
        <v>–</v>
      </c>
      <c r="D61">
        <f>INDEX('US Grad Rate 07-8 Source'!$A$6:$F$67, MATCH(RepeatedMeasures!$A61, 'US Grad Rate 07-8 Source'!$A$6:$A$67,0), MATCH(RepeatedMeasures!$B61,'US Grad Rate 07-8 Source'!$A$6:$F$6,0))</f>
        <v>74.400000000000006</v>
      </c>
      <c r="E61">
        <f>INDEX('US Grad Rate 09-10 Source'!$A$6:$F$66, MATCH(RepeatedMeasures!$A61,'US Grad Rate 09-10 Source'!$A$6:$A$67, 0), MATCH(RepeatedMeasures!$B61, 'US Grad Rate 09-10 Source'!$A$6:$F$6, 0))</f>
        <v>79.3</v>
      </c>
    </row>
    <row r="62" spans="1:5" x14ac:dyDescent="0.25">
      <c r="A62" t="s">
        <v>22</v>
      </c>
      <c r="B62" t="s">
        <v>229</v>
      </c>
      <c r="C62">
        <f>INDEX('US Grad Rate  05-6 Source'!$A$6:$F$67, MATCH(RepeatedMeasures!$A62, 'US Grad Rate  05-6 Source'!$A$6:$A$67, 0), MATCH(RepeatedMeasures!$B62, 'US Grad Rate  05-6 Source'!$A$6:$F$6,0))</f>
        <v>93.1</v>
      </c>
      <c r="D62">
        <f>INDEX('US Grad Rate 07-8 Source'!$A$6:$F$67, MATCH(RepeatedMeasures!$A62, 'US Grad Rate 07-8 Source'!$A$6:$A$67,0), MATCH(RepeatedMeasures!$B62,'US Grad Rate 07-8 Source'!$A$6:$F$6,0))</f>
        <v>91.4</v>
      </c>
      <c r="E62">
        <f>INDEX('US Grad Rate 09-10 Source'!$A$6:$F$66, MATCH(RepeatedMeasures!$A62,'US Grad Rate 09-10 Source'!$A$6:$A$67, 0), MATCH(RepeatedMeasures!$B62, 'US Grad Rate 09-10 Source'!$A$6:$F$6, 0))</f>
        <v>92.5</v>
      </c>
    </row>
    <row r="63" spans="1:5" x14ac:dyDescent="0.25">
      <c r="A63" t="s">
        <v>23</v>
      </c>
      <c r="B63" t="s">
        <v>229</v>
      </c>
      <c r="C63">
        <f>INDEX('US Grad Rate  05-6 Source'!$A$6:$F$67, MATCH(RepeatedMeasures!$A63, 'US Grad Rate  05-6 Source'!$A$6:$A$67, 0), MATCH(RepeatedMeasures!$B63, 'US Grad Rate  05-6 Source'!$A$6:$F$6,0))</f>
        <v>90.9</v>
      </c>
      <c r="D63">
        <f>INDEX('US Grad Rate 07-8 Source'!$A$6:$F$67, MATCH(RepeatedMeasures!$A63, 'US Grad Rate 07-8 Source'!$A$6:$A$67,0), MATCH(RepeatedMeasures!$B63,'US Grad Rate 07-8 Source'!$A$6:$F$6,0))</f>
        <v>92.9</v>
      </c>
      <c r="E63">
        <f>INDEX('US Grad Rate 09-10 Source'!$A$6:$F$66, MATCH(RepeatedMeasures!$A63,'US Grad Rate 09-10 Source'!$A$6:$A$67, 0), MATCH(RepeatedMeasures!$B63, 'US Grad Rate 09-10 Source'!$A$6:$F$6, 0))</f>
        <v>92.3</v>
      </c>
    </row>
    <row r="64" spans="1:5" x14ac:dyDescent="0.25">
      <c r="A64" t="s">
        <v>25</v>
      </c>
      <c r="B64" t="s">
        <v>229</v>
      </c>
      <c r="C64">
        <f>INDEX('US Grad Rate  05-6 Source'!$A$6:$F$67, MATCH(RepeatedMeasures!$A64, 'US Grad Rate  05-6 Source'!$A$6:$A$67, 0), MATCH(RepeatedMeasures!$B64, 'US Grad Rate  05-6 Source'!$A$6:$F$6,0))</f>
        <v>76.8</v>
      </c>
      <c r="D64">
        <f>INDEX('US Grad Rate 07-8 Source'!$A$6:$F$67, MATCH(RepeatedMeasures!$A64, 'US Grad Rate 07-8 Source'!$A$6:$A$67,0), MATCH(RepeatedMeasures!$B64,'US Grad Rate 07-8 Source'!$A$6:$F$6,0))</f>
        <v>77.3</v>
      </c>
      <c r="E64">
        <f>INDEX('US Grad Rate 09-10 Source'!$A$6:$F$66, MATCH(RepeatedMeasures!$A64,'US Grad Rate 09-10 Source'!$A$6:$A$67, 0), MATCH(RepeatedMeasures!$B64, 'US Grad Rate 09-10 Source'!$A$6:$F$6, 0))</f>
        <v>77</v>
      </c>
    </row>
    <row r="65" spans="1:5" x14ac:dyDescent="0.25">
      <c r="A65" t="s">
        <v>26</v>
      </c>
      <c r="B65" t="s">
        <v>229</v>
      </c>
      <c r="C65" t="str">
        <f>INDEX('US Grad Rate  05-6 Source'!$A$6:$F$67, MATCH(RepeatedMeasures!$A65, 'US Grad Rate  05-6 Source'!$A$6:$A$67, 0), MATCH(RepeatedMeasures!$B65, 'US Grad Rate  05-6 Source'!$A$6:$F$6,0))</f>
        <v>–</v>
      </c>
      <c r="D65">
        <f>INDEX('US Grad Rate 07-8 Source'!$A$6:$F$67, MATCH(RepeatedMeasures!$A65, 'US Grad Rate 07-8 Source'!$A$6:$A$67,0), MATCH(RepeatedMeasures!$B65,'US Grad Rate 07-8 Source'!$A$6:$F$6,0))</f>
        <v>91.5</v>
      </c>
      <c r="E65">
        <f>INDEX('US Grad Rate 09-10 Source'!$A$6:$F$66, MATCH(RepeatedMeasures!$A65,'US Grad Rate 09-10 Source'!$A$6:$A$67, 0), MATCH(RepeatedMeasures!$B65, 'US Grad Rate 09-10 Source'!$A$6:$F$6, 0))</f>
        <v>97.5</v>
      </c>
    </row>
    <row r="66" spans="1:5" x14ac:dyDescent="0.25">
      <c r="A66" t="s">
        <v>27</v>
      </c>
      <c r="B66" t="s">
        <v>229</v>
      </c>
      <c r="C66">
        <f>INDEX('US Grad Rate  05-6 Source'!$A$6:$F$67, MATCH(RepeatedMeasures!$A66, 'US Grad Rate  05-6 Source'!$A$6:$A$67, 0), MATCH(RepeatedMeasures!$B66, 'US Grad Rate  05-6 Source'!$A$6:$F$6,0))</f>
        <v>100</v>
      </c>
      <c r="D66">
        <f>INDEX('US Grad Rate 07-8 Source'!$A$6:$F$67, MATCH(RepeatedMeasures!$A66, 'US Grad Rate 07-8 Source'!$A$6:$A$67,0), MATCH(RepeatedMeasures!$B66,'US Grad Rate 07-8 Source'!$A$6:$F$6,0))</f>
        <v>100</v>
      </c>
      <c r="E66">
        <f>INDEX('US Grad Rate 09-10 Source'!$A$6:$F$66, MATCH(RepeatedMeasures!$A66,'US Grad Rate 09-10 Source'!$A$6:$A$67, 0), MATCH(RepeatedMeasures!$B66, 'US Grad Rate 09-10 Source'!$A$6:$F$6, 0))</f>
        <v>97.1</v>
      </c>
    </row>
    <row r="67" spans="1:5" x14ac:dyDescent="0.25">
      <c r="A67" t="s">
        <v>28</v>
      </c>
      <c r="B67" t="s">
        <v>229</v>
      </c>
      <c r="C67">
        <f>INDEX('US Grad Rate  05-6 Source'!$A$6:$F$67, MATCH(RepeatedMeasures!$A67, 'US Grad Rate  05-6 Source'!$A$6:$A$67, 0), MATCH(RepeatedMeasures!$B67, 'US Grad Rate  05-6 Source'!$A$6:$F$6,0))</f>
        <v>96.6</v>
      </c>
      <c r="D67">
        <f>INDEX('US Grad Rate 07-8 Source'!$A$6:$F$67, MATCH(RepeatedMeasures!$A67, 'US Grad Rate 07-8 Source'!$A$6:$A$67,0), MATCH(RepeatedMeasures!$B67,'US Grad Rate 07-8 Source'!$A$6:$F$6,0))</f>
        <v>100</v>
      </c>
      <c r="E67">
        <f>INDEX('US Grad Rate 09-10 Source'!$A$6:$F$66, MATCH(RepeatedMeasures!$A67,'US Grad Rate 09-10 Source'!$A$6:$A$67, 0), MATCH(RepeatedMeasures!$B67, 'US Grad Rate 09-10 Source'!$A$6:$F$6, 0))</f>
        <v>95.2</v>
      </c>
    </row>
    <row r="68" spans="1:5" x14ac:dyDescent="0.25">
      <c r="A68" t="s">
        <v>29</v>
      </c>
      <c r="B68" t="s">
        <v>229</v>
      </c>
      <c r="C68">
        <f>INDEX('US Grad Rate  05-6 Source'!$A$6:$F$67, MATCH(RepeatedMeasures!$A68, 'US Grad Rate  05-6 Source'!$A$6:$A$67, 0), MATCH(RepeatedMeasures!$B68, 'US Grad Rate  05-6 Source'!$A$6:$F$6,0))</f>
        <v>100</v>
      </c>
      <c r="D68">
        <f>INDEX('US Grad Rate 07-8 Source'!$A$6:$F$67, MATCH(RepeatedMeasures!$A68, 'US Grad Rate 07-8 Source'!$A$6:$A$67,0), MATCH(RepeatedMeasures!$B68,'US Grad Rate 07-8 Source'!$A$6:$F$6,0))</f>
        <v>93.2</v>
      </c>
      <c r="E68">
        <f>INDEX('US Grad Rate 09-10 Source'!$A$6:$F$66, MATCH(RepeatedMeasures!$A68,'US Grad Rate 09-10 Source'!$A$6:$A$67, 0), MATCH(RepeatedMeasures!$B68, 'US Grad Rate 09-10 Source'!$A$6:$F$6, 0))</f>
        <v>87.3</v>
      </c>
    </row>
    <row r="69" spans="1:5" x14ac:dyDescent="0.25">
      <c r="A69" t="s">
        <v>30</v>
      </c>
      <c r="B69" t="s">
        <v>229</v>
      </c>
      <c r="C69">
        <f>INDEX('US Grad Rate  05-6 Source'!$A$6:$F$67, MATCH(RepeatedMeasures!$A69, 'US Grad Rate  05-6 Source'!$A$6:$A$67, 0), MATCH(RepeatedMeasures!$B69, 'US Grad Rate  05-6 Source'!$A$6:$F$6,0))</f>
        <v>89</v>
      </c>
      <c r="D69">
        <f>INDEX('US Grad Rate 07-8 Source'!$A$6:$F$67, MATCH(RepeatedMeasures!$A69, 'US Grad Rate 07-8 Source'!$A$6:$A$67,0), MATCH(RepeatedMeasures!$B69,'US Grad Rate 07-8 Source'!$A$6:$F$6,0))</f>
        <v>93.4</v>
      </c>
      <c r="E69">
        <f>INDEX('US Grad Rate 09-10 Source'!$A$6:$F$66, MATCH(RepeatedMeasures!$A69,'US Grad Rate 09-10 Source'!$A$6:$A$67, 0), MATCH(RepeatedMeasures!$B69, 'US Grad Rate 09-10 Source'!$A$6:$F$6, 0))</f>
        <v>88.6</v>
      </c>
    </row>
    <row r="70" spans="1:5" x14ac:dyDescent="0.25">
      <c r="A70" t="s">
        <v>31</v>
      </c>
      <c r="B70" t="s">
        <v>229</v>
      </c>
      <c r="C70" t="str">
        <f>INDEX('US Grad Rate  05-6 Source'!$A$6:$F$67, MATCH(RepeatedMeasures!$A70, 'US Grad Rate  05-6 Source'!$A$6:$A$67, 0), MATCH(RepeatedMeasures!$B70, 'US Grad Rate  05-6 Source'!$A$6:$F$6,0))</f>
        <v>–</v>
      </c>
      <c r="D70">
        <f>INDEX('US Grad Rate 07-8 Source'!$A$6:$F$67, MATCH(RepeatedMeasures!$A70, 'US Grad Rate 07-8 Source'!$A$6:$A$67,0), MATCH(RepeatedMeasures!$B70,'US Grad Rate 07-8 Source'!$A$6:$F$6,0))</f>
        <v>100</v>
      </c>
      <c r="E70">
        <f>INDEX('US Grad Rate 09-10 Source'!$A$6:$F$66, MATCH(RepeatedMeasures!$A70,'US Grad Rate 09-10 Source'!$A$6:$A$67, 0), MATCH(RepeatedMeasures!$B70, 'US Grad Rate 09-10 Source'!$A$6:$F$6, 0))</f>
        <v>100</v>
      </c>
    </row>
    <row r="71" spans="1:5" x14ac:dyDescent="0.25">
      <c r="A71" t="s">
        <v>32</v>
      </c>
      <c r="B71" t="s">
        <v>229</v>
      </c>
      <c r="C71">
        <f>INDEX('US Grad Rate  05-6 Source'!$A$6:$F$67, MATCH(RepeatedMeasures!$A71, 'US Grad Rate  05-6 Source'!$A$6:$A$67, 0), MATCH(RepeatedMeasures!$B71, 'US Grad Rate  05-6 Source'!$A$6:$F$6,0))</f>
        <v>81.3</v>
      </c>
      <c r="D71">
        <f>INDEX('US Grad Rate 07-8 Source'!$A$6:$F$67, MATCH(RepeatedMeasures!$A71, 'US Grad Rate 07-8 Source'!$A$6:$A$67,0), MATCH(RepeatedMeasures!$B71,'US Grad Rate 07-8 Source'!$A$6:$F$6,0))</f>
        <v>86.1</v>
      </c>
      <c r="E71">
        <f>INDEX('US Grad Rate 09-10 Source'!$A$6:$F$66, MATCH(RepeatedMeasures!$A71,'US Grad Rate 09-10 Source'!$A$6:$A$67, 0), MATCH(RepeatedMeasures!$B71, 'US Grad Rate 09-10 Source'!$A$6:$F$6, 0))</f>
        <v>100</v>
      </c>
    </row>
    <row r="72" spans="1:5" x14ac:dyDescent="0.25">
      <c r="A72" t="s">
        <v>33</v>
      </c>
      <c r="B72" t="s">
        <v>229</v>
      </c>
      <c r="C72">
        <f>INDEX('US Grad Rate  05-6 Source'!$A$6:$F$67, MATCH(RepeatedMeasures!$A72, 'US Grad Rate  05-6 Source'!$A$6:$A$67, 0), MATCH(RepeatedMeasures!$B72, 'US Grad Rate  05-6 Source'!$A$6:$F$6,0))</f>
        <v>95.1</v>
      </c>
      <c r="D72" t="str">
        <f>INDEX('US Grad Rate 07-8 Source'!$A$6:$F$67, MATCH(RepeatedMeasures!$A72, 'US Grad Rate 07-8 Source'!$A$6:$A$67,0), MATCH(RepeatedMeasures!$B72,'US Grad Rate 07-8 Source'!$A$6:$F$6,0))</f>
        <v>–</v>
      </c>
      <c r="E72">
        <f>INDEX('US Grad Rate 09-10 Source'!$A$6:$F$66, MATCH(RepeatedMeasures!$A72,'US Grad Rate 09-10 Source'!$A$6:$A$67, 0), MATCH(RepeatedMeasures!$B72, 'US Grad Rate 09-10 Source'!$A$6:$F$6, 0))</f>
        <v>96.9</v>
      </c>
    </row>
    <row r="73" spans="1:5" x14ac:dyDescent="0.25">
      <c r="A73" t="s">
        <v>34</v>
      </c>
      <c r="B73" t="s">
        <v>229</v>
      </c>
      <c r="C73">
        <f>INDEX('US Grad Rate  05-6 Source'!$A$6:$F$67, MATCH(RepeatedMeasures!$A73, 'US Grad Rate  05-6 Source'!$A$6:$A$67, 0), MATCH(RepeatedMeasures!$B73, 'US Grad Rate  05-6 Source'!$A$6:$F$6,0))</f>
        <v>100</v>
      </c>
      <c r="D73">
        <f>INDEX('US Grad Rate 07-8 Source'!$A$6:$F$67, MATCH(RepeatedMeasures!$A73, 'US Grad Rate 07-8 Source'!$A$6:$A$67,0), MATCH(RepeatedMeasures!$B73,'US Grad Rate 07-8 Source'!$A$6:$F$6,0))</f>
        <v>100</v>
      </c>
      <c r="E73">
        <f>INDEX('US Grad Rate 09-10 Source'!$A$6:$F$66, MATCH(RepeatedMeasures!$A73,'US Grad Rate 09-10 Source'!$A$6:$A$67, 0), MATCH(RepeatedMeasures!$B73, 'US Grad Rate 09-10 Source'!$A$6:$F$6, 0))</f>
        <v>100</v>
      </c>
    </row>
    <row r="74" spans="1:5" x14ac:dyDescent="0.25">
      <c r="A74" t="s">
        <v>35</v>
      </c>
      <c r="B74" t="s">
        <v>229</v>
      </c>
      <c r="C74">
        <f>INDEX('US Grad Rate  05-6 Source'!$A$6:$F$67, MATCH(RepeatedMeasures!$A74, 'US Grad Rate  05-6 Source'!$A$6:$A$67, 0), MATCH(RepeatedMeasures!$B74, 'US Grad Rate  05-6 Source'!$A$6:$F$6,0))</f>
        <v>83.9</v>
      </c>
      <c r="D74">
        <f>INDEX('US Grad Rate 07-8 Source'!$A$6:$F$67, MATCH(RepeatedMeasures!$A74, 'US Grad Rate 07-8 Source'!$A$6:$A$67,0), MATCH(RepeatedMeasures!$B74,'US Grad Rate 07-8 Source'!$A$6:$F$6,0))</f>
        <v>89.1</v>
      </c>
      <c r="E74">
        <f>INDEX('US Grad Rate 09-10 Source'!$A$6:$F$66, MATCH(RepeatedMeasures!$A74,'US Grad Rate 09-10 Source'!$A$6:$A$67, 0), MATCH(RepeatedMeasures!$B74, 'US Grad Rate 09-10 Source'!$A$6:$F$6, 0))</f>
        <v>93.7</v>
      </c>
    </row>
    <row r="75" spans="1:5" x14ac:dyDescent="0.25">
      <c r="A75" t="s">
        <v>36</v>
      </c>
      <c r="B75" t="s">
        <v>229</v>
      </c>
      <c r="C75">
        <f>INDEX('US Grad Rate  05-6 Source'!$A$6:$F$67, MATCH(RepeatedMeasures!$A75, 'US Grad Rate  05-6 Source'!$A$6:$A$67, 0), MATCH(RepeatedMeasures!$B75, 'US Grad Rate  05-6 Source'!$A$6:$F$6,0))</f>
        <v>95.5</v>
      </c>
      <c r="D75">
        <f>INDEX('US Grad Rate 07-8 Source'!$A$6:$F$67, MATCH(RepeatedMeasures!$A75, 'US Grad Rate 07-8 Source'!$A$6:$A$67,0), MATCH(RepeatedMeasures!$B75,'US Grad Rate 07-8 Source'!$A$6:$F$6,0))</f>
        <v>94.8</v>
      </c>
      <c r="E75">
        <f>INDEX('US Grad Rate 09-10 Source'!$A$6:$F$66, MATCH(RepeatedMeasures!$A75,'US Grad Rate 09-10 Source'!$A$6:$A$67, 0), MATCH(RepeatedMeasures!$B75, 'US Grad Rate 09-10 Source'!$A$6:$F$6, 0))</f>
        <v>92.6</v>
      </c>
    </row>
    <row r="76" spans="1:5" x14ac:dyDescent="0.25">
      <c r="A76" t="s">
        <v>37</v>
      </c>
      <c r="B76" t="s">
        <v>229</v>
      </c>
      <c r="C76">
        <f>INDEX('US Grad Rate  05-6 Source'!$A$6:$F$67, MATCH(RepeatedMeasures!$A76, 'US Grad Rate  05-6 Source'!$A$6:$A$67, 0), MATCH(RepeatedMeasures!$B76, 'US Grad Rate  05-6 Source'!$A$6:$F$6,0))</f>
        <v>86.6</v>
      </c>
      <c r="D76">
        <f>INDEX('US Grad Rate 07-8 Source'!$A$6:$F$67, MATCH(RepeatedMeasures!$A76, 'US Grad Rate 07-8 Source'!$A$6:$A$67,0), MATCH(RepeatedMeasures!$B76,'US Grad Rate 07-8 Source'!$A$6:$F$6,0))</f>
        <v>87.9</v>
      </c>
      <c r="E76">
        <f>INDEX('US Grad Rate 09-10 Source'!$A$6:$F$66, MATCH(RepeatedMeasures!$A76,'US Grad Rate 09-10 Source'!$A$6:$A$67, 0), MATCH(RepeatedMeasures!$B76, 'US Grad Rate 09-10 Source'!$A$6:$F$6, 0))</f>
        <v>90</v>
      </c>
    </row>
    <row r="77" spans="1:5" x14ac:dyDescent="0.25">
      <c r="A77" t="s">
        <v>38</v>
      </c>
      <c r="B77" t="s">
        <v>229</v>
      </c>
      <c r="C77">
        <f>INDEX('US Grad Rate  05-6 Source'!$A$6:$F$67, MATCH(RepeatedMeasures!$A77, 'US Grad Rate  05-6 Source'!$A$6:$A$67, 0), MATCH(RepeatedMeasures!$B77, 'US Grad Rate  05-6 Source'!$A$6:$F$6,0))</f>
        <v>72.7</v>
      </c>
      <c r="D77">
        <f>INDEX('US Grad Rate 07-8 Source'!$A$6:$F$67, MATCH(RepeatedMeasures!$A77, 'US Grad Rate 07-8 Source'!$A$6:$A$67,0), MATCH(RepeatedMeasures!$B77,'US Grad Rate 07-8 Source'!$A$6:$F$6,0))</f>
        <v>88.3</v>
      </c>
      <c r="E77">
        <f>INDEX('US Grad Rate 09-10 Source'!$A$6:$F$66, MATCH(RepeatedMeasures!$A77,'US Grad Rate 09-10 Source'!$A$6:$A$67, 0), MATCH(RepeatedMeasures!$B77, 'US Grad Rate 09-10 Source'!$A$6:$F$6, 0))</f>
        <v>86.7</v>
      </c>
    </row>
    <row r="78" spans="1:5" x14ac:dyDescent="0.25">
      <c r="A78" t="s">
        <v>39</v>
      </c>
      <c r="B78" t="s">
        <v>229</v>
      </c>
      <c r="C78">
        <f>INDEX('US Grad Rate  05-6 Source'!$A$6:$F$67, MATCH(RepeatedMeasures!$A78, 'US Grad Rate  05-6 Source'!$A$6:$A$67, 0), MATCH(RepeatedMeasures!$B78, 'US Grad Rate  05-6 Source'!$A$6:$F$6,0))</f>
        <v>100</v>
      </c>
      <c r="D78">
        <f>INDEX('US Grad Rate 07-8 Source'!$A$6:$F$67, MATCH(RepeatedMeasures!$A78, 'US Grad Rate 07-8 Source'!$A$6:$A$67,0), MATCH(RepeatedMeasures!$B78,'US Grad Rate 07-8 Source'!$A$6:$F$6,0))</f>
        <v>100</v>
      </c>
      <c r="E78">
        <f>INDEX('US Grad Rate 09-10 Source'!$A$6:$F$66, MATCH(RepeatedMeasures!$A78,'US Grad Rate 09-10 Source'!$A$6:$A$67, 0), MATCH(RepeatedMeasures!$B78, 'US Grad Rate 09-10 Source'!$A$6:$F$6, 0))</f>
        <v>100</v>
      </c>
    </row>
    <row r="79" spans="1:5" x14ac:dyDescent="0.25">
      <c r="A79" t="s">
        <v>40</v>
      </c>
      <c r="B79" t="s">
        <v>229</v>
      </c>
      <c r="C79">
        <f>INDEX('US Grad Rate  05-6 Source'!$A$6:$F$67, MATCH(RepeatedMeasures!$A79, 'US Grad Rate  05-6 Source'!$A$6:$A$67, 0), MATCH(RepeatedMeasures!$B79, 'US Grad Rate  05-6 Source'!$A$6:$F$6,0))</f>
        <v>100</v>
      </c>
      <c r="D79">
        <f>INDEX('US Grad Rate 07-8 Source'!$A$6:$F$67, MATCH(RepeatedMeasures!$A79, 'US Grad Rate 07-8 Source'!$A$6:$A$67,0), MATCH(RepeatedMeasures!$B79,'US Grad Rate 07-8 Source'!$A$6:$F$6,0))</f>
        <v>100</v>
      </c>
      <c r="E79">
        <f>INDEX('US Grad Rate 09-10 Source'!$A$6:$F$66, MATCH(RepeatedMeasures!$A79,'US Grad Rate 09-10 Source'!$A$6:$A$67, 0), MATCH(RepeatedMeasures!$B79, 'US Grad Rate 09-10 Source'!$A$6:$F$6, 0))</f>
        <v>90.5</v>
      </c>
    </row>
    <row r="80" spans="1:5" x14ac:dyDescent="0.25">
      <c r="A80" t="s">
        <v>41</v>
      </c>
      <c r="B80" t="s">
        <v>229</v>
      </c>
      <c r="C80">
        <f>INDEX('US Grad Rate  05-6 Source'!$A$6:$F$67, MATCH(RepeatedMeasures!$A80, 'US Grad Rate  05-6 Source'!$A$6:$A$67, 0), MATCH(RepeatedMeasures!$B80, 'US Grad Rate  05-6 Source'!$A$6:$F$6,0))</f>
        <v>92.9</v>
      </c>
      <c r="D80">
        <f>INDEX('US Grad Rate 07-8 Source'!$A$6:$F$67, MATCH(RepeatedMeasures!$A80, 'US Grad Rate 07-8 Source'!$A$6:$A$67,0), MATCH(RepeatedMeasures!$B80,'US Grad Rate 07-8 Source'!$A$6:$F$6,0))</f>
        <v>97.8</v>
      </c>
      <c r="E80">
        <f>INDEX('US Grad Rate 09-10 Source'!$A$6:$F$66, MATCH(RepeatedMeasures!$A80,'US Grad Rate 09-10 Source'!$A$6:$A$67, 0), MATCH(RepeatedMeasures!$B80, 'US Grad Rate 09-10 Source'!$A$6:$F$6, 0))</f>
        <v>94.9</v>
      </c>
    </row>
    <row r="81" spans="1:5" x14ac:dyDescent="0.25">
      <c r="A81" t="s">
        <v>42</v>
      </c>
      <c r="B81" t="s">
        <v>229</v>
      </c>
      <c r="C81">
        <f>INDEX('US Grad Rate  05-6 Source'!$A$6:$F$67, MATCH(RepeatedMeasures!$A81, 'US Grad Rate  05-6 Source'!$A$6:$A$67, 0), MATCH(RepeatedMeasures!$B81, 'US Grad Rate  05-6 Source'!$A$6:$F$6,0))</f>
        <v>78.400000000000006</v>
      </c>
      <c r="D81" t="str">
        <f>INDEX('US Grad Rate 07-8 Source'!$A$6:$F$67, MATCH(RepeatedMeasures!$A81, 'US Grad Rate 07-8 Source'!$A$6:$A$67,0), MATCH(RepeatedMeasures!$B81,'US Grad Rate 07-8 Source'!$A$6:$F$6,0))</f>
        <v>–</v>
      </c>
      <c r="E81">
        <f>INDEX('US Grad Rate 09-10 Source'!$A$6:$F$66, MATCH(RepeatedMeasures!$A81,'US Grad Rate 09-10 Source'!$A$6:$A$67, 0), MATCH(RepeatedMeasures!$B81, 'US Grad Rate 09-10 Source'!$A$6:$F$6, 0))</f>
        <v>80.599999999999994</v>
      </c>
    </row>
    <row r="82" spans="1:5" x14ac:dyDescent="0.25">
      <c r="A82" t="s">
        <v>43</v>
      </c>
      <c r="B82" t="s">
        <v>229</v>
      </c>
      <c r="C82" t="str">
        <f>INDEX('US Grad Rate  05-6 Source'!$A$6:$F$67, MATCH(RepeatedMeasures!$A82, 'US Grad Rate  05-6 Source'!$A$6:$A$67, 0), MATCH(RepeatedMeasures!$B82, 'US Grad Rate  05-6 Source'!$A$6:$F$6,0))</f>
        <v>–</v>
      </c>
      <c r="D82">
        <f>INDEX('US Grad Rate 07-8 Source'!$A$6:$F$67, MATCH(RepeatedMeasures!$A82, 'US Grad Rate 07-8 Source'!$A$6:$A$67,0), MATCH(RepeatedMeasures!$B82,'US Grad Rate 07-8 Source'!$A$6:$F$6,0))</f>
        <v>99.2</v>
      </c>
      <c r="E82">
        <f>INDEX('US Grad Rate 09-10 Source'!$A$6:$F$66, MATCH(RepeatedMeasures!$A82,'US Grad Rate 09-10 Source'!$A$6:$A$67, 0), MATCH(RepeatedMeasures!$B82, 'US Grad Rate 09-10 Source'!$A$6:$F$6, 0))</f>
        <v>96.9</v>
      </c>
    </row>
    <row r="83" spans="1:5" x14ac:dyDescent="0.25">
      <c r="A83" t="s">
        <v>44</v>
      </c>
      <c r="B83" t="s">
        <v>229</v>
      </c>
      <c r="C83">
        <f>INDEX('US Grad Rate  05-6 Source'!$A$6:$F$67, MATCH(RepeatedMeasures!$A83, 'US Grad Rate  05-6 Source'!$A$6:$A$67, 0), MATCH(RepeatedMeasures!$B83, 'US Grad Rate  05-6 Source'!$A$6:$F$6,0))</f>
        <v>99.5</v>
      </c>
      <c r="D83">
        <f>INDEX('US Grad Rate 07-8 Source'!$A$6:$F$67, MATCH(RepeatedMeasures!$A83, 'US Grad Rate 07-8 Source'!$A$6:$A$67,0), MATCH(RepeatedMeasures!$B83,'US Grad Rate 07-8 Source'!$A$6:$F$6,0))</f>
        <v>100</v>
      </c>
      <c r="E83">
        <f>INDEX('US Grad Rate 09-10 Source'!$A$6:$F$66, MATCH(RepeatedMeasures!$A83,'US Grad Rate 09-10 Source'!$A$6:$A$67, 0), MATCH(RepeatedMeasures!$B83, 'US Grad Rate 09-10 Source'!$A$6:$F$6, 0))</f>
        <v>93.9</v>
      </c>
    </row>
    <row r="84" spans="1:5" x14ac:dyDescent="0.25">
      <c r="A84" t="s">
        <v>45</v>
      </c>
      <c r="B84" t="s">
        <v>229</v>
      </c>
      <c r="C84">
        <f>INDEX('US Grad Rate  05-6 Source'!$A$6:$F$67, MATCH(RepeatedMeasures!$A84, 'US Grad Rate  05-6 Source'!$A$6:$A$67, 0), MATCH(RepeatedMeasures!$B84, 'US Grad Rate  05-6 Source'!$A$6:$F$6,0))</f>
        <v>91.2</v>
      </c>
      <c r="D84">
        <f>INDEX('US Grad Rate 07-8 Source'!$A$6:$F$67, MATCH(RepeatedMeasures!$A84, 'US Grad Rate 07-8 Source'!$A$6:$A$67,0), MATCH(RepeatedMeasures!$B84,'US Grad Rate 07-8 Source'!$A$6:$F$6,0))</f>
        <v>100</v>
      </c>
      <c r="E84">
        <f>INDEX('US Grad Rate 09-10 Source'!$A$6:$F$66, MATCH(RepeatedMeasures!$A84,'US Grad Rate 09-10 Source'!$A$6:$A$67, 0), MATCH(RepeatedMeasures!$B84, 'US Grad Rate 09-10 Source'!$A$6:$F$6, 0))</f>
        <v>94.8</v>
      </c>
    </row>
    <row r="85" spans="1:5" x14ac:dyDescent="0.25">
      <c r="A85" t="s">
        <v>46</v>
      </c>
      <c r="B85" t="s">
        <v>229</v>
      </c>
      <c r="C85">
        <f>INDEX('US Grad Rate  05-6 Source'!$A$6:$F$67, MATCH(RepeatedMeasures!$A85, 'US Grad Rate  05-6 Source'!$A$6:$A$67, 0), MATCH(RepeatedMeasures!$B85, 'US Grad Rate  05-6 Source'!$A$6:$F$6,0))</f>
        <v>80.2</v>
      </c>
      <c r="D85">
        <f>INDEX('US Grad Rate 07-8 Source'!$A$6:$F$67, MATCH(RepeatedMeasures!$A85, 'US Grad Rate 07-8 Source'!$A$6:$A$67,0), MATCH(RepeatedMeasures!$B85,'US Grad Rate 07-8 Source'!$A$6:$F$6,0))</f>
        <v>84.2</v>
      </c>
      <c r="E85">
        <f>INDEX('US Grad Rate 09-10 Source'!$A$6:$F$66, MATCH(RepeatedMeasures!$A85,'US Grad Rate 09-10 Source'!$A$6:$A$67, 0), MATCH(RepeatedMeasures!$B85, 'US Grad Rate 09-10 Source'!$A$6:$F$6, 0))</f>
        <v>92.1</v>
      </c>
    </row>
    <row r="86" spans="1:5" x14ac:dyDescent="0.25">
      <c r="A86" t="s">
        <v>47</v>
      </c>
      <c r="B86" t="s">
        <v>229</v>
      </c>
      <c r="C86" t="str">
        <f>INDEX('US Grad Rate  05-6 Source'!$A$6:$F$67, MATCH(RepeatedMeasures!$A86, 'US Grad Rate  05-6 Source'!$A$6:$A$67, 0), MATCH(RepeatedMeasures!$B86, 'US Grad Rate  05-6 Source'!$A$6:$F$6,0))</f>
        <v>–</v>
      </c>
      <c r="D86">
        <f>INDEX('US Grad Rate 07-8 Source'!$A$6:$F$67, MATCH(RepeatedMeasures!$A86, 'US Grad Rate 07-8 Source'!$A$6:$A$67,0), MATCH(RepeatedMeasures!$B86,'US Grad Rate 07-8 Source'!$A$6:$F$6,0))</f>
        <v>86.9</v>
      </c>
      <c r="E86">
        <f>INDEX('US Grad Rate 09-10 Source'!$A$6:$F$66, MATCH(RepeatedMeasures!$A86,'US Grad Rate 09-10 Source'!$A$6:$A$67, 0), MATCH(RepeatedMeasures!$B86, 'US Grad Rate 09-10 Source'!$A$6:$F$6, 0))</f>
        <v>93.1</v>
      </c>
    </row>
    <row r="87" spans="1:5" x14ac:dyDescent="0.25">
      <c r="A87" t="s">
        <v>48</v>
      </c>
      <c r="B87" t="s">
        <v>229</v>
      </c>
      <c r="C87">
        <f>INDEX('US Grad Rate  05-6 Source'!$A$6:$F$67, MATCH(RepeatedMeasures!$A87, 'US Grad Rate  05-6 Source'!$A$6:$A$67, 0), MATCH(RepeatedMeasures!$B87, 'US Grad Rate  05-6 Source'!$A$6:$F$6,0))</f>
        <v>80</v>
      </c>
      <c r="D87">
        <f>INDEX('US Grad Rate 07-8 Source'!$A$6:$F$67, MATCH(RepeatedMeasures!$A87, 'US Grad Rate 07-8 Source'!$A$6:$A$67,0), MATCH(RepeatedMeasures!$B87,'US Grad Rate 07-8 Source'!$A$6:$F$6,0))</f>
        <v>85.9</v>
      </c>
      <c r="E87">
        <f>INDEX('US Grad Rate 09-10 Source'!$A$6:$F$66, MATCH(RepeatedMeasures!$A87,'US Grad Rate 09-10 Source'!$A$6:$A$67, 0), MATCH(RepeatedMeasures!$B87, 'US Grad Rate 09-10 Source'!$A$6:$F$6, 0))</f>
        <v>100</v>
      </c>
    </row>
    <row r="88" spans="1:5" x14ac:dyDescent="0.25">
      <c r="A88" t="s">
        <v>50</v>
      </c>
      <c r="B88" t="s">
        <v>229</v>
      </c>
      <c r="C88">
        <f>INDEX('US Grad Rate  05-6 Source'!$A$6:$F$67, MATCH(RepeatedMeasures!$A88, 'US Grad Rate  05-6 Source'!$A$6:$A$67, 0), MATCH(RepeatedMeasures!$B88, 'US Grad Rate  05-6 Source'!$A$6:$F$6,0))</f>
        <v>100</v>
      </c>
      <c r="D88">
        <f>INDEX('US Grad Rate 07-8 Source'!$A$6:$F$67, MATCH(RepeatedMeasures!$A88, 'US Grad Rate 07-8 Source'!$A$6:$A$67,0), MATCH(RepeatedMeasures!$B88,'US Grad Rate 07-8 Source'!$A$6:$F$6,0))</f>
        <v>95.3</v>
      </c>
      <c r="E88">
        <f>INDEX('US Grad Rate 09-10 Source'!$A$6:$F$66, MATCH(RepeatedMeasures!$A88,'US Grad Rate 09-10 Source'!$A$6:$A$67, 0), MATCH(RepeatedMeasures!$B88, 'US Grad Rate 09-10 Source'!$A$6:$F$6, 0))</f>
        <v>97.7</v>
      </c>
    </row>
    <row r="89" spans="1:5" x14ac:dyDescent="0.25">
      <c r="A89" t="s">
        <v>51</v>
      </c>
      <c r="B89" t="s">
        <v>229</v>
      </c>
      <c r="C89">
        <f>INDEX('US Grad Rate  05-6 Source'!$A$6:$F$67, MATCH(RepeatedMeasures!$A89, 'US Grad Rate  05-6 Source'!$A$6:$A$67, 0), MATCH(RepeatedMeasures!$B89, 'US Grad Rate  05-6 Source'!$A$6:$F$6,0))</f>
        <v>100</v>
      </c>
      <c r="D89">
        <f>INDEX('US Grad Rate 07-8 Source'!$A$6:$F$67, MATCH(RepeatedMeasures!$A89, 'US Grad Rate 07-8 Source'!$A$6:$A$67,0), MATCH(RepeatedMeasures!$B89,'US Grad Rate 07-8 Source'!$A$6:$F$6,0))</f>
        <v>100</v>
      </c>
      <c r="E89">
        <f>INDEX('US Grad Rate 09-10 Source'!$A$6:$F$66, MATCH(RepeatedMeasures!$A89,'US Grad Rate 09-10 Source'!$A$6:$A$67, 0), MATCH(RepeatedMeasures!$B89, 'US Grad Rate 09-10 Source'!$A$6:$F$6, 0))</f>
        <v>100</v>
      </c>
    </row>
    <row r="90" spans="1:5" x14ac:dyDescent="0.25">
      <c r="A90" t="s">
        <v>52</v>
      </c>
      <c r="B90" t="s">
        <v>229</v>
      </c>
      <c r="C90">
        <f>INDEX('US Grad Rate  05-6 Source'!$A$6:$F$67, MATCH(RepeatedMeasures!$A90, 'US Grad Rate  05-6 Source'!$A$6:$A$67, 0), MATCH(RepeatedMeasures!$B90, 'US Grad Rate  05-6 Source'!$A$6:$F$6,0))</f>
        <v>91.4</v>
      </c>
      <c r="D90">
        <f>INDEX('US Grad Rate 07-8 Source'!$A$6:$F$67, MATCH(RepeatedMeasures!$A90, 'US Grad Rate 07-8 Source'!$A$6:$A$67,0), MATCH(RepeatedMeasures!$B90,'US Grad Rate 07-8 Source'!$A$6:$F$6,0))</f>
        <v>91.2</v>
      </c>
      <c r="E90">
        <f>INDEX('US Grad Rate 09-10 Source'!$A$6:$F$66, MATCH(RepeatedMeasures!$A90,'US Grad Rate 09-10 Source'!$A$6:$A$67, 0), MATCH(RepeatedMeasures!$B90, 'US Grad Rate 09-10 Source'!$A$6:$F$6, 0))</f>
        <v>83.6</v>
      </c>
    </row>
    <row r="91" spans="1:5" x14ac:dyDescent="0.25">
      <c r="A91" t="s">
        <v>53</v>
      </c>
      <c r="B91" t="s">
        <v>229</v>
      </c>
      <c r="C91" t="str">
        <f>INDEX('US Grad Rate  05-6 Source'!$A$6:$F$67, MATCH(RepeatedMeasures!$A91, 'US Grad Rate  05-6 Source'!$A$6:$A$67, 0), MATCH(RepeatedMeasures!$B91, 'US Grad Rate  05-6 Source'!$A$6:$F$6,0))</f>
        <v>–</v>
      </c>
      <c r="D91">
        <f>INDEX('US Grad Rate 07-8 Source'!$A$6:$F$67, MATCH(RepeatedMeasures!$A91, 'US Grad Rate 07-8 Source'!$A$6:$A$67,0), MATCH(RepeatedMeasures!$B91,'US Grad Rate 07-8 Source'!$A$6:$F$6,0))</f>
        <v>100</v>
      </c>
      <c r="E91">
        <f>INDEX('US Grad Rate 09-10 Source'!$A$6:$F$66, MATCH(RepeatedMeasures!$A91,'US Grad Rate 09-10 Source'!$A$6:$A$67, 0), MATCH(RepeatedMeasures!$B91, 'US Grad Rate 09-10 Source'!$A$6:$F$6, 0))</f>
        <v>100</v>
      </c>
    </row>
    <row r="92" spans="1:5" x14ac:dyDescent="0.25">
      <c r="A92" t="s">
        <v>56</v>
      </c>
      <c r="B92" t="s">
        <v>229</v>
      </c>
      <c r="C92">
        <f>INDEX('US Grad Rate  05-6 Source'!$A$6:$F$67, MATCH(RepeatedMeasures!$A92, 'US Grad Rate  05-6 Source'!$A$6:$A$67, 0), MATCH(RepeatedMeasures!$B92, 'US Grad Rate  05-6 Source'!$A$6:$F$6,0))</f>
        <v>69.900000000000006</v>
      </c>
      <c r="D92">
        <f>INDEX('US Grad Rate 07-8 Source'!$A$6:$F$67, MATCH(RepeatedMeasures!$A92, 'US Grad Rate 07-8 Source'!$A$6:$A$67,0), MATCH(RepeatedMeasures!$B92,'US Grad Rate 07-8 Source'!$A$6:$F$6,0))</f>
        <v>74.400000000000006</v>
      </c>
      <c r="E92">
        <f>INDEX('US Grad Rate 09-10 Source'!$A$6:$F$66, MATCH(RepeatedMeasures!$A92,'US Grad Rate 09-10 Source'!$A$6:$A$67, 0), MATCH(RepeatedMeasures!$B92, 'US Grad Rate 09-10 Source'!$A$6:$F$6, 0))</f>
        <v>82</v>
      </c>
    </row>
    <row r="93" spans="1:5" x14ac:dyDescent="0.25">
      <c r="A93" t="s">
        <v>57</v>
      </c>
      <c r="B93" t="s">
        <v>229</v>
      </c>
      <c r="C93" t="str">
        <f>INDEX('US Grad Rate  05-6 Source'!$A$6:$F$67, MATCH(RepeatedMeasures!$A93, 'US Grad Rate  05-6 Source'!$A$6:$A$67, 0), MATCH(RepeatedMeasures!$B93, 'US Grad Rate  05-6 Source'!$A$6:$F$6,0))</f>
        <v>–</v>
      </c>
      <c r="D93">
        <f>INDEX('US Grad Rate 07-8 Source'!$A$6:$F$67, MATCH(RepeatedMeasures!$A93, 'US Grad Rate 07-8 Source'!$A$6:$A$67,0), MATCH(RepeatedMeasures!$B93,'US Grad Rate 07-8 Source'!$A$6:$F$6,0))</f>
        <v>90.7</v>
      </c>
      <c r="E93">
        <f>INDEX('US Grad Rate 09-10 Source'!$A$6:$F$66, MATCH(RepeatedMeasures!$A93,'US Grad Rate 09-10 Source'!$A$6:$A$67, 0), MATCH(RepeatedMeasures!$B93, 'US Grad Rate 09-10 Source'!$A$6:$F$6, 0))</f>
        <v>97.1</v>
      </c>
    </row>
    <row r="94" spans="1:5" x14ac:dyDescent="0.25">
      <c r="A94" t="s">
        <v>58</v>
      </c>
      <c r="B94" t="s">
        <v>229</v>
      </c>
      <c r="C94">
        <f>INDEX('US Grad Rate  05-6 Source'!$A$6:$F$67, MATCH(RepeatedMeasures!$A94, 'US Grad Rate  05-6 Source'!$A$6:$A$67, 0), MATCH(RepeatedMeasures!$B94, 'US Grad Rate  05-6 Source'!$A$6:$F$6,0))</f>
        <v>94.5</v>
      </c>
      <c r="D94">
        <f>INDEX('US Grad Rate 07-8 Source'!$A$6:$F$67, MATCH(RepeatedMeasures!$A94, 'US Grad Rate 07-8 Source'!$A$6:$A$67,0), MATCH(RepeatedMeasures!$B94,'US Grad Rate 07-8 Source'!$A$6:$F$6,0))</f>
        <v>97.4</v>
      </c>
      <c r="E94">
        <f>INDEX('US Grad Rate 09-10 Source'!$A$6:$F$66, MATCH(RepeatedMeasures!$A94,'US Grad Rate 09-10 Source'!$A$6:$A$67, 0), MATCH(RepeatedMeasures!$B94, 'US Grad Rate 09-10 Source'!$A$6:$F$6, 0))</f>
        <v>96.8</v>
      </c>
    </row>
    <row r="95" spans="1:5" x14ac:dyDescent="0.25">
      <c r="A95" t="s">
        <v>59</v>
      </c>
      <c r="B95" t="s">
        <v>229</v>
      </c>
      <c r="C95">
        <f>INDEX('US Grad Rate  05-6 Source'!$A$6:$F$67, MATCH(RepeatedMeasures!$A95, 'US Grad Rate  05-6 Source'!$A$6:$A$67, 0), MATCH(RepeatedMeasures!$B95, 'US Grad Rate  05-6 Source'!$A$6:$F$6,0))</f>
        <v>93.3</v>
      </c>
      <c r="D95">
        <f>INDEX('US Grad Rate 07-8 Source'!$A$6:$F$67, MATCH(RepeatedMeasures!$A95, 'US Grad Rate 07-8 Source'!$A$6:$A$67,0), MATCH(RepeatedMeasures!$B95,'US Grad Rate 07-8 Source'!$A$6:$F$6,0))</f>
        <v>94.3</v>
      </c>
      <c r="E95">
        <f>INDEX('US Grad Rate 09-10 Source'!$A$6:$F$66, MATCH(RepeatedMeasures!$A95,'US Grad Rate 09-10 Source'!$A$6:$A$67, 0), MATCH(RepeatedMeasures!$B95, 'US Grad Rate 09-10 Source'!$A$6:$F$6, 0))</f>
        <v>99.1</v>
      </c>
    </row>
    <row r="96" spans="1:5" x14ac:dyDescent="0.25">
      <c r="A96" t="s">
        <v>60</v>
      </c>
      <c r="B96" t="s">
        <v>229</v>
      </c>
      <c r="C96">
        <f>INDEX('US Grad Rate  05-6 Source'!$A$6:$F$67, MATCH(RepeatedMeasures!$A96, 'US Grad Rate  05-6 Source'!$A$6:$A$67, 0), MATCH(RepeatedMeasures!$B96, 'US Grad Rate  05-6 Source'!$A$6:$F$6,0))</f>
        <v>95.5</v>
      </c>
      <c r="D96">
        <f>INDEX('US Grad Rate 07-8 Source'!$A$6:$F$67, MATCH(RepeatedMeasures!$A96, 'US Grad Rate 07-8 Source'!$A$6:$A$67,0), MATCH(RepeatedMeasures!$B96,'US Grad Rate 07-8 Source'!$A$6:$F$6,0))</f>
        <v>98.6</v>
      </c>
      <c r="E96">
        <f>INDEX('US Grad Rate 09-10 Source'!$A$6:$F$66, MATCH(RepeatedMeasures!$A96,'US Grad Rate 09-10 Source'!$A$6:$A$67, 0), MATCH(RepeatedMeasures!$B96, 'US Grad Rate 09-10 Source'!$A$6:$F$6, 0))</f>
        <v>95.9</v>
      </c>
    </row>
    <row r="97" spans="1:5" x14ac:dyDescent="0.25">
      <c r="A97" t="s">
        <v>61</v>
      </c>
      <c r="B97" t="s">
        <v>229</v>
      </c>
      <c r="C97">
        <f>INDEX('US Grad Rate  05-6 Source'!$A$6:$F$67, MATCH(RepeatedMeasures!$A97, 'US Grad Rate  05-6 Source'!$A$6:$A$67, 0), MATCH(RepeatedMeasures!$B97, 'US Grad Rate  05-6 Source'!$A$6:$F$6,0))</f>
        <v>72.5</v>
      </c>
      <c r="D97">
        <f>INDEX('US Grad Rate 07-8 Source'!$A$6:$F$67, MATCH(RepeatedMeasures!$A97, 'US Grad Rate 07-8 Source'!$A$6:$A$67,0), MATCH(RepeatedMeasures!$B97,'US Grad Rate 07-8 Source'!$A$6:$F$6,0))</f>
        <v>73.5</v>
      </c>
      <c r="E97">
        <f>INDEX('US Grad Rate 09-10 Source'!$A$6:$F$66, MATCH(RepeatedMeasures!$A97,'US Grad Rate 09-10 Source'!$A$6:$A$67, 0), MATCH(RepeatedMeasures!$B97, 'US Grad Rate 09-10 Source'!$A$6:$F$6, 0))</f>
        <v>85.5</v>
      </c>
    </row>
    <row r="98" spans="1:5" x14ac:dyDescent="0.25">
      <c r="A98" t="s">
        <v>62</v>
      </c>
      <c r="B98" t="s">
        <v>229</v>
      </c>
      <c r="C98">
        <f>INDEX('US Grad Rate  05-6 Source'!$A$6:$F$67, MATCH(RepeatedMeasures!$A98, 'US Grad Rate  05-6 Source'!$A$6:$A$67, 0), MATCH(RepeatedMeasures!$B98, 'US Grad Rate  05-6 Source'!$A$6:$F$6,0))</f>
        <v>85.5</v>
      </c>
      <c r="D98">
        <f>INDEX('US Grad Rate 07-8 Source'!$A$6:$F$67, MATCH(RepeatedMeasures!$A98, 'US Grad Rate 07-8 Source'!$A$6:$A$67,0), MATCH(RepeatedMeasures!$B98,'US Grad Rate 07-8 Source'!$A$6:$F$6,0))</f>
        <v>81.8</v>
      </c>
      <c r="E98">
        <f>INDEX('US Grad Rate 09-10 Source'!$A$6:$F$66, MATCH(RepeatedMeasures!$A98,'US Grad Rate 09-10 Source'!$A$6:$A$67, 0), MATCH(RepeatedMeasures!$B98, 'US Grad Rate 09-10 Source'!$A$6:$F$6, 0))</f>
        <v>100</v>
      </c>
    </row>
    <row r="99" spans="1:5" x14ac:dyDescent="0.25">
      <c r="A99" t="s">
        <v>64</v>
      </c>
      <c r="B99" t="s">
        <v>229</v>
      </c>
      <c r="C99">
        <f>INDEX('US Grad Rate  05-6 Source'!$A$6:$F$67, MATCH(RepeatedMeasures!$A99, 'US Grad Rate  05-6 Source'!$A$6:$A$67, 0), MATCH(RepeatedMeasures!$B99, 'US Grad Rate  05-6 Source'!$A$6:$F$6,0))</f>
        <v>97.2</v>
      </c>
      <c r="D99">
        <f>INDEX('US Grad Rate 07-8 Source'!$A$6:$F$67, MATCH(RepeatedMeasures!$A99, 'US Grad Rate 07-8 Source'!$A$6:$A$67,0), MATCH(RepeatedMeasures!$B99,'US Grad Rate 07-8 Source'!$A$6:$F$6,0))</f>
        <v>99.1</v>
      </c>
      <c r="E99">
        <f>INDEX('US Grad Rate 09-10 Source'!$A$6:$F$66, MATCH(RepeatedMeasures!$A99,'US Grad Rate 09-10 Source'!$A$6:$A$67, 0), MATCH(RepeatedMeasures!$B99, 'US Grad Rate 09-10 Source'!$A$6:$F$6, 0))</f>
        <v>100</v>
      </c>
    </row>
    <row r="100" spans="1:5" x14ac:dyDescent="0.25">
      <c r="A100" t="s">
        <v>65</v>
      </c>
      <c r="B100" t="s">
        <v>229</v>
      </c>
      <c r="C100">
        <f>INDEX('US Grad Rate  05-6 Source'!$A$6:$F$67, MATCH(RepeatedMeasures!$A100, 'US Grad Rate  05-6 Source'!$A$6:$A$67, 0), MATCH(RepeatedMeasures!$B100, 'US Grad Rate  05-6 Source'!$A$6:$F$6,0))</f>
        <v>83.8</v>
      </c>
      <c r="D100">
        <f>INDEX('US Grad Rate 07-8 Source'!$A$6:$F$67, MATCH(RepeatedMeasures!$A100, 'US Grad Rate 07-8 Source'!$A$6:$A$67,0), MATCH(RepeatedMeasures!$B100,'US Grad Rate 07-8 Source'!$A$6:$F$6,0))</f>
        <v>84.4</v>
      </c>
      <c r="E100">
        <f>INDEX('US Grad Rate 09-10 Source'!$A$6:$F$66, MATCH(RepeatedMeasures!$A100,'US Grad Rate 09-10 Source'!$A$6:$A$67, 0), MATCH(RepeatedMeasures!$B100, 'US Grad Rate 09-10 Source'!$A$6:$F$6, 0))</f>
        <v>86.8</v>
      </c>
    </row>
    <row r="101" spans="1:5" x14ac:dyDescent="0.25">
      <c r="A101" t="s">
        <v>66</v>
      </c>
      <c r="B101" t="s">
        <v>229</v>
      </c>
      <c r="C101">
        <f>INDEX('US Grad Rate  05-6 Source'!$A$6:$F$67, MATCH(RepeatedMeasures!$A101, 'US Grad Rate  05-6 Source'!$A$6:$A$67, 0), MATCH(RepeatedMeasures!$B101, 'US Grad Rate  05-6 Source'!$A$6:$F$6,0))</f>
        <v>100</v>
      </c>
      <c r="D101">
        <f>INDEX('US Grad Rate 07-8 Source'!$A$6:$F$67, MATCH(RepeatedMeasures!$A101, 'US Grad Rate 07-8 Source'!$A$6:$A$67,0), MATCH(RepeatedMeasures!$B101,'US Grad Rate 07-8 Source'!$A$6:$F$6,0))</f>
        <v>100</v>
      </c>
      <c r="E101">
        <f>INDEX('US Grad Rate 09-10 Source'!$A$6:$F$66, MATCH(RepeatedMeasures!$A101,'US Grad Rate 09-10 Source'!$A$6:$A$67, 0), MATCH(RepeatedMeasures!$B101, 'US Grad Rate 09-10 Source'!$A$6:$F$6, 0))</f>
        <v>100</v>
      </c>
    </row>
    <row r="102" spans="1:5" x14ac:dyDescent="0.25">
      <c r="A102" t="s">
        <v>67</v>
      </c>
      <c r="B102" t="s">
        <v>229</v>
      </c>
      <c r="C102">
        <f>INDEX('US Grad Rate  05-6 Source'!$A$6:$F$67, MATCH(RepeatedMeasures!$A102, 'US Grad Rate  05-6 Source'!$A$6:$A$67, 0), MATCH(RepeatedMeasures!$B102, 'US Grad Rate  05-6 Source'!$A$6:$F$6,0))</f>
        <v>93.8</v>
      </c>
      <c r="D102">
        <f>INDEX('US Grad Rate 07-8 Source'!$A$6:$F$67, MATCH(RepeatedMeasures!$A102, 'US Grad Rate 07-8 Source'!$A$6:$A$67,0), MATCH(RepeatedMeasures!$B102,'US Grad Rate 07-8 Source'!$A$6:$F$6,0))</f>
        <v>97.5</v>
      </c>
      <c r="E102">
        <f>INDEX('US Grad Rate 09-10 Source'!$A$6:$F$66, MATCH(RepeatedMeasures!$A102,'US Grad Rate 09-10 Source'!$A$6:$A$67, 0), MATCH(RepeatedMeasures!$B102, 'US Grad Rate 09-10 Source'!$A$6:$F$6, 0))</f>
        <v>94.9</v>
      </c>
    </row>
    <row r="103" spans="1:5" x14ac:dyDescent="0.25">
      <c r="A103" t="s">
        <v>68</v>
      </c>
      <c r="B103" t="s">
        <v>229</v>
      </c>
      <c r="C103">
        <f>INDEX('US Grad Rate  05-6 Source'!$A$6:$F$67, MATCH(RepeatedMeasures!$A103, 'US Grad Rate  05-6 Source'!$A$6:$A$67, 0), MATCH(RepeatedMeasures!$B103, 'US Grad Rate  05-6 Source'!$A$6:$F$6,0))</f>
        <v>95.6</v>
      </c>
      <c r="D103">
        <f>INDEX('US Grad Rate 07-8 Source'!$A$6:$F$67, MATCH(RepeatedMeasures!$A103, 'US Grad Rate 07-8 Source'!$A$6:$A$67,0), MATCH(RepeatedMeasures!$B103,'US Grad Rate 07-8 Source'!$A$6:$F$6,0))</f>
        <v>98.5</v>
      </c>
      <c r="E103">
        <f>INDEX('US Grad Rate 09-10 Source'!$A$6:$F$66, MATCH(RepeatedMeasures!$A103,'US Grad Rate 09-10 Source'!$A$6:$A$67, 0), MATCH(RepeatedMeasures!$B103, 'US Grad Rate 09-10 Source'!$A$6:$F$6, 0))</f>
        <v>69</v>
      </c>
    </row>
    <row r="104" spans="1:5" x14ac:dyDescent="0.25">
      <c r="A104" t="s">
        <v>9</v>
      </c>
      <c r="B104" t="s">
        <v>230</v>
      </c>
      <c r="C104">
        <f>INDEX('US Grad Rate  05-6 Source'!$A$6:$F$67, MATCH(RepeatedMeasures!$A104, 'US Grad Rate  05-6 Source'!$A$6:$A$67, 0), MATCH(RepeatedMeasures!$B104, 'US Grad Rate  05-6 Source'!$A$6:$F$6,0))</f>
        <v>57.6</v>
      </c>
      <c r="D104">
        <f>INDEX('US Grad Rate 07-8 Source'!$A$6:$F$67, MATCH(RepeatedMeasures!$A104, 'US Grad Rate 07-8 Source'!$A$6:$A$67,0), MATCH(RepeatedMeasures!$B104,'US Grad Rate 07-8 Source'!$A$6:$F$6,0))</f>
        <v>60.6</v>
      </c>
      <c r="E104">
        <f>INDEX('US Grad Rate 09-10 Source'!$A$6:$F$66, MATCH(RepeatedMeasures!$A104,'US Grad Rate 09-10 Source'!$A$6:$A$67, 0), MATCH(RepeatedMeasures!$B104, 'US Grad Rate 09-10 Source'!$A$6:$F$6, 0))</f>
        <v>65.400000000000006</v>
      </c>
    </row>
    <row r="105" spans="1:5" x14ac:dyDescent="0.25">
      <c r="A105" t="s">
        <v>10</v>
      </c>
      <c r="B105" t="s">
        <v>230</v>
      </c>
      <c r="C105">
        <f>INDEX('US Grad Rate  05-6 Source'!$A$6:$F$67, MATCH(RepeatedMeasures!$A105, 'US Grad Rate  05-6 Source'!$A$6:$A$67, 0), MATCH(RepeatedMeasures!$B105, 'US Grad Rate  05-6 Source'!$A$6:$F$6,0))</f>
        <v>57.6</v>
      </c>
      <c r="D105">
        <f>INDEX('US Grad Rate 07-8 Source'!$A$6:$F$67, MATCH(RepeatedMeasures!$A105, 'US Grad Rate 07-8 Source'!$A$6:$A$67,0), MATCH(RepeatedMeasures!$B105,'US Grad Rate 07-8 Source'!$A$6:$F$6,0))</f>
        <v>51.8</v>
      </c>
      <c r="E105">
        <f>INDEX('US Grad Rate 09-10 Source'!$A$6:$F$66, MATCH(RepeatedMeasures!$A105,'US Grad Rate 09-10 Source'!$A$6:$A$67, 0), MATCH(RepeatedMeasures!$B105, 'US Grad Rate 09-10 Source'!$A$6:$F$6, 0))</f>
        <v>61.3</v>
      </c>
    </row>
    <row r="106" spans="1:5" x14ac:dyDescent="0.25">
      <c r="A106" t="s">
        <v>13</v>
      </c>
      <c r="B106" t="s">
        <v>230</v>
      </c>
      <c r="C106">
        <f>INDEX('US Grad Rate  05-6 Source'!$A$6:$F$67, MATCH(RepeatedMeasures!$A106, 'US Grad Rate  05-6 Source'!$A$6:$A$67, 0), MATCH(RepeatedMeasures!$B106, 'US Grad Rate  05-6 Source'!$A$6:$F$6,0))</f>
        <v>77.3</v>
      </c>
      <c r="D106">
        <f>INDEX('US Grad Rate 07-8 Source'!$A$6:$F$67, MATCH(RepeatedMeasures!$A106, 'US Grad Rate 07-8 Source'!$A$6:$A$67,0), MATCH(RepeatedMeasures!$B106,'US Grad Rate 07-8 Source'!$A$6:$F$6,0))</f>
        <v>76.900000000000006</v>
      </c>
      <c r="E106">
        <f>INDEX('US Grad Rate 09-10 Source'!$A$6:$F$66, MATCH(RepeatedMeasures!$A106,'US Grad Rate 09-10 Source'!$A$6:$A$67, 0), MATCH(RepeatedMeasures!$B106, 'US Grad Rate 09-10 Source'!$A$6:$F$6, 0))</f>
        <v>81</v>
      </c>
    </row>
    <row r="107" spans="1:5" x14ac:dyDescent="0.25">
      <c r="A107" t="s">
        <v>14</v>
      </c>
      <c r="B107" t="s">
        <v>230</v>
      </c>
      <c r="C107">
        <f>INDEX('US Grad Rate  05-6 Source'!$A$6:$F$67, MATCH(RepeatedMeasures!$A107, 'US Grad Rate  05-6 Source'!$A$6:$A$67, 0), MATCH(RepeatedMeasures!$B107, 'US Grad Rate  05-6 Source'!$A$6:$F$6,0))</f>
        <v>72.900000000000006</v>
      </c>
      <c r="D107">
        <f>INDEX('US Grad Rate 07-8 Source'!$A$6:$F$67, MATCH(RepeatedMeasures!$A107, 'US Grad Rate 07-8 Source'!$A$6:$A$67,0), MATCH(RepeatedMeasures!$B107,'US Grad Rate 07-8 Source'!$A$6:$F$6,0))</f>
        <v>70.2</v>
      </c>
      <c r="E107">
        <f>INDEX('US Grad Rate 09-10 Source'!$A$6:$F$66, MATCH(RepeatedMeasures!$A107,'US Grad Rate 09-10 Source'!$A$6:$A$67, 0), MATCH(RepeatedMeasures!$B107, 'US Grad Rate 09-10 Source'!$A$6:$F$6, 0))</f>
        <v>67.599999999999994</v>
      </c>
    </row>
    <row r="108" spans="1:5" x14ac:dyDescent="0.25">
      <c r="A108" t="s">
        <v>16</v>
      </c>
      <c r="B108" t="s">
        <v>230</v>
      </c>
      <c r="C108">
        <f>INDEX('US Grad Rate  05-6 Source'!$A$6:$F$67, MATCH(RepeatedMeasures!$A108, 'US Grad Rate  05-6 Source'!$A$6:$A$67, 0), MATCH(RepeatedMeasures!$B108, 'US Grad Rate  05-6 Source'!$A$6:$F$6,0))</f>
        <v>59.1</v>
      </c>
      <c r="D108">
        <f>INDEX('US Grad Rate 07-8 Source'!$A$6:$F$67, MATCH(RepeatedMeasures!$A108, 'US Grad Rate 07-8 Source'!$A$6:$A$67,0), MATCH(RepeatedMeasures!$B108,'US Grad Rate 07-8 Source'!$A$6:$F$6,0))</f>
        <v>57.4</v>
      </c>
      <c r="E108">
        <f>INDEX('US Grad Rate 09-10 Source'!$A$6:$F$66, MATCH(RepeatedMeasures!$A108,'US Grad Rate 09-10 Source'!$A$6:$A$67, 0), MATCH(RepeatedMeasures!$B108, 'US Grad Rate 09-10 Source'!$A$6:$F$6, 0))</f>
        <v>65.400000000000006</v>
      </c>
    </row>
    <row r="109" spans="1:5" x14ac:dyDescent="0.25">
      <c r="A109" t="s">
        <v>17</v>
      </c>
      <c r="B109" t="s">
        <v>230</v>
      </c>
      <c r="C109">
        <f>INDEX('US Grad Rate  05-6 Source'!$A$6:$F$67, MATCH(RepeatedMeasures!$A109, 'US Grad Rate  05-6 Source'!$A$6:$A$67, 0), MATCH(RepeatedMeasures!$B109, 'US Grad Rate  05-6 Source'!$A$6:$F$6,0))</f>
        <v>62.9</v>
      </c>
      <c r="D109">
        <f>INDEX('US Grad Rate 07-8 Source'!$A$6:$F$67, MATCH(RepeatedMeasures!$A109, 'US Grad Rate 07-8 Source'!$A$6:$A$67,0), MATCH(RepeatedMeasures!$B109,'US Grad Rate 07-8 Source'!$A$6:$F$6,0))</f>
        <v>65.099999999999994</v>
      </c>
      <c r="E109">
        <f>INDEX('US Grad Rate 09-10 Source'!$A$6:$F$66, MATCH(RepeatedMeasures!$A109,'US Grad Rate 09-10 Source'!$A$6:$A$67, 0), MATCH(RepeatedMeasures!$B109, 'US Grad Rate 09-10 Source'!$A$6:$F$6, 0))</f>
        <v>75.900000000000006</v>
      </c>
    </row>
    <row r="110" spans="1:5" x14ac:dyDescent="0.25">
      <c r="A110" t="s">
        <v>18</v>
      </c>
      <c r="B110" t="s">
        <v>230</v>
      </c>
      <c r="C110">
        <f>INDEX('US Grad Rate  05-6 Source'!$A$6:$F$67, MATCH(RepeatedMeasures!$A110, 'US Grad Rate  05-6 Source'!$A$6:$A$67, 0), MATCH(RepeatedMeasures!$B110, 'US Grad Rate  05-6 Source'!$A$6:$F$6,0))</f>
        <v>69.400000000000006</v>
      </c>
      <c r="D110">
        <f>INDEX('US Grad Rate 07-8 Source'!$A$6:$F$67, MATCH(RepeatedMeasures!$A110, 'US Grad Rate 07-8 Source'!$A$6:$A$67,0), MATCH(RepeatedMeasures!$B110,'US Grad Rate 07-8 Source'!$A$6:$F$6,0))</f>
        <v>71.099999999999994</v>
      </c>
      <c r="E110">
        <f>INDEX('US Grad Rate 09-10 Source'!$A$6:$F$66, MATCH(RepeatedMeasures!$A110,'US Grad Rate 09-10 Source'!$A$6:$A$67, 0), MATCH(RepeatedMeasures!$B110, 'US Grad Rate 09-10 Source'!$A$6:$F$6, 0))</f>
        <v>63.5</v>
      </c>
    </row>
    <row r="111" spans="1:5" x14ac:dyDescent="0.25">
      <c r="A111" t="s">
        <v>19</v>
      </c>
      <c r="B111" t="s">
        <v>230</v>
      </c>
      <c r="C111">
        <f>INDEX('US Grad Rate  05-6 Source'!$A$6:$F$67, MATCH(RepeatedMeasures!$A111, 'US Grad Rate  05-6 Source'!$A$6:$A$67, 0), MATCH(RepeatedMeasures!$B111, 'US Grad Rate  05-6 Source'!$A$6:$F$6,0))</f>
        <v>70</v>
      </c>
      <c r="D111" t="str">
        <f>INDEX('US Grad Rate 07-8 Source'!$A$6:$F$67, MATCH(RepeatedMeasures!$A111, 'US Grad Rate 07-8 Source'!$A$6:$A$67,0), MATCH(RepeatedMeasures!$B111,'US Grad Rate 07-8 Source'!$A$6:$F$6,0))</f>
        <v>–</v>
      </c>
      <c r="E111">
        <f>INDEX('US Grad Rate 09-10 Source'!$A$6:$F$66, MATCH(RepeatedMeasures!$A111,'US Grad Rate 09-10 Source'!$A$6:$A$67, 0), MATCH(RepeatedMeasures!$B111, 'US Grad Rate 09-10 Source'!$A$6:$F$6, 0))</f>
        <v>68.2</v>
      </c>
    </row>
    <row r="112" spans="1:5" x14ac:dyDescent="0.25">
      <c r="A112" t="s">
        <v>20</v>
      </c>
      <c r="B112" t="s">
        <v>230</v>
      </c>
      <c r="C112" t="str">
        <f>INDEX('US Grad Rate  05-6 Source'!$A$6:$F$67, MATCH(RepeatedMeasures!$A112, 'US Grad Rate  05-6 Source'!$A$6:$A$67, 0), MATCH(RepeatedMeasures!$B112, 'US Grad Rate  05-6 Source'!$A$6:$F$6,0))</f>
        <v>–</v>
      </c>
      <c r="D112">
        <f>INDEX('US Grad Rate 07-8 Source'!$A$6:$F$67, MATCH(RepeatedMeasures!$A112, 'US Grad Rate 07-8 Source'!$A$6:$A$67,0), MATCH(RepeatedMeasures!$B112,'US Grad Rate 07-8 Source'!$A$6:$F$6,0))</f>
        <v>58.8</v>
      </c>
      <c r="E112">
        <f>INDEX('US Grad Rate 09-10 Source'!$A$6:$F$66, MATCH(RepeatedMeasures!$A112,'US Grad Rate 09-10 Source'!$A$6:$A$67, 0), MATCH(RepeatedMeasures!$B112, 'US Grad Rate 09-10 Source'!$A$6:$F$6, 0))</f>
        <v>59</v>
      </c>
    </row>
    <row r="113" spans="1:5" x14ac:dyDescent="0.25">
      <c r="A113" t="s">
        <v>22</v>
      </c>
      <c r="B113" t="s">
        <v>230</v>
      </c>
      <c r="C113">
        <f>INDEX('US Grad Rate  05-6 Source'!$A$6:$F$67, MATCH(RepeatedMeasures!$A113, 'US Grad Rate  05-6 Source'!$A$6:$A$67, 0), MATCH(RepeatedMeasures!$B113, 'US Grad Rate  05-6 Source'!$A$6:$F$6,0))</f>
        <v>51.1</v>
      </c>
      <c r="D113">
        <f>INDEX('US Grad Rate 07-8 Source'!$A$6:$F$67, MATCH(RepeatedMeasures!$A113, 'US Grad Rate 07-8 Source'!$A$6:$A$67,0), MATCH(RepeatedMeasures!$B113,'US Grad Rate 07-8 Source'!$A$6:$F$6,0))</f>
        <v>55.7</v>
      </c>
      <c r="E113">
        <f>INDEX('US Grad Rate 09-10 Source'!$A$6:$F$66, MATCH(RepeatedMeasures!$A113,'US Grad Rate 09-10 Source'!$A$6:$A$67, 0), MATCH(RepeatedMeasures!$B113, 'US Grad Rate 09-10 Source'!$A$6:$F$6, 0))</f>
        <v>63.6</v>
      </c>
    </row>
    <row r="114" spans="1:5" x14ac:dyDescent="0.25">
      <c r="A114" t="s">
        <v>23</v>
      </c>
      <c r="B114" t="s">
        <v>230</v>
      </c>
      <c r="C114">
        <f>INDEX('US Grad Rate  05-6 Source'!$A$6:$F$67, MATCH(RepeatedMeasures!$A114, 'US Grad Rate  05-6 Source'!$A$6:$A$67, 0), MATCH(RepeatedMeasures!$B114, 'US Grad Rate  05-6 Source'!$A$6:$F$6,0))</f>
        <v>54.2</v>
      </c>
      <c r="D114">
        <f>INDEX('US Grad Rate 07-8 Source'!$A$6:$F$67, MATCH(RepeatedMeasures!$A114, 'US Grad Rate 07-8 Source'!$A$6:$A$67,0), MATCH(RepeatedMeasures!$B114,'US Grad Rate 07-8 Source'!$A$6:$F$6,0))</f>
        <v>57.4</v>
      </c>
      <c r="E114">
        <f>INDEX('US Grad Rate 09-10 Source'!$A$6:$F$66, MATCH(RepeatedMeasures!$A114,'US Grad Rate 09-10 Source'!$A$6:$A$67, 0), MATCH(RepeatedMeasures!$B114, 'US Grad Rate 09-10 Source'!$A$6:$F$6, 0))</f>
        <v>62.9</v>
      </c>
    </row>
    <row r="115" spans="1:5" x14ac:dyDescent="0.25">
      <c r="A115" t="s">
        <v>25</v>
      </c>
      <c r="B115" t="s">
        <v>230</v>
      </c>
      <c r="C115">
        <f>INDEX('US Grad Rate  05-6 Source'!$A$6:$F$67, MATCH(RepeatedMeasures!$A115, 'US Grad Rate  05-6 Source'!$A$6:$A$67, 0), MATCH(RepeatedMeasures!$B115, 'US Grad Rate  05-6 Source'!$A$6:$F$6,0))</f>
        <v>67.7</v>
      </c>
      <c r="D115">
        <f>INDEX('US Grad Rate 07-8 Source'!$A$6:$F$67, MATCH(RepeatedMeasures!$A115, 'US Grad Rate 07-8 Source'!$A$6:$A$67,0), MATCH(RepeatedMeasures!$B115,'US Grad Rate 07-8 Source'!$A$6:$F$6,0))</f>
        <v>69.599999999999994</v>
      </c>
      <c r="E115">
        <f>INDEX('US Grad Rate 09-10 Source'!$A$6:$F$66, MATCH(RepeatedMeasures!$A115,'US Grad Rate 09-10 Source'!$A$6:$A$67, 0), MATCH(RepeatedMeasures!$B115, 'US Grad Rate 09-10 Source'!$A$6:$F$6, 0))</f>
        <v>67.3</v>
      </c>
    </row>
    <row r="116" spans="1:5" x14ac:dyDescent="0.25">
      <c r="A116" t="s">
        <v>26</v>
      </c>
      <c r="B116" t="s">
        <v>230</v>
      </c>
      <c r="C116" t="str">
        <f>INDEX('US Grad Rate  05-6 Source'!$A$6:$F$67, MATCH(RepeatedMeasures!$A116, 'US Grad Rate  05-6 Source'!$A$6:$A$67, 0), MATCH(RepeatedMeasures!$B116, 'US Grad Rate  05-6 Source'!$A$6:$F$6,0))</f>
        <v>–</v>
      </c>
      <c r="D116">
        <f>INDEX('US Grad Rate 07-8 Source'!$A$6:$F$67, MATCH(RepeatedMeasures!$A116, 'US Grad Rate 07-8 Source'!$A$6:$A$67,0), MATCH(RepeatedMeasures!$B116,'US Grad Rate 07-8 Source'!$A$6:$F$6,0))</f>
        <v>78.2</v>
      </c>
      <c r="E116">
        <f>INDEX('US Grad Rate 09-10 Source'!$A$6:$F$66, MATCH(RepeatedMeasures!$A116,'US Grad Rate 09-10 Source'!$A$6:$A$67, 0), MATCH(RepeatedMeasures!$B116, 'US Grad Rate 09-10 Source'!$A$6:$F$6, 0))</f>
        <v>75</v>
      </c>
    </row>
    <row r="117" spans="1:5" x14ac:dyDescent="0.25">
      <c r="A117" t="s">
        <v>27</v>
      </c>
      <c r="B117" t="s">
        <v>230</v>
      </c>
      <c r="C117">
        <f>INDEX('US Grad Rate  05-6 Source'!$A$6:$F$67, MATCH(RepeatedMeasures!$A117, 'US Grad Rate  05-6 Source'!$A$6:$A$67, 0), MATCH(RepeatedMeasures!$B117, 'US Grad Rate  05-6 Source'!$A$6:$F$6,0))</f>
        <v>60.6</v>
      </c>
      <c r="D117">
        <f>INDEX('US Grad Rate 07-8 Source'!$A$6:$F$67, MATCH(RepeatedMeasures!$A117, 'US Grad Rate 07-8 Source'!$A$6:$A$67,0), MATCH(RepeatedMeasures!$B117,'US Grad Rate 07-8 Source'!$A$6:$F$6,0))</f>
        <v>61.5</v>
      </c>
      <c r="E117">
        <f>INDEX('US Grad Rate 09-10 Source'!$A$6:$F$66, MATCH(RepeatedMeasures!$A117,'US Grad Rate 09-10 Source'!$A$6:$A$67, 0), MATCH(RepeatedMeasures!$B117, 'US Grad Rate 09-10 Source'!$A$6:$F$6, 0))</f>
        <v>68.7</v>
      </c>
    </row>
    <row r="118" spans="1:5" x14ac:dyDescent="0.25">
      <c r="A118" t="s">
        <v>28</v>
      </c>
      <c r="B118" t="s">
        <v>230</v>
      </c>
      <c r="C118">
        <f>INDEX('US Grad Rate  05-6 Source'!$A$6:$F$67, MATCH(RepeatedMeasures!$A118, 'US Grad Rate  05-6 Source'!$A$6:$A$67, 0), MATCH(RepeatedMeasures!$B118, 'US Grad Rate  05-6 Source'!$A$6:$F$6,0))</f>
        <v>55.2</v>
      </c>
      <c r="D118">
        <f>INDEX('US Grad Rate 07-8 Source'!$A$6:$F$67, MATCH(RepeatedMeasures!$A118, 'US Grad Rate 07-8 Source'!$A$6:$A$67,0), MATCH(RepeatedMeasures!$B118,'US Grad Rate 07-8 Source'!$A$6:$F$6,0))</f>
        <v>52.6</v>
      </c>
      <c r="E118">
        <f>INDEX('US Grad Rate 09-10 Source'!$A$6:$F$66, MATCH(RepeatedMeasures!$A118,'US Grad Rate 09-10 Source'!$A$6:$A$67, 0), MATCH(RepeatedMeasures!$B118, 'US Grad Rate 09-10 Source'!$A$6:$F$6, 0))</f>
        <v>61.6</v>
      </c>
    </row>
    <row r="119" spans="1:5" x14ac:dyDescent="0.25">
      <c r="A119" t="s">
        <v>29</v>
      </c>
      <c r="B119" t="s">
        <v>230</v>
      </c>
      <c r="C119">
        <f>INDEX('US Grad Rate  05-6 Source'!$A$6:$F$67, MATCH(RepeatedMeasures!$A119, 'US Grad Rate  05-6 Source'!$A$6:$A$67, 0), MATCH(RepeatedMeasures!$B119, 'US Grad Rate  05-6 Source'!$A$6:$F$6,0))</f>
        <v>74.2</v>
      </c>
      <c r="D119">
        <f>INDEX('US Grad Rate 07-8 Source'!$A$6:$F$67, MATCH(RepeatedMeasures!$A119, 'US Grad Rate 07-8 Source'!$A$6:$A$67,0), MATCH(RepeatedMeasures!$B119,'US Grad Rate 07-8 Source'!$A$6:$F$6,0))</f>
        <v>71.900000000000006</v>
      </c>
      <c r="E119">
        <f>INDEX('US Grad Rate 09-10 Source'!$A$6:$F$66, MATCH(RepeatedMeasures!$A119,'US Grad Rate 09-10 Source'!$A$6:$A$67, 0), MATCH(RepeatedMeasures!$B119, 'US Grad Rate 09-10 Source'!$A$6:$F$6, 0))</f>
        <v>60.7</v>
      </c>
    </row>
    <row r="120" spans="1:5" x14ac:dyDescent="0.25">
      <c r="A120" t="s">
        <v>30</v>
      </c>
      <c r="B120" t="s">
        <v>230</v>
      </c>
      <c r="C120">
        <f>INDEX('US Grad Rate  05-6 Source'!$A$6:$F$67, MATCH(RepeatedMeasures!$A120, 'US Grad Rate  05-6 Source'!$A$6:$A$67, 0), MATCH(RepeatedMeasures!$B120, 'US Grad Rate  05-6 Source'!$A$6:$F$6,0))</f>
        <v>65.099999999999994</v>
      </c>
      <c r="D120">
        <f>INDEX('US Grad Rate 07-8 Source'!$A$6:$F$67, MATCH(RepeatedMeasures!$A120, 'US Grad Rate 07-8 Source'!$A$6:$A$67,0), MATCH(RepeatedMeasures!$B120,'US Grad Rate 07-8 Source'!$A$6:$F$6,0))</f>
        <v>64.7</v>
      </c>
      <c r="E120">
        <f>INDEX('US Grad Rate 09-10 Source'!$A$6:$F$66, MATCH(RepeatedMeasures!$A120,'US Grad Rate 09-10 Source'!$A$6:$A$67, 0), MATCH(RepeatedMeasures!$B120, 'US Grad Rate 09-10 Source'!$A$6:$F$6, 0))</f>
        <v>68</v>
      </c>
    </row>
    <row r="121" spans="1:5" x14ac:dyDescent="0.25">
      <c r="A121" t="s">
        <v>31</v>
      </c>
      <c r="B121" t="s">
        <v>230</v>
      </c>
      <c r="C121" t="str">
        <f>INDEX('US Grad Rate  05-6 Source'!$A$6:$F$67, MATCH(RepeatedMeasures!$A121, 'US Grad Rate  05-6 Source'!$A$6:$A$67, 0), MATCH(RepeatedMeasures!$B121, 'US Grad Rate  05-6 Source'!$A$6:$F$6,0))</f>
        <v>–</v>
      </c>
      <c r="D121">
        <f>INDEX('US Grad Rate 07-8 Source'!$A$6:$F$67, MATCH(RepeatedMeasures!$A121, 'US Grad Rate 07-8 Source'!$A$6:$A$67,0), MATCH(RepeatedMeasures!$B121,'US Grad Rate 07-8 Source'!$A$6:$F$6,0))</f>
        <v>67.8</v>
      </c>
      <c r="E121">
        <f>INDEX('US Grad Rate 09-10 Source'!$A$6:$F$66, MATCH(RepeatedMeasures!$A121,'US Grad Rate 09-10 Source'!$A$6:$A$67, 0), MATCH(RepeatedMeasures!$B121, 'US Grad Rate 09-10 Source'!$A$6:$F$6, 0))</f>
        <v>75.599999999999994</v>
      </c>
    </row>
    <row r="122" spans="1:5" x14ac:dyDescent="0.25">
      <c r="A122" t="s">
        <v>32</v>
      </c>
      <c r="B122" t="s">
        <v>230</v>
      </c>
      <c r="C122">
        <f>INDEX('US Grad Rate  05-6 Source'!$A$6:$F$67, MATCH(RepeatedMeasures!$A122, 'US Grad Rate  05-6 Source'!$A$6:$A$67, 0), MATCH(RepeatedMeasures!$B122, 'US Grad Rate  05-6 Source'!$A$6:$F$6,0))</f>
        <v>47.2</v>
      </c>
      <c r="D122">
        <f>INDEX('US Grad Rate 07-8 Source'!$A$6:$F$67, MATCH(RepeatedMeasures!$A122, 'US Grad Rate 07-8 Source'!$A$6:$A$67,0), MATCH(RepeatedMeasures!$B122,'US Grad Rate 07-8 Source'!$A$6:$F$6,0))</f>
        <v>53.3</v>
      </c>
      <c r="E122">
        <f>INDEX('US Grad Rate 09-10 Source'!$A$6:$F$66, MATCH(RepeatedMeasures!$A122,'US Grad Rate 09-10 Source'!$A$6:$A$67, 0), MATCH(RepeatedMeasures!$B122, 'US Grad Rate 09-10 Source'!$A$6:$F$6, 0))</f>
        <v>61.9</v>
      </c>
    </row>
    <row r="123" spans="1:5" x14ac:dyDescent="0.25">
      <c r="A123" t="s">
        <v>33</v>
      </c>
      <c r="B123" t="s">
        <v>230</v>
      </c>
      <c r="C123">
        <f>INDEX('US Grad Rate  05-6 Source'!$A$6:$F$67, MATCH(RepeatedMeasures!$A123, 'US Grad Rate  05-6 Source'!$A$6:$A$67, 0), MATCH(RepeatedMeasures!$B123, 'US Grad Rate  05-6 Source'!$A$6:$F$6,0))</f>
        <v>86.2</v>
      </c>
      <c r="D123" t="str">
        <f>INDEX('US Grad Rate 07-8 Source'!$A$6:$F$67, MATCH(RepeatedMeasures!$A123, 'US Grad Rate 07-8 Source'!$A$6:$A$67,0), MATCH(RepeatedMeasures!$B123,'US Grad Rate 07-8 Source'!$A$6:$F$6,0))</f>
        <v>–</v>
      </c>
      <c r="E123">
        <f>INDEX('US Grad Rate 09-10 Source'!$A$6:$F$66, MATCH(RepeatedMeasures!$A123,'US Grad Rate 09-10 Source'!$A$6:$A$67, 0), MATCH(RepeatedMeasures!$B123, 'US Grad Rate 09-10 Source'!$A$6:$F$6, 0))</f>
        <v>86.9</v>
      </c>
    </row>
    <row r="124" spans="1:5" x14ac:dyDescent="0.25">
      <c r="A124" t="s">
        <v>34</v>
      </c>
      <c r="B124" t="s">
        <v>230</v>
      </c>
      <c r="C124">
        <f>INDEX('US Grad Rate  05-6 Source'!$A$6:$F$67, MATCH(RepeatedMeasures!$A124, 'US Grad Rate  05-6 Source'!$A$6:$A$67, 0), MATCH(RepeatedMeasures!$B124, 'US Grad Rate  05-6 Source'!$A$6:$F$6,0))</f>
        <v>71.400000000000006</v>
      </c>
      <c r="D124">
        <f>INDEX('US Grad Rate 07-8 Source'!$A$6:$F$67, MATCH(RepeatedMeasures!$A124, 'US Grad Rate 07-8 Source'!$A$6:$A$67,0), MATCH(RepeatedMeasures!$B124,'US Grad Rate 07-8 Source'!$A$6:$F$6,0))</f>
        <v>73</v>
      </c>
      <c r="E124">
        <f>INDEX('US Grad Rate 09-10 Source'!$A$6:$F$66, MATCH(RepeatedMeasures!$A124,'US Grad Rate 09-10 Source'!$A$6:$A$67, 0), MATCH(RepeatedMeasures!$B124, 'US Grad Rate 09-10 Source'!$A$6:$F$6, 0))</f>
        <v>74.099999999999994</v>
      </c>
    </row>
    <row r="125" spans="1:5" x14ac:dyDescent="0.25">
      <c r="A125" t="s">
        <v>35</v>
      </c>
      <c r="B125" t="s">
        <v>230</v>
      </c>
      <c r="C125">
        <f>INDEX('US Grad Rate  05-6 Source'!$A$6:$F$67, MATCH(RepeatedMeasures!$A125, 'US Grad Rate  05-6 Source'!$A$6:$A$67, 0), MATCH(RepeatedMeasures!$B125, 'US Grad Rate  05-6 Source'!$A$6:$F$6,0))</f>
        <v>67.900000000000006</v>
      </c>
      <c r="D125">
        <f>INDEX('US Grad Rate 07-8 Source'!$A$6:$F$67, MATCH(RepeatedMeasures!$A125, 'US Grad Rate 07-8 Source'!$A$6:$A$67,0), MATCH(RepeatedMeasures!$B125,'US Grad Rate 07-8 Source'!$A$6:$F$6,0))</f>
        <v>69.599999999999994</v>
      </c>
      <c r="E125">
        <f>INDEX('US Grad Rate 09-10 Source'!$A$6:$F$66, MATCH(RepeatedMeasures!$A125,'US Grad Rate 09-10 Source'!$A$6:$A$67, 0), MATCH(RepeatedMeasures!$B125, 'US Grad Rate 09-10 Source'!$A$6:$F$6, 0))</f>
        <v>72.099999999999994</v>
      </c>
    </row>
    <row r="126" spans="1:5" x14ac:dyDescent="0.25">
      <c r="A126" t="s">
        <v>36</v>
      </c>
      <c r="B126" t="s">
        <v>230</v>
      </c>
      <c r="C126">
        <f>INDEX('US Grad Rate  05-6 Source'!$A$6:$F$67, MATCH(RepeatedMeasures!$A126, 'US Grad Rate  05-6 Source'!$A$6:$A$67, 0), MATCH(RepeatedMeasures!$B126, 'US Grad Rate  05-6 Source'!$A$6:$F$6,0))</f>
        <v>50.8</v>
      </c>
      <c r="D126">
        <f>INDEX('US Grad Rate 07-8 Source'!$A$6:$F$67, MATCH(RepeatedMeasures!$A126, 'US Grad Rate 07-8 Source'!$A$6:$A$67,0), MATCH(RepeatedMeasures!$B126,'US Grad Rate 07-8 Source'!$A$6:$F$6,0))</f>
        <v>59.2</v>
      </c>
      <c r="E126">
        <f>INDEX('US Grad Rate 09-10 Source'!$A$6:$F$66, MATCH(RepeatedMeasures!$A126,'US Grad Rate 09-10 Source'!$A$6:$A$67, 0), MATCH(RepeatedMeasures!$B126, 'US Grad Rate 09-10 Source'!$A$6:$F$6, 0))</f>
        <v>59.2</v>
      </c>
    </row>
    <row r="127" spans="1:5" x14ac:dyDescent="0.25">
      <c r="A127" t="s">
        <v>37</v>
      </c>
      <c r="B127" t="s">
        <v>230</v>
      </c>
      <c r="C127">
        <f>INDEX('US Grad Rate  05-6 Source'!$A$6:$F$67, MATCH(RepeatedMeasures!$A127, 'US Grad Rate  05-6 Source'!$A$6:$A$67, 0), MATCH(RepeatedMeasures!$B127, 'US Grad Rate  05-6 Source'!$A$6:$F$6,0))</f>
        <v>64.2</v>
      </c>
      <c r="D127">
        <f>INDEX('US Grad Rate 07-8 Source'!$A$6:$F$67, MATCH(RepeatedMeasures!$A127, 'US Grad Rate 07-8 Source'!$A$6:$A$67,0), MATCH(RepeatedMeasures!$B127,'US Grad Rate 07-8 Source'!$A$6:$F$6,0))</f>
        <v>66.599999999999994</v>
      </c>
      <c r="E127">
        <f>INDEX('US Grad Rate 09-10 Source'!$A$6:$F$66, MATCH(RepeatedMeasures!$A127,'US Grad Rate 09-10 Source'!$A$6:$A$67, 0), MATCH(RepeatedMeasures!$B127, 'US Grad Rate 09-10 Source'!$A$6:$F$6, 0))</f>
        <v>69.5</v>
      </c>
    </row>
    <row r="128" spans="1:5" x14ac:dyDescent="0.25">
      <c r="A128" t="s">
        <v>38</v>
      </c>
      <c r="B128" t="s">
        <v>230</v>
      </c>
      <c r="C128">
        <f>INDEX('US Grad Rate  05-6 Source'!$A$6:$F$67, MATCH(RepeatedMeasures!$A128, 'US Grad Rate  05-6 Source'!$A$6:$A$67, 0), MATCH(RepeatedMeasures!$B128, 'US Grad Rate  05-6 Source'!$A$6:$F$6,0))</f>
        <v>59.9</v>
      </c>
      <c r="D128">
        <f>INDEX('US Grad Rate 07-8 Source'!$A$6:$F$67, MATCH(RepeatedMeasures!$A128, 'US Grad Rate 07-8 Source'!$A$6:$A$67,0), MATCH(RepeatedMeasures!$B128,'US Grad Rate 07-8 Source'!$A$6:$F$6,0))</f>
        <v>60.5</v>
      </c>
      <c r="E128">
        <f>INDEX('US Grad Rate 09-10 Source'!$A$6:$F$66, MATCH(RepeatedMeasures!$A128,'US Grad Rate 09-10 Source'!$A$6:$A$67, 0), MATCH(RepeatedMeasures!$B128, 'US Grad Rate 09-10 Source'!$A$6:$F$6, 0))</f>
        <v>59.3</v>
      </c>
    </row>
    <row r="129" spans="1:5" x14ac:dyDescent="0.25">
      <c r="A129" t="s">
        <v>39</v>
      </c>
      <c r="B129" t="s">
        <v>230</v>
      </c>
      <c r="C129">
        <f>INDEX('US Grad Rate  05-6 Source'!$A$6:$F$67, MATCH(RepeatedMeasures!$A129, 'US Grad Rate  05-6 Source'!$A$6:$A$67, 0), MATCH(RepeatedMeasures!$B129, 'US Grad Rate  05-6 Source'!$A$6:$F$6,0))</f>
        <v>67.099999999999994</v>
      </c>
      <c r="D129">
        <f>INDEX('US Grad Rate 07-8 Source'!$A$6:$F$67, MATCH(RepeatedMeasures!$A129, 'US Grad Rate 07-8 Source'!$A$6:$A$67,0), MATCH(RepeatedMeasures!$B129,'US Grad Rate 07-8 Source'!$A$6:$F$6,0))</f>
        <v>68</v>
      </c>
      <c r="E129">
        <f>INDEX('US Grad Rate 09-10 Source'!$A$6:$F$66, MATCH(RepeatedMeasures!$A129,'US Grad Rate 09-10 Source'!$A$6:$A$67, 0), MATCH(RepeatedMeasures!$B129, 'US Grad Rate 09-10 Source'!$A$6:$F$6, 0))</f>
        <v>71.2</v>
      </c>
    </row>
    <row r="130" spans="1:5" x14ac:dyDescent="0.25">
      <c r="A130" t="s">
        <v>40</v>
      </c>
      <c r="B130" t="s">
        <v>230</v>
      </c>
      <c r="C130">
        <f>INDEX('US Grad Rate  05-6 Source'!$A$6:$F$67, MATCH(RepeatedMeasures!$A130, 'US Grad Rate  05-6 Source'!$A$6:$A$67, 0), MATCH(RepeatedMeasures!$B130, 'US Grad Rate  05-6 Source'!$A$6:$F$6,0))</f>
        <v>66.7</v>
      </c>
      <c r="D130">
        <f>INDEX('US Grad Rate 07-8 Source'!$A$6:$F$67, MATCH(RepeatedMeasures!$A130, 'US Grad Rate 07-8 Source'!$A$6:$A$67,0), MATCH(RepeatedMeasures!$B130,'US Grad Rate 07-8 Source'!$A$6:$F$6,0))</f>
        <v>64.599999999999994</v>
      </c>
      <c r="E130">
        <f>INDEX('US Grad Rate 09-10 Source'!$A$6:$F$66, MATCH(RepeatedMeasures!$A130,'US Grad Rate 09-10 Source'!$A$6:$A$67, 0), MATCH(RepeatedMeasures!$B130, 'US Grad Rate 09-10 Source'!$A$6:$F$6, 0))</f>
        <v>71.900000000000006</v>
      </c>
    </row>
    <row r="131" spans="1:5" x14ac:dyDescent="0.25">
      <c r="A131" t="s">
        <v>41</v>
      </c>
      <c r="B131" t="s">
        <v>230</v>
      </c>
      <c r="C131">
        <f>INDEX('US Grad Rate  05-6 Source'!$A$6:$F$67, MATCH(RepeatedMeasures!$A131, 'US Grad Rate  05-6 Source'!$A$6:$A$67, 0), MATCH(RepeatedMeasures!$B131, 'US Grad Rate  05-6 Source'!$A$6:$F$6,0))</f>
        <v>64.8</v>
      </c>
      <c r="D131">
        <f>INDEX('US Grad Rate 07-8 Source'!$A$6:$F$67, MATCH(RepeatedMeasures!$A131, 'US Grad Rate 07-8 Source'!$A$6:$A$67,0), MATCH(RepeatedMeasures!$B131,'US Grad Rate 07-8 Source'!$A$6:$F$6,0))</f>
        <v>57</v>
      </c>
      <c r="E131">
        <f>INDEX('US Grad Rate 09-10 Source'!$A$6:$F$66, MATCH(RepeatedMeasures!$A131,'US Grad Rate 09-10 Source'!$A$6:$A$67, 0), MATCH(RepeatedMeasures!$B131, 'US Grad Rate 09-10 Source'!$A$6:$F$6, 0))</f>
        <v>57.6</v>
      </c>
    </row>
    <row r="132" spans="1:5" x14ac:dyDescent="0.25">
      <c r="A132" t="s">
        <v>42</v>
      </c>
      <c r="B132" t="s">
        <v>230</v>
      </c>
      <c r="C132">
        <f>INDEX('US Grad Rate  05-6 Source'!$A$6:$F$67, MATCH(RepeatedMeasures!$A132, 'US Grad Rate  05-6 Source'!$A$6:$A$67, 0), MATCH(RepeatedMeasures!$B132, 'US Grad Rate  05-6 Source'!$A$6:$F$6,0))</f>
        <v>44.6</v>
      </c>
      <c r="D132" t="str">
        <f>INDEX('US Grad Rate 07-8 Source'!$A$6:$F$67, MATCH(RepeatedMeasures!$A132, 'US Grad Rate 07-8 Source'!$A$6:$A$67,0), MATCH(RepeatedMeasures!$B132,'US Grad Rate 07-8 Source'!$A$6:$F$6,0))</f>
        <v>–</v>
      </c>
      <c r="E132">
        <f>INDEX('US Grad Rate 09-10 Source'!$A$6:$F$66, MATCH(RepeatedMeasures!$A132,'US Grad Rate 09-10 Source'!$A$6:$A$67, 0), MATCH(RepeatedMeasures!$B132, 'US Grad Rate 09-10 Source'!$A$6:$F$6, 0))</f>
        <v>46.7</v>
      </c>
    </row>
    <row r="133" spans="1:5" x14ac:dyDescent="0.25">
      <c r="A133" t="s">
        <v>43</v>
      </c>
      <c r="B133" t="s">
        <v>230</v>
      </c>
      <c r="C133" t="str">
        <f>INDEX('US Grad Rate  05-6 Source'!$A$6:$F$67, MATCH(RepeatedMeasures!$A133, 'US Grad Rate  05-6 Source'!$A$6:$A$67, 0), MATCH(RepeatedMeasures!$B133, 'US Grad Rate  05-6 Source'!$A$6:$F$6,0))</f>
        <v>–</v>
      </c>
      <c r="D133">
        <f>INDEX('US Grad Rate 07-8 Source'!$A$6:$F$67, MATCH(RepeatedMeasures!$A133, 'US Grad Rate 07-8 Source'!$A$6:$A$67,0), MATCH(RepeatedMeasures!$B133,'US Grad Rate 07-8 Source'!$A$6:$F$6,0))</f>
        <v>100</v>
      </c>
      <c r="E133">
        <f>INDEX('US Grad Rate 09-10 Source'!$A$6:$F$66, MATCH(RepeatedMeasures!$A133,'US Grad Rate 09-10 Source'!$A$6:$A$67, 0), MATCH(RepeatedMeasures!$B133, 'US Grad Rate 09-10 Source'!$A$6:$F$6, 0))</f>
        <v>78.5</v>
      </c>
    </row>
    <row r="134" spans="1:5" x14ac:dyDescent="0.25">
      <c r="A134" t="s">
        <v>44</v>
      </c>
      <c r="B134" t="s">
        <v>230</v>
      </c>
      <c r="C134">
        <f>INDEX('US Grad Rate  05-6 Source'!$A$6:$F$67, MATCH(RepeatedMeasures!$A134, 'US Grad Rate  05-6 Source'!$A$6:$A$67, 0), MATCH(RepeatedMeasures!$B134, 'US Grad Rate  05-6 Source'!$A$6:$F$6,0))</f>
        <v>74.5</v>
      </c>
      <c r="D134">
        <f>INDEX('US Grad Rate 07-8 Source'!$A$6:$F$67, MATCH(RepeatedMeasures!$A134, 'US Grad Rate 07-8 Source'!$A$6:$A$67,0), MATCH(RepeatedMeasures!$B134,'US Grad Rate 07-8 Source'!$A$6:$F$6,0))</f>
        <v>72.900000000000006</v>
      </c>
      <c r="E134">
        <f>INDEX('US Grad Rate 09-10 Source'!$A$6:$F$66, MATCH(RepeatedMeasures!$A134,'US Grad Rate 09-10 Source'!$A$6:$A$67, 0), MATCH(RepeatedMeasures!$B134, 'US Grad Rate 09-10 Source'!$A$6:$F$6, 0))</f>
        <v>74.8</v>
      </c>
    </row>
    <row r="135" spans="1:5" x14ac:dyDescent="0.25">
      <c r="A135" t="s">
        <v>45</v>
      </c>
      <c r="B135" t="s">
        <v>230</v>
      </c>
      <c r="C135">
        <f>INDEX('US Grad Rate  05-6 Source'!$A$6:$F$67, MATCH(RepeatedMeasures!$A135, 'US Grad Rate  05-6 Source'!$A$6:$A$67, 0), MATCH(RepeatedMeasures!$B135, 'US Grad Rate  05-6 Source'!$A$6:$F$6,0))</f>
        <v>69.900000000000006</v>
      </c>
      <c r="D135">
        <f>INDEX('US Grad Rate 07-8 Source'!$A$6:$F$67, MATCH(RepeatedMeasures!$A135, 'US Grad Rate 07-8 Source'!$A$6:$A$67,0), MATCH(RepeatedMeasures!$B135,'US Grad Rate 07-8 Source'!$A$6:$F$6,0))</f>
        <v>71.400000000000006</v>
      </c>
      <c r="E135">
        <f>INDEX('US Grad Rate 09-10 Source'!$A$6:$F$66, MATCH(RepeatedMeasures!$A135,'US Grad Rate 09-10 Source'!$A$6:$A$67, 0), MATCH(RepeatedMeasures!$B135, 'US Grad Rate 09-10 Source'!$A$6:$F$6, 0))</f>
        <v>59.4</v>
      </c>
    </row>
    <row r="136" spans="1:5" x14ac:dyDescent="0.25">
      <c r="A136" t="s">
        <v>46</v>
      </c>
      <c r="B136" t="s">
        <v>230</v>
      </c>
      <c r="C136">
        <f>INDEX('US Grad Rate  05-6 Source'!$A$6:$F$67, MATCH(RepeatedMeasures!$A136, 'US Grad Rate  05-6 Source'!$A$6:$A$67, 0), MATCH(RepeatedMeasures!$B136, 'US Grad Rate  05-6 Source'!$A$6:$F$6,0))</f>
        <v>48.8</v>
      </c>
      <c r="D136">
        <f>INDEX('US Grad Rate 07-8 Source'!$A$6:$F$67, MATCH(RepeatedMeasures!$A136, 'US Grad Rate 07-8 Source'!$A$6:$A$67,0), MATCH(RepeatedMeasures!$B136,'US Grad Rate 07-8 Source'!$A$6:$F$6,0))</f>
        <v>54.7</v>
      </c>
      <c r="E136">
        <f>INDEX('US Grad Rate 09-10 Source'!$A$6:$F$66, MATCH(RepeatedMeasures!$A136,'US Grad Rate 09-10 Source'!$A$6:$A$67, 0), MATCH(RepeatedMeasures!$B136, 'US Grad Rate 09-10 Source'!$A$6:$F$6, 0))</f>
        <v>61.7</v>
      </c>
    </row>
    <row r="137" spans="1:5" x14ac:dyDescent="0.25">
      <c r="A137" t="s">
        <v>47</v>
      </c>
      <c r="B137" t="s">
        <v>230</v>
      </c>
      <c r="C137" t="str">
        <f>INDEX('US Grad Rate  05-6 Source'!$A$6:$F$67, MATCH(RepeatedMeasures!$A137, 'US Grad Rate  05-6 Source'!$A$6:$A$67, 0), MATCH(RepeatedMeasures!$B137, 'US Grad Rate  05-6 Source'!$A$6:$F$6,0))</f>
        <v>–</v>
      </c>
      <c r="D137">
        <f>INDEX('US Grad Rate 07-8 Source'!$A$6:$F$67, MATCH(RepeatedMeasures!$A137, 'US Grad Rate 07-8 Source'!$A$6:$A$67,0), MATCH(RepeatedMeasures!$B137,'US Grad Rate 07-8 Source'!$A$6:$F$6,0))</f>
        <v>61.9</v>
      </c>
      <c r="E137">
        <f>INDEX('US Grad Rate 09-10 Source'!$A$6:$F$66, MATCH(RepeatedMeasures!$A137,'US Grad Rate 09-10 Source'!$A$6:$A$67, 0), MATCH(RepeatedMeasures!$B137, 'US Grad Rate 09-10 Source'!$A$6:$F$6, 0))</f>
        <v>69.5</v>
      </c>
    </row>
    <row r="138" spans="1:5" x14ac:dyDescent="0.25">
      <c r="A138" t="s">
        <v>48</v>
      </c>
      <c r="B138" t="s">
        <v>230</v>
      </c>
      <c r="C138">
        <f>INDEX('US Grad Rate  05-6 Source'!$A$6:$F$67, MATCH(RepeatedMeasures!$A138, 'US Grad Rate  05-6 Source'!$A$6:$A$67, 0), MATCH(RepeatedMeasures!$B138, 'US Grad Rate  05-6 Source'!$A$6:$F$6,0))</f>
        <v>82.7</v>
      </c>
      <c r="D138">
        <f>INDEX('US Grad Rate 07-8 Source'!$A$6:$F$67, MATCH(RepeatedMeasures!$A138, 'US Grad Rate 07-8 Source'!$A$6:$A$67,0), MATCH(RepeatedMeasures!$B138,'US Grad Rate 07-8 Source'!$A$6:$F$6,0))</f>
        <v>95.1</v>
      </c>
      <c r="E138">
        <f>INDEX('US Grad Rate 09-10 Source'!$A$6:$F$66, MATCH(RepeatedMeasures!$A138,'US Grad Rate 09-10 Source'!$A$6:$A$67, 0), MATCH(RepeatedMeasures!$B138, 'US Grad Rate 09-10 Source'!$A$6:$F$6, 0))</f>
        <v>100</v>
      </c>
    </row>
    <row r="139" spans="1:5" x14ac:dyDescent="0.25">
      <c r="A139" t="s">
        <v>50</v>
      </c>
      <c r="B139" t="s">
        <v>230</v>
      </c>
      <c r="C139">
        <f>INDEX('US Grad Rate  05-6 Source'!$A$6:$F$67, MATCH(RepeatedMeasures!$A139, 'US Grad Rate  05-6 Source'!$A$6:$A$67, 0), MATCH(RepeatedMeasures!$B139, 'US Grad Rate  05-6 Source'!$A$6:$F$6,0))</f>
        <v>60.2</v>
      </c>
      <c r="D139">
        <f>INDEX('US Grad Rate 07-8 Source'!$A$6:$F$67, MATCH(RepeatedMeasures!$A139, 'US Grad Rate 07-8 Source'!$A$6:$A$67,0), MATCH(RepeatedMeasures!$B139,'US Grad Rate 07-8 Source'!$A$6:$F$6,0))</f>
        <v>55.5</v>
      </c>
      <c r="E139">
        <f>INDEX('US Grad Rate 09-10 Source'!$A$6:$F$66, MATCH(RepeatedMeasures!$A139,'US Grad Rate 09-10 Source'!$A$6:$A$67, 0), MATCH(RepeatedMeasures!$B139, 'US Grad Rate 09-10 Source'!$A$6:$F$6, 0))</f>
        <v>60.2</v>
      </c>
    </row>
    <row r="140" spans="1:5" x14ac:dyDescent="0.25">
      <c r="A140" t="s">
        <v>51</v>
      </c>
      <c r="B140" t="s">
        <v>230</v>
      </c>
      <c r="C140">
        <f>INDEX('US Grad Rate  05-6 Source'!$A$6:$F$67, MATCH(RepeatedMeasures!$A140, 'US Grad Rate  05-6 Source'!$A$6:$A$67, 0), MATCH(RepeatedMeasures!$B140, 'US Grad Rate  05-6 Source'!$A$6:$F$6,0))</f>
        <v>69.400000000000006</v>
      </c>
      <c r="D140">
        <f>INDEX('US Grad Rate 07-8 Source'!$A$6:$F$67, MATCH(RepeatedMeasures!$A140, 'US Grad Rate 07-8 Source'!$A$6:$A$67,0), MATCH(RepeatedMeasures!$B140,'US Grad Rate 07-8 Source'!$A$6:$F$6,0))</f>
        <v>72.400000000000006</v>
      </c>
      <c r="E140">
        <f>INDEX('US Grad Rate 09-10 Source'!$A$6:$F$66, MATCH(RepeatedMeasures!$A140,'US Grad Rate 09-10 Source'!$A$6:$A$67, 0), MATCH(RepeatedMeasures!$B140, 'US Grad Rate 09-10 Source'!$A$6:$F$6, 0))</f>
        <v>68.8</v>
      </c>
    </row>
    <row r="141" spans="1:5" x14ac:dyDescent="0.25">
      <c r="A141" t="s">
        <v>52</v>
      </c>
      <c r="B141" t="s">
        <v>230</v>
      </c>
      <c r="C141">
        <f>INDEX('US Grad Rate  05-6 Source'!$A$6:$F$67, MATCH(RepeatedMeasures!$A141, 'US Grad Rate  05-6 Source'!$A$6:$A$67, 0), MATCH(RepeatedMeasures!$B141, 'US Grad Rate  05-6 Source'!$A$6:$F$6,0))</f>
        <v>61.5</v>
      </c>
      <c r="D141">
        <f>INDEX('US Grad Rate 07-8 Source'!$A$6:$F$67, MATCH(RepeatedMeasures!$A141, 'US Grad Rate 07-8 Source'!$A$6:$A$67,0), MATCH(RepeatedMeasures!$B141,'US Grad Rate 07-8 Source'!$A$6:$F$6,0))</f>
        <v>65.8</v>
      </c>
      <c r="E141">
        <f>INDEX('US Grad Rate 09-10 Source'!$A$6:$F$66, MATCH(RepeatedMeasures!$A141,'US Grad Rate 09-10 Source'!$A$6:$A$67, 0), MATCH(RepeatedMeasures!$B141, 'US Grad Rate 09-10 Source'!$A$6:$F$6, 0))</f>
        <v>65.900000000000006</v>
      </c>
    </row>
    <row r="142" spans="1:5" x14ac:dyDescent="0.25">
      <c r="A142" t="s">
        <v>53</v>
      </c>
      <c r="B142" t="s">
        <v>230</v>
      </c>
      <c r="C142" t="str">
        <f>INDEX('US Grad Rate  05-6 Source'!$A$6:$F$67, MATCH(RepeatedMeasures!$A142, 'US Grad Rate  05-6 Source'!$A$6:$A$67, 0), MATCH(RepeatedMeasures!$B142, 'US Grad Rate  05-6 Source'!$A$6:$F$6,0))</f>
        <v>–</v>
      </c>
      <c r="D142">
        <f>INDEX('US Grad Rate 07-8 Source'!$A$6:$F$67, MATCH(RepeatedMeasures!$A142, 'US Grad Rate 07-8 Source'!$A$6:$A$67,0), MATCH(RepeatedMeasures!$B142,'US Grad Rate 07-8 Source'!$A$6:$F$6,0))</f>
        <v>64.5</v>
      </c>
      <c r="E142">
        <f>INDEX('US Grad Rate 09-10 Source'!$A$6:$F$66, MATCH(RepeatedMeasures!$A142,'US Grad Rate 09-10 Source'!$A$6:$A$67, 0), MATCH(RepeatedMeasures!$B142, 'US Grad Rate 09-10 Source'!$A$6:$F$6, 0))</f>
        <v>68.3</v>
      </c>
    </row>
    <row r="143" spans="1:5" x14ac:dyDescent="0.25">
      <c r="A143" t="s">
        <v>56</v>
      </c>
      <c r="B143" t="s">
        <v>230</v>
      </c>
      <c r="C143">
        <f>INDEX('US Grad Rate  05-6 Source'!$A$6:$F$67, MATCH(RepeatedMeasures!$A143, 'US Grad Rate  05-6 Source'!$A$6:$A$67, 0), MATCH(RepeatedMeasures!$B143, 'US Grad Rate  05-6 Source'!$A$6:$F$6,0))</f>
        <v>72</v>
      </c>
      <c r="D143">
        <f>INDEX('US Grad Rate 07-8 Source'!$A$6:$F$67, MATCH(RepeatedMeasures!$A143, 'US Grad Rate 07-8 Source'!$A$6:$A$67,0), MATCH(RepeatedMeasures!$B143,'US Grad Rate 07-8 Source'!$A$6:$F$6,0))</f>
        <v>74.7</v>
      </c>
      <c r="E143">
        <f>INDEX('US Grad Rate 09-10 Source'!$A$6:$F$66, MATCH(RepeatedMeasures!$A143,'US Grad Rate 09-10 Source'!$A$6:$A$67, 0), MATCH(RepeatedMeasures!$B143, 'US Grad Rate 09-10 Source'!$A$6:$F$6, 0))</f>
        <v>74.2</v>
      </c>
    </row>
    <row r="144" spans="1:5" x14ac:dyDescent="0.25">
      <c r="A144" t="s">
        <v>57</v>
      </c>
      <c r="B144" t="s">
        <v>230</v>
      </c>
      <c r="C144" t="str">
        <f>INDEX('US Grad Rate  05-6 Source'!$A$6:$F$67, MATCH(RepeatedMeasures!$A144, 'US Grad Rate  05-6 Source'!$A$6:$A$67, 0), MATCH(RepeatedMeasures!$B144, 'US Grad Rate  05-6 Source'!$A$6:$F$6,0))</f>
        <v>–</v>
      </c>
      <c r="D144">
        <f>INDEX('US Grad Rate 07-8 Source'!$A$6:$F$67, MATCH(RepeatedMeasures!$A144, 'US Grad Rate 07-8 Source'!$A$6:$A$67,0), MATCH(RepeatedMeasures!$B144,'US Grad Rate 07-8 Source'!$A$6:$F$6,0))</f>
        <v>54.4</v>
      </c>
      <c r="E144">
        <f>INDEX('US Grad Rate 09-10 Source'!$A$6:$F$66, MATCH(RepeatedMeasures!$A144,'US Grad Rate 09-10 Source'!$A$6:$A$67, 0), MATCH(RepeatedMeasures!$B144, 'US Grad Rate 09-10 Source'!$A$6:$F$6, 0))</f>
        <v>61.5</v>
      </c>
    </row>
    <row r="145" spans="1:5" x14ac:dyDescent="0.25">
      <c r="A145" t="s">
        <v>58</v>
      </c>
      <c r="B145" t="s">
        <v>230</v>
      </c>
      <c r="C145">
        <f>INDEX('US Grad Rate  05-6 Source'!$A$6:$F$67, MATCH(RepeatedMeasures!$A145, 'US Grad Rate  05-6 Source'!$A$6:$A$67, 0), MATCH(RepeatedMeasures!$B145, 'US Grad Rate  05-6 Source'!$A$6:$F$6,0))</f>
        <v>79.2</v>
      </c>
      <c r="D145">
        <f>INDEX('US Grad Rate 07-8 Source'!$A$6:$F$67, MATCH(RepeatedMeasures!$A145, 'US Grad Rate 07-8 Source'!$A$6:$A$67,0), MATCH(RepeatedMeasures!$B145,'US Grad Rate 07-8 Source'!$A$6:$F$6,0))</f>
        <v>85.6</v>
      </c>
      <c r="E145">
        <f>INDEX('US Grad Rate 09-10 Source'!$A$6:$F$66, MATCH(RepeatedMeasures!$A145,'US Grad Rate 09-10 Source'!$A$6:$A$67, 0), MATCH(RepeatedMeasures!$B145, 'US Grad Rate 09-10 Source'!$A$6:$F$6, 0))</f>
        <v>80.099999999999994</v>
      </c>
    </row>
    <row r="146" spans="1:5" x14ac:dyDescent="0.25">
      <c r="A146" t="s">
        <v>59</v>
      </c>
      <c r="B146" t="s">
        <v>230</v>
      </c>
      <c r="C146">
        <f>INDEX('US Grad Rate  05-6 Source'!$A$6:$F$67, MATCH(RepeatedMeasures!$A146, 'US Grad Rate  05-6 Source'!$A$6:$A$67, 0), MATCH(RepeatedMeasures!$B146, 'US Grad Rate  05-6 Source'!$A$6:$F$6,0))</f>
        <v>62.4</v>
      </c>
      <c r="D146">
        <f>INDEX('US Grad Rate 07-8 Source'!$A$6:$F$67, MATCH(RepeatedMeasures!$A146, 'US Grad Rate 07-8 Source'!$A$6:$A$67,0), MATCH(RepeatedMeasures!$B146,'US Grad Rate 07-8 Source'!$A$6:$F$6,0))</f>
        <v>67.400000000000006</v>
      </c>
      <c r="E146">
        <f>INDEX('US Grad Rate 09-10 Source'!$A$6:$F$66, MATCH(RepeatedMeasures!$A146,'US Grad Rate 09-10 Source'!$A$6:$A$67, 0), MATCH(RepeatedMeasures!$B146, 'US Grad Rate 09-10 Source'!$A$6:$F$6, 0))</f>
        <v>75.599999999999994</v>
      </c>
    </row>
    <row r="147" spans="1:5" x14ac:dyDescent="0.25">
      <c r="A147" t="s">
        <v>60</v>
      </c>
      <c r="B147" t="s">
        <v>230</v>
      </c>
      <c r="C147">
        <f>INDEX('US Grad Rate  05-6 Source'!$A$6:$F$67, MATCH(RepeatedMeasures!$A147, 'US Grad Rate  05-6 Source'!$A$6:$A$67, 0), MATCH(RepeatedMeasures!$B147, 'US Grad Rate  05-6 Source'!$A$6:$F$6,0))</f>
        <v>66.099999999999994</v>
      </c>
      <c r="D147">
        <f>INDEX('US Grad Rate 07-8 Source'!$A$6:$F$67, MATCH(RepeatedMeasures!$A147, 'US Grad Rate 07-8 Source'!$A$6:$A$67,0), MATCH(RepeatedMeasures!$B147,'US Grad Rate 07-8 Source'!$A$6:$F$6,0))</f>
        <v>65.7</v>
      </c>
      <c r="E147">
        <f>INDEX('US Grad Rate 09-10 Source'!$A$6:$F$66, MATCH(RepeatedMeasures!$A147,'US Grad Rate 09-10 Source'!$A$6:$A$67, 0), MATCH(RepeatedMeasures!$B147, 'US Grad Rate 09-10 Source'!$A$6:$F$6, 0))</f>
        <v>69.400000000000006</v>
      </c>
    </row>
    <row r="148" spans="1:5" x14ac:dyDescent="0.25">
      <c r="A148" t="s">
        <v>61</v>
      </c>
      <c r="B148" t="s">
        <v>230</v>
      </c>
      <c r="C148">
        <f>INDEX('US Grad Rate  05-6 Source'!$A$6:$F$67, MATCH(RepeatedMeasures!$A148, 'US Grad Rate  05-6 Source'!$A$6:$A$67, 0), MATCH(RepeatedMeasures!$B148, 'US Grad Rate  05-6 Source'!$A$6:$F$6,0))</f>
        <v>63.6</v>
      </c>
      <c r="D148">
        <f>INDEX('US Grad Rate 07-8 Source'!$A$6:$F$67, MATCH(RepeatedMeasures!$A148, 'US Grad Rate 07-8 Source'!$A$6:$A$67,0), MATCH(RepeatedMeasures!$B148,'US Grad Rate 07-8 Source'!$A$6:$F$6,0))</f>
        <v>54.4</v>
      </c>
      <c r="E148">
        <f>INDEX('US Grad Rate 09-10 Source'!$A$6:$F$66, MATCH(RepeatedMeasures!$A148,'US Grad Rate 09-10 Source'!$A$6:$A$67, 0), MATCH(RepeatedMeasures!$B148, 'US Grad Rate 09-10 Source'!$A$6:$F$6, 0))</f>
        <v>69.8</v>
      </c>
    </row>
    <row r="149" spans="1:5" x14ac:dyDescent="0.25">
      <c r="A149" t="s">
        <v>62</v>
      </c>
      <c r="B149" t="s">
        <v>230</v>
      </c>
      <c r="C149">
        <f>INDEX('US Grad Rate  05-6 Source'!$A$6:$F$67, MATCH(RepeatedMeasures!$A149, 'US Grad Rate  05-6 Source'!$A$6:$A$67, 0), MATCH(RepeatedMeasures!$B149, 'US Grad Rate  05-6 Source'!$A$6:$F$6,0))</f>
        <v>87.9</v>
      </c>
      <c r="D149">
        <f>INDEX('US Grad Rate 07-8 Source'!$A$6:$F$67, MATCH(RepeatedMeasures!$A149, 'US Grad Rate 07-8 Source'!$A$6:$A$67,0), MATCH(RepeatedMeasures!$B149,'US Grad Rate 07-8 Source'!$A$6:$F$6,0))</f>
        <v>91.2</v>
      </c>
      <c r="E149">
        <f>INDEX('US Grad Rate 09-10 Source'!$A$6:$F$66, MATCH(RepeatedMeasures!$A149,'US Grad Rate 09-10 Source'!$A$6:$A$67, 0), MATCH(RepeatedMeasures!$B149, 'US Grad Rate 09-10 Source'!$A$6:$F$6, 0))</f>
        <v>100</v>
      </c>
    </row>
    <row r="150" spans="1:5" x14ac:dyDescent="0.25">
      <c r="A150" t="s">
        <v>64</v>
      </c>
      <c r="B150" t="s">
        <v>230</v>
      </c>
      <c r="C150">
        <f>INDEX('US Grad Rate  05-6 Source'!$A$6:$F$67, MATCH(RepeatedMeasures!$A150, 'US Grad Rate  05-6 Source'!$A$6:$A$67, 0), MATCH(RepeatedMeasures!$B150, 'US Grad Rate  05-6 Source'!$A$6:$F$6,0))</f>
        <v>63.1</v>
      </c>
      <c r="D150">
        <f>INDEX('US Grad Rate 07-8 Source'!$A$6:$F$67, MATCH(RepeatedMeasures!$A150, 'US Grad Rate 07-8 Source'!$A$6:$A$67,0), MATCH(RepeatedMeasures!$B150,'US Grad Rate 07-8 Source'!$A$6:$F$6,0))</f>
        <v>65.3</v>
      </c>
      <c r="E150">
        <f>INDEX('US Grad Rate 09-10 Source'!$A$6:$F$66, MATCH(RepeatedMeasures!$A150,'US Grad Rate 09-10 Source'!$A$6:$A$67, 0), MATCH(RepeatedMeasures!$B150, 'US Grad Rate 09-10 Source'!$A$6:$F$6, 0))</f>
        <v>71</v>
      </c>
    </row>
    <row r="151" spans="1:5" x14ac:dyDescent="0.25">
      <c r="A151" t="s">
        <v>65</v>
      </c>
      <c r="B151" t="s">
        <v>230</v>
      </c>
      <c r="C151">
        <f>INDEX('US Grad Rate  05-6 Source'!$A$6:$F$67, MATCH(RepeatedMeasures!$A151, 'US Grad Rate  05-6 Source'!$A$6:$A$67, 0), MATCH(RepeatedMeasures!$B151, 'US Grad Rate  05-6 Source'!$A$6:$F$6,0))</f>
        <v>61.1</v>
      </c>
      <c r="D151">
        <f>INDEX('US Grad Rate 07-8 Source'!$A$6:$F$67, MATCH(RepeatedMeasures!$A151, 'US Grad Rate 07-8 Source'!$A$6:$A$67,0), MATCH(RepeatedMeasures!$B151,'US Grad Rate 07-8 Source'!$A$6:$F$6,0))</f>
        <v>58.2</v>
      </c>
      <c r="E151">
        <f>INDEX('US Grad Rate 09-10 Source'!$A$6:$F$66, MATCH(RepeatedMeasures!$A151,'US Grad Rate 09-10 Source'!$A$6:$A$67, 0), MATCH(RepeatedMeasures!$B151, 'US Grad Rate 09-10 Source'!$A$6:$F$6, 0))</f>
        <v>63</v>
      </c>
    </row>
    <row r="152" spans="1:5" x14ac:dyDescent="0.25">
      <c r="A152" t="s">
        <v>66</v>
      </c>
      <c r="B152" t="s">
        <v>230</v>
      </c>
      <c r="C152">
        <f>INDEX('US Grad Rate  05-6 Source'!$A$6:$F$67, MATCH(RepeatedMeasures!$A152, 'US Grad Rate  05-6 Source'!$A$6:$A$67, 0), MATCH(RepeatedMeasures!$B152, 'US Grad Rate  05-6 Source'!$A$6:$F$6,0))</f>
        <v>67.099999999999994</v>
      </c>
      <c r="D152">
        <f>INDEX('US Grad Rate 07-8 Source'!$A$6:$F$67, MATCH(RepeatedMeasures!$A152, 'US Grad Rate 07-8 Source'!$A$6:$A$67,0), MATCH(RepeatedMeasures!$B152,'US Grad Rate 07-8 Source'!$A$6:$F$6,0))</f>
        <v>72.3</v>
      </c>
      <c r="E152">
        <f>INDEX('US Grad Rate 09-10 Source'!$A$6:$F$66, MATCH(RepeatedMeasures!$A152,'US Grad Rate 09-10 Source'!$A$6:$A$67, 0), MATCH(RepeatedMeasures!$B152, 'US Grad Rate 09-10 Source'!$A$6:$F$6, 0))</f>
        <v>74.400000000000006</v>
      </c>
    </row>
    <row r="153" spans="1:5" x14ac:dyDescent="0.25">
      <c r="A153" t="s">
        <v>67</v>
      </c>
      <c r="B153" t="s">
        <v>230</v>
      </c>
      <c r="C153">
        <f>INDEX('US Grad Rate  05-6 Source'!$A$6:$F$67, MATCH(RepeatedMeasures!$A153, 'US Grad Rate  05-6 Source'!$A$6:$A$67, 0), MATCH(RepeatedMeasures!$B153, 'US Grad Rate  05-6 Source'!$A$6:$F$6,0))</f>
        <v>56</v>
      </c>
      <c r="D153">
        <f>INDEX('US Grad Rate 07-8 Source'!$A$6:$F$67, MATCH(RepeatedMeasures!$A153, 'US Grad Rate 07-8 Source'!$A$6:$A$67,0), MATCH(RepeatedMeasures!$B153,'US Grad Rate 07-8 Source'!$A$6:$F$6,0))</f>
        <v>63.1</v>
      </c>
      <c r="E153">
        <f>INDEX('US Grad Rate 09-10 Source'!$A$6:$F$66, MATCH(RepeatedMeasures!$A153,'US Grad Rate 09-10 Source'!$A$6:$A$67, 0), MATCH(RepeatedMeasures!$B153, 'US Grad Rate 09-10 Source'!$A$6:$F$6, 0))</f>
        <v>66</v>
      </c>
    </row>
    <row r="154" spans="1:5" x14ac:dyDescent="0.25">
      <c r="A154" t="s">
        <v>68</v>
      </c>
      <c r="B154" t="s">
        <v>230</v>
      </c>
      <c r="C154">
        <f>INDEX('US Grad Rate  05-6 Source'!$A$6:$F$67, MATCH(RepeatedMeasures!$A154, 'US Grad Rate  05-6 Source'!$A$6:$A$67, 0), MATCH(RepeatedMeasures!$B154, 'US Grad Rate  05-6 Source'!$A$6:$F$6,0))</f>
        <v>54.2</v>
      </c>
      <c r="D154">
        <f>INDEX('US Grad Rate 07-8 Source'!$A$6:$F$67, MATCH(RepeatedMeasures!$A154, 'US Grad Rate 07-8 Source'!$A$6:$A$67,0), MATCH(RepeatedMeasures!$B154,'US Grad Rate 07-8 Source'!$A$6:$F$6,0))</f>
        <v>61.8</v>
      </c>
      <c r="E154">
        <f>INDEX('US Grad Rate 09-10 Source'!$A$6:$F$66, MATCH(RepeatedMeasures!$A154,'US Grad Rate 09-10 Source'!$A$6:$A$67, 0), MATCH(RepeatedMeasures!$B154, 'US Grad Rate 09-10 Source'!$A$6:$F$6, 0))</f>
        <v>57.4</v>
      </c>
    </row>
    <row r="155" spans="1:5" x14ac:dyDescent="0.25">
      <c r="A155" t="s">
        <v>9</v>
      </c>
      <c r="B155" t="s">
        <v>231</v>
      </c>
      <c r="C155">
        <f>INDEX('US Grad Rate  05-6 Source'!$A$6:$F$67, MATCH(RepeatedMeasures!$A155, 'US Grad Rate  05-6 Source'!$A$6:$A$67, 0), MATCH(RepeatedMeasures!$B155, 'US Grad Rate  05-6 Source'!$A$6:$F$6,0))</f>
        <v>60.1</v>
      </c>
      <c r="D155">
        <f>INDEX('US Grad Rate 07-8 Source'!$A$6:$F$67, MATCH(RepeatedMeasures!$A155, 'US Grad Rate 07-8 Source'!$A$6:$A$67,0), MATCH(RepeatedMeasures!$B155,'US Grad Rate 07-8 Source'!$A$6:$F$6,0))</f>
        <v>62.2</v>
      </c>
      <c r="E155">
        <f>INDEX('US Grad Rate 09-10 Source'!$A$6:$F$66, MATCH(RepeatedMeasures!$A155,'US Grad Rate 09-10 Source'!$A$6:$A$67, 0), MATCH(RepeatedMeasures!$B155, 'US Grad Rate 09-10 Source'!$A$6:$F$6, 0))</f>
        <v>66.5</v>
      </c>
    </row>
    <row r="156" spans="1:5" x14ac:dyDescent="0.25">
      <c r="A156" t="s">
        <v>10</v>
      </c>
      <c r="B156" t="s">
        <v>231</v>
      </c>
      <c r="C156">
        <f>INDEX('US Grad Rate  05-6 Source'!$A$6:$F$67, MATCH(RepeatedMeasures!$A156, 'US Grad Rate  05-6 Source'!$A$6:$A$67, 0), MATCH(RepeatedMeasures!$B156, 'US Grad Rate  05-6 Source'!$A$6:$F$6,0))</f>
        <v>68.7</v>
      </c>
      <c r="D156">
        <f>INDEX('US Grad Rate 07-8 Source'!$A$6:$F$67, MATCH(RepeatedMeasures!$A156, 'US Grad Rate 07-8 Source'!$A$6:$A$67,0), MATCH(RepeatedMeasures!$B156,'US Grad Rate 07-8 Source'!$A$6:$F$6,0))</f>
        <v>90.7</v>
      </c>
      <c r="E156">
        <f>INDEX('US Grad Rate 09-10 Source'!$A$6:$F$66, MATCH(RepeatedMeasures!$A156,'US Grad Rate 09-10 Source'!$A$6:$A$67, 0), MATCH(RepeatedMeasures!$B156, 'US Grad Rate 09-10 Source'!$A$6:$F$6, 0))</f>
        <v>85.8</v>
      </c>
    </row>
    <row r="157" spans="1:5" x14ac:dyDescent="0.25">
      <c r="A157" t="s">
        <v>13</v>
      </c>
      <c r="B157" t="s">
        <v>231</v>
      </c>
      <c r="C157">
        <f>INDEX('US Grad Rate  05-6 Source'!$A$6:$F$67, MATCH(RepeatedMeasures!$A157, 'US Grad Rate  05-6 Source'!$A$6:$A$67, 0), MATCH(RepeatedMeasures!$B157, 'US Grad Rate  05-6 Source'!$A$6:$F$6,0))</f>
        <v>64.400000000000006</v>
      </c>
      <c r="D157">
        <f>INDEX('US Grad Rate 07-8 Source'!$A$6:$F$67, MATCH(RepeatedMeasures!$A157, 'US Grad Rate 07-8 Source'!$A$6:$A$67,0), MATCH(RepeatedMeasures!$B157,'US Grad Rate 07-8 Source'!$A$6:$F$6,0))</f>
        <v>66.7</v>
      </c>
      <c r="E157">
        <f>INDEX('US Grad Rate 09-10 Source'!$A$6:$F$66, MATCH(RepeatedMeasures!$A157,'US Grad Rate 09-10 Source'!$A$6:$A$67, 0), MATCH(RepeatedMeasures!$B157, 'US Grad Rate 09-10 Source'!$A$6:$F$6, 0))</f>
        <v>70.599999999999994</v>
      </c>
    </row>
    <row r="158" spans="1:5" x14ac:dyDescent="0.25">
      <c r="A158" t="s">
        <v>14</v>
      </c>
      <c r="B158" t="s">
        <v>231</v>
      </c>
      <c r="C158">
        <f>INDEX('US Grad Rate  05-6 Source'!$A$6:$F$67, MATCH(RepeatedMeasures!$A158, 'US Grad Rate  05-6 Source'!$A$6:$A$67, 0), MATCH(RepeatedMeasures!$B158, 'US Grad Rate  05-6 Source'!$A$6:$F$6,0))</f>
        <v>83.7</v>
      </c>
      <c r="D158">
        <f>INDEX('US Grad Rate 07-8 Source'!$A$6:$F$67, MATCH(RepeatedMeasures!$A158, 'US Grad Rate 07-8 Source'!$A$6:$A$67,0), MATCH(RepeatedMeasures!$B158,'US Grad Rate 07-8 Source'!$A$6:$F$6,0))</f>
        <v>77.900000000000006</v>
      </c>
      <c r="E158">
        <f>INDEX('US Grad Rate 09-10 Source'!$A$6:$F$66, MATCH(RepeatedMeasures!$A158,'US Grad Rate 09-10 Source'!$A$6:$A$67, 0), MATCH(RepeatedMeasures!$B158, 'US Grad Rate 09-10 Source'!$A$6:$F$6, 0))</f>
        <v>77</v>
      </c>
    </row>
    <row r="159" spans="1:5" x14ac:dyDescent="0.25">
      <c r="A159" t="s">
        <v>16</v>
      </c>
      <c r="B159" t="s">
        <v>231</v>
      </c>
      <c r="C159">
        <f>INDEX('US Grad Rate  05-6 Source'!$A$6:$F$67, MATCH(RepeatedMeasures!$A159, 'US Grad Rate  05-6 Source'!$A$6:$A$67, 0), MATCH(RepeatedMeasures!$B159, 'US Grad Rate  05-6 Source'!$A$6:$F$6,0))</f>
        <v>59.1</v>
      </c>
      <c r="D159">
        <f>INDEX('US Grad Rate 07-8 Source'!$A$6:$F$67, MATCH(RepeatedMeasures!$A159, 'US Grad Rate 07-8 Source'!$A$6:$A$67,0), MATCH(RepeatedMeasures!$B159,'US Grad Rate 07-8 Source'!$A$6:$F$6,0))</f>
        <v>61.2</v>
      </c>
      <c r="E159">
        <f>INDEX('US Grad Rate 09-10 Source'!$A$6:$F$66, MATCH(RepeatedMeasures!$A159,'US Grad Rate 09-10 Source'!$A$6:$A$67, 0), MATCH(RepeatedMeasures!$B159, 'US Grad Rate 09-10 Source'!$A$6:$F$6, 0))</f>
        <v>71.7</v>
      </c>
    </row>
    <row r="160" spans="1:5" x14ac:dyDescent="0.25">
      <c r="A160" t="s">
        <v>17</v>
      </c>
      <c r="B160" t="s">
        <v>231</v>
      </c>
      <c r="C160">
        <f>INDEX('US Grad Rate  05-6 Source'!$A$6:$F$67, MATCH(RepeatedMeasures!$A160, 'US Grad Rate  05-6 Source'!$A$6:$A$67, 0), MATCH(RepeatedMeasures!$B160, 'US Grad Rate  05-6 Source'!$A$6:$F$6,0))</f>
        <v>58</v>
      </c>
      <c r="D160">
        <f>INDEX('US Grad Rate 07-8 Source'!$A$6:$F$67, MATCH(RepeatedMeasures!$A160, 'US Grad Rate 07-8 Source'!$A$6:$A$67,0), MATCH(RepeatedMeasures!$B160,'US Grad Rate 07-8 Source'!$A$6:$F$6,0))</f>
        <v>56.7</v>
      </c>
      <c r="E160">
        <f>INDEX('US Grad Rate 09-10 Source'!$A$6:$F$66, MATCH(RepeatedMeasures!$A160,'US Grad Rate 09-10 Source'!$A$6:$A$67, 0), MATCH(RepeatedMeasures!$B160, 'US Grad Rate 09-10 Source'!$A$6:$F$6, 0))</f>
        <v>65.900000000000006</v>
      </c>
    </row>
    <row r="161" spans="1:5" x14ac:dyDescent="0.25">
      <c r="A161" t="s">
        <v>18</v>
      </c>
      <c r="B161" t="s">
        <v>231</v>
      </c>
      <c r="C161">
        <f>INDEX('US Grad Rate  05-6 Source'!$A$6:$F$67, MATCH(RepeatedMeasures!$A161, 'US Grad Rate  05-6 Source'!$A$6:$A$67, 0), MATCH(RepeatedMeasures!$B161, 'US Grad Rate  05-6 Source'!$A$6:$F$6,0))</f>
        <v>60.3</v>
      </c>
      <c r="D161">
        <f>INDEX('US Grad Rate 07-8 Source'!$A$6:$F$67, MATCH(RepeatedMeasures!$A161, 'US Grad Rate 07-8 Source'!$A$6:$A$67,0), MATCH(RepeatedMeasures!$B161,'US Grad Rate 07-8 Source'!$A$6:$F$6,0))</f>
        <v>65.8</v>
      </c>
      <c r="E161">
        <f>INDEX('US Grad Rate 09-10 Source'!$A$6:$F$66, MATCH(RepeatedMeasures!$A161,'US Grad Rate 09-10 Source'!$A$6:$A$67, 0), MATCH(RepeatedMeasures!$B161, 'US Grad Rate 09-10 Source'!$A$6:$F$6, 0))</f>
        <v>55.5</v>
      </c>
    </row>
    <row r="162" spans="1:5" x14ac:dyDescent="0.25">
      <c r="A162" t="s">
        <v>19</v>
      </c>
      <c r="B162" t="s">
        <v>231</v>
      </c>
      <c r="C162">
        <f>INDEX('US Grad Rate  05-6 Source'!$A$6:$F$67, MATCH(RepeatedMeasures!$A162, 'US Grad Rate  05-6 Source'!$A$6:$A$67, 0), MATCH(RepeatedMeasures!$B162, 'US Grad Rate  05-6 Source'!$A$6:$F$6,0))</f>
        <v>65.3</v>
      </c>
      <c r="D162" t="str">
        <f>INDEX('US Grad Rate 07-8 Source'!$A$6:$F$67, MATCH(RepeatedMeasures!$A162, 'US Grad Rate 07-8 Source'!$A$6:$A$67,0), MATCH(RepeatedMeasures!$B162,'US Grad Rate 07-8 Source'!$A$6:$F$6,0))</f>
        <v>–</v>
      </c>
      <c r="E162">
        <f>INDEX('US Grad Rate 09-10 Source'!$A$6:$F$66, MATCH(RepeatedMeasures!$A162,'US Grad Rate 09-10 Source'!$A$6:$A$67, 0), MATCH(RepeatedMeasures!$B162, 'US Grad Rate 09-10 Source'!$A$6:$F$6, 0))</f>
        <v>67.3</v>
      </c>
    </row>
    <row r="163" spans="1:5" x14ac:dyDescent="0.25">
      <c r="A163" t="s">
        <v>20</v>
      </c>
      <c r="B163" t="s">
        <v>231</v>
      </c>
      <c r="C163" t="str">
        <f>INDEX('US Grad Rate  05-6 Source'!$A$6:$F$67, MATCH(RepeatedMeasures!$A163, 'US Grad Rate  05-6 Source'!$A$6:$A$67, 0), MATCH(RepeatedMeasures!$B163, 'US Grad Rate  05-6 Source'!$A$6:$F$6,0))</f>
        <v>–</v>
      </c>
      <c r="D163">
        <f>INDEX('US Grad Rate 07-8 Source'!$A$6:$F$67, MATCH(RepeatedMeasures!$A163, 'US Grad Rate 07-8 Source'!$A$6:$A$67,0), MATCH(RepeatedMeasures!$B163,'US Grad Rate 07-8 Source'!$A$6:$F$6,0))</f>
        <v>54.2</v>
      </c>
      <c r="E163">
        <f>INDEX('US Grad Rate 09-10 Source'!$A$6:$F$66, MATCH(RepeatedMeasures!$A163,'US Grad Rate 09-10 Source'!$A$6:$A$67, 0), MATCH(RepeatedMeasures!$B163, 'US Grad Rate 09-10 Source'!$A$6:$F$6, 0))</f>
        <v>58.5</v>
      </c>
    </row>
    <row r="164" spans="1:5" x14ac:dyDescent="0.25">
      <c r="A164" t="s">
        <v>22</v>
      </c>
      <c r="B164" t="s">
        <v>231</v>
      </c>
      <c r="C164">
        <f>INDEX('US Grad Rate  05-6 Source'!$A$6:$F$67, MATCH(RepeatedMeasures!$A164, 'US Grad Rate  05-6 Source'!$A$6:$A$67, 0), MATCH(RepeatedMeasures!$B164, 'US Grad Rate  05-6 Source'!$A$6:$F$6,0))</f>
        <v>61.1</v>
      </c>
      <c r="D164">
        <f>INDEX('US Grad Rate 07-8 Source'!$A$6:$F$67, MATCH(RepeatedMeasures!$A164, 'US Grad Rate 07-8 Source'!$A$6:$A$67,0), MATCH(RepeatedMeasures!$B164,'US Grad Rate 07-8 Source'!$A$6:$F$6,0))</f>
        <v>63.9</v>
      </c>
      <c r="E164">
        <f>INDEX('US Grad Rate 09-10 Source'!$A$6:$F$66, MATCH(RepeatedMeasures!$A164,'US Grad Rate 09-10 Source'!$A$6:$A$67, 0), MATCH(RepeatedMeasures!$B164, 'US Grad Rate 09-10 Source'!$A$6:$F$6, 0))</f>
        <v>71.099999999999994</v>
      </c>
    </row>
    <row r="165" spans="1:5" x14ac:dyDescent="0.25">
      <c r="A165" t="s">
        <v>23</v>
      </c>
      <c r="B165" t="s">
        <v>231</v>
      </c>
      <c r="C165">
        <f>INDEX('US Grad Rate  05-6 Source'!$A$6:$F$67, MATCH(RepeatedMeasures!$A165, 'US Grad Rate  05-6 Source'!$A$6:$A$67, 0), MATCH(RepeatedMeasures!$B165, 'US Grad Rate  05-6 Source'!$A$6:$F$6,0))</f>
        <v>51.2</v>
      </c>
      <c r="D165">
        <f>INDEX('US Grad Rate 07-8 Source'!$A$6:$F$67, MATCH(RepeatedMeasures!$A165, 'US Grad Rate 07-8 Source'!$A$6:$A$67,0), MATCH(RepeatedMeasures!$B165,'US Grad Rate 07-8 Source'!$A$6:$F$6,0))</f>
        <v>55.4</v>
      </c>
      <c r="E165">
        <f>INDEX('US Grad Rate 09-10 Source'!$A$6:$F$66, MATCH(RepeatedMeasures!$A165,'US Grad Rate 09-10 Source'!$A$6:$A$67, 0), MATCH(RepeatedMeasures!$B165, 'US Grad Rate 09-10 Source'!$A$6:$F$6, 0))</f>
        <v>66.3</v>
      </c>
    </row>
    <row r="166" spans="1:5" x14ac:dyDescent="0.25">
      <c r="A166" t="s">
        <v>25</v>
      </c>
      <c r="B166" t="s">
        <v>231</v>
      </c>
      <c r="C166">
        <f>INDEX('US Grad Rate  05-6 Source'!$A$6:$F$67, MATCH(RepeatedMeasures!$A166, 'US Grad Rate  05-6 Source'!$A$6:$A$67, 0), MATCH(RepeatedMeasures!$B166, 'US Grad Rate  05-6 Source'!$A$6:$F$6,0))</f>
        <v>71</v>
      </c>
      <c r="D166">
        <f>INDEX('US Grad Rate 07-8 Source'!$A$6:$F$67, MATCH(RepeatedMeasures!$A166, 'US Grad Rate 07-8 Source'!$A$6:$A$67,0), MATCH(RepeatedMeasures!$B166,'US Grad Rate 07-8 Source'!$A$6:$F$6,0))</f>
        <v>71.3</v>
      </c>
      <c r="E166">
        <f>INDEX('US Grad Rate 09-10 Source'!$A$6:$F$66, MATCH(RepeatedMeasures!$A166,'US Grad Rate 09-10 Source'!$A$6:$A$67, 0), MATCH(RepeatedMeasures!$B166, 'US Grad Rate 09-10 Source'!$A$6:$F$6, 0))</f>
        <v>72.400000000000006</v>
      </c>
    </row>
    <row r="167" spans="1:5" x14ac:dyDescent="0.25">
      <c r="A167" t="s">
        <v>26</v>
      </c>
      <c r="B167" t="s">
        <v>231</v>
      </c>
      <c r="C167" t="str">
        <f>INDEX('US Grad Rate  05-6 Source'!$A$6:$F$67, MATCH(RepeatedMeasures!$A167, 'US Grad Rate  05-6 Source'!$A$6:$A$67, 0), MATCH(RepeatedMeasures!$B167, 'US Grad Rate  05-6 Source'!$A$6:$F$6,0))</f>
        <v>–</v>
      </c>
      <c r="D167">
        <f>INDEX('US Grad Rate 07-8 Source'!$A$6:$F$67, MATCH(RepeatedMeasures!$A167, 'US Grad Rate 07-8 Source'!$A$6:$A$67,0), MATCH(RepeatedMeasures!$B167,'US Grad Rate 07-8 Source'!$A$6:$F$6,0))</f>
        <v>68.7</v>
      </c>
      <c r="E167">
        <f>INDEX('US Grad Rate 09-10 Source'!$A$6:$F$66, MATCH(RepeatedMeasures!$A167,'US Grad Rate 09-10 Source'!$A$6:$A$67, 0), MATCH(RepeatedMeasures!$B167, 'US Grad Rate 09-10 Source'!$A$6:$F$6, 0))</f>
        <v>80.400000000000006</v>
      </c>
    </row>
    <row r="168" spans="1:5" x14ac:dyDescent="0.25">
      <c r="A168" t="s">
        <v>27</v>
      </c>
      <c r="B168" t="s">
        <v>231</v>
      </c>
      <c r="C168">
        <f>INDEX('US Grad Rate  05-6 Source'!$A$6:$F$67, MATCH(RepeatedMeasures!$A168, 'US Grad Rate  05-6 Source'!$A$6:$A$67, 0), MATCH(RepeatedMeasures!$B168, 'US Grad Rate  05-6 Source'!$A$6:$F$6,0))</f>
        <v>66.400000000000006</v>
      </c>
      <c r="D168">
        <f>INDEX('US Grad Rate 07-8 Source'!$A$6:$F$67, MATCH(RepeatedMeasures!$A168, 'US Grad Rate 07-8 Source'!$A$6:$A$67,0), MATCH(RepeatedMeasures!$B168,'US Grad Rate 07-8 Source'!$A$6:$F$6,0))</f>
        <v>69.599999999999994</v>
      </c>
      <c r="E168">
        <f>INDEX('US Grad Rate 09-10 Source'!$A$6:$F$66, MATCH(RepeatedMeasures!$A168,'US Grad Rate 09-10 Source'!$A$6:$A$67, 0), MATCH(RepeatedMeasures!$B168, 'US Grad Rate 09-10 Source'!$A$6:$F$6, 0))</f>
        <v>76</v>
      </c>
    </row>
    <row r="169" spans="1:5" x14ac:dyDescent="0.25">
      <c r="A169" t="s">
        <v>28</v>
      </c>
      <c r="B169" t="s">
        <v>231</v>
      </c>
      <c r="C169">
        <f>INDEX('US Grad Rate  05-6 Source'!$A$6:$F$67, MATCH(RepeatedMeasures!$A169, 'US Grad Rate  05-6 Source'!$A$6:$A$67, 0), MATCH(RepeatedMeasures!$B169, 'US Grad Rate  05-6 Source'!$A$6:$F$6,0))</f>
        <v>68</v>
      </c>
      <c r="D169">
        <f>INDEX('US Grad Rate 07-8 Source'!$A$6:$F$67, MATCH(RepeatedMeasures!$A169, 'US Grad Rate 07-8 Source'!$A$6:$A$67,0), MATCH(RepeatedMeasures!$B169,'US Grad Rate 07-8 Source'!$A$6:$F$6,0))</f>
        <v>66.599999999999994</v>
      </c>
      <c r="E169">
        <f>INDEX('US Grad Rate 09-10 Source'!$A$6:$F$66, MATCH(RepeatedMeasures!$A169,'US Grad Rate 09-10 Source'!$A$6:$A$67, 0), MATCH(RepeatedMeasures!$B169, 'US Grad Rate 09-10 Source'!$A$6:$F$6, 0))</f>
        <v>71.8</v>
      </c>
    </row>
    <row r="170" spans="1:5" x14ac:dyDescent="0.25">
      <c r="A170" t="s">
        <v>29</v>
      </c>
      <c r="B170" t="s">
        <v>231</v>
      </c>
      <c r="C170">
        <f>INDEX('US Grad Rate  05-6 Source'!$A$6:$F$67, MATCH(RepeatedMeasures!$A170, 'US Grad Rate  05-6 Source'!$A$6:$A$67, 0), MATCH(RepeatedMeasures!$B170, 'US Grad Rate  05-6 Source'!$A$6:$F$6,0))</f>
        <v>73.599999999999994</v>
      </c>
      <c r="D170">
        <f>INDEX('US Grad Rate 07-8 Source'!$A$6:$F$67, MATCH(RepeatedMeasures!$A170, 'US Grad Rate 07-8 Source'!$A$6:$A$67,0), MATCH(RepeatedMeasures!$B170,'US Grad Rate 07-8 Source'!$A$6:$F$6,0))</f>
        <v>70.2</v>
      </c>
      <c r="E170">
        <f>INDEX('US Grad Rate 09-10 Source'!$A$6:$F$66, MATCH(RepeatedMeasures!$A170,'US Grad Rate 09-10 Source'!$A$6:$A$67, 0), MATCH(RepeatedMeasures!$B170, 'US Grad Rate 09-10 Source'!$A$6:$F$6, 0))</f>
        <v>86.3</v>
      </c>
    </row>
    <row r="171" spans="1:5" x14ac:dyDescent="0.25">
      <c r="A171" t="s">
        <v>30</v>
      </c>
      <c r="B171" t="s">
        <v>231</v>
      </c>
      <c r="C171">
        <f>INDEX('US Grad Rate  05-6 Source'!$A$6:$F$67, MATCH(RepeatedMeasures!$A171, 'US Grad Rate  05-6 Source'!$A$6:$A$67, 0), MATCH(RepeatedMeasures!$B171, 'US Grad Rate  05-6 Source'!$A$6:$F$6,0))</f>
        <v>58.6</v>
      </c>
      <c r="D171">
        <f>INDEX('US Grad Rate 07-8 Source'!$A$6:$F$67, MATCH(RepeatedMeasures!$A171, 'US Grad Rate 07-8 Source'!$A$6:$A$67,0), MATCH(RepeatedMeasures!$B171,'US Grad Rate 07-8 Source'!$A$6:$F$6,0))</f>
        <v>62.2</v>
      </c>
      <c r="E171">
        <f>INDEX('US Grad Rate 09-10 Source'!$A$6:$F$66, MATCH(RepeatedMeasures!$A171,'US Grad Rate 09-10 Source'!$A$6:$A$67, 0), MATCH(RepeatedMeasures!$B171, 'US Grad Rate 09-10 Source'!$A$6:$F$6, 0))</f>
        <v>78.8</v>
      </c>
    </row>
    <row r="172" spans="1:5" x14ac:dyDescent="0.25">
      <c r="A172" t="s">
        <v>31</v>
      </c>
      <c r="B172" t="s">
        <v>231</v>
      </c>
      <c r="C172" t="str">
        <f>INDEX('US Grad Rate  05-6 Source'!$A$6:$F$67, MATCH(RepeatedMeasures!$A172, 'US Grad Rate  05-6 Source'!$A$6:$A$67, 0), MATCH(RepeatedMeasures!$B172, 'US Grad Rate  05-6 Source'!$A$6:$F$6,0))</f>
        <v>–</v>
      </c>
      <c r="D172">
        <f>INDEX('US Grad Rate 07-8 Source'!$A$6:$F$67, MATCH(RepeatedMeasures!$A172, 'US Grad Rate 07-8 Source'!$A$6:$A$67,0), MATCH(RepeatedMeasures!$B172,'US Grad Rate 07-8 Source'!$A$6:$F$6,0))</f>
        <v>75.599999999999994</v>
      </c>
      <c r="E172">
        <f>INDEX('US Grad Rate 09-10 Source'!$A$6:$F$66, MATCH(RepeatedMeasures!$A172,'US Grad Rate 09-10 Source'!$A$6:$A$67, 0), MATCH(RepeatedMeasures!$B172, 'US Grad Rate 09-10 Source'!$A$6:$F$6, 0))</f>
        <v>81.099999999999994</v>
      </c>
    </row>
    <row r="173" spans="1:5" x14ac:dyDescent="0.25">
      <c r="A173" t="s">
        <v>32</v>
      </c>
      <c r="B173" t="s">
        <v>231</v>
      </c>
      <c r="C173">
        <f>INDEX('US Grad Rate  05-6 Source'!$A$6:$F$67, MATCH(RepeatedMeasures!$A173, 'US Grad Rate  05-6 Source'!$A$6:$A$67, 0), MATCH(RepeatedMeasures!$B173, 'US Grad Rate  05-6 Source'!$A$6:$F$6,0))</f>
        <v>63.3</v>
      </c>
      <c r="D173">
        <f>INDEX('US Grad Rate 07-8 Source'!$A$6:$F$67, MATCH(RepeatedMeasures!$A173, 'US Grad Rate 07-8 Source'!$A$6:$A$67,0), MATCH(RepeatedMeasures!$B173,'US Grad Rate 07-8 Source'!$A$6:$F$6,0))</f>
        <v>72.3</v>
      </c>
      <c r="E173">
        <f>INDEX('US Grad Rate 09-10 Source'!$A$6:$F$66, MATCH(RepeatedMeasures!$A173,'US Grad Rate 09-10 Source'!$A$6:$A$67, 0), MATCH(RepeatedMeasures!$B173, 'US Grad Rate 09-10 Source'!$A$6:$F$6, 0))</f>
        <v>78.3</v>
      </c>
    </row>
    <row r="174" spans="1:5" x14ac:dyDescent="0.25">
      <c r="A174" t="s">
        <v>33</v>
      </c>
      <c r="B174" t="s">
        <v>231</v>
      </c>
      <c r="C174">
        <f>INDEX('US Grad Rate  05-6 Source'!$A$6:$F$67, MATCH(RepeatedMeasures!$A174, 'US Grad Rate  05-6 Source'!$A$6:$A$67, 0), MATCH(RepeatedMeasures!$B174, 'US Grad Rate  05-6 Source'!$A$6:$F$6,0))</f>
        <v>89.2</v>
      </c>
      <c r="D174" t="str">
        <f>INDEX('US Grad Rate 07-8 Source'!$A$6:$F$67, MATCH(RepeatedMeasures!$A174, 'US Grad Rate 07-8 Source'!$A$6:$A$67,0), MATCH(RepeatedMeasures!$B174,'US Grad Rate 07-8 Source'!$A$6:$F$6,0))</f>
        <v>–</v>
      </c>
      <c r="E174">
        <f>INDEX('US Grad Rate 09-10 Source'!$A$6:$F$66, MATCH(RepeatedMeasures!$A174,'US Grad Rate 09-10 Source'!$A$6:$A$67, 0), MATCH(RepeatedMeasures!$B174, 'US Grad Rate 09-10 Source'!$A$6:$F$6, 0))</f>
        <v>96.1</v>
      </c>
    </row>
    <row r="175" spans="1:5" x14ac:dyDescent="0.25">
      <c r="A175" t="s">
        <v>34</v>
      </c>
      <c r="B175" t="s">
        <v>231</v>
      </c>
      <c r="C175">
        <f>INDEX('US Grad Rate  05-6 Source'!$A$6:$F$67, MATCH(RepeatedMeasures!$A175, 'US Grad Rate  05-6 Source'!$A$6:$A$67, 0), MATCH(RepeatedMeasures!$B175, 'US Grad Rate  05-6 Source'!$A$6:$F$6,0))</f>
        <v>78</v>
      </c>
      <c r="D175">
        <f>INDEX('US Grad Rate 07-8 Source'!$A$6:$F$67, MATCH(RepeatedMeasures!$A175, 'US Grad Rate 07-8 Source'!$A$6:$A$67,0), MATCH(RepeatedMeasures!$B175,'US Grad Rate 07-8 Source'!$A$6:$F$6,0))</f>
        <v>75.900000000000006</v>
      </c>
      <c r="E175">
        <f>INDEX('US Grad Rate 09-10 Source'!$A$6:$F$66, MATCH(RepeatedMeasures!$A175,'US Grad Rate 09-10 Source'!$A$6:$A$67, 0), MATCH(RepeatedMeasures!$B175, 'US Grad Rate 09-10 Source'!$A$6:$F$6, 0))</f>
        <v>77.400000000000006</v>
      </c>
    </row>
    <row r="176" spans="1:5" x14ac:dyDescent="0.25">
      <c r="A176" t="s">
        <v>35</v>
      </c>
      <c r="B176" t="s">
        <v>231</v>
      </c>
      <c r="C176">
        <f>INDEX('US Grad Rate  05-6 Source'!$A$6:$F$67, MATCH(RepeatedMeasures!$A176, 'US Grad Rate  05-6 Source'!$A$6:$A$67, 0), MATCH(RepeatedMeasures!$B176, 'US Grad Rate  05-6 Source'!$A$6:$F$6,0))</f>
        <v>63.5</v>
      </c>
      <c r="D176">
        <f>INDEX('US Grad Rate 07-8 Source'!$A$6:$F$67, MATCH(RepeatedMeasures!$A176, 'US Grad Rate 07-8 Source'!$A$6:$A$67,0), MATCH(RepeatedMeasures!$B176,'US Grad Rate 07-8 Source'!$A$6:$F$6,0))</f>
        <v>64.7</v>
      </c>
      <c r="E176">
        <f>INDEX('US Grad Rate 09-10 Source'!$A$6:$F$66, MATCH(RepeatedMeasures!$A176,'US Grad Rate 09-10 Source'!$A$6:$A$67, 0), MATCH(RepeatedMeasures!$B176, 'US Grad Rate 09-10 Source'!$A$6:$F$6, 0))</f>
        <v>65</v>
      </c>
    </row>
    <row r="177" spans="1:5" x14ac:dyDescent="0.25">
      <c r="A177" t="s">
        <v>36</v>
      </c>
      <c r="B177" t="s">
        <v>231</v>
      </c>
      <c r="C177">
        <f>INDEX('US Grad Rate  05-6 Source'!$A$6:$F$67, MATCH(RepeatedMeasures!$A177, 'US Grad Rate  05-6 Source'!$A$6:$A$67, 0), MATCH(RepeatedMeasures!$B177, 'US Grad Rate  05-6 Source'!$A$6:$F$6,0))</f>
        <v>55</v>
      </c>
      <c r="D177">
        <f>INDEX('US Grad Rate 07-8 Source'!$A$6:$F$67, MATCH(RepeatedMeasures!$A177, 'US Grad Rate 07-8 Source'!$A$6:$A$67,0), MATCH(RepeatedMeasures!$B177,'US Grad Rate 07-8 Source'!$A$6:$F$6,0))</f>
        <v>63.8</v>
      </c>
      <c r="E177">
        <f>INDEX('US Grad Rate 09-10 Source'!$A$6:$F$66, MATCH(RepeatedMeasures!$A177,'US Grad Rate 09-10 Source'!$A$6:$A$67, 0), MATCH(RepeatedMeasures!$B177, 'US Grad Rate 09-10 Source'!$A$6:$F$6, 0))</f>
        <v>62.9</v>
      </c>
    </row>
    <row r="178" spans="1:5" x14ac:dyDescent="0.25">
      <c r="A178" t="s">
        <v>37</v>
      </c>
      <c r="B178" t="s">
        <v>231</v>
      </c>
      <c r="C178">
        <f>INDEX('US Grad Rate  05-6 Source'!$A$6:$F$67, MATCH(RepeatedMeasures!$A178, 'US Grad Rate  05-6 Source'!$A$6:$A$67, 0), MATCH(RepeatedMeasures!$B178, 'US Grad Rate  05-6 Source'!$A$6:$F$6,0))</f>
        <v>63.5</v>
      </c>
      <c r="D178">
        <f>INDEX('US Grad Rate 07-8 Source'!$A$6:$F$67, MATCH(RepeatedMeasures!$A178, 'US Grad Rate 07-8 Source'!$A$6:$A$67,0), MATCH(RepeatedMeasures!$B178,'US Grad Rate 07-8 Source'!$A$6:$F$6,0))</f>
        <v>62.3</v>
      </c>
      <c r="E178">
        <f>INDEX('US Grad Rate 09-10 Source'!$A$6:$F$66, MATCH(RepeatedMeasures!$A178,'US Grad Rate 09-10 Source'!$A$6:$A$67, 0), MATCH(RepeatedMeasures!$B178, 'US Grad Rate 09-10 Source'!$A$6:$F$6, 0))</f>
        <v>66.7</v>
      </c>
    </row>
    <row r="179" spans="1:5" x14ac:dyDescent="0.25">
      <c r="A179" t="s">
        <v>38</v>
      </c>
      <c r="B179" t="s">
        <v>231</v>
      </c>
      <c r="C179">
        <f>INDEX('US Grad Rate  05-6 Source'!$A$6:$F$67, MATCH(RepeatedMeasures!$A179, 'US Grad Rate  05-6 Source'!$A$6:$A$67, 0), MATCH(RepeatedMeasures!$B179, 'US Grad Rate  05-6 Source'!$A$6:$F$6,0))</f>
        <v>66.400000000000006</v>
      </c>
      <c r="D179">
        <f>INDEX('US Grad Rate 07-8 Source'!$A$6:$F$67, MATCH(RepeatedMeasures!$A179, 'US Grad Rate 07-8 Source'!$A$6:$A$67,0), MATCH(RepeatedMeasures!$B179,'US Grad Rate 07-8 Source'!$A$6:$F$6,0))</f>
        <v>65.900000000000006</v>
      </c>
      <c r="E179">
        <f>INDEX('US Grad Rate 09-10 Source'!$A$6:$F$66, MATCH(RepeatedMeasures!$A179,'US Grad Rate 09-10 Source'!$A$6:$A$67, 0), MATCH(RepeatedMeasures!$B179, 'US Grad Rate 09-10 Source'!$A$6:$F$6, 0))</f>
        <v>61.8</v>
      </c>
    </row>
    <row r="180" spans="1:5" x14ac:dyDescent="0.25">
      <c r="A180" t="s">
        <v>39</v>
      </c>
      <c r="B180" t="s">
        <v>231</v>
      </c>
      <c r="C180">
        <f>INDEX('US Grad Rate  05-6 Source'!$A$6:$F$67, MATCH(RepeatedMeasures!$A180, 'US Grad Rate  05-6 Source'!$A$6:$A$67, 0), MATCH(RepeatedMeasures!$B180, 'US Grad Rate  05-6 Source'!$A$6:$F$6,0))</f>
        <v>88.5</v>
      </c>
      <c r="D180">
        <f>INDEX('US Grad Rate 07-8 Source'!$A$6:$F$67, MATCH(RepeatedMeasures!$A180, 'US Grad Rate 07-8 Source'!$A$6:$A$67,0), MATCH(RepeatedMeasures!$B180,'US Grad Rate 07-8 Source'!$A$6:$F$6,0))</f>
        <v>83.6</v>
      </c>
      <c r="E180">
        <f>INDEX('US Grad Rate 09-10 Source'!$A$6:$F$66, MATCH(RepeatedMeasures!$A180,'US Grad Rate 09-10 Source'!$A$6:$A$67, 0), MATCH(RepeatedMeasures!$B180, 'US Grad Rate 09-10 Source'!$A$6:$F$6, 0))</f>
        <v>81.2</v>
      </c>
    </row>
    <row r="181" spans="1:5" x14ac:dyDescent="0.25">
      <c r="A181" t="s">
        <v>40</v>
      </c>
      <c r="B181" t="s">
        <v>231</v>
      </c>
      <c r="C181">
        <f>INDEX('US Grad Rate  05-6 Source'!$A$6:$F$67, MATCH(RepeatedMeasures!$A181, 'US Grad Rate  05-6 Source'!$A$6:$A$67, 0), MATCH(RepeatedMeasures!$B181, 'US Grad Rate  05-6 Source'!$A$6:$F$6,0))</f>
        <v>88.5</v>
      </c>
      <c r="D181">
        <f>INDEX('US Grad Rate 07-8 Source'!$A$6:$F$67, MATCH(RepeatedMeasures!$A181, 'US Grad Rate 07-8 Source'!$A$6:$A$67,0), MATCH(RepeatedMeasures!$B181,'US Grad Rate 07-8 Source'!$A$6:$F$6,0))</f>
        <v>69.5</v>
      </c>
      <c r="E181">
        <f>INDEX('US Grad Rate 09-10 Source'!$A$6:$F$66, MATCH(RepeatedMeasures!$A181,'US Grad Rate 09-10 Source'!$A$6:$A$67, 0), MATCH(RepeatedMeasures!$B181, 'US Grad Rate 09-10 Source'!$A$6:$F$6, 0))</f>
        <v>74.900000000000006</v>
      </c>
    </row>
    <row r="182" spans="1:5" x14ac:dyDescent="0.25">
      <c r="A182" t="s">
        <v>41</v>
      </c>
      <c r="B182" t="s">
        <v>231</v>
      </c>
      <c r="C182">
        <f>INDEX('US Grad Rate  05-6 Source'!$A$6:$F$67, MATCH(RepeatedMeasures!$A182, 'US Grad Rate  05-6 Source'!$A$6:$A$67, 0), MATCH(RepeatedMeasures!$B182, 'US Grad Rate  05-6 Source'!$A$6:$F$6,0))</f>
        <v>68.7</v>
      </c>
      <c r="D182">
        <f>INDEX('US Grad Rate 07-8 Source'!$A$6:$F$67, MATCH(RepeatedMeasures!$A182, 'US Grad Rate 07-8 Source'!$A$6:$A$67,0), MATCH(RepeatedMeasures!$B182,'US Grad Rate 07-8 Source'!$A$6:$F$6,0))</f>
        <v>67.2</v>
      </c>
      <c r="E182">
        <f>INDEX('US Grad Rate 09-10 Source'!$A$6:$F$66, MATCH(RepeatedMeasures!$A182,'US Grad Rate 09-10 Source'!$A$6:$A$67, 0), MATCH(RepeatedMeasures!$B182, 'US Grad Rate 09-10 Source'!$A$6:$F$6, 0))</f>
        <v>71.3</v>
      </c>
    </row>
    <row r="183" spans="1:5" x14ac:dyDescent="0.25">
      <c r="A183" t="s">
        <v>42</v>
      </c>
      <c r="B183" t="s">
        <v>231</v>
      </c>
      <c r="C183">
        <f>INDEX('US Grad Rate  05-6 Source'!$A$6:$F$67, MATCH(RepeatedMeasures!$A183, 'US Grad Rate  05-6 Source'!$A$6:$A$67, 0), MATCH(RepeatedMeasures!$B183, 'US Grad Rate  05-6 Source'!$A$6:$F$6,0))</f>
        <v>44.8</v>
      </c>
      <c r="D183" t="str">
        <f>INDEX('US Grad Rate 07-8 Source'!$A$6:$F$67, MATCH(RepeatedMeasures!$A183, 'US Grad Rate 07-8 Source'!$A$6:$A$67,0), MATCH(RepeatedMeasures!$B183,'US Grad Rate 07-8 Source'!$A$6:$F$6,0))</f>
        <v>–</v>
      </c>
      <c r="E183">
        <f>INDEX('US Grad Rate 09-10 Source'!$A$6:$F$66, MATCH(RepeatedMeasures!$A183,'US Grad Rate 09-10 Source'!$A$6:$A$67, 0), MATCH(RepeatedMeasures!$B183, 'US Grad Rate 09-10 Source'!$A$6:$F$6, 0))</f>
        <v>47.2</v>
      </c>
    </row>
    <row r="184" spans="1:5" x14ac:dyDescent="0.25">
      <c r="A184" t="s">
        <v>43</v>
      </c>
      <c r="B184" t="s">
        <v>231</v>
      </c>
      <c r="C184" t="str">
        <f>INDEX('US Grad Rate  05-6 Source'!$A$6:$F$67, MATCH(RepeatedMeasures!$A184, 'US Grad Rate  05-6 Source'!$A$6:$A$67, 0), MATCH(RepeatedMeasures!$B184, 'US Grad Rate  05-6 Source'!$A$6:$F$6,0))</f>
        <v>–</v>
      </c>
      <c r="D184">
        <f>INDEX('US Grad Rate 07-8 Source'!$A$6:$F$67, MATCH(RepeatedMeasures!$A184, 'US Grad Rate 07-8 Source'!$A$6:$A$67,0), MATCH(RepeatedMeasures!$B184,'US Grad Rate 07-8 Source'!$A$6:$F$6,0))</f>
        <v>48.1</v>
      </c>
      <c r="E184">
        <f>INDEX('US Grad Rate 09-10 Source'!$A$6:$F$66, MATCH(RepeatedMeasures!$A184,'US Grad Rate 09-10 Source'!$A$6:$A$67, 0), MATCH(RepeatedMeasures!$B184, 'US Grad Rate 09-10 Source'!$A$6:$F$6, 0))</f>
        <v>89.9</v>
      </c>
    </row>
    <row r="185" spans="1:5" x14ac:dyDescent="0.25">
      <c r="A185" t="s">
        <v>44</v>
      </c>
      <c r="B185" t="s">
        <v>231</v>
      </c>
      <c r="C185">
        <f>INDEX('US Grad Rate  05-6 Source'!$A$6:$F$67, MATCH(RepeatedMeasures!$A185, 'US Grad Rate  05-6 Source'!$A$6:$A$67, 0), MATCH(RepeatedMeasures!$B185, 'US Grad Rate  05-6 Source'!$A$6:$F$6,0))</f>
        <v>76.2</v>
      </c>
      <c r="D185">
        <f>INDEX('US Grad Rate 07-8 Source'!$A$6:$F$67, MATCH(RepeatedMeasures!$A185, 'US Grad Rate 07-8 Source'!$A$6:$A$67,0), MATCH(RepeatedMeasures!$B185,'US Grad Rate 07-8 Source'!$A$6:$F$6,0))</f>
        <v>76.400000000000006</v>
      </c>
      <c r="E185">
        <f>INDEX('US Grad Rate 09-10 Source'!$A$6:$F$66, MATCH(RepeatedMeasures!$A185,'US Grad Rate 09-10 Source'!$A$6:$A$67, 0), MATCH(RepeatedMeasures!$B185, 'US Grad Rate 09-10 Source'!$A$6:$F$6, 0))</f>
        <v>77.099999999999994</v>
      </c>
    </row>
    <row r="186" spans="1:5" x14ac:dyDescent="0.25">
      <c r="A186" t="s">
        <v>45</v>
      </c>
      <c r="B186" t="s">
        <v>231</v>
      </c>
      <c r="C186">
        <f>INDEX('US Grad Rate  05-6 Source'!$A$6:$F$67, MATCH(RepeatedMeasures!$A186, 'US Grad Rate  05-6 Source'!$A$6:$A$67, 0), MATCH(RepeatedMeasures!$B186, 'US Grad Rate  05-6 Source'!$A$6:$F$6,0))</f>
        <v>61.9</v>
      </c>
      <c r="D186">
        <f>INDEX('US Grad Rate 07-8 Source'!$A$6:$F$67, MATCH(RepeatedMeasures!$A186, 'US Grad Rate 07-8 Source'!$A$6:$A$67,0), MATCH(RepeatedMeasures!$B186,'US Grad Rate 07-8 Source'!$A$6:$F$6,0))</f>
        <v>62.3</v>
      </c>
      <c r="E186">
        <f>INDEX('US Grad Rate 09-10 Source'!$A$6:$F$66, MATCH(RepeatedMeasures!$A186,'US Grad Rate 09-10 Source'!$A$6:$A$67, 0), MATCH(RepeatedMeasures!$B186, 'US Grad Rate 09-10 Source'!$A$6:$F$6, 0))</f>
        <v>65.3</v>
      </c>
    </row>
    <row r="187" spans="1:5" x14ac:dyDescent="0.25">
      <c r="A187" t="s">
        <v>46</v>
      </c>
      <c r="B187" t="s">
        <v>231</v>
      </c>
      <c r="C187">
        <f>INDEX('US Grad Rate  05-6 Source'!$A$6:$F$67, MATCH(RepeatedMeasures!$A187, 'US Grad Rate  05-6 Source'!$A$6:$A$67, 0), MATCH(RepeatedMeasures!$B187, 'US Grad Rate  05-6 Source'!$A$6:$F$6,0))</f>
        <v>48.5</v>
      </c>
      <c r="D187">
        <f>INDEX('US Grad Rate 07-8 Source'!$A$6:$F$67, MATCH(RepeatedMeasures!$A187, 'US Grad Rate 07-8 Source'!$A$6:$A$67,0), MATCH(RepeatedMeasures!$B187,'US Grad Rate 07-8 Source'!$A$6:$F$6,0))</f>
        <v>53.1</v>
      </c>
      <c r="E187">
        <f>INDEX('US Grad Rate 09-10 Source'!$A$6:$F$66, MATCH(RepeatedMeasures!$A187,'US Grad Rate 09-10 Source'!$A$6:$A$67, 0), MATCH(RepeatedMeasures!$B187, 'US Grad Rate 09-10 Source'!$A$6:$F$6, 0))</f>
        <v>60.7</v>
      </c>
    </row>
    <row r="188" spans="1:5" x14ac:dyDescent="0.25">
      <c r="A188" t="s">
        <v>47</v>
      </c>
      <c r="B188" t="s">
        <v>231</v>
      </c>
      <c r="C188" t="str">
        <f>INDEX('US Grad Rate  05-6 Source'!$A$6:$F$67, MATCH(RepeatedMeasures!$A188, 'US Grad Rate  05-6 Source'!$A$6:$A$67, 0), MATCH(RepeatedMeasures!$B188, 'US Grad Rate  05-6 Source'!$A$6:$F$6,0))</f>
        <v>–</v>
      </c>
      <c r="D188">
        <f>INDEX('US Grad Rate 07-8 Source'!$A$6:$F$67, MATCH(RepeatedMeasures!$A188, 'US Grad Rate 07-8 Source'!$A$6:$A$67,0), MATCH(RepeatedMeasures!$B188,'US Grad Rate 07-8 Source'!$A$6:$F$6,0))</f>
        <v>63.7</v>
      </c>
      <c r="E188">
        <f>INDEX('US Grad Rate 09-10 Source'!$A$6:$F$66, MATCH(RepeatedMeasures!$A188,'US Grad Rate 09-10 Source'!$A$6:$A$67, 0), MATCH(RepeatedMeasures!$B188, 'US Grad Rate 09-10 Source'!$A$6:$F$6, 0))</f>
        <v>67.400000000000006</v>
      </c>
    </row>
    <row r="189" spans="1:5" x14ac:dyDescent="0.25">
      <c r="A189" t="s">
        <v>48</v>
      </c>
      <c r="B189" t="s">
        <v>231</v>
      </c>
      <c r="C189">
        <f>INDEX('US Grad Rate  05-6 Source'!$A$6:$F$67, MATCH(RepeatedMeasures!$A189, 'US Grad Rate  05-6 Source'!$A$6:$A$67, 0), MATCH(RepeatedMeasures!$B189, 'US Grad Rate  05-6 Source'!$A$6:$F$6,0))</f>
        <v>61.2</v>
      </c>
      <c r="D189">
        <f>INDEX('US Grad Rate 07-8 Source'!$A$6:$F$67, MATCH(RepeatedMeasures!$A189, 'US Grad Rate 07-8 Source'!$A$6:$A$67,0), MATCH(RepeatedMeasures!$B189,'US Grad Rate 07-8 Source'!$A$6:$F$6,0))</f>
        <v>63.7</v>
      </c>
      <c r="E189">
        <f>INDEX('US Grad Rate 09-10 Source'!$A$6:$F$66, MATCH(RepeatedMeasures!$A189,'US Grad Rate 09-10 Source'!$A$6:$A$67, 0), MATCH(RepeatedMeasures!$B189, 'US Grad Rate 09-10 Source'!$A$6:$F$6, 0))</f>
        <v>66.7</v>
      </c>
    </row>
    <row r="190" spans="1:5" x14ac:dyDescent="0.25">
      <c r="A190" t="s">
        <v>50</v>
      </c>
      <c r="B190" t="s">
        <v>231</v>
      </c>
      <c r="C190">
        <f>INDEX('US Grad Rate  05-6 Source'!$A$6:$F$67, MATCH(RepeatedMeasures!$A190, 'US Grad Rate  05-6 Source'!$A$6:$A$67, 0), MATCH(RepeatedMeasures!$B190, 'US Grad Rate  05-6 Source'!$A$6:$F$6,0))</f>
        <v>70.7</v>
      </c>
      <c r="D190">
        <f>INDEX('US Grad Rate 07-8 Source'!$A$6:$F$67, MATCH(RepeatedMeasures!$A190, 'US Grad Rate 07-8 Source'!$A$6:$A$67,0), MATCH(RepeatedMeasures!$B190,'US Grad Rate 07-8 Source'!$A$6:$F$6,0))</f>
        <v>65.599999999999994</v>
      </c>
      <c r="E190">
        <f>INDEX('US Grad Rate 09-10 Source'!$A$6:$F$66, MATCH(RepeatedMeasures!$A190,'US Grad Rate 09-10 Source'!$A$6:$A$67, 0), MATCH(RepeatedMeasures!$B190, 'US Grad Rate 09-10 Source'!$A$6:$F$6, 0))</f>
        <v>67.7</v>
      </c>
    </row>
    <row r="191" spans="1:5" x14ac:dyDescent="0.25">
      <c r="A191" t="s">
        <v>51</v>
      </c>
      <c r="B191" t="s">
        <v>231</v>
      </c>
      <c r="C191">
        <f>INDEX('US Grad Rate  05-6 Source'!$A$6:$F$67, MATCH(RepeatedMeasures!$A191, 'US Grad Rate  05-6 Source'!$A$6:$A$67, 0), MATCH(RepeatedMeasures!$B191, 'US Grad Rate  05-6 Source'!$A$6:$F$6,0))</f>
        <v>73.2</v>
      </c>
      <c r="D191">
        <f>INDEX('US Grad Rate 07-8 Source'!$A$6:$F$67, MATCH(RepeatedMeasures!$A191, 'US Grad Rate 07-8 Source'!$A$6:$A$67,0), MATCH(RepeatedMeasures!$B191,'US Grad Rate 07-8 Source'!$A$6:$F$6,0))</f>
        <v>73</v>
      </c>
      <c r="E191">
        <f>INDEX('US Grad Rate 09-10 Source'!$A$6:$F$66, MATCH(RepeatedMeasures!$A191,'US Grad Rate 09-10 Source'!$A$6:$A$67, 0), MATCH(RepeatedMeasures!$B191, 'US Grad Rate 09-10 Source'!$A$6:$F$6, 0))</f>
        <v>70.7</v>
      </c>
    </row>
    <row r="192" spans="1:5" x14ac:dyDescent="0.25">
      <c r="A192" t="s">
        <v>52</v>
      </c>
      <c r="B192" t="s">
        <v>231</v>
      </c>
      <c r="C192">
        <f>INDEX('US Grad Rate  05-6 Source'!$A$6:$F$67, MATCH(RepeatedMeasures!$A192, 'US Grad Rate  05-6 Source'!$A$6:$A$67, 0), MATCH(RepeatedMeasures!$B192, 'US Grad Rate  05-6 Source'!$A$6:$F$6,0))</f>
        <v>68.8</v>
      </c>
      <c r="D192">
        <f>INDEX('US Grad Rate 07-8 Source'!$A$6:$F$67, MATCH(RepeatedMeasures!$A192, 'US Grad Rate 07-8 Source'!$A$6:$A$67,0), MATCH(RepeatedMeasures!$B192,'US Grad Rate 07-8 Source'!$A$6:$F$6,0))</f>
        <v>71</v>
      </c>
      <c r="E192">
        <f>INDEX('US Grad Rate 09-10 Source'!$A$6:$F$66, MATCH(RepeatedMeasures!$A192,'US Grad Rate 09-10 Source'!$A$6:$A$67, 0), MATCH(RepeatedMeasures!$B192, 'US Grad Rate 09-10 Source'!$A$6:$F$6, 0))</f>
        <v>75.599999999999994</v>
      </c>
    </row>
    <row r="193" spans="1:5" x14ac:dyDescent="0.25">
      <c r="A193" t="s">
        <v>53</v>
      </c>
      <c r="B193" t="s">
        <v>231</v>
      </c>
      <c r="C193" t="str">
        <f>INDEX('US Grad Rate  05-6 Source'!$A$6:$F$67, MATCH(RepeatedMeasures!$A193, 'US Grad Rate  05-6 Source'!$A$6:$A$67, 0), MATCH(RepeatedMeasures!$B193, 'US Grad Rate  05-6 Source'!$A$6:$F$6,0))</f>
        <v>–</v>
      </c>
      <c r="D193">
        <f>INDEX('US Grad Rate 07-8 Source'!$A$6:$F$67, MATCH(RepeatedMeasures!$A193, 'US Grad Rate 07-8 Source'!$A$6:$A$67,0), MATCH(RepeatedMeasures!$B193,'US Grad Rate 07-8 Source'!$A$6:$F$6,0))</f>
        <v>67.8</v>
      </c>
      <c r="E193">
        <f>INDEX('US Grad Rate 09-10 Source'!$A$6:$F$66, MATCH(RepeatedMeasures!$A193,'US Grad Rate 09-10 Source'!$A$6:$A$67, 0), MATCH(RepeatedMeasures!$B193, 'US Grad Rate 09-10 Source'!$A$6:$F$6, 0))</f>
        <v>70.400000000000006</v>
      </c>
    </row>
    <row r="194" spans="1:5" x14ac:dyDescent="0.25">
      <c r="A194" t="s">
        <v>56</v>
      </c>
      <c r="B194" t="s">
        <v>231</v>
      </c>
      <c r="C194">
        <f>INDEX('US Grad Rate  05-6 Source'!$A$6:$F$67, MATCH(RepeatedMeasures!$A194, 'US Grad Rate  05-6 Source'!$A$6:$A$67, 0), MATCH(RepeatedMeasures!$B194, 'US Grad Rate  05-6 Source'!$A$6:$F$6,0))</f>
        <v>68</v>
      </c>
      <c r="D194">
        <f>INDEX('US Grad Rate 07-8 Source'!$A$6:$F$67, MATCH(RepeatedMeasures!$A194, 'US Grad Rate 07-8 Source'!$A$6:$A$67,0), MATCH(RepeatedMeasures!$B194,'US Grad Rate 07-8 Source'!$A$6:$F$6,0))</f>
        <v>70.099999999999994</v>
      </c>
      <c r="E194">
        <f>INDEX('US Grad Rate 09-10 Source'!$A$6:$F$66, MATCH(RepeatedMeasures!$A194,'US Grad Rate 09-10 Source'!$A$6:$A$67, 0), MATCH(RepeatedMeasures!$B194, 'US Grad Rate 09-10 Source'!$A$6:$F$6, 0))</f>
        <v>69.099999999999994</v>
      </c>
    </row>
    <row r="195" spans="1:5" x14ac:dyDescent="0.25">
      <c r="A195" t="s">
        <v>57</v>
      </c>
      <c r="B195" t="s">
        <v>231</v>
      </c>
      <c r="C195" t="str">
        <f>INDEX('US Grad Rate  05-6 Source'!$A$6:$F$67, MATCH(RepeatedMeasures!$A195, 'US Grad Rate  05-6 Source'!$A$6:$A$67, 0), MATCH(RepeatedMeasures!$B195, 'US Grad Rate  05-6 Source'!$A$6:$F$6,0))</f>
        <v>–</v>
      </c>
      <c r="D195">
        <f>INDEX('US Grad Rate 07-8 Source'!$A$6:$F$67, MATCH(RepeatedMeasures!$A195, 'US Grad Rate 07-8 Source'!$A$6:$A$67,0), MATCH(RepeatedMeasures!$B195,'US Grad Rate 07-8 Source'!$A$6:$F$6,0))</f>
        <v>59</v>
      </c>
      <c r="E195">
        <f>INDEX('US Grad Rate 09-10 Source'!$A$6:$F$66, MATCH(RepeatedMeasures!$A195,'US Grad Rate 09-10 Source'!$A$6:$A$67, 0), MATCH(RepeatedMeasures!$B195, 'US Grad Rate 09-10 Source'!$A$6:$F$6, 0))</f>
        <v>65.7</v>
      </c>
    </row>
    <row r="196" spans="1:5" x14ac:dyDescent="0.25">
      <c r="A196" t="s">
        <v>58</v>
      </c>
      <c r="B196" t="s">
        <v>231</v>
      </c>
      <c r="C196">
        <f>INDEX('US Grad Rate  05-6 Source'!$A$6:$F$67, MATCH(RepeatedMeasures!$A196, 'US Grad Rate  05-6 Source'!$A$6:$A$67, 0), MATCH(RepeatedMeasures!$B196, 'US Grad Rate  05-6 Source'!$A$6:$F$6,0))</f>
        <v>89.3</v>
      </c>
      <c r="D196">
        <f>INDEX('US Grad Rate 07-8 Source'!$A$6:$F$67, MATCH(RepeatedMeasures!$A196, 'US Grad Rate 07-8 Source'!$A$6:$A$67,0), MATCH(RepeatedMeasures!$B196,'US Grad Rate 07-8 Source'!$A$6:$F$6,0))</f>
        <v>73.3</v>
      </c>
      <c r="E196">
        <f>INDEX('US Grad Rate 09-10 Source'!$A$6:$F$66, MATCH(RepeatedMeasures!$A196,'US Grad Rate 09-10 Source'!$A$6:$A$67, 0), MATCH(RepeatedMeasures!$B196, 'US Grad Rate 09-10 Source'!$A$6:$F$6, 0))</f>
        <v>73.400000000000006</v>
      </c>
    </row>
    <row r="197" spans="1:5" x14ac:dyDescent="0.25">
      <c r="A197" t="s">
        <v>59</v>
      </c>
      <c r="B197" t="s">
        <v>231</v>
      </c>
      <c r="C197">
        <f>INDEX('US Grad Rate  05-6 Source'!$A$6:$F$67, MATCH(RepeatedMeasures!$A197, 'US Grad Rate  05-6 Source'!$A$6:$A$67, 0), MATCH(RepeatedMeasures!$B197, 'US Grad Rate  05-6 Source'!$A$6:$F$6,0))</f>
        <v>70</v>
      </c>
      <c r="D197">
        <f>INDEX('US Grad Rate 07-8 Source'!$A$6:$F$67, MATCH(RepeatedMeasures!$A197, 'US Grad Rate 07-8 Source'!$A$6:$A$67,0), MATCH(RepeatedMeasures!$B197,'US Grad Rate 07-8 Source'!$A$6:$F$6,0))</f>
        <v>72.3</v>
      </c>
      <c r="E197">
        <f>INDEX('US Grad Rate 09-10 Source'!$A$6:$F$66, MATCH(RepeatedMeasures!$A197,'US Grad Rate 09-10 Source'!$A$6:$A$67, 0), MATCH(RepeatedMeasures!$B197, 'US Grad Rate 09-10 Source'!$A$6:$F$6, 0))</f>
        <v>78.099999999999994</v>
      </c>
    </row>
    <row r="198" spans="1:5" x14ac:dyDescent="0.25">
      <c r="A198" t="s">
        <v>60</v>
      </c>
      <c r="B198" t="s">
        <v>231</v>
      </c>
      <c r="C198">
        <f>INDEX('US Grad Rate  05-6 Source'!$A$6:$F$67, MATCH(RepeatedMeasures!$A198, 'US Grad Rate  05-6 Source'!$A$6:$A$67, 0), MATCH(RepeatedMeasures!$B198, 'US Grad Rate  05-6 Source'!$A$6:$F$6,0))</f>
        <v>64</v>
      </c>
      <c r="D198">
        <f>INDEX('US Grad Rate 07-8 Source'!$A$6:$F$67, MATCH(RepeatedMeasures!$A198, 'US Grad Rate 07-8 Source'!$A$6:$A$67,0), MATCH(RepeatedMeasures!$B198,'US Grad Rate 07-8 Source'!$A$6:$F$6,0))</f>
        <v>65.900000000000006</v>
      </c>
      <c r="E198">
        <f>INDEX('US Grad Rate 09-10 Source'!$A$6:$F$66, MATCH(RepeatedMeasures!$A198,'US Grad Rate 09-10 Source'!$A$6:$A$67, 0), MATCH(RepeatedMeasures!$B198, 'US Grad Rate 09-10 Source'!$A$6:$F$6, 0))</f>
        <v>77.400000000000006</v>
      </c>
    </row>
    <row r="199" spans="1:5" x14ac:dyDescent="0.25">
      <c r="A199" t="s">
        <v>61</v>
      </c>
      <c r="B199" t="s">
        <v>231</v>
      </c>
      <c r="C199">
        <f>INDEX('US Grad Rate  05-6 Source'!$A$6:$F$67, MATCH(RepeatedMeasures!$A199, 'US Grad Rate  05-6 Source'!$A$6:$A$67, 0), MATCH(RepeatedMeasures!$B199, 'US Grad Rate  05-6 Source'!$A$6:$F$6,0))</f>
        <v>59.7</v>
      </c>
      <c r="D199">
        <f>INDEX('US Grad Rate 07-8 Source'!$A$6:$F$67, MATCH(RepeatedMeasures!$A199, 'US Grad Rate 07-8 Source'!$A$6:$A$67,0), MATCH(RepeatedMeasures!$B199,'US Grad Rate 07-8 Source'!$A$6:$F$6,0))</f>
        <v>50.6</v>
      </c>
      <c r="E199">
        <f>INDEX('US Grad Rate 09-10 Source'!$A$6:$F$66, MATCH(RepeatedMeasures!$A199,'US Grad Rate 09-10 Source'!$A$6:$A$67, 0), MATCH(RepeatedMeasures!$B199, 'US Grad Rate 09-10 Source'!$A$6:$F$6, 0))</f>
        <v>60.6</v>
      </c>
    </row>
    <row r="200" spans="1:5" x14ac:dyDescent="0.25">
      <c r="A200" t="s">
        <v>62</v>
      </c>
      <c r="B200" t="s">
        <v>231</v>
      </c>
      <c r="C200">
        <f>INDEX('US Grad Rate  05-6 Source'!$A$6:$F$67, MATCH(RepeatedMeasures!$A200, 'US Grad Rate  05-6 Source'!$A$6:$A$67, 0), MATCH(RepeatedMeasures!$B200, 'US Grad Rate  05-6 Source'!$A$6:$F$6,0))</f>
        <v>100</v>
      </c>
      <c r="D200">
        <f>INDEX('US Grad Rate 07-8 Source'!$A$6:$F$67, MATCH(RepeatedMeasures!$A200, 'US Grad Rate 07-8 Source'!$A$6:$A$67,0), MATCH(RepeatedMeasures!$B200,'US Grad Rate 07-8 Source'!$A$6:$F$6,0))</f>
        <v>100</v>
      </c>
      <c r="E200">
        <f>INDEX('US Grad Rate 09-10 Source'!$A$6:$F$66, MATCH(RepeatedMeasures!$A200,'US Grad Rate 09-10 Source'!$A$6:$A$67, 0), MATCH(RepeatedMeasures!$B200, 'US Grad Rate 09-10 Source'!$A$6:$F$6, 0))</f>
        <v>100</v>
      </c>
    </row>
    <row r="201" spans="1:5" x14ac:dyDescent="0.25">
      <c r="A201" t="s">
        <v>64</v>
      </c>
      <c r="B201" t="s">
        <v>231</v>
      </c>
      <c r="C201">
        <f>INDEX('US Grad Rate  05-6 Source'!$A$6:$F$67, MATCH(RepeatedMeasures!$A201, 'US Grad Rate  05-6 Source'!$A$6:$A$67, 0), MATCH(RepeatedMeasures!$B201, 'US Grad Rate  05-6 Source'!$A$6:$F$6,0))</f>
        <v>68.8</v>
      </c>
      <c r="D201">
        <f>INDEX('US Grad Rate 07-8 Source'!$A$6:$F$67, MATCH(RepeatedMeasures!$A201, 'US Grad Rate 07-8 Source'!$A$6:$A$67,0), MATCH(RepeatedMeasures!$B201,'US Grad Rate 07-8 Source'!$A$6:$F$6,0))</f>
        <v>70.5</v>
      </c>
      <c r="E201">
        <f>INDEX('US Grad Rate 09-10 Source'!$A$6:$F$66, MATCH(RepeatedMeasures!$A201,'US Grad Rate 09-10 Source'!$A$6:$A$67, 0), MATCH(RepeatedMeasures!$B201, 'US Grad Rate 09-10 Source'!$A$6:$F$6, 0))</f>
        <v>75.900000000000006</v>
      </c>
    </row>
    <row r="202" spans="1:5" x14ac:dyDescent="0.25">
      <c r="A202" t="s">
        <v>65</v>
      </c>
      <c r="B202" t="s">
        <v>231</v>
      </c>
      <c r="C202">
        <f>INDEX('US Grad Rate  05-6 Source'!$A$6:$F$67, MATCH(RepeatedMeasures!$A202, 'US Grad Rate  05-6 Source'!$A$6:$A$67, 0), MATCH(RepeatedMeasures!$B202, 'US Grad Rate  05-6 Source'!$A$6:$F$6,0))</f>
        <v>63.1</v>
      </c>
      <c r="D202">
        <f>INDEX('US Grad Rate 07-8 Source'!$A$6:$F$67, MATCH(RepeatedMeasures!$A202, 'US Grad Rate 07-8 Source'!$A$6:$A$67,0), MATCH(RepeatedMeasures!$B202,'US Grad Rate 07-8 Source'!$A$6:$F$6,0))</f>
        <v>60.3</v>
      </c>
      <c r="E202">
        <f>INDEX('US Grad Rate 09-10 Source'!$A$6:$F$66, MATCH(RepeatedMeasures!$A202,'US Grad Rate 09-10 Source'!$A$6:$A$67, 0), MATCH(RepeatedMeasures!$B202, 'US Grad Rate 09-10 Source'!$A$6:$F$6, 0))</f>
        <v>64.099999999999994</v>
      </c>
    </row>
    <row r="203" spans="1:5" x14ac:dyDescent="0.25">
      <c r="A203" t="s">
        <v>66</v>
      </c>
      <c r="B203" t="s">
        <v>231</v>
      </c>
      <c r="C203">
        <f>INDEX('US Grad Rate  05-6 Source'!$A$6:$F$67, MATCH(RepeatedMeasures!$A203, 'US Grad Rate  05-6 Source'!$A$6:$A$67, 0), MATCH(RepeatedMeasures!$B203, 'US Grad Rate  05-6 Source'!$A$6:$F$6,0))</f>
        <v>100</v>
      </c>
      <c r="D203">
        <f>INDEX('US Grad Rate 07-8 Source'!$A$6:$F$67, MATCH(RepeatedMeasures!$A203, 'US Grad Rate 07-8 Source'!$A$6:$A$67,0), MATCH(RepeatedMeasures!$B203,'US Grad Rate 07-8 Source'!$A$6:$F$6,0))</f>
        <v>87.8</v>
      </c>
      <c r="E203">
        <f>INDEX('US Grad Rate 09-10 Source'!$A$6:$F$66, MATCH(RepeatedMeasures!$A203,'US Grad Rate 09-10 Source'!$A$6:$A$67, 0), MATCH(RepeatedMeasures!$B203, 'US Grad Rate 09-10 Source'!$A$6:$F$6, 0))</f>
        <v>74.900000000000006</v>
      </c>
    </row>
    <row r="204" spans="1:5" x14ac:dyDescent="0.25">
      <c r="A204" t="s">
        <v>67</v>
      </c>
      <c r="B204" t="s">
        <v>231</v>
      </c>
      <c r="C204">
        <f>INDEX('US Grad Rate  05-6 Source'!$A$6:$F$67, MATCH(RepeatedMeasures!$A204, 'US Grad Rate  05-6 Source'!$A$6:$A$67, 0), MATCH(RepeatedMeasures!$B204, 'US Grad Rate  05-6 Source'!$A$6:$F$6,0))</f>
        <v>71.8</v>
      </c>
      <c r="D204">
        <f>INDEX('US Grad Rate 07-8 Source'!$A$6:$F$67, MATCH(RepeatedMeasures!$A204, 'US Grad Rate 07-8 Source'!$A$6:$A$67,0), MATCH(RepeatedMeasures!$B204,'US Grad Rate 07-8 Source'!$A$6:$F$6,0))</f>
        <v>75</v>
      </c>
      <c r="E204">
        <f>INDEX('US Grad Rate 09-10 Source'!$A$6:$F$66, MATCH(RepeatedMeasures!$A204,'US Grad Rate 09-10 Source'!$A$6:$A$67, 0), MATCH(RepeatedMeasures!$B204, 'US Grad Rate 09-10 Source'!$A$6:$F$6, 0))</f>
        <v>78.2</v>
      </c>
    </row>
    <row r="205" spans="1:5" x14ac:dyDescent="0.25">
      <c r="A205" t="s">
        <v>68</v>
      </c>
      <c r="B205" t="s">
        <v>231</v>
      </c>
      <c r="C205">
        <f>INDEX('US Grad Rate  05-6 Source'!$A$6:$F$67, MATCH(RepeatedMeasures!$A205, 'US Grad Rate  05-6 Source'!$A$6:$A$67, 0), MATCH(RepeatedMeasures!$B205, 'US Grad Rate  05-6 Source'!$A$6:$F$6,0))</f>
        <v>65.3</v>
      </c>
      <c r="D205">
        <f>INDEX('US Grad Rate 07-8 Source'!$A$6:$F$67, MATCH(RepeatedMeasures!$A205, 'US Grad Rate 07-8 Source'!$A$6:$A$67,0), MATCH(RepeatedMeasures!$B205,'US Grad Rate 07-8 Source'!$A$6:$F$6,0))</f>
        <v>65.5</v>
      </c>
      <c r="E205">
        <f>INDEX('US Grad Rate 09-10 Source'!$A$6:$F$66, MATCH(RepeatedMeasures!$A205,'US Grad Rate 09-10 Source'!$A$6:$A$67, 0), MATCH(RepeatedMeasures!$B205, 'US Grad Rate 09-10 Source'!$A$6:$F$6, 0))</f>
        <v>74.3</v>
      </c>
    </row>
    <row r="206" spans="1:5" x14ac:dyDescent="0.25">
      <c r="A206" t="s">
        <v>9</v>
      </c>
      <c r="B206" t="s">
        <v>232</v>
      </c>
      <c r="C206">
        <f>INDEX('US Grad Rate  05-6 Source'!$A$6:$F$67, MATCH(RepeatedMeasures!$A206, 'US Grad Rate  05-6 Source'!$A$6:$A$67, 0), MATCH(RepeatedMeasures!$B206, 'US Grad Rate  05-6 Source'!$A$6:$F$6,0))</f>
        <v>71.2</v>
      </c>
      <c r="D206">
        <f>INDEX('US Grad Rate 07-8 Source'!$A$6:$F$67, MATCH(RepeatedMeasures!$A206, 'US Grad Rate 07-8 Source'!$A$6:$A$67,0), MATCH(RepeatedMeasures!$B206,'US Grad Rate 07-8 Source'!$A$6:$F$6,0))</f>
        <v>73.900000000000006</v>
      </c>
      <c r="E206">
        <f>INDEX('US Grad Rate 09-10 Source'!$A$6:$F$66, MATCH(RepeatedMeasures!$A206,'US Grad Rate 09-10 Source'!$A$6:$A$67, 0), MATCH(RepeatedMeasures!$B206, 'US Grad Rate 09-10 Source'!$A$6:$F$6, 0))</f>
        <v>75.8</v>
      </c>
    </row>
    <row r="207" spans="1:5" x14ac:dyDescent="0.25">
      <c r="A207" t="s">
        <v>10</v>
      </c>
      <c r="B207" t="s">
        <v>232</v>
      </c>
      <c r="C207">
        <f>INDEX('US Grad Rate  05-6 Source'!$A$6:$F$67, MATCH(RepeatedMeasures!$A207, 'US Grad Rate  05-6 Source'!$A$6:$A$67, 0), MATCH(RepeatedMeasures!$B207, 'US Grad Rate  05-6 Source'!$A$6:$F$6,0))</f>
        <v>72.599999999999994</v>
      </c>
      <c r="D207">
        <f>INDEX('US Grad Rate 07-8 Source'!$A$6:$F$67, MATCH(RepeatedMeasures!$A207, 'US Grad Rate 07-8 Source'!$A$6:$A$67,0), MATCH(RepeatedMeasures!$B207,'US Grad Rate 07-8 Source'!$A$6:$F$6,0))</f>
        <v>70.3</v>
      </c>
      <c r="E207">
        <f>INDEX('US Grad Rate 09-10 Source'!$A$6:$F$66, MATCH(RepeatedMeasures!$A207,'US Grad Rate 09-10 Source'!$A$6:$A$67, 0), MATCH(RepeatedMeasures!$B207, 'US Grad Rate 09-10 Source'!$A$6:$F$6, 0))</f>
        <v>78.400000000000006</v>
      </c>
    </row>
    <row r="208" spans="1:5" x14ac:dyDescent="0.25">
      <c r="A208" t="s">
        <v>13</v>
      </c>
      <c r="B208" t="s">
        <v>232</v>
      </c>
      <c r="C208">
        <f>INDEX('US Grad Rate  05-6 Source'!$A$6:$F$67, MATCH(RepeatedMeasures!$A208, 'US Grad Rate  05-6 Source'!$A$6:$A$67, 0), MATCH(RepeatedMeasures!$B208, 'US Grad Rate  05-6 Source'!$A$6:$F$6,0))</f>
        <v>76.099999999999994</v>
      </c>
      <c r="D208">
        <f>INDEX('US Grad Rate 07-8 Source'!$A$6:$F$67, MATCH(RepeatedMeasures!$A208, 'US Grad Rate 07-8 Source'!$A$6:$A$67,0), MATCH(RepeatedMeasures!$B208,'US Grad Rate 07-8 Source'!$A$6:$F$6,0))</f>
        <v>73.599999999999994</v>
      </c>
      <c r="E208">
        <f>INDEX('US Grad Rate 09-10 Source'!$A$6:$F$66, MATCH(RepeatedMeasures!$A208,'US Grad Rate 09-10 Source'!$A$6:$A$67, 0), MATCH(RepeatedMeasures!$B208, 'US Grad Rate 09-10 Source'!$A$6:$F$6, 0))</f>
        <v>76.5</v>
      </c>
    </row>
    <row r="209" spans="1:5" x14ac:dyDescent="0.25">
      <c r="A209" t="s">
        <v>14</v>
      </c>
      <c r="B209" t="s">
        <v>232</v>
      </c>
      <c r="C209">
        <f>INDEX('US Grad Rate  05-6 Source'!$A$6:$F$67, MATCH(RepeatedMeasures!$A209, 'US Grad Rate  05-6 Source'!$A$6:$A$67, 0), MATCH(RepeatedMeasures!$B209, 'US Grad Rate  05-6 Source'!$A$6:$F$6,0))</f>
        <v>81.900000000000006</v>
      </c>
      <c r="D209">
        <f>INDEX('US Grad Rate 07-8 Source'!$A$6:$F$67, MATCH(RepeatedMeasures!$A209, 'US Grad Rate 07-8 Source'!$A$6:$A$67,0), MATCH(RepeatedMeasures!$B209,'US Grad Rate 07-8 Source'!$A$6:$F$6,0))</f>
        <v>77.7</v>
      </c>
      <c r="E209">
        <f>INDEX('US Grad Rate 09-10 Source'!$A$6:$F$66, MATCH(RepeatedMeasures!$A209,'US Grad Rate 09-10 Source'!$A$6:$A$67, 0), MATCH(RepeatedMeasures!$B209, 'US Grad Rate 09-10 Source'!$A$6:$F$6, 0))</f>
        <v>75.8</v>
      </c>
    </row>
    <row r="210" spans="1:5" x14ac:dyDescent="0.25">
      <c r="A210" t="s">
        <v>16</v>
      </c>
      <c r="B210" t="s">
        <v>232</v>
      </c>
      <c r="C210">
        <f>INDEX('US Grad Rate  05-6 Source'!$A$6:$F$67, MATCH(RepeatedMeasures!$A210, 'US Grad Rate  05-6 Source'!$A$6:$A$67, 0), MATCH(RepeatedMeasures!$B210, 'US Grad Rate  05-6 Source'!$A$6:$F$6,0))</f>
        <v>78.900000000000006</v>
      </c>
      <c r="D210">
        <f>INDEX('US Grad Rate 07-8 Source'!$A$6:$F$67, MATCH(RepeatedMeasures!$A210, 'US Grad Rate 07-8 Source'!$A$6:$A$67,0), MATCH(RepeatedMeasures!$B210,'US Grad Rate 07-8 Source'!$A$6:$F$6,0))</f>
        <v>80.099999999999994</v>
      </c>
      <c r="E210">
        <f>INDEX('US Grad Rate 09-10 Source'!$A$6:$F$66, MATCH(RepeatedMeasures!$A210,'US Grad Rate 09-10 Source'!$A$6:$A$67, 0), MATCH(RepeatedMeasures!$B210, 'US Grad Rate 09-10 Source'!$A$6:$F$6, 0))</f>
        <v>83.9</v>
      </c>
    </row>
    <row r="211" spans="1:5" x14ac:dyDescent="0.25">
      <c r="A211" t="s">
        <v>17</v>
      </c>
      <c r="B211" t="s">
        <v>232</v>
      </c>
      <c r="C211">
        <f>INDEX('US Grad Rate  05-6 Source'!$A$6:$F$67, MATCH(RepeatedMeasures!$A211, 'US Grad Rate  05-6 Source'!$A$6:$A$67, 0), MATCH(RepeatedMeasures!$B211, 'US Grad Rate  05-6 Source'!$A$6:$F$6,0))</f>
        <v>82.2</v>
      </c>
      <c r="D211">
        <f>INDEX('US Grad Rate 07-8 Source'!$A$6:$F$67, MATCH(RepeatedMeasures!$A211, 'US Grad Rate 07-8 Source'!$A$6:$A$67,0), MATCH(RepeatedMeasures!$B211,'US Grad Rate 07-8 Source'!$A$6:$F$6,0))</f>
        <v>82.9</v>
      </c>
      <c r="E211">
        <f>INDEX('US Grad Rate 09-10 Source'!$A$6:$F$66, MATCH(RepeatedMeasures!$A211,'US Grad Rate 09-10 Source'!$A$6:$A$67, 0), MATCH(RepeatedMeasures!$B211, 'US Grad Rate 09-10 Source'!$A$6:$F$6, 0))</f>
        <v>85.4</v>
      </c>
    </row>
    <row r="212" spans="1:5" x14ac:dyDescent="0.25">
      <c r="A212" t="s">
        <v>18</v>
      </c>
      <c r="B212" t="s">
        <v>232</v>
      </c>
      <c r="C212">
        <f>INDEX('US Grad Rate  05-6 Source'!$A$6:$F$67, MATCH(RepeatedMeasures!$A212, 'US Grad Rate  05-6 Source'!$A$6:$A$67, 0), MATCH(RepeatedMeasures!$B212, 'US Grad Rate  05-6 Source'!$A$6:$F$6,0))</f>
        <v>86.4</v>
      </c>
      <c r="D212">
        <f>INDEX('US Grad Rate 07-8 Source'!$A$6:$F$67, MATCH(RepeatedMeasures!$A212, 'US Grad Rate 07-8 Source'!$A$6:$A$67,0), MATCH(RepeatedMeasures!$B212,'US Grad Rate 07-8 Source'!$A$6:$F$6,0))</f>
        <v>87.5</v>
      </c>
      <c r="E212">
        <f>INDEX('US Grad Rate 09-10 Source'!$A$6:$F$66, MATCH(RepeatedMeasures!$A212,'US Grad Rate 09-10 Source'!$A$6:$A$67, 0), MATCH(RepeatedMeasures!$B212, 'US Grad Rate 09-10 Source'!$A$6:$F$6, 0))</f>
        <v>81.8</v>
      </c>
    </row>
    <row r="213" spans="1:5" x14ac:dyDescent="0.25">
      <c r="A213" t="s">
        <v>19</v>
      </c>
      <c r="B213" t="s">
        <v>232</v>
      </c>
      <c r="C213">
        <f>INDEX('US Grad Rate  05-6 Source'!$A$6:$F$67, MATCH(RepeatedMeasures!$A213, 'US Grad Rate  05-6 Source'!$A$6:$A$67, 0), MATCH(RepeatedMeasures!$B213, 'US Grad Rate  05-6 Source'!$A$6:$F$6,0))</f>
        <v>79.2</v>
      </c>
      <c r="D213" t="str">
        <f>INDEX('US Grad Rate 07-8 Source'!$A$6:$F$67, MATCH(RepeatedMeasures!$A213, 'US Grad Rate 07-8 Source'!$A$6:$A$67,0), MATCH(RepeatedMeasures!$B213,'US Grad Rate 07-8 Source'!$A$6:$F$6,0))</f>
        <v>–</v>
      </c>
      <c r="E213">
        <f>INDEX('US Grad Rate 09-10 Source'!$A$6:$F$66, MATCH(RepeatedMeasures!$A213,'US Grad Rate 09-10 Source'!$A$6:$A$67, 0), MATCH(RepeatedMeasures!$B213, 'US Grad Rate 09-10 Source'!$A$6:$F$6, 0))</f>
        <v>79.900000000000006</v>
      </c>
    </row>
    <row r="214" spans="1:5" x14ac:dyDescent="0.25">
      <c r="A214" t="s">
        <v>20</v>
      </c>
      <c r="B214" t="s">
        <v>232</v>
      </c>
      <c r="C214" t="str">
        <f>INDEX('US Grad Rate  05-6 Source'!$A$6:$F$67, MATCH(RepeatedMeasures!$A214, 'US Grad Rate  05-6 Source'!$A$6:$A$67, 0), MATCH(RepeatedMeasures!$B214, 'US Grad Rate  05-6 Source'!$A$6:$F$6,0))</f>
        <v>–</v>
      </c>
      <c r="D214">
        <f>INDEX('US Grad Rate 07-8 Source'!$A$6:$F$67, MATCH(RepeatedMeasures!$A214, 'US Grad Rate 07-8 Source'!$A$6:$A$67,0), MATCH(RepeatedMeasures!$B214,'US Grad Rate 07-8 Source'!$A$6:$F$6,0))</f>
        <v>88.9</v>
      </c>
      <c r="E214">
        <f>INDEX('US Grad Rate 09-10 Source'!$A$6:$F$66, MATCH(RepeatedMeasures!$A214,'US Grad Rate 09-10 Source'!$A$6:$A$67, 0), MATCH(RepeatedMeasures!$B214, 'US Grad Rate 09-10 Source'!$A$6:$F$6, 0))</f>
        <v>87.8</v>
      </c>
    </row>
    <row r="215" spans="1:5" x14ac:dyDescent="0.25">
      <c r="A215" t="s">
        <v>22</v>
      </c>
      <c r="B215" t="s">
        <v>232</v>
      </c>
      <c r="C215">
        <f>INDEX('US Grad Rate  05-6 Source'!$A$6:$F$67, MATCH(RepeatedMeasures!$A215, 'US Grad Rate  05-6 Source'!$A$6:$A$67, 0), MATCH(RepeatedMeasures!$B215, 'US Grad Rate  05-6 Source'!$A$6:$F$6,0))</f>
        <v>69.2</v>
      </c>
      <c r="D215">
        <f>INDEX('US Grad Rate 07-8 Source'!$A$6:$F$67, MATCH(RepeatedMeasures!$A215, 'US Grad Rate 07-8 Source'!$A$6:$A$67,0), MATCH(RepeatedMeasures!$B215,'US Grad Rate 07-8 Source'!$A$6:$F$6,0))</f>
        <v>70.099999999999994</v>
      </c>
      <c r="E215">
        <f>INDEX('US Grad Rate 09-10 Source'!$A$6:$F$66, MATCH(RepeatedMeasures!$A215,'US Grad Rate 09-10 Source'!$A$6:$A$67, 0), MATCH(RepeatedMeasures!$B215, 'US Grad Rate 09-10 Source'!$A$6:$F$6, 0))</f>
        <v>72.3</v>
      </c>
    </row>
    <row r="216" spans="1:5" x14ac:dyDescent="0.25">
      <c r="A216" t="s">
        <v>23</v>
      </c>
      <c r="B216" t="s">
        <v>232</v>
      </c>
      <c r="C216">
        <f>INDEX('US Grad Rate  05-6 Source'!$A$6:$F$67, MATCH(RepeatedMeasures!$A216, 'US Grad Rate  05-6 Source'!$A$6:$A$67, 0), MATCH(RepeatedMeasures!$B216, 'US Grad Rate  05-6 Source'!$A$6:$F$6,0))</f>
        <v>68</v>
      </c>
      <c r="D216">
        <f>INDEX('US Grad Rate 07-8 Source'!$A$6:$F$67, MATCH(RepeatedMeasures!$A216, 'US Grad Rate 07-8 Source'!$A$6:$A$67,0), MATCH(RepeatedMeasures!$B216,'US Grad Rate 07-8 Source'!$A$6:$F$6,0))</f>
        <v>70.7</v>
      </c>
      <c r="E216">
        <f>INDEX('US Grad Rate 09-10 Source'!$A$6:$F$66, MATCH(RepeatedMeasures!$A216,'US Grad Rate 09-10 Source'!$A$6:$A$67, 0), MATCH(RepeatedMeasures!$B216, 'US Grad Rate 09-10 Source'!$A$6:$F$6, 0))</f>
        <v>74.599999999999994</v>
      </c>
    </row>
    <row r="217" spans="1:5" x14ac:dyDescent="0.25">
      <c r="A217" t="s">
        <v>25</v>
      </c>
      <c r="B217" t="s">
        <v>232</v>
      </c>
      <c r="C217">
        <f>INDEX('US Grad Rate  05-6 Source'!$A$6:$F$67, MATCH(RepeatedMeasures!$A217, 'US Grad Rate  05-6 Source'!$A$6:$A$67, 0), MATCH(RepeatedMeasures!$B217, 'US Grad Rate  05-6 Source'!$A$6:$F$6,0))</f>
        <v>72.8</v>
      </c>
      <c r="D217">
        <f>INDEX('US Grad Rate 07-8 Source'!$A$6:$F$67, MATCH(RepeatedMeasures!$A217, 'US Grad Rate 07-8 Source'!$A$6:$A$67,0), MATCH(RepeatedMeasures!$B217,'US Grad Rate 07-8 Source'!$A$6:$F$6,0))</f>
        <v>72.7</v>
      </c>
      <c r="E217">
        <f>INDEX('US Grad Rate 09-10 Source'!$A$6:$F$66, MATCH(RepeatedMeasures!$A217,'US Grad Rate 09-10 Source'!$A$6:$A$67, 0), MATCH(RepeatedMeasures!$B217, 'US Grad Rate 09-10 Source'!$A$6:$F$6, 0))</f>
        <v>71</v>
      </c>
    </row>
    <row r="218" spans="1:5" x14ac:dyDescent="0.25">
      <c r="A218" t="s">
        <v>26</v>
      </c>
      <c r="B218" t="s">
        <v>232</v>
      </c>
      <c r="C218" t="str">
        <f>INDEX('US Grad Rate  05-6 Source'!$A$6:$F$67, MATCH(RepeatedMeasures!$A218, 'US Grad Rate  05-6 Source'!$A$6:$A$67, 0), MATCH(RepeatedMeasures!$B218, 'US Grad Rate  05-6 Source'!$A$6:$F$6,0))</f>
        <v>–</v>
      </c>
      <c r="D218">
        <f>INDEX('US Grad Rate 07-8 Source'!$A$6:$F$67, MATCH(RepeatedMeasures!$A218, 'US Grad Rate 07-8 Source'!$A$6:$A$67,0), MATCH(RepeatedMeasures!$B218,'US Grad Rate 07-8 Source'!$A$6:$F$6,0))</f>
        <v>81.7</v>
      </c>
      <c r="E218">
        <f>INDEX('US Grad Rate 09-10 Source'!$A$6:$F$66, MATCH(RepeatedMeasures!$A218,'US Grad Rate 09-10 Source'!$A$6:$A$67, 0), MATCH(RepeatedMeasures!$B218, 'US Grad Rate 09-10 Source'!$A$6:$F$6, 0))</f>
        <v>85</v>
      </c>
    </row>
    <row r="219" spans="1:5" x14ac:dyDescent="0.25">
      <c r="A219" t="s">
        <v>27</v>
      </c>
      <c r="B219" t="s">
        <v>232</v>
      </c>
      <c r="C219">
        <f>INDEX('US Grad Rate  05-6 Source'!$A$6:$F$67, MATCH(RepeatedMeasures!$A219, 'US Grad Rate  05-6 Source'!$A$6:$A$67, 0), MATCH(RepeatedMeasures!$B219, 'US Grad Rate  05-6 Source'!$A$6:$F$6,0))</f>
        <v>87.9</v>
      </c>
      <c r="D219">
        <f>INDEX('US Grad Rate 07-8 Source'!$A$6:$F$67, MATCH(RepeatedMeasures!$A219, 'US Grad Rate 07-8 Source'!$A$6:$A$67,0), MATCH(RepeatedMeasures!$B219,'US Grad Rate 07-8 Source'!$A$6:$F$6,0))</f>
        <v>87.7</v>
      </c>
      <c r="E219">
        <f>INDEX('US Grad Rate 09-10 Source'!$A$6:$F$66, MATCH(RepeatedMeasures!$A219,'US Grad Rate 09-10 Source'!$A$6:$A$67, 0), MATCH(RepeatedMeasures!$B219, 'US Grad Rate 09-10 Source'!$A$6:$F$6, 0))</f>
        <v>88.1</v>
      </c>
    </row>
    <row r="220" spans="1:5" x14ac:dyDescent="0.25">
      <c r="A220" t="s">
        <v>28</v>
      </c>
      <c r="B220" t="s">
        <v>232</v>
      </c>
      <c r="C220">
        <f>INDEX('US Grad Rate  05-6 Source'!$A$6:$F$67, MATCH(RepeatedMeasures!$A220, 'US Grad Rate  05-6 Source'!$A$6:$A$67, 0), MATCH(RepeatedMeasures!$B220, 'US Grad Rate  05-6 Source'!$A$6:$F$6,0))</f>
        <v>76.099999999999994</v>
      </c>
      <c r="D220">
        <f>INDEX('US Grad Rate 07-8 Source'!$A$6:$F$67, MATCH(RepeatedMeasures!$A220, 'US Grad Rate 07-8 Source'!$A$6:$A$67,0), MATCH(RepeatedMeasures!$B220,'US Grad Rate 07-8 Source'!$A$6:$F$6,0))</f>
        <v>75.900000000000006</v>
      </c>
      <c r="E220">
        <f>INDEX('US Grad Rate 09-10 Source'!$A$6:$F$66, MATCH(RepeatedMeasures!$A220,'US Grad Rate 09-10 Source'!$A$6:$A$67, 0), MATCH(RepeatedMeasures!$B220, 'US Grad Rate 09-10 Source'!$A$6:$F$6, 0))</f>
        <v>79.099999999999994</v>
      </c>
    </row>
    <row r="221" spans="1:5" x14ac:dyDescent="0.25">
      <c r="A221" t="s">
        <v>29</v>
      </c>
      <c r="B221" t="s">
        <v>232</v>
      </c>
      <c r="C221">
        <f>INDEX('US Grad Rate  05-6 Source'!$A$6:$F$67, MATCH(RepeatedMeasures!$A221, 'US Grad Rate  05-6 Source'!$A$6:$A$67, 0), MATCH(RepeatedMeasures!$B221, 'US Grad Rate  05-6 Source'!$A$6:$F$6,0))</f>
        <v>87.7</v>
      </c>
      <c r="D221">
        <f>INDEX('US Grad Rate 07-8 Source'!$A$6:$F$67, MATCH(RepeatedMeasures!$A221, 'US Grad Rate 07-8 Source'!$A$6:$A$67,0), MATCH(RepeatedMeasures!$B221,'US Grad Rate 07-8 Source'!$A$6:$F$6,0))</f>
        <v>88</v>
      </c>
      <c r="E221">
        <f>INDEX('US Grad Rate 09-10 Source'!$A$6:$F$66, MATCH(RepeatedMeasures!$A221,'US Grad Rate 09-10 Source'!$A$6:$A$67, 0), MATCH(RepeatedMeasures!$B221, 'US Grad Rate 09-10 Source'!$A$6:$F$6, 0))</f>
        <v>88.5</v>
      </c>
    </row>
    <row r="222" spans="1:5" x14ac:dyDescent="0.25">
      <c r="A222" t="s">
        <v>30</v>
      </c>
      <c r="B222" t="s">
        <v>232</v>
      </c>
      <c r="C222">
        <f>INDEX('US Grad Rate  05-6 Source'!$A$6:$F$67, MATCH(RepeatedMeasures!$A222, 'US Grad Rate  05-6 Source'!$A$6:$A$67, 0), MATCH(RepeatedMeasures!$B222, 'US Grad Rate  05-6 Source'!$A$6:$F$6,0))</f>
        <v>81.5</v>
      </c>
      <c r="D222">
        <f>INDEX('US Grad Rate 07-8 Source'!$A$6:$F$67, MATCH(RepeatedMeasures!$A222, 'US Grad Rate 07-8 Source'!$A$6:$A$67,0), MATCH(RepeatedMeasures!$B222,'US Grad Rate 07-8 Source'!$A$6:$F$6,0))</f>
        <v>82.4</v>
      </c>
      <c r="E222">
        <f>INDEX('US Grad Rate 09-10 Source'!$A$6:$F$66, MATCH(RepeatedMeasures!$A222,'US Grad Rate 09-10 Source'!$A$6:$A$67, 0), MATCH(RepeatedMeasures!$B222, 'US Grad Rate 09-10 Source'!$A$6:$F$6, 0))</f>
        <v>85.8</v>
      </c>
    </row>
    <row r="223" spans="1:5" x14ac:dyDescent="0.25">
      <c r="A223" t="s">
        <v>31</v>
      </c>
      <c r="B223" t="s">
        <v>232</v>
      </c>
      <c r="C223" t="str">
        <f>INDEX('US Grad Rate  05-6 Source'!$A$6:$F$67, MATCH(RepeatedMeasures!$A223, 'US Grad Rate  05-6 Source'!$A$6:$A$67, 0), MATCH(RepeatedMeasures!$B223, 'US Grad Rate  05-6 Source'!$A$6:$F$6,0))</f>
        <v>–</v>
      </c>
      <c r="D223">
        <f>INDEX('US Grad Rate 07-8 Source'!$A$6:$F$67, MATCH(RepeatedMeasures!$A223, 'US Grad Rate 07-8 Source'!$A$6:$A$67,0), MATCH(RepeatedMeasures!$B223,'US Grad Rate 07-8 Source'!$A$6:$F$6,0))</f>
        <v>74.2</v>
      </c>
      <c r="E223">
        <f>INDEX('US Grad Rate 09-10 Source'!$A$6:$F$66, MATCH(RepeatedMeasures!$A223,'US Grad Rate 09-10 Source'!$A$6:$A$67, 0), MATCH(RepeatedMeasures!$B223, 'US Grad Rate 09-10 Source'!$A$6:$F$6, 0))</f>
        <v>80.900000000000006</v>
      </c>
    </row>
    <row r="224" spans="1:5" x14ac:dyDescent="0.25">
      <c r="A224" t="s">
        <v>32</v>
      </c>
      <c r="B224" t="s">
        <v>232</v>
      </c>
      <c r="C224">
        <f>INDEX('US Grad Rate  05-6 Source'!$A$6:$F$67, MATCH(RepeatedMeasures!$A224, 'US Grad Rate  05-6 Source'!$A$6:$A$67, 0), MATCH(RepeatedMeasures!$B224, 'US Grad Rate  05-6 Source'!$A$6:$F$6,0))</f>
        <v>70.3</v>
      </c>
      <c r="D224">
        <f>INDEX('US Grad Rate 07-8 Source'!$A$6:$F$67, MATCH(RepeatedMeasures!$A224, 'US Grad Rate 07-8 Source'!$A$6:$A$67,0), MATCH(RepeatedMeasures!$B224,'US Grad Rate 07-8 Source'!$A$6:$F$6,0))</f>
        <v>71.900000000000006</v>
      </c>
      <c r="E224">
        <f>INDEX('US Grad Rate 09-10 Source'!$A$6:$F$66, MATCH(RepeatedMeasures!$A224,'US Grad Rate 09-10 Source'!$A$6:$A$67, 0), MATCH(RepeatedMeasures!$B224, 'US Grad Rate 09-10 Source'!$A$6:$F$6, 0))</f>
        <v>74</v>
      </c>
    </row>
    <row r="225" spans="1:5" x14ac:dyDescent="0.25">
      <c r="A225" t="s">
        <v>33</v>
      </c>
      <c r="B225" t="s">
        <v>232</v>
      </c>
      <c r="C225">
        <f>INDEX('US Grad Rate  05-6 Source'!$A$6:$F$67, MATCH(RepeatedMeasures!$A225, 'US Grad Rate  05-6 Source'!$A$6:$A$67, 0), MATCH(RepeatedMeasures!$B225, 'US Grad Rate  05-6 Source'!$A$6:$F$6,0))</f>
        <v>76</v>
      </c>
      <c r="D225" t="str">
        <f>INDEX('US Grad Rate 07-8 Source'!$A$6:$F$67, MATCH(RepeatedMeasures!$A225, 'US Grad Rate 07-8 Source'!$A$6:$A$67,0), MATCH(RepeatedMeasures!$B225,'US Grad Rate 07-8 Source'!$A$6:$F$6,0))</f>
        <v>–</v>
      </c>
      <c r="E225">
        <f>INDEX('US Grad Rate 09-10 Source'!$A$6:$F$66, MATCH(RepeatedMeasures!$A225,'US Grad Rate 09-10 Source'!$A$6:$A$67, 0), MATCH(RepeatedMeasures!$B225, 'US Grad Rate 09-10 Source'!$A$6:$F$6, 0))</f>
        <v>82.4</v>
      </c>
    </row>
    <row r="226" spans="1:5" x14ac:dyDescent="0.25">
      <c r="A226" t="s">
        <v>34</v>
      </c>
      <c r="B226" t="s">
        <v>232</v>
      </c>
      <c r="C226">
        <f>INDEX('US Grad Rate  05-6 Source'!$A$6:$F$67, MATCH(RepeatedMeasures!$A226, 'US Grad Rate  05-6 Source'!$A$6:$A$67, 0), MATCH(RepeatedMeasures!$B226, 'US Grad Rate  05-6 Source'!$A$6:$F$6,0))</f>
        <v>84.3</v>
      </c>
      <c r="D226">
        <f>INDEX('US Grad Rate 07-8 Source'!$A$6:$F$67, MATCH(RepeatedMeasures!$A226, 'US Grad Rate 07-8 Source'!$A$6:$A$67,0), MATCH(RepeatedMeasures!$B226,'US Grad Rate 07-8 Source'!$A$6:$F$6,0))</f>
        <v>84.9</v>
      </c>
      <c r="E226">
        <f>INDEX('US Grad Rate 09-10 Source'!$A$6:$F$66, MATCH(RepeatedMeasures!$A226,'US Grad Rate 09-10 Source'!$A$6:$A$67, 0), MATCH(RepeatedMeasures!$B226, 'US Grad Rate 09-10 Source'!$A$6:$F$6, 0))</f>
        <v>87.5</v>
      </c>
    </row>
    <row r="227" spans="1:5" x14ac:dyDescent="0.25">
      <c r="A227" t="s">
        <v>35</v>
      </c>
      <c r="B227" t="s">
        <v>232</v>
      </c>
      <c r="C227">
        <f>INDEX('US Grad Rate  05-6 Source'!$A$6:$F$67, MATCH(RepeatedMeasures!$A227, 'US Grad Rate  05-6 Source'!$A$6:$A$67, 0), MATCH(RepeatedMeasures!$B227, 'US Grad Rate  05-6 Source'!$A$6:$F$6,0))</f>
        <v>83</v>
      </c>
      <c r="D227">
        <f>INDEX('US Grad Rate 07-8 Source'!$A$6:$F$67, MATCH(RepeatedMeasures!$A227, 'US Grad Rate 07-8 Source'!$A$6:$A$67,0), MATCH(RepeatedMeasures!$B227,'US Grad Rate 07-8 Source'!$A$6:$F$6,0))</f>
        <v>84.4</v>
      </c>
      <c r="E227">
        <f>INDEX('US Grad Rate 09-10 Source'!$A$6:$F$66, MATCH(RepeatedMeasures!$A227,'US Grad Rate 09-10 Source'!$A$6:$A$67, 0), MATCH(RepeatedMeasures!$B227, 'US Grad Rate 09-10 Source'!$A$6:$F$6, 0))</f>
        <v>86.6</v>
      </c>
    </row>
    <row r="228" spans="1:5" x14ac:dyDescent="0.25">
      <c r="A228" t="s">
        <v>36</v>
      </c>
      <c r="B228" t="s">
        <v>232</v>
      </c>
      <c r="C228">
        <f>INDEX('US Grad Rate  05-6 Source'!$A$6:$F$67, MATCH(RepeatedMeasures!$A228, 'US Grad Rate  05-6 Source'!$A$6:$A$67, 0), MATCH(RepeatedMeasures!$B228, 'US Grad Rate  05-6 Source'!$A$6:$F$6,0))</f>
        <v>78.3</v>
      </c>
      <c r="D228">
        <f>INDEX('US Grad Rate 07-8 Source'!$A$6:$F$67, MATCH(RepeatedMeasures!$A228, 'US Grad Rate 07-8 Source'!$A$6:$A$67,0), MATCH(RepeatedMeasures!$B228,'US Grad Rate 07-8 Source'!$A$6:$F$6,0))</f>
        <v>81.599999999999994</v>
      </c>
      <c r="E228">
        <f>INDEX('US Grad Rate 09-10 Source'!$A$6:$F$66, MATCH(RepeatedMeasures!$A228,'US Grad Rate 09-10 Source'!$A$6:$A$67, 0), MATCH(RepeatedMeasures!$B228, 'US Grad Rate 09-10 Source'!$A$6:$F$6, 0))</f>
        <v>81.5</v>
      </c>
    </row>
    <row r="229" spans="1:5" x14ac:dyDescent="0.25">
      <c r="A229" t="s">
        <v>37</v>
      </c>
      <c r="B229" t="s">
        <v>232</v>
      </c>
      <c r="C229">
        <f>INDEX('US Grad Rate  05-6 Source'!$A$6:$F$67, MATCH(RepeatedMeasures!$A229, 'US Grad Rate  05-6 Source'!$A$6:$A$67, 0), MATCH(RepeatedMeasures!$B229, 'US Grad Rate  05-6 Source'!$A$6:$F$6,0))</f>
        <v>89.8</v>
      </c>
      <c r="D229">
        <f>INDEX('US Grad Rate 07-8 Source'!$A$6:$F$67, MATCH(RepeatedMeasures!$A229, 'US Grad Rate 07-8 Source'!$A$6:$A$67,0), MATCH(RepeatedMeasures!$B229,'US Grad Rate 07-8 Source'!$A$6:$F$6,0))</f>
        <v>90.3</v>
      </c>
      <c r="E229">
        <f>INDEX('US Grad Rate 09-10 Source'!$A$6:$F$66, MATCH(RepeatedMeasures!$A229,'US Grad Rate 09-10 Source'!$A$6:$A$67, 0), MATCH(RepeatedMeasures!$B229, 'US Grad Rate 09-10 Source'!$A$6:$F$6, 0))</f>
        <v>92.3</v>
      </c>
    </row>
    <row r="230" spans="1:5" x14ac:dyDescent="0.25">
      <c r="A230" t="s">
        <v>38</v>
      </c>
      <c r="B230" t="s">
        <v>232</v>
      </c>
      <c r="C230">
        <f>INDEX('US Grad Rate  05-6 Source'!$A$6:$F$67, MATCH(RepeatedMeasures!$A230, 'US Grad Rate  05-6 Source'!$A$6:$A$67, 0), MATCH(RepeatedMeasures!$B230, 'US Grad Rate  05-6 Source'!$A$6:$F$6,0))</f>
        <v>67.099999999999994</v>
      </c>
      <c r="D230">
        <f>INDEX('US Grad Rate 07-8 Source'!$A$6:$F$67, MATCH(RepeatedMeasures!$A230, 'US Grad Rate 07-8 Source'!$A$6:$A$67,0), MATCH(RepeatedMeasures!$B230,'US Grad Rate 07-8 Source'!$A$6:$F$6,0))</f>
        <v>67</v>
      </c>
      <c r="E230">
        <f>INDEX('US Grad Rate 09-10 Source'!$A$6:$F$66, MATCH(RepeatedMeasures!$A230,'US Grad Rate 09-10 Source'!$A$6:$A$67, 0), MATCH(RepeatedMeasures!$B230, 'US Grad Rate 09-10 Source'!$A$6:$F$6, 0))</f>
        <v>68.400000000000006</v>
      </c>
    </row>
    <row r="231" spans="1:5" x14ac:dyDescent="0.25">
      <c r="A231" t="s">
        <v>39</v>
      </c>
      <c r="B231" t="s">
        <v>232</v>
      </c>
      <c r="C231">
        <f>INDEX('US Grad Rate  05-6 Source'!$A$6:$F$67, MATCH(RepeatedMeasures!$A231, 'US Grad Rate  05-6 Source'!$A$6:$A$67, 0), MATCH(RepeatedMeasures!$B231, 'US Grad Rate  05-6 Source'!$A$6:$F$6,0))</f>
        <v>83.4</v>
      </c>
      <c r="D231">
        <f>INDEX('US Grad Rate 07-8 Source'!$A$6:$F$67, MATCH(RepeatedMeasures!$A231, 'US Grad Rate 07-8 Source'!$A$6:$A$67,0), MATCH(RepeatedMeasures!$B231,'US Grad Rate 07-8 Source'!$A$6:$F$6,0))</f>
        <v>85.2</v>
      </c>
      <c r="E231">
        <f>INDEX('US Grad Rate 09-10 Source'!$A$6:$F$66, MATCH(RepeatedMeasures!$A231,'US Grad Rate 09-10 Source'!$A$6:$A$67, 0), MATCH(RepeatedMeasures!$B231, 'US Grad Rate 09-10 Source'!$A$6:$F$6, 0))</f>
        <v>86.5</v>
      </c>
    </row>
    <row r="232" spans="1:5" x14ac:dyDescent="0.25">
      <c r="A232" t="s">
        <v>40</v>
      </c>
      <c r="B232" t="s">
        <v>232</v>
      </c>
      <c r="C232">
        <f>INDEX('US Grad Rate  05-6 Source'!$A$6:$F$67, MATCH(RepeatedMeasures!$A232, 'US Grad Rate  05-6 Source'!$A$6:$A$67, 0), MATCH(RepeatedMeasures!$B232, 'US Grad Rate  05-6 Source'!$A$6:$F$6,0))</f>
        <v>84.5</v>
      </c>
      <c r="D232">
        <f>INDEX('US Grad Rate 07-8 Source'!$A$6:$F$67, MATCH(RepeatedMeasures!$A232, 'US Grad Rate 07-8 Source'!$A$6:$A$67,0), MATCH(RepeatedMeasures!$B232,'US Grad Rate 07-8 Source'!$A$6:$F$6,0))</f>
        <v>84.7</v>
      </c>
      <c r="E232">
        <f>INDEX('US Grad Rate 09-10 Source'!$A$6:$F$66, MATCH(RepeatedMeasures!$A232,'US Grad Rate 09-10 Source'!$A$6:$A$67, 0), MATCH(RepeatedMeasures!$B232, 'US Grad Rate 09-10 Source'!$A$6:$F$6, 0))</f>
        <v>84.7</v>
      </c>
    </row>
    <row r="233" spans="1:5" x14ac:dyDescent="0.25">
      <c r="A233" t="s">
        <v>41</v>
      </c>
      <c r="B233" t="s">
        <v>232</v>
      </c>
      <c r="C233">
        <f>INDEX('US Grad Rate  05-6 Source'!$A$6:$F$67, MATCH(RepeatedMeasures!$A233, 'US Grad Rate  05-6 Source'!$A$6:$A$67, 0), MATCH(RepeatedMeasures!$B233, 'US Grad Rate  05-6 Source'!$A$6:$F$6,0))</f>
        <v>91.1</v>
      </c>
      <c r="D233">
        <f>INDEX('US Grad Rate 07-8 Source'!$A$6:$F$67, MATCH(RepeatedMeasures!$A233, 'US Grad Rate 07-8 Source'!$A$6:$A$67,0), MATCH(RepeatedMeasures!$B233,'US Grad Rate 07-8 Source'!$A$6:$F$6,0))</f>
        <v>88.6</v>
      </c>
      <c r="E233">
        <f>INDEX('US Grad Rate 09-10 Source'!$A$6:$F$66, MATCH(RepeatedMeasures!$A233,'US Grad Rate 09-10 Source'!$A$6:$A$67, 0), MATCH(RepeatedMeasures!$B233, 'US Grad Rate 09-10 Source'!$A$6:$F$6, 0))</f>
        <v>88.8</v>
      </c>
    </row>
    <row r="234" spans="1:5" x14ac:dyDescent="0.25">
      <c r="A234" t="s">
        <v>42</v>
      </c>
      <c r="B234" t="s">
        <v>232</v>
      </c>
      <c r="C234">
        <f>INDEX('US Grad Rate  05-6 Source'!$A$6:$F$67, MATCH(RepeatedMeasures!$A234, 'US Grad Rate  05-6 Source'!$A$6:$A$67, 0), MATCH(RepeatedMeasures!$B234, 'US Grad Rate  05-6 Source'!$A$6:$F$6,0))</f>
        <v>60.8</v>
      </c>
      <c r="D234" t="str">
        <f>INDEX('US Grad Rate 07-8 Source'!$A$6:$F$67, MATCH(RepeatedMeasures!$A234, 'US Grad Rate 07-8 Source'!$A$6:$A$67,0), MATCH(RepeatedMeasures!$B234,'US Grad Rate 07-8 Source'!$A$6:$F$6,0))</f>
        <v>–</v>
      </c>
      <c r="E234">
        <f>INDEX('US Grad Rate 09-10 Source'!$A$6:$F$66, MATCH(RepeatedMeasures!$A234,'US Grad Rate 09-10 Source'!$A$6:$A$67, 0), MATCH(RepeatedMeasures!$B234, 'US Grad Rate 09-10 Source'!$A$6:$F$6, 0))</f>
        <v>65.5</v>
      </c>
    </row>
    <row r="235" spans="1:5" x14ac:dyDescent="0.25">
      <c r="A235" t="s">
        <v>43</v>
      </c>
      <c r="B235" t="s">
        <v>232</v>
      </c>
      <c r="C235" t="str">
        <f>INDEX('US Grad Rate  05-6 Source'!$A$6:$F$67, MATCH(RepeatedMeasures!$A235, 'US Grad Rate  05-6 Source'!$A$6:$A$67, 0), MATCH(RepeatedMeasures!$B235, 'US Grad Rate  05-6 Source'!$A$6:$F$6,0))</f>
        <v>–</v>
      </c>
      <c r="D235">
        <f>INDEX('US Grad Rate 07-8 Source'!$A$6:$F$67, MATCH(RepeatedMeasures!$A235, 'US Grad Rate 07-8 Source'!$A$6:$A$67,0), MATCH(RepeatedMeasures!$B235,'US Grad Rate 07-8 Source'!$A$6:$F$6,0))</f>
        <v>83.3</v>
      </c>
      <c r="E235">
        <f>INDEX('US Grad Rate 09-10 Source'!$A$6:$F$66, MATCH(RepeatedMeasures!$A235,'US Grad Rate 09-10 Source'!$A$6:$A$67, 0), MATCH(RepeatedMeasures!$B235, 'US Grad Rate 09-10 Source'!$A$6:$F$6, 0))</f>
        <v>85.9</v>
      </c>
    </row>
    <row r="236" spans="1:5" x14ac:dyDescent="0.25">
      <c r="A236" t="s">
        <v>44</v>
      </c>
      <c r="B236" t="s">
        <v>232</v>
      </c>
      <c r="C236">
        <f>INDEX('US Grad Rate  05-6 Source'!$A$6:$F$67, MATCH(RepeatedMeasures!$A236, 'US Grad Rate  05-6 Source'!$A$6:$A$67, 0), MATCH(RepeatedMeasures!$B236, 'US Grad Rate  05-6 Source'!$A$6:$F$6,0))</f>
        <v>88.3</v>
      </c>
      <c r="D236">
        <f>INDEX('US Grad Rate 07-8 Source'!$A$6:$F$67, MATCH(RepeatedMeasures!$A236, 'US Grad Rate 07-8 Source'!$A$6:$A$67,0), MATCH(RepeatedMeasures!$B236,'US Grad Rate 07-8 Source'!$A$6:$F$6,0))</f>
        <v>88.3</v>
      </c>
      <c r="E236">
        <f>INDEX('US Grad Rate 09-10 Source'!$A$6:$F$66, MATCH(RepeatedMeasures!$A236,'US Grad Rate 09-10 Source'!$A$6:$A$67, 0), MATCH(RepeatedMeasures!$B236, 'US Grad Rate 09-10 Source'!$A$6:$F$6, 0))</f>
        <v>91.8</v>
      </c>
    </row>
    <row r="237" spans="1:5" x14ac:dyDescent="0.25">
      <c r="A237" t="s">
        <v>45</v>
      </c>
      <c r="B237" t="s">
        <v>232</v>
      </c>
      <c r="C237">
        <f>INDEX('US Grad Rate  05-6 Source'!$A$6:$F$67, MATCH(RepeatedMeasures!$A237, 'US Grad Rate  05-6 Source'!$A$6:$A$67, 0), MATCH(RepeatedMeasures!$B237, 'US Grad Rate  05-6 Source'!$A$6:$F$6,0))</f>
        <v>76.3</v>
      </c>
      <c r="D237">
        <f>INDEX('US Grad Rate 07-8 Source'!$A$6:$F$67, MATCH(RepeatedMeasures!$A237, 'US Grad Rate 07-8 Source'!$A$6:$A$67,0), MATCH(RepeatedMeasures!$B237,'US Grad Rate 07-8 Source'!$A$6:$F$6,0))</f>
        <v>74.7</v>
      </c>
      <c r="E237">
        <f>INDEX('US Grad Rate 09-10 Source'!$A$6:$F$66, MATCH(RepeatedMeasures!$A237,'US Grad Rate 09-10 Source'!$A$6:$A$67, 0), MATCH(RepeatedMeasures!$B237, 'US Grad Rate 09-10 Source'!$A$6:$F$6, 0))</f>
        <v>70.5</v>
      </c>
    </row>
    <row r="238" spans="1:5" x14ac:dyDescent="0.25">
      <c r="A238" t="s">
        <v>46</v>
      </c>
      <c r="B238" t="s">
        <v>232</v>
      </c>
      <c r="C238">
        <f>INDEX('US Grad Rate  05-6 Source'!$A$6:$F$67, MATCH(RepeatedMeasures!$A238, 'US Grad Rate  05-6 Source'!$A$6:$A$67, 0), MATCH(RepeatedMeasures!$B238, 'US Grad Rate  05-6 Source'!$A$6:$F$6,0))</f>
        <v>80</v>
      </c>
      <c r="D238">
        <f>INDEX('US Grad Rate 07-8 Source'!$A$6:$F$67, MATCH(RepeatedMeasures!$A238, 'US Grad Rate 07-8 Source'!$A$6:$A$67,0), MATCH(RepeatedMeasures!$B238,'US Grad Rate 07-8 Source'!$A$6:$F$6,0))</f>
        <v>82.7</v>
      </c>
      <c r="E238">
        <f>INDEX('US Grad Rate 09-10 Source'!$A$6:$F$66, MATCH(RepeatedMeasures!$A238,'US Grad Rate 09-10 Source'!$A$6:$A$67, 0), MATCH(RepeatedMeasures!$B238, 'US Grad Rate 09-10 Source'!$A$6:$F$6, 0))</f>
        <v>86.7</v>
      </c>
    </row>
    <row r="239" spans="1:5" x14ac:dyDescent="0.25">
      <c r="A239" t="s">
        <v>47</v>
      </c>
      <c r="B239" t="s">
        <v>232</v>
      </c>
      <c r="C239" t="str">
        <f>INDEX('US Grad Rate  05-6 Source'!$A$6:$F$67, MATCH(RepeatedMeasures!$A239, 'US Grad Rate  05-6 Source'!$A$6:$A$67, 0), MATCH(RepeatedMeasures!$B239, 'US Grad Rate  05-6 Source'!$A$6:$F$6,0))</f>
        <v>–</v>
      </c>
      <c r="D239">
        <f>INDEX('US Grad Rate 07-8 Source'!$A$6:$F$67, MATCH(RepeatedMeasures!$A239, 'US Grad Rate 07-8 Source'!$A$6:$A$67,0), MATCH(RepeatedMeasures!$B239,'US Grad Rate 07-8 Source'!$A$6:$F$6,0))</f>
        <v>77.3</v>
      </c>
      <c r="E239">
        <f>INDEX('US Grad Rate 09-10 Source'!$A$6:$F$66, MATCH(RepeatedMeasures!$A239,'US Grad Rate 09-10 Source'!$A$6:$A$67, 0), MATCH(RepeatedMeasures!$B239, 'US Grad Rate 09-10 Source'!$A$6:$F$6, 0))</f>
        <v>80.599999999999994</v>
      </c>
    </row>
    <row r="240" spans="1:5" x14ac:dyDescent="0.25">
      <c r="A240" t="s">
        <v>48</v>
      </c>
      <c r="B240" t="s">
        <v>232</v>
      </c>
      <c r="C240">
        <f>INDEX('US Grad Rate  05-6 Source'!$A$6:$F$67, MATCH(RepeatedMeasures!$A240, 'US Grad Rate  05-6 Source'!$A$6:$A$67, 0), MATCH(RepeatedMeasures!$B240, 'US Grad Rate  05-6 Source'!$A$6:$F$6,0))</f>
        <v>85.9</v>
      </c>
      <c r="D240">
        <f>INDEX('US Grad Rate 07-8 Source'!$A$6:$F$67, MATCH(RepeatedMeasures!$A240, 'US Grad Rate 07-8 Source'!$A$6:$A$67,0), MATCH(RepeatedMeasures!$B240,'US Grad Rate 07-8 Source'!$A$6:$F$6,0))</f>
        <v>87.8</v>
      </c>
      <c r="E240">
        <f>INDEX('US Grad Rate 09-10 Source'!$A$6:$F$66, MATCH(RepeatedMeasures!$A240,'US Grad Rate 09-10 Source'!$A$6:$A$67, 0), MATCH(RepeatedMeasures!$B240, 'US Grad Rate 09-10 Source'!$A$6:$F$6, 0))</f>
        <v>91.3</v>
      </c>
    </row>
    <row r="241" spans="1:5" x14ac:dyDescent="0.25">
      <c r="A241" t="s">
        <v>50</v>
      </c>
      <c r="B241" t="s">
        <v>232</v>
      </c>
      <c r="C241">
        <f>INDEX('US Grad Rate  05-6 Source'!$A$6:$F$67, MATCH(RepeatedMeasures!$A241, 'US Grad Rate  05-6 Source'!$A$6:$A$67, 0), MATCH(RepeatedMeasures!$B241, 'US Grad Rate  05-6 Source'!$A$6:$F$6,0))</f>
        <v>84.2</v>
      </c>
      <c r="D241">
        <f>INDEX('US Grad Rate 07-8 Source'!$A$6:$F$67, MATCH(RepeatedMeasures!$A241, 'US Grad Rate 07-8 Source'!$A$6:$A$67,0), MATCH(RepeatedMeasures!$B241,'US Grad Rate 07-8 Source'!$A$6:$F$6,0))</f>
        <v>84.4</v>
      </c>
      <c r="E241">
        <f>INDEX('US Grad Rate 09-10 Source'!$A$6:$F$66, MATCH(RepeatedMeasures!$A241,'US Grad Rate 09-10 Source'!$A$6:$A$67, 0), MATCH(RepeatedMeasures!$B241, 'US Grad Rate 09-10 Source'!$A$6:$F$6, 0))</f>
        <v>86.5</v>
      </c>
    </row>
    <row r="242" spans="1:5" x14ac:dyDescent="0.25">
      <c r="A242" t="s">
        <v>51</v>
      </c>
      <c r="B242" t="s">
        <v>232</v>
      </c>
      <c r="C242">
        <f>INDEX('US Grad Rate  05-6 Source'!$A$6:$F$67, MATCH(RepeatedMeasures!$A242, 'US Grad Rate  05-6 Source'!$A$6:$A$67, 0), MATCH(RepeatedMeasures!$B242, 'US Grad Rate  05-6 Source'!$A$6:$F$6,0))</f>
        <v>79</v>
      </c>
      <c r="D242">
        <f>INDEX('US Grad Rate 07-8 Source'!$A$6:$F$67, MATCH(RepeatedMeasures!$A242, 'US Grad Rate 07-8 Source'!$A$6:$A$67,0), MATCH(RepeatedMeasures!$B242,'US Grad Rate 07-8 Source'!$A$6:$F$6,0))</f>
        <v>79</v>
      </c>
      <c r="E242">
        <f>INDEX('US Grad Rate 09-10 Source'!$A$6:$F$66, MATCH(RepeatedMeasures!$A242,'US Grad Rate 09-10 Source'!$A$6:$A$67, 0), MATCH(RepeatedMeasures!$B242, 'US Grad Rate 09-10 Source'!$A$6:$F$6, 0))</f>
        <v>80.7</v>
      </c>
    </row>
    <row r="243" spans="1:5" x14ac:dyDescent="0.25">
      <c r="A243" t="s">
        <v>52</v>
      </c>
      <c r="B243" t="s">
        <v>232</v>
      </c>
      <c r="C243">
        <f>INDEX('US Grad Rate  05-6 Source'!$A$6:$F$67, MATCH(RepeatedMeasures!$A243, 'US Grad Rate  05-6 Source'!$A$6:$A$67, 0), MATCH(RepeatedMeasures!$B243, 'US Grad Rate  05-6 Source'!$A$6:$F$6,0))</f>
        <v>74.900000000000006</v>
      </c>
      <c r="D243">
        <f>INDEX('US Grad Rate 07-8 Source'!$A$6:$F$67, MATCH(RepeatedMeasures!$A243, 'US Grad Rate 07-8 Source'!$A$6:$A$67,0), MATCH(RepeatedMeasures!$B243,'US Grad Rate 07-8 Source'!$A$6:$F$6,0))</f>
        <v>77.099999999999994</v>
      </c>
      <c r="E243">
        <f>INDEX('US Grad Rate 09-10 Source'!$A$6:$F$66, MATCH(RepeatedMeasures!$A243,'US Grad Rate 09-10 Source'!$A$6:$A$67, 0), MATCH(RepeatedMeasures!$B243, 'US Grad Rate 09-10 Source'!$A$6:$F$6, 0))</f>
        <v>77.3</v>
      </c>
    </row>
    <row r="244" spans="1:5" x14ac:dyDescent="0.25">
      <c r="A244" t="s">
        <v>53</v>
      </c>
      <c r="B244" t="s">
        <v>232</v>
      </c>
      <c r="C244" t="str">
        <f>INDEX('US Grad Rate  05-6 Source'!$A$6:$F$67, MATCH(RepeatedMeasures!$A244, 'US Grad Rate  05-6 Source'!$A$6:$A$67, 0), MATCH(RepeatedMeasures!$B244, 'US Grad Rate  05-6 Source'!$A$6:$F$6,0))</f>
        <v>–</v>
      </c>
      <c r="D244">
        <f>INDEX('US Grad Rate 07-8 Source'!$A$6:$F$67, MATCH(RepeatedMeasures!$A244, 'US Grad Rate 07-8 Source'!$A$6:$A$67,0), MATCH(RepeatedMeasures!$B244,'US Grad Rate 07-8 Source'!$A$6:$F$6,0))</f>
        <v>86.9</v>
      </c>
      <c r="E244">
        <f>INDEX('US Grad Rate 09-10 Source'!$A$6:$F$66, MATCH(RepeatedMeasures!$A244,'US Grad Rate 09-10 Source'!$A$6:$A$67, 0), MATCH(RepeatedMeasures!$B244, 'US Grad Rate 09-10 Source'!$A$6:$F$6, 0))</f>
        <v>87.9</v>
      </c>
    </row>
    <row r="245" spans="1:5" x14ac:dyDescent="0.25">
      <c r="A245" t="s">
        <v>56</v>
      </c>
      <c r="B245" t="s">
        <v>232</v>
      </c>
      <c r="C245">
        <f>INDEX('US Grad Rate  05-6 Source'!$A$6:$F$67, MATCH(RepeatedMeasures!$A245, 'US Grad Rate  05-6 Source'!$A$6:$A$67, 0), MATCH(RepeatedMeasures!$B245, 'US Grad Rate  05-6 Source'!$A$6:$F$6,0))</f>
        <v>80.8</v>
      </c>
      <c r="D245">
        <f>INDEX('US Grad Rate 07-8 Source'!$A$6:$F$67, MATCH(RepeatedMeasures!$A245, 'US Grad Rate 07-8 Source'!$A$6:$A$67,0), MATCH(RepeatedMeasures!$B245,'US Grad Rate 07-8 Source'!$A$6:$F$6,0))</f>
        <v>79</v>
      </c>
      <c r="E245">
        <f>INDEX('US Grad Rate 09-10 Source'!$A$6:$F$66, MATCH(RepeatedMeasures!$A245,'US Grad Rate 09-10 Source'!$A$6:$A$67, 0), MATCH(RepeatedMeasures!$B245, 'US Grad Rate 09-10 Source'!$A$6:$F$6, 0))</f>
        <v>78.3</v>
      </c>
    </row>
    <row r="246" spans="1:5" x14ac:dyDescent="0.25">
      <c r="A246" t="s">
        <v>57</v>
      </c>
      <c r="B246" t="s">
        <v>232</v>
      </c>
      <c r="C246" t="str">
        <f>INDEX('US Grad Rate  05-6 Source'!$A$6:$F$67, MATCH(RepeatedMeasures!$A246, 'US Grad Rate  05-6 Source'!$A$6:$A$67, 0), MATCH(RepeatedMeasures!$B246, 'US Grad Rate  05-6 Source'!$A$6:$F$6,0))</f>
        <v>–</v>
      </c>
      <c r="D246">
        <f>INDEX('US Grad Rate 07-8 Source'!$A$6:$F$67, MATCH(RepeatedMeasures!$A246, 'US Grad Rate 07-8 Source'!$A$6:$A$67,0), MATCH(RepeatedMeasures!$B246,'US Grad Rate 07-8 Source'!$A$6:$F$6,0))</f>
        <v>68.7</v>
      </c>
      <c r="E246">
        <f>INDEX('US Grad Rate 09-10 Source'!$A$6:$F$66, MATCH(RepeatedMeasures!$A246,'US Grad Rate 09-10 Source'!$A$6:$A$67, 0), MATCH(RepeatedMeasures!$B246, 'US Grad Rate 09-10 Source'!$A$6:$F$6, 0))</f>
        <v>72.8</v>
      </c>
    </row>
    <row r="247" spans="1:5" x14ac:dyDescent="0.25">
      <c r="A247" t="s">
        <v>58</v>
      </c>
      <c r="B247" t="s">
        <v>232</v>
      </c>
      <c r="C247">
        <f>INDEX('US Grad Rate  05-6 Source'!$A$6:$F$67, MATCH(RepeatedMeasures!$A247, 'US Grad Rate  05-6 Source'!$A$6:$A$67, 0), MATCH(RepeatedMeasures!$B247, 'US Grad Rate  05-6 Source'!$A$6:$F$6,0))</f>
        <v>87.6</v>
      </c>
      <c r="D247">
        <f>INDEX('US Grad Rate 07-8 Source'!$A$6:$F$67, MATCH(RepeatedMeasures!$A247, 'US Grad Rate 07-8 Source'!$A$6:$A$67,0), MATCH(RepeatedMeasures!$B247,'US Grad Rate 07-8 Source'!$A$6:$F$6,0))</f>
        <v>88.3</v>
      </c>
      <c r="E247">
        <f>INDEX('US Grad Rate 09-10 Source'!$A$6:$F$66, MATCH(RepeatedMeasures!$A247,'US Grad Rate 09-10 Source'!$A$6:$A$67, 0), MATCH(RepeatedMeasures!$B247, 'US Grad Rate 09-10 Source'!$A$6:$F$6, 0))</f>
        <v>86</v>
      </c>
    </row>
    <row r="248" spans="1:5" x14ac:dyDescent="0.25">
      <c r="A248" t="s">
        <v>59</v>
      </c>
      <c r="B248" t="s">
        <v>232</v>
      </c>
      <c r="C248">
        <f>INDEX('US Grad Rate  05-6 Source'!$A$6:$F$67, MATCH(RepeatedMeasures!$A248, 'US Grad Rate  05-6 Source'!$A$6:$A$67, 0), MATCH(RepeatedMeasures!$B248, 'US Grad Rate  05-6 Source'!$A$6:$F$6,0))</f>
        <v>73.099999999999994</v>
      </c>
      <c r="D248">
        <f>INDEX('US Grad Rate 07-8 Source'!$A$6:$F$67, MATCH(RepeatedMeasures!$A248, 'US Grad Rate 07-8 Source'!$A$6:$A$67,0), MATCH(RepeatedMeasures!$B248,'US Grad Rate 07-8 Source'!$A$6:$F$6,0))</f>
        <v>77.3</v>
      </c>
      <c r="E248">
        <f>INDEX('US Grad Rate 09-10 Source'!$A$6:$F$66, MATCH(RepeatedMeasures!$A248,'US Grad Rate 09-10 Source'!$A$6:$A$67, 0), MATCH(RepeatedMeasures!$B248, 'US Grad Rate 09-10 Source'!$A$6:$F$6, 0))</f>
        <v>82</v>
      </c>
    </row>
    <row r="249" spans="1:5" x14ac:dyDescent="0.25">
      <c r="A249" t="s">
        <v>60</v>
      </c>
      <c r="B249" t="s">
        <v>232</v>
      </c>
      <c r="C249">
        <f>INDEX('US Grad Rate  05-6 Source'!$A$6:$F$67, MATCH(RepeatedMeasures!$A249, 'US Grad Rate  05-6 Source'!$A$6:$A$67, 0), MATCH(RepeatedMeasures!$B249, 'US Grad Rate  05-6 Source'!$A$6:$F$6,0))</f>
        <v>81.099999999999994</v>
      </c>
      <c r="D249">
        <f>INDEX('US Grad Rate 07-8 Source'!$A$6:$F$67, MATCH(RepeatedMeasures!$A249, 'US Grad Rate 07-8 Source'!$A$6:$A$67,0), MATCH(RepeatedMeasures!$B249,'US Grad Rate 07-8 Source'!$A$6:$F$6,0))</f>
        <v>81.599999999999994</v>
      </c>
      <c r="E249">
        <f>INDEX('US Grad Rate 09-10 Source'!$A$6:$F$66, MATCH(RepeatedMeasures!$A249,'US Grad Rate 09-10 Source'!$A$6:$A$67, 0), MATCH(RepeatedMeasures!$B249, 'US Grad Rate 09-10 Source'!$A$6:$F$6, 0))</f>
        <v>82.8</v>
      </c>
    </row>
    <row r="250" spans="1:5" x14ac:dyDescent="0.25">
      <c r="A250" t="s">
        <v>61</v>
      </c>
      <c r="B250" t="s">
        <v>232</v>
      </c>
      <c r="C250">
        <f>INDEX('US Grad Rate  05-6 Source'!$A$6:$F$67, MATCH(RepeatedMeasures!$A250, 'US Grad Rate  05-6 Source'!$A$6:$A$67, 0), MATCH(RepeatedMeasures!$B250, 'US Grad Rate  05-6 Source'!$A$6:$F$6,0))</f>
        <v>81.400000000000006</v>
      </c>
      <c r="D250">
        <f>INDEX('US Grad Rate 07-8 Source'!$A$6:$F$67, MATCH(RepeatedMeasures!$A250, 'US Grad Rate 07-8 Source'!$A$6:$A$67,0), MATCH(RepeatedMeasures!$B250,'US Grad Rate 07-8 Source'!$A$6:$F$6,0))</f>
        <v>77.900000000000006</v>
      </c>
      <c r="E250">
        <f>INDEX('US Grad Rate 09-10 Source'!$A$6:$F$66, MATCH(RepeatedMeasures!$A250,'US Grad Rate 09-10 Source'!$A$6:$A$67, 0), MATCH(RepeatedMeasures!$B250, 'US Grad Rate 09-10 Source'!$A$6:$F$6, 0))</f>
        <v>81.7</v>
      </c>
    </row>
    <row r="251" spans="1:5" x14ac:dyDescent="0.25">
      <c r="A251" t="s">
        <v>62</v>
      </c>
      <c r="B251" t="s">
        <v>232</v>
      </c>
      <c r="C251">
        <f>INDEX('US Grad Rate  05-6 Source'!$A$6:$F$67, MATCH(RepeatedMeasures!$A251, 'US Grad Rate  05-6 Source'!$A$6:$A$67, 0), MATCH(RepeatedMeasures!$B251, 'US Grad Rate  05-6 Source'!$A$6:$F$6,0))</f>
        <v>81.900000000000006</v>
      </c>
      <c r="D251">
        <f>INDEX('US Grad Rate 07-8 Source'!$A$6:$F$67, MATCH(RepeatedMeasures!$A251, 'US Grad Rate 07-8 Source'!$A$6:$A$67,0), MATCH(RepeatedMeasures!$B251,'US Grad Rate 07-8 Source'!$A$6:$F$6,0))</f>
        <v>81.099999999999994</v>
      </c>
      <c r="E251">
        <f>INDEX('US Grad Rate 09-10 Source'!$A$6:$F$66, MATCH(RepeatedMeasures!$A251,'US Grad Rate 09-10 Source'!$A$6:$A$67, 0), MATCH(RepeatedMeasures!$B251, 'US Grad Rate 09-10 Source'!$A$6:$F$6, 0))</f>
        <v>89.9</v>
      </c>
    </row>
    <row r="252" spans="1:5" x14ac:dyDescent="0.25">
      <c r="A252" t="s">
        <v>64</v>
      </c>
      <c r="B252" t="s">
        <v>232</v>
      </c>
      <c r="C252">
        <f>INDEX('US Grad Rate  05-6 Source'!$A$6:$F$67, MATCH(RepeatedMeasures!$A252, 'US Grad Rate  05-6 Source'!$A$6:$A$67, 0), MATCH(RepeatedMeasures!$B252, 'US Grad Rate  05-6 Source'!$A$6:$F$6,0))</f>
        <v>78.7</v>
      </c>
      <c r="D252">
        <f>INDEX('US Grad Rate 07-8 Source'!$A$6:$F$67, MATCH(RepeatedMeasures!$A252, 'US Grad Rate 07-8 Source'!$A$6:$A$67,0), MATCH(RepeatedMeasures!$B252,'US Grad Rate 07-8 Source'!$A$6:$F$6,0))</f>
        <v>80.8</v>
      </c>
      <c r="E252">
        <f>INDEX('US Grad Rate 09-10 Source'!$A$6:$F$66, MATCH(RepeatedMeasures!$A252,'US Grad Rate 09-10 Source'!$A$6:$A$67, 0), MATCH(RepeatedMeasures!$B252, 'US Grad Rate 09-10 Source'!$A$6:$F$6, 0))</f>
        <v>84.9</v>
      </c>
    </row>
    <row r="253" spans="1:5" x14ac:dyDescent="0.25">
      <c r="A253" t="s">
        <v>65</v>
      </c>
      <c r="B253" t="s">
        <v>232</v>
      </c>
      <c r="C253">
        <f>INDEX('US Grad Rate  05-6 Source'!$A$6:$F$67, MATCH(RepeatedMeasures!$A253, 'US Grad Rate  05-6 Source'!$A$6:$A$67, 0), MATCH(RepeatedMeasures!$B253, 'US Grad Rate  05-6 Source'!$A$6:$F$6,0))</f>
        <v>74.7</v>
      </c>
      <c r="D253">
        <f>INDEX('US Grad Rate 07-8 Source'!$A$6:$F$67, MATCH(RepeatedMeasures!$A253, 'US Grad Rate 07-8 Source'!$A$6:$A$67,0), MATCH(RepeatedMeasures!$B253,'US Grad Rate 07-8 Source'!$A$6:$F$6,0))</f>
        <v>73.599999999999994</v>
      </c>
      <c r="E253">
        <f>INDEX('US Grad Rate 09-10 Source'!$A$6:$F$66, MATCH(RepeatedMeasures!$A253,'US Grad Rate 09-10 Source'!$A$6:$A$67, 0), MATCH(RepeatedMeasures!$B253, 'US Grad Rate 09-10 Source'!$A$6:$F$6, 0))</f>
        <v>77.7</v>
      </c>
    </row>
    <row r="254" spans="1:5" x14ac:dyDescent="0.25">
      <c r="A254" t="s">
        <v>66</v>
      </c>
      <c r="B254" t="s">
        <v>232</v>
      </c>
      <c r="C254">
        <f>INDEX('US Grad Rate  05-6 Source'!$A$6:$F$67, MATCH(RepeatedMeasures!$A254, 'US Grad Rate  05-6 Source'!$A$6:$A$67, 0), MATCH(RepeatedMeasures!$B254, 'US Grad Rate  05-6 Source'!$A$6:$F$6,0))</f>
        <v>77</v>
      </c>
      <c r="D254">
        <f>INDEX('US Grad Rate 07-8 Source'!$A$6:$F$67, MATCH(RepeatedMeasures!$A254, 'US Grad Rate 07-8 Source'!$A$6:$A$67,0), MATCH(RepeatedMeasures!$B254,'US Grad Rate 07-8 Source'!$A$6:$F$6,0))</f>
        <v>77.3</v>
      </c>
      <c r="E254">
        <f>INDEX('US Grad Rate 09-10 Source'!$A$6:$F$66, MATCH(RepeatedMeasures!$A254,'US Grad Rate 09-10 Source'!$A$6:$A$67, 0), MATCH(RepeatedMeasures!$B254, 'US Grad Rate 09-10 Source'!$A$6:$F$6, 0))</f>
        <v>78.2</v>
      </c>
    </row>
    <row r="255" spans="1:5" x14ac:dyDescent="0.25">
      <c r="A255" t="s">
        <v>67</v>
      </c>
      <c r="B255" t="s">
        <v>232</v>
      </c>
      <c r="C255">
        <f>INDEX('US Grad Rate  05-6 Source'!$A$6:$F$67, MATCH(RepeatedMeasures!$A255, 'US Grad Rate  05-6 Source'!$A$6:$A$67, 0), MATCH(RepeatedMeasures!$B255, 'US Grad Rate  05-6 Source'!$A$6:$F$6,0))</f>
        <v>92.4</v>
      </c>
      <c r="D255">
        <f>INDEX('US Grad Rate 07-8 Source'!$A$6:$F$67, MATCH(RepeatedMeasures!$A255, 'US Grad Rate 07-8 Source'!$A$6:$A$67,0), MATCH(RepeatedMeasures!$B255,'US Grad Rate 07-8 Source'!$A$6:$F$6,0))</f>
        <v>94</v>
      </c>
      <c r="E255">
        <f>INDEX('US Grad Rate 09-10 Source'!$A$6:$F$66, MATCH(RepeatedMeasures!$A255,'US Grad Rate 09-10 Source'!$A$6:$A$67, 0), MATCH(RepeatedMeasures!$B255, 'US Grad Rate 09-10 Source'!$A$6:$F$6, 0))</f>
        <v>95.6</v>
      </c>
    </row>
    <row r="256" spans="1:5" x14ac:dyDescent="0.25">
      <c r="A256" t="s">
        <v>68</v>
      </c>
      <c r="B256" t="s">
        <v>232</v>
      </c>
      <c r="C256">
        <f>INDEX('US Grad Rate  05-6 Source'!$A$6:$F$67, MATCH(RepeatedMeasures!$A256, 'US Grad Rate  05-6 Source'!$A$6:$A$67, 0), MATCH(RepeatedMeasures!$B256, 'US Grad Rate  05-6 Source'!$A$6:$F$6,0))</f>
        <v>77.599999999999994</v>
      </c>
      <c r="D256">
        <f>INDEX('US Grad Rate 07-8 Source'!$A$6:$F$67, MATCH(RepeatedMeasures!$A256, 'US Grad Rate 07-8 Source'!$A$6:$A$67,0), MATCH(RepeatedMeasures!$B256,'US Grad Rate 07-8 Source'!$A$6:$F$6,0))</f>
        <v>78.5</v>
      </c>
      <c r="E256">
        <f>INDEX('US Grad Rate 09-10 Source'!$A$6:$F$66, MATCH(RepeatedMeasures!$A256,'US Grad Rate 09-10 Source'!$A$6:$A$67, 0), MATCH(RepeatedMeasures!$B256, 'US Grad Rate 09-10 Source'!$A$6:$F$6, 0))</f>
        <v>82.6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0ED8-0F03-41CA-929B-3589C653463B}">
  <dimension ref="A1:D70"/>
  <sheetViews>
    <sheetView topLeftCell="A4" workbookViewId="0">
      <selection activeCell="Q7" sqref="Q7"/>
    </sheetView>
  </sheetViews>
  <sheetFormatPr defaultRowHeight="15" x14ac:dyDescent="0.25"/>
  <sheetData>
    <row r="1" spans="1:4" x14ac:dyDescent="0.25">
      <c r="A1" t="s">
        <v>0</v>
      </c>
    </row>
    <row r="3" spans="1:4" x14ac:dyDescent="0.25">
      <c r="A3" t="s">
        <v>1</v>
      </c>
    </row>
    <row r="5" spans="1:4" x14ac:dyDescent="0.25">
      <c r="A5" t="s">
        <v>88</v>
      </c>
    </row>
    <row r="7" spans="1:4" x14ac:dyDescent="0.25">
      <c r="A7" t="s">
        <v>3</v>
      </c>
      <c r="B7" t="s">
        <v>82</v>
      </c>
      <c r="C7" t="s">
        <v>83</v>
      </c>
      <c r="D7" t="s">
        <v>84</v>
      </c>
    </row>
    <row r="8" spans="1:4" x14ac:dyDescent="0.25">
      <c r="A8" t="s">
        <v>9</v>
      </c>
      <c r="B8">
        <v>8908</v>
      </c>
      <c r="C8">
        <v>7683</v>
      </c>
      <c r="D8">
        <v>4493</v>
      </c>
    </row>
    <row r="9" spans="1:4" x14ac:dyDescent="0.25">
      <c r="A9" t="s">
        <v>10</v>
      </c>
      <c r="B9">
        <v>13596</v>
      </c>
      <c r="C9">
        <v>11476</v>
      </c>
      <c r="D9">
        <v>6562</v>
      </c>
    </row>
    <row r="10" spans="1:4" x14ac:dyDescent="0.25">
      <c r="A10" t="s">
        <v>11</v>
      </c>
      <c r="B10">
        <v>4104</v>
      </c>
      <c r="C10">
        <v>3561</v>
      </c>
      <c r="D10">
        <v>1859</v>
      </c>
    </row>
    <row r="11" spans="1:4" x14ac:dyDescent="0.25">
      <c r="A11" t="s">
        <v>13</v>
      </c>
      <c r="B11">
        <v>7794</v>
      </c>
      <c r="C11">
        <v>6515</v>
      </c>
      <c r="D11">
        <v>4037</v>
      </c>
    </row>
    <row r="12" spans="1:4" x14ac:dyDescent="0.25">
      <c r="A12" t="s">
        <v>14</v>
      </c>
      <c r="B12">
        <v>9331</v>
      </c>
      <c r="C12">
        <v>8030</v>
      </c>
      <c r="D12">
        <v>4834</v>
      </c>
    </row>
    <row r="13" spans="1:4" x14ac:dyDescent="0.25">
      <c r="A13" t="s">
        <v>16</v>
      </c>
      <c r="B13">
        <v>10230</v>
      </c>
      <c r="C13">
        <v>8301</v>
      </c>
      <c r="D13">
        <v>5009</v>
      </c>
    </row>
    <row r="14" spans="1:4" x14ac:dyDescent="0.25">
      <c r="A14" t="s">
        <v>17</v>
      </c>
      <c r="B14">
        <v>9978</v>
      </c>
      <c r="C14">
        <v>8166</v>
      </c>
      <c r="D14">
        <v>4587</v>
      </c>
    </row>
    <row r="15" spans="1:4" x14ac:dyDescent="0.25">
      <c r="A15" t="s">
        <v>18</v>
      </c>
      <c r="B15">
        <v>15463</v>
      </c>
      <c r="C15">
        <v>13072</v>
      </c>
      <c r="D15">
        <v>8281</v>
      </c>
    </row>
    <row r="16" spans="1:4" x14ac:dyDescent="0.25">
      <c r="A16" t="s">
        <v>19</v>
      </c>
      <c r="B16">
        <v>13930</v>
      </c>
      <c r="C16">
        <v>11621</v>
      </c>
      <c r="D16">
        <v>7014</v>
      </c>
    </row>
    <row r="17" spans="1:4" x14ac:dyDescent="0.25">
      <c r="A17" t="s">
        <v>20</v>
      </c>
      <c r="B17">
        <v>15799</v>
      </c>
      <c r="C17">
        <v>13752</v>
      </c>
      <c r="D17">
        <v>7164</v>
      </c>
    </row>
    <row r="18" spans="1:4" x14ac:dyDescent="0.25">
      <c r="A18" t="s">
        <v>22</v>
      </c>
      <c r="B18">
        <v>10029</v>
      </c>
      <c r="C18">
        <v>7812</v>
      </c>
      <c r="D18">
        <v>4618</v>
      </c>
    </row>
    <row r="19" spans="1:4" x14ac:dyDescent="0.25">
      <c r="A19" t="s">
        <v>23</v>
      </c>
      <c r="B19">
        <v>9931</v>
      </c>
      <c r="C19">
        <v>8595</v>
      </c>
      <c r="D19">
        <v>5379</v>
      </c>
    </row>
    <row r="20" spans="1:4" x14ac:dyDescent="0.25">
      <c r="A20" t="s">
        <v>24</v>
      </c>
      <c r="B20">
        <v>6907</v>
      </c>
      <c r="C20">
        <v>6781</v>
      </c>
      <c r="D20">
        <v>3873</v>
      </c>
    </row>
    <row r="21" spans="1:4" x14ac:dyDescent="0.25">
      <c r="A21" t="s">
        <v>25</v>
      </c>
      <c r="B21">
        <v>11083</v>
      </c>
      <c r="C21">
        <v>9876</v>
      </c>
      <c r="D21">
        <v>5893</v>
      </c>
    </row>
    <row r="22" spans="1:4" x14ac:dyDescent="0.25">
      <c r="A22" t="s">
        <v>26</v>
      </c>
      <c r="B22">
        <v>7361</v>
      </c>
      <c r="C22">
        <v>6469</v>
      </c>
      <c r="D22">
        <v>3988</v>
      </c>
    </row>
    <row r="23" spans="1:4" x14ac:dyDescent="0.25">
      <c r="A23" t="s">
        <v>27</v>
      </c>
      <c r="B23">
        <v>10395</v>
      </c>
      <c r="C23">
        <v>9113</v>
      </c>
      <c r="D23">
        <v>5365</v>
      </c>
    </row>
    <row r="24" spans="1:4" x14ac:dyDescent="0.25">
      <c r="A24" t="s">
        <v>28</v>
      </c>
      <c r="B24">
        <v>10351</v>
      </c>
      <c r="C24">
        <v>8929</v>
      </c>
      <c r="D24">
        <v>5363</v>
      </c>
    </row>
    <row r="25" spans="1:4" x14ac:dyDescent="0.25">
      <c r="A25" t="s">
        <v>29</v>
      </c>
      <c r="B25">
        <v>9795</v>
      </c>
      <c r="C25">
        <v>8355</v>
      </c>
      <c r="D25">
        <v>4993</v>
      </c>
    </row>
    <row r="26" spans="1:4" x14ac:dyDescent="0.25">
      <c r="A26" t="s">
        <v>30</v>
      </c>
      <c r="B26">
        <v>9639</v>
      </c>
      <c r="C26">
        <v>8640</v>
      </c>
      <c r="D26">
        <v>5175</v>
      </c>
    </row>
    <row r="27" spans="1:4" x14ac:dyDescent="0.25">
      <c r="A27" t="s">
        <v>31</v>
      </c>
      <c r="B27">
        <v>8966</v>
      </c>
      <c r="C27">
        <v>7668</v>
      </c>
      <c r="D27">
        <v>4563</v>
      </c>
    </row>
    <row r="28" spans="1:4" x14ac:dyDescent="0.25">
      <c r="A28" t="s">
        <v>32</v>
      </c>
      <c r="B28">
        <v>9454</v>
      </c>
      <c r="C28">
        <v>8486</v>
      </c>
      <c r="D28">
        <v>4948</v>
      </c>
    </row>
    <row r="29" spans="1:4" x14ac:dyDescent="0.25">
      <c r="A29" t="s">
        <v>33</v>
      </c>
      <c r="B29">
        <v>11762</v>
      </c>
      <c r="C29">
        <v>10841</v>
      </c>
      <c r="D29">
        <v>7127</v>
      </c>
    </row>
    <row r="30" spans="1:4" x14ac:dyDescent="0.25">
      <c r="A30" t="s">
        <v>34</v>
      </c>
      <c r="B30">
        <v>12230</v>
      </c>
      <c r="C30">
        <v>10909</v>
      </c>
      <c r="D30">
        <v>6685</v>
      </c>
    </row>
    <row r="31" spans="1:4" x14ac:dyDescent="0.25">
      <c r="A31" t="s">
        <v>35</v>
      </c>
      <c r="B31">
        <v>13678</v>
      </c>
      <c r="C31">
        <v>12087</v>
      </c>
      <c r="D31">
        <v>7756</v>
      </c>
    </row>
    <row r="32" spans="1:4" x14ac:dyDescent="0.25">
      <c r="A32" t="s">
        <v>36</v>
      </c>
      <c r="B32">
        <v>11410</v>
      </c>
      <c r="C32">
        <v>9575</v>
      </c>
      <c r="D32">
        <v>5420</v>
      </c>
    </row>
    <row r="33" spans="1:4" x14ac:dyDescent="0.25">
      <c r="A33" t="s">
        <v>37</v>
      </c>
      <c r="B33">
        <v>11357</v>
      </c>
      <c r="C33">
        <v>9159</v>
      </c>
      <c r="D33">
        <v>5898</v>
      </c>
    </row>
    <row r="34" spans="1:4" x14ac:dyDescent="0.25">
      <c r="A34" t="s">
        <v>38</v>
      </c>
      <c r="B34">
        <v>7867</v>
      </c>
      <c r="C34">
        <v>7173</v>
      </c>
      <c r="D34">
        <v>4239</v>
      </c>
    </row>
    <row r="35" spans="1:4" x14ac:dyDescent="0.25">
      <c r="A35" t="s">
        <v>39</v>
      </c>
      <c r="B35">
        <v>9572</v>
      </c>
      <c r="C35">
        <v>8273</v>
      </c>
      <c r="D35">
        <v>5021</v>
      </c>
    </row>
    <row r="36" spans="1:4" x14ac:dyDescent="0.25">
      <c r="A36" t="s">
        <v>40</v>
      </c>
      <c r="B36">
        <v>9464</v>
      </c>
      <c r="C36">
        <v>8626</v>
      </c>
      <c r="D36">
        <v>5211</v>
      </c>
    </row>
    <row r="37" spans="1:4" x14ac:dyDescent="0.25">
      <c r="A37" t="s">
        <v>41</v>
      </c>
      <c r="B37">
        <v>10377</v>
      </c>
      <c r="C37">
        <v>9324</v>
      </c>
      <c r="D37">
        <v>5921</v>
      </c>
    </row>
    <row r="38" spans="1:4" x14ac:dyDescent="0.25">
      <c r="A38" t="s">
        <v>42</v>
      </c>
      <c r="B38">
        <v>9556</v>
      </c>
      <c r="C38">
        <v>7177</v>
      </c>
      <c r="D38">
        <v>4388</v>
      </c>
    </row>
    <row r="39" spans="1:4" x14ac:dyDescent="0.25">
      <c r="A39" t="s">
        <v>43</v>
      </c>
      <c r="B39">
        <v>11646</v>
      </c>
      <c r="C39">
        <v>10396</v>
      </c>
      <c r="D39">
        <v>6710</v>
      </c>
    </row>
    <row r="40" spans="1:4" x14ac:dyDescent="0.25">
      <c r="A40" t="s">
        <v>44</v>
      </c>
      <c r="B40">
        <v>16733</v>
      </c>
      <c r="C40">
        <v>14954</v>
      </c>
      <c r="D40">
        <v>8832</v>
      </c>
    </row>
    <row r="41" spans="1:4" x14ac:dyDescent="0.25">
      <c r="A41" t="s">
        <v>45</v>
      </c>
      <c r="B41">
        <v>9707</v>
      </c>
      <c r="C41">
        <v>8354</v>
      </c>
      <c r="D41">
        <v>4698</v>
      </c>
    </row>
    <row r="42" spans="1:4" x14ac:dyDescent="0.25">
      <c r="A42" t="s">
        <v>46</v>
      </c>
      <c r="B42">
        <v>16433</v>
      </c>
      <c r="C42">
        <v>14615</v>
      </c>
      <c r="D42">
        <v>10109</v>
      </c>
    </row>
    <row r="43" spans="1:4" x14ac:dyDescent="0.25">
      <c r="A43" t="s">
        <v>47</v>
      </c>
      <c r="B43">
        <v>8566</v>
      </c>
      <c r="C43">
        <v>7396</v>
      </c>
      <c r="D43">
        <v>4575</v>
      </c>
    </row>
    <row r="44" spans="1:4" x14ac:dyDescent="0.25">
      <c r="A44" t="s">
        <v>48</v>
      </c>
      <c r="B44">
        <v>9850</v>
      </c>
      <c r="C44">
        <v>8728</v>
      </c>
      <c r="D44">
        <v>5304</v>
      </c>
    </row>
    <row r="45" spans="1:4" x14ac:dyDescent="0.25">
      <c r="A45" t="s">
        <v>49</v>
      </c>
      <c r="B45">
        <v>5105</v>
      </c>
      <c r="C45">
        <v>4924</v>
      </c>
      <c r="D45">
        <v>3990</v>
      </c>
    </row>
    <row r="46" spans="1:4" x14ac:dyDescent="0.25">
      <c r="A46" t="s">
        <v>50</v>
      </c>
      <c r="B46">
        <v>11362</v>
      </c>
      <c r="C46">
        <v>9692</v>
      </c>
      <c r="D46">
        <v>5549</v>
      </c>
    </row>
    <row r="47" spans="1:4" x14ac:dyDescent="0.25">
      <c r="A47" t="s">
        <v>51</v>
      </c>
      <c r="B47">
        <v>7645</v>
      </c>
      <c r="C47">
        <v>6941</v>
      </c>
      <c r="D47">
        <v>3935</v>
      </c>
    </row>
    <row r="48" spans="1:4" x14ac:dyDescent="0.25">
      <c r="A48" t="s">
        <v>52</v>
      </c>
      <c r="B48">
        <v>9666</v>
      </c>
      <c r="C48">
        <v>8645</v>
      </c>
      <c r="D48">
        <v>5074</v>
      </c>
    </row>
    <row r="49" spans="1:4" x14ac:dyDescent="0.25">
      <c r="A49" t="s">
        <v>53</v>
      </c>
      <c r="B49">
        <v>12578</v>
      </c>
      <c r="C49">
        <v>10723</v>
      </c>
      <c r="D49">
        <v>6586</v>
      </c>
    </row>
    <row r="50" spans="1:4" x14ac:dyDescent="0.25">
      <c r="A50" t="s">
        <v>54</v>
      </c>
      <c r="B50">
        <v>5825</v>
      </c>
      <c r="C50">
        <v>5470</v>
      </c>
      <c r="D50">
        <v>3839</v>
      </c>
    </row>
    <row r="51" spans="1:4" x14ac:dyDescent="0.25">
      <c r="A51" t="s">
        <v>56</v>
      </c>
      <c r="B51">
        <v>13337</v>
      </c>
      <c r="C51">
        <v>12609</v>
      </c>
      <c r="D51">
        <v>7589</v>
      </c>
    </row>
    <row r="52" spans="1:4" x14ac:dyDescent="0.25">
      <c r="A52" t="s">
        <v>57</v>
      </c>
      <c r="B52">
        <v>9964</v>
      </c>
      <c r="C52">
        <v>8120</v>
      </c>
      <c r="D52">
        <v>4728</v>
      </c>
    </row>
    <row r="53" spans="1:4" x14ac:dyDescent="0.25">
      <c r="A53" t="s">
        <v>58</v>
      </c>
      <c r="B53">
        <v>8675</v>
      </c>
      <c r="C53">
        <v>7775</v>
      </c>
      <c r="D53">
        <v>4506</v>
      </c>
    </row>
    <row r="54" spans="1:4" x14ac:dyDescent="0.25">
      <c r="A54" t="s">
        <v>59</v>
      </c>
      <c r="B54">
        <v>7798</v>
      </c>
      <c r="C54">
        <v>7004</v>
      </c>
      <c r="D54">
        <v>4502</v>
      </c>
    </row>
    <row r="55" spans="1:4" x14ac:dyDescent="0.25">
      <c r="A55" t="s">
        <v>60</v>
      </c>
      <c r="B55">
        <v>9315</v>
      </c>
      <c r="C55">
        <v>7480</v>
      </c>
      <c r="D55">
        <v>4448</v>
      </c>
    </row>
    <row r="56" spans="1:4" x14ac:dyDescent="0.25">
      <c r="A56" t="s">
        <v>61</v>
      </c>
      <c r="B56">
        <v>6800</v>
      </c>
      <c r="C56">
        <v>5464</v>
      </c>
      <c r="D56">
        <v>3453</v>
      </c>
    </row>
    <row r="57" spans="1:4" x14ac:dyDescent="0.25">
      <c r="A57" t="s">
        <v>62</v>
      </c>
      <c r="B57">
        <v>13604</v>
      </c>
      <c r="C57">
        <v>12805</v>
      </c>
      <c r="D57">
        <v>8152</v>
      </c>
    </row>
    <row r="58" spans="1:4" x14ac:dyDescent="0.25">
      <c r="A58" t="s">
        <v>63</v>
      </c>
      <c r="B58">
        <v>9634</v>
      </c>
      <c r="C58">
        <v>8768</v>
      </c>
      <c r="D58">
        <v>5657</v>
      </c>
    </row>
    <row r="59" spans="1:4" x14ac:dyDescent="0.25">
      <c r="A59" t="s">
        <v>64</v>
      </c>
      <c r="B59">
        <v>10865</v>
      </c>
      <c r="C59">
        <v>9452</v>
      </c>
      <c r="D59">
        <v>5789</v>
      </c>
    </row>
    <row r="60" spans="1:4" x14ac:dyDescent="0.25">
      <c r="A60" t="s">
        <v>65</v>
      </c>
      <c r="B60">
        <v>9740</v>
      </c>
      <c r="C60">
        <v>7984</v>
      </c>
      <c r="D60">
        <v>4725</v>
      </c>
    </row>
    <row r="61" spans="1:4" x14ac:dyDescent="0.25">
      <c r="A61" t="s">
        <v>66</v>
      </c>
      <c r="B61">
        <v>9788</v>
      </c>
      <c r="C61">
        <v>9440</v>
      </c>
      <c r="D61">
        <v>5659</v>
      </c>
    </row>
    <row r="62" spans="1:4" x14ac:dyDescent="0.25">
      <c r="A62" t="s">
        <v>67</v>
      </c>
      <c r="B62">
        <v>11576</v>
      </c>
      <c r="C62">
        <v>9993</v>
      </c>
      <c r="D62">
        <v>6116</v>
      </c>
    </row>
    <row r="63" spans="1:4" x14ac:dyDescent="0.25">
      <c r="A63" t="s">
        <v>68</v>
      </c>
      <c r="B63">
        <v>13513</v>
      </c>
      <c r="C63">
        <v>11437</v>
      </c>
      <c r="D63">
        <v>6774</v>
      </c>
    </row>
    <row r="64" spans="1:4" x14ac:dyDescent="0.25">
      <c r="A64" t="s">
        <v>69</v>
      </c>
      <c r="B64" t="s">
        <v>70</v>
      </c>
      <c r="C64" t="s">
        <v>70</v>
      </c>
      <c r="D64" t="s">
        <v>70</v>
      </c>
    </row>
    <row r="66" spans="1:1" x14ac:dyDescent="0.25">
      <c r="A66" t="s">
        <v>89</v>
      </c>
    </row>
    <row r="68" spans="1:1" x14ac:dyDescent="0.25">
      <c r="A68" t="s">
        <v>72</v>
      </c>
    </row>
    <row r="69" spans="1:1" x14ac:dyDescent="0.25">
      <c r="A69" t="s">
        <v>73</v>
      </c>
    </row>
    <row r="70" spans="1:1" x14ac:dyDescent="0.25">
      <c r="A70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2199-A74A-45CD-8D6E-C3D873F54717}">
  <dimension ref="A1:D73"/>
  <sheetViews>
    <sheetView workbookViewId="0">
      <selection activeCell="I81" sqref="I81"/>
    </sheetView>
  </sheetViews>
  <sheetFormatPr defaultRowHeight="15" x14ac:dyDescent="0.25"/>
  <sheetData>
    <row r="1" spans="1:4" x14ac:dyDescent="0.25">
      <c r="A1" t="s">
        <v>0</v>
      </c>
    </row>
    <row r="3" spans="1:4" x14ac:dyDescent="0.25">
      <c r="A3" t="s">
        <v>1</v>
      </c>
    </row>
    <row r="5" spans="1:4" x14ac:dyDescent="0.25">
      <c r="A5" t="s">
        <v>86</v>
      </c>
    </row>
    <row r="7" spans="1:4" x14ac:dyDescent="0.25">
      <c r="A7" t="s">
        <v>3</v>
      </c>
      <c r="B7" t="s">
        <v>82</v>
      </c>
      <c r="C7" t="s">
        <v>83</v>
      </c>
      <c r="D7" t="s">
        <v>84</v>
      </c>
    </row>
    <row r="8" spans="1:4" x14ac:dyDescent="0.25">
      <c r="A8" t="s">
        <v>9</v>
      </c>
      <c r="B8">
        <v>10645</v>
      </c>
      <c r="C8">
        <v>9197</v>
      </c>
      <c r="D8">
        <v>5396</v>
      </c>
    </row>
    <row r="9" spans="1:4" x14ac:dyDescent="0.25">
      <c r="A9" t="s">
        <v>10</v>
      </c>
      <c r="B9">
        <v>17360</v>
      </c>
      <c r="C9">
        <v>14641</v>
      </c>
      <c r="D9">
        <v>8528</v>
      </c>
    </row>
    <row r="10" spans="1:4" x14ac:dyDescent="0.25">
      <c r="A10" t="s">
        <v>11</v>
      </c>
      <c r="B10" t="s">
        <v>12</v>
      </c>
      <c r="C10" t="s">
        <v>12</v>
      </c>
      <c r="D10" t="s">
        <v>12</v>
      </c>
    </row>
    <row r="11" spans="1:4" x14ac:dyDescent="0.25">
      <c r="A11" t="s">
        <v>13</v>
      </c>
      <c r="B11">
        <v>9691</v>
      </c>
      <c r="C11">
        <v>7727</v>
      </c>
      <c r="D11">
        <v>4369</v>
      </c>
    </row>
    <row r="12" spans="1:4" x14ac:dyDescent="0.25">
      <c r="A12" t="s">
        <v>14</v>
      </c>
      <c r="B12">
        <v>10021</v>
      </c>
      <c r="C12">
        <v>8677</v>
      </c>
      <c r="D12">
        <v>5065</v>
      </c>
    </row>
    <row r="13" spans="1:4" x14ac:dyDescent="0.25">
      <c r="A13" t="s">
        <v>15</v>
      </c>
      <c r="B13" t="s">
        <v>55</v>
      </c>
      <c r="C13" t="s">
        <v>55</v>
      </c>
      <c r="D13" t="s">
        <v>55</v>
      </c>
    </row>
    <row r="14" spans="1:4" x14ac:dyDescent="0.25">
      <c r="A14" t="s">
        <v>16</v>
      </c>
      <c r="B14">
        <v>11645</v>
      </c>
      <c r="C14">
        <v>9706</v>
      </c>
      <c r="D14">
        <v>5824</v>
      </c>
    </row>
    <row r="15" spans="1:4" x14ac:dyDescent="0.25">
      <c r="A15" t="s">
        <v>17</v>
      </c>
      <c r="B15">
        <v>11133</v>
      </c>
      <c r="C15">
        <v>9152</v>
      </c>
      <c r="D15">
        <v>5299</v>
      </c>
    </row>
    <row r="16" spans="1:4" x14ac:dyDescent="0.25">
      <c r="A16" t="s">
        <v>18</v>
      </c>
      <c r="B16">
        <v>16783</v>
      </c>
      <c r="C16">
        <v>14610</v>
      </c>
      <c r="D16">
        <v>9163</v>
      </c>
    </row>
    <row r="17" spans="1:4" x14ac:dyDescent="0.25">
      <c r="A17" t="s">
        <v>19</v>
      </c>
      <c r="B17">
        <v>14649</v>
      </c>
      <c r="C17">
        <v>12153</v>
      </c>
      <c r="D17">
        <v>7317</v>
      </c>
    </row>
    <row r="18" spans="1:4" x14ac:dyDescent="0.25">
      <c r="A18" t="s">
        <v>20</v>
      </c>
      <c r="B18">
        <v>20269</v>
      </c>
      <c r="C18">
        <v>16353</v>
      </c>
      <c r="D18">
        <v>8776</v>
      </c>
    </row>
    <row r="19" spans="1:4" x14ac:dyDescent="0.25">
      <c r="A19" t="s">
        <v>76</v>
      </c>
      <c r="B19" t="s">
        <v>55</v>
      </c>
      <c r="C19" t="s">
        <v>55</v>
      </c>
      <c r="D19" t="s">
        <v>55</v>
      </c>
    </row>
    <row r="20" spans="1:4" x14ac:dyDescent="0.25">
      <c r="A20" t="s">
        <v>77</v>
      </c>
      <c r="B20" t="s">
        <v>55</v>
      </c>
      <c r="C20" t="s">
        <v>55</v>
      </c>
      <c r="D20" t="s">
        <v>55</v>
      </c>
    </row>
    <row r="21" spans="1:4" x14ac:dyDescent="0.25">
      <c r="A21" t="s">
        <v>22</v>
      </c>
      <c r="B21">
        <v>11819</v>
      </c>
      <c r="C21">
        <v>9084</v>
      </c>
      <c r="D21">
        <v>5473</v>
      </c>
    </row>
    <row r="22" spans="1:4" x14ac:dyDescent="0.25">
      <c r="A22" t="s">
        <v>23</v>
      </c>
      <c r="B22">
        <v>11523</v>
      </c>
      <c r="C22">
        <v>9718</v>
      </c>
      <c r="D22">
        <v>6140</v>
      </c>
    </row>
    <row r="23" spans="1:4" x14ac:dyDescent="0.25">
      <c r="A23" t="s">
        <v>24</v>
      </c>
      <c r="B23" t="s">
        <v>12</v>
      </c>
      <c r="C23" t="s">
        <v>12</v>
      </c>
      <c r="D23" t="s">
        <v>12</v>
      </c>
    </row>
    <row r="24" spans="1:4" x14ac:dyDescent="0.25">
      <c r="A24" t="s">
        <v>25</v>
      </c>
      <c r="B24">
        <v>13021</v>
      </c>
      <c r="C24">
        <v>11800</v>
      </c>
      <c r="D24">
        <v>7125</v>
      </c>
    </row>
    <row r="25" spans="1:4" x14ac:dyDescent="0.25">
      <c r="A25" t="s">
        <v>26</v>
      </c>
      <c r="B25">
        <v>8542</v>
      </c>
      <c r="C25">
        <v>6951</v>
      </c>
      <c r="D25">
        <v>4238</v>
      </c>
    </row>
    <row r="26" spans="1:4" x14ac:dyDescent="0.25">
      <c r="A26" t="s">
        <v>27</v>
      </c>
      <c r="B26">
        <v>11949</v>
      </c>
      <c r="C26">
        <v>10353</v>
      </c>
      <c r="D26">
        <v>6086</v>
      </c>
    </row>
    <row r="27" spans="1:4" x14ac:dyDescent="0.25">
      <c r="A27" t="s">
        <v>28</v>
      </c>
      <c r="B27">
        <v>10164</v>
      </c>
      <c r="C27">
        <v>8867</v>
      </c>
      <c r="D27">
        <v>4819</v>
      </c>
    </row>
    <row r="28" spans="1:4" x14ac:dyDescent="0.25">
      <c r="A28" t="s">
        <v>29</v>
      </c>
      <c r="B28">
        <v>11186</v>
      </c>
      <c r="C28">
        <v>9520</v>
      </c>
      <c r="D28">
        <v>5763</v>
      </c>
    </row>
    <row r="29" spans="1:4" x14ac:dyDescent="0.25">
      <c r="A29" t="s">
        <v>30</v>
      </c>
      <c r="B29">
        <v>11036</v>
      </c>
      <c r="C29">
        <v>9894</v>
      </c>
      <c r="D29">
        <v>5948</v>
      </c>
    </row>
    <row r="30" spans="1:4" x14ac:dyDescent="0.25">
      <c r="A30" t="s">
        <v>31</v>
      </c>
      <c r="B30">
        <v>10212</v>
      </c>
      <c r="C30">
        <v>8740</v>
      </c>
      <c r="D30">
        <v>5181</v>
      </c>
    </row>
    <row r="31" spans="1:4" x14ac:dyDescent="0.25">
      <c r="A31" t="s">
        <v>32</v>
      </c>
      <c r="B31">
        <v>11411</v>
      </c>
      <c r="C31">
        <v>10006</v>
      </c>
      <c r="D31">
        <v>5891</v>
      </c>
    </row>
    <row r="32" spans="1:4" x14ac:dyDescent="0.25">
      <c r="A32" t="s">
        <v>33</v>
      </c>
      <c r="B32">
        <v>12824</v>
      </c>
      <c r="C32">
        <v>11761</v>
      </c>
      <c r="D32">
        <v>7535</v>
      </c>
    </row>
    <row r="33" spans="1:4" x14ac:dyDescent="0.25">
      <c r="A33" t="s">
        <v>34</v>
      </c>
      <c r="B33">
        <v>15087</v>
      </c>
      <c r="C33">
        <v>13257</v>
      </c>
      <c r="D33">
        <v>8107</v>
      </c>
    </row>
    <row r="34" spans="1:4" x14ac:dyDescent="0.25">
      <c r="A34" t="s">
        <v>35</v>
      </c>
      <c r="B34">
        <v>15000</v>
      </c>
      <c r="C34">
        <v>13690</v>
      </c>
      <c r="D34">
        <v>8875</v>
      </c>
    </row>
    <row r="35" spans="1:4" x14ac:dyDescent="0.25">
      <c r="A35" t="s">
        <v>36</v>
      </c>
      <c r="B35">
        <v>11656</v>
      </c>
      <c r="C35">
        <v>10075</v>
      </c>
      <c r="D35">
        <v>5710</v>
      </c>
    </row>
    <row r="36" spans="1:4" x14ac:dyDescent="0.25">
      <c r="A36" t="s">
        <v>37</v>
      </c>
      <c r="B36">
        <v>12432</v>
      </c>
      <c r="C36">
        <v>10060</v>
      </c>
      <c r="D36">
        <v>6483</v>
      </c>
    </row>
    <row r="37" spans="1:4" x14ac:dyDescent="0.25">
      <c r="A37" t="s">
        <v>38</v>
      </c>
      <c r="B37">
        <v>8649</v>
      </c>
      <c r="C37">
        <v>7890</v>
      </c>
      <c r="D37">
        <v>4647</v>
      </c>
    </row>
    <row r="38" spans="1:4" x14ac:dyDescent="0.25">
      <c r="A38" t="s">
        <v>39</v>
      </c>
      <c r="B38">
        <v>11284</v>
      </c>
      <c r="C38">
        <v>9532</v>
      </c>
      <c r="D38">
        <v>5718</v>
      </c>
    </row>
    <row r="39" spans="1:4" x14ac:dyDescent="0.25">
      <c r="A39" t="s">
        <v>40</v>
      </c>
      <c r="B39">
        <v>10996</v>
      </c>
      <c r="C39">
        <v>9786</v>
      </c>
      <c r="D39">
        <v>5900</v>
      </c>
    </row>
    <row r="40" spans="1:4" x14ac:dyDescent="0.25">
      <c r="A40" t="s">
        <v>41</v>
      </c>
      <c r="B40">
        <v>12297</v>
      </c>
      <c r="C40">
        <v>10565</v>
      </c>
      <c r="D40">
        <v>6798</v>
      </c>
    </row>
    <row r="41" spans="1:4" x14ac:dyDescent="0.25">
      <c r="A41" t="s">
        <v>42</v>
      </c>
      <c r="B41">
        <v>10429</v>
      </c>
      <c r="C41">
        <v>8187</v>
      </c>
      <c r="D41">
        <v>4866</v>
      </c>
    </row>
    <row r="42" spans="1:4" x14ac:dyDescent="0.25">
      <c r="A42" t="s">
        <v>43</v>
      </c>
      <c r="B42">
        <v>13041</v>
      </c>
      <c r="C42">
        <v>11951</v>
      </c>
      <c r="D42">
        <v>7711</v>
      </c>
    </row>
    <row r="43" spans="1:4" x14ac:dyDescent="0.25">
      <c r="A43" t="s">
        <v>44</v>
      </c>
      <c r="B43">
        <v>19154</v>
      </c>
      <c r="C43">
        <v>17620</v>
      </c>
      <c r="D43">
        <v>10471</v>
      </c>
    </row>
    <row r="44" spans="1:4" x14ac:dyDescent="0.25">
      <c r="A44" t="s">
        <v>45</v>
      </c>
      <c r="B44">
        <v>10809</v>
      </c>
      <c r="C44">
        <v>9291</v>
      </c>
      <c r="D44">
        <v>5345</v>
      </c>
    </row>
    <row r="45" spans="1:4" x14ac:dyDescent="0.25">
      <c r="A45" t="s">
        <v>46</v>
      </c>
      <c r="B45">
        <v>18801</v>
      </c>
      <c r="C45">
        <v>16794</v>
      </c>
      <c r="D45">
        <v>11572</v>
      </c>
    </row>
    <row r="46" spans="1:4" x14ac:dyDescent="0.25">
      <c r="A46" t="s">
        <v>47</v>
      </c>
      <c r="B46">
        <v>9088</v>
      </c>
      <c r="C46">
        <v>7798</v>
      </c>
      <c r="D46">
        <v>4961</v>
      </c>
    </row>
    <row r="47" spans="1:4" x14ac:dyDescent="0.25">
      <c r="A47" t="s">
        <v>48</v>
      </c>
      <c r="B47">
        <v>10453</v>
      </c>
      <c r="C47">
        <v>9324</v>
      </c>
      <c r="D47">
        <v>5419</v>
      </c>
    </row>
    <row r="48" spans="1:4" x14ac:dyDescent="0.25">
      <c r="A48" t="s">
        <v>49</v>
      </c>
      <c r="B48">
        <v>4745</v>
      </c>
      <c r="C48">
        <v>4535</v>
      </c>
      <c r="D48">
        <v>3532</v>
      </c>
    </row>
    <row r="49" spans="1:4" x14ac:dyDescent="0.25">
      <c r="A49" t="s">
        <v>50</v>
      </c>
      <c r="B49">
        <v>12239</v>
      </c>
      <c r="C49">
        <v>10340</v>
      </c>
      <c r="D49">
        <v>5911</v>
      </c>
    </row>
    <row r="50" spans="1:4" x14ac:dyDescent="0.25">
      <c r="A50" t="s">
        <v>51</v>
      </c>
      <c r="B50">
        <v>8411</v>
      </c>
      <c r="C50">
        <v>7683</v>
      </c>
      <c r="D50">
        <v>4432</v>
      </c>
    </row>
    <row r="51" spans="1:4" x14ac:dyDescent="0.25">
      <c r="A51" t="s">
        <v>52</v>
      </c>
      <c r="B51">
        <v>11194</v>
      </c>
      <c r="C51">
        <v>9565</v>
      </c>
      <c r="D51">
        <v>5584</v>
      </c>
    </row>
    <row r="52" spans="1:4" x14ac:dyDescent="0.25">
      <c r="A52" t="s">
        <v>53</v>
      </c>
      <c r="B52">
        <v>14066</v>
      </c>
      <c r="C52">
        <v>11741</v>
      </c>
      <c r="D52">
        <v>7131</v>
      </c>
    </row>
    <row r="53" spans="1:4" x14ac:dyDescent="0.25">
      <c r="A53" t="s">
        <v>54</v>
      </c>
      <c r="B53">
        <v>7442</v>
      </c>
      <c r="C53">
        <v>6520</v>
      </c>
      <c r="D53">
        <v>3320</v>
      </c>
    </row>
    <row r="54" spans="1:4" x14ac:dyDescent="0.25">
      <c r="A54" t="s">
        <v>56</v>
      </c>
      <c r="B54">
        <v>15256</v>
      </c>
      <c r="C54">
        <v>14459</v>
      </c>
      <c r="D54">
        <v>8726</v>
      </c>
    </row>
    <row r="55" spans="1:4" x14ac:dyDescent="0.25">
      <c r="A55" t="s">
        <v>57</v>
      </c>
      <c r="B55">
        <v>11235</v>
      </c>
      <c r="C55">
        <v>9060</v>
      </c>
      <c r="D55">
        <v>5169</v>
      </c>
    </row>
    <row r="56" spans="1:4" x14ac:dyDescent="0.25">
      <c r="A56" t="s">
        <v>58</v>
      </c>
      <c r="B56">
        <v>9710</v>
      </c>
      <c r="C56">
        <v>8535</v>
      </c>
      <c r="D56">
        <v>4956</v>
      </c>
    </row>
    <row r="57" spans="1:4" x14ac:dyDescent="0.25">
      <c r="A57" t="s">
        <v>59</v>
      </c>
      <c r="B57">
        <v>8809</v>
      </c>
      <c r="C57">
        <v>7820</v>
      </c>
      <c r="D57">
        <v>4935</v>
      </c>
    </row>
    <row r="58" spans="1:4" x14ac:dyDescent="0.25">
      <c r="A58" t="s">
        <v>60</v>
      </c>
      <c r="B58">
        <v>10662</v>
      </c>
      <c r="C58">
        <v>8350</v>
      </c>
      <c r="D58">
        <v>4993</v>
      </c>
    </row>
    <row r="59" spans="1:4" x14ac:dyDescent="0.25">
      <c r="A59" t="s">
        <v>61</v>
      </c>
      <c r="B59">
        <v>7933</v>
      </c>
      <c r="C59">
        <v>5978</v>
      </c>
      <c r="D59">
        <v>3886</v>
      </c>
    </row>
    <row r="60" spans="1:4" x14ac:dyDescent="0.25">
      <c r="A60" t="s">
        <v>62</v>
      </c>
      <c r="B60">
        <v>15556</v>
      </c>
      <c r="C60">
        <v>14421</v>
      </c>
      <c r="D60">
        <v>9073</v>
      </c>
    </row>
    <row r="61" spans="1:4" x14ac:dyDescent="0.25">
      <c r="A61" t="s">
        <v>63</v>
      </c>
      <c r="B61">
        <v>13865</v>
      </c>
      <c r="C61">
        <v>12358</v>
      </c>
      <c r="D61">
        <v>7019</v>
      </c>
    </row>
    <row r="62" spans="1:4" x14ac:dyDescent="0.25">
      <c r="A62" t="s">
        <v>64</v>
      </c>
      <c r="B62">
        <v>12094</v>
      </c>
      <c r="C62">
        <v>10664</v>
      </c>
      <c r="D62">
        <v>6502</v>
      </c>
    </row>
    <row r="63" spans="1:4" x14ac:dyDescent="0.25">
      <c r="A63" t="s">
        <v>65</v>
      </c>
      <c r="B63">
        <v>11257</v>
      </c>
      <c r="C63">
        <v>9058</v>
      </c>
      <c r="D63">
        <v>5392</v>
      </c>
    </row>
    <row r="64" spans="1:4" x14ac:dyDescent="0.25">
      <c r="A64" t="s">
        <v>66</v>
      </c>
      <c r="B64">
        <v>10484</v>
      </c>
      <c r="C64">
        <v>10059</v>
      </c>
      <c r="D64">
        <v>5957</v>
      </c>
    </row>
    <row r="65" spans="1:4" x14ac:dyDescent="0.25">
      <c r="A65" t="s">
        <v>67</v>
      </c>
      <c r="B65">
        <v>12642</v>
      </c>
      <c r="C65">
        <v>10791</v>
      </c>
      <c r="D65">
        <v>6560</v>
      </c>
    </row>
    <row r="66" spans="1:4" x14ac:dyDescent="0.25">
      <c r="A66" t="s">
        <v>68</v>
      </c>
      <c r="B66">
        <v>17572</v>
      </c>
      <c r="C66">
        <v>13856</v>
      </c>
      <c r="D66">
        <v>8195</v>
      </c>
    </row>
    <row r="67" spans="1:4" x14ac:dyDescent="0.25">
      <c r="A67" t="s">
        <v>69</v>
      </c>
      <c r="B67" t="s">
        <v>70</v>
      </c>
      <c r="C67" t="s">
        <v>70</v>
      </c>
      <c r="D67" t="s">
        <v>70</v>
      </c>
    </row>
    <row r="69" spans="1:4" x14ac:dyDescent="0.25">
      <c r="A69" t="s">
        <v>87</v>
      </c>
    </row>
    <row r="71" spans="1:4" x14ac:dyDescent="0.25">
      <c r="A71" t="s">
        <v>72</v>
      </c>
    </row>
    <row r="72" spans="1:4" x14ac:dyDescent="0.25">
      <c r="A72" t="s">
        <v>73</v>
      </c>
    </row>
    <row r="73" spans="1:4" x14ac:dyDescent="0.25">
      <c r="A73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5FC3-5C3E-411A-A0D3-3A1C25884CF6}">
  <dimension ref="A1:D72"/>
  <sheetViews>
    <sheetView topLeftCell="A27" workbookViewId="0">
      <selection activeCell="A8" sqref="A8"/>
    </sheetView>
  </sheetViews>
  <sheetFormatPr defaultRowHeight="15" x14ac:dyDescent="0.25"/>
  <sheetData>
    <row r="1" spans="1:4" x14ac:dyDescent="0.25">
      <c r="A1" t="s">
        <v>0</v>
      </c>
    </row>
    <row r="3" spans="1:4" x14ac:dyDescent="0.25">
      <c r="A3" t="s">
        <v>1</v>
      </c>
    </row>
    <row r="5" spans="1:4" x14ac:dyDescent="0.25">
      <c r="A5" t="s">
        <v>81</v>
      </c>
    </row>
    <row r="7" spans="1:4" x14ac:dyDescent="0.25">
      <c r="A7" t="s">
        <v>3</v>
      </c>
      <c r="B7" t="s">
        <v>82</v>
      </c>
      <c r="C7" t="s">
        <v>83</v>
      </c>
      <c r="D7" t="s">
        <v>84</v>
      </c>
    </row>
    <row r="8" spans="1:4" x14ac:dyDescent="0.25">
      <c r="A8" t="s">
        <v>9</v>
      </c>
      <c r="B8">
        <v>10210</v>
      </c>
      <c r="C8">
        <v>8907</v>
      </c>
      <c r="D8">
        <v>5211</v>
      </c>
    </row>
    <row r="9" spans="1:4" x14ac:dyDescent="0.25">
      <c r="A9" t="s">
        <v>10</v>
      </c>
      <c r="B9">
        <v>17951</v>
      </c>
      <c r="C9">
        <v>15829</v>
      </c>
      <c r="D9">
        <v>8777</v>
      </c>
    </row>
    <row r="10" spans="1:4" x14ac:dyDescent="0.25">
      <c r="A10" t="s">
        <v>11</v>
      </c>
      <c r="B10" t="s">
        <v>12</v>
      </c>
      <c r="C10" t="s">
        <v>12</v>
      </c>
      <c r="D10" t="s">
        <v>12</v>
      </c>
    </row>
    <row r="11" spans="1:4" x14ac:dyDescent="0.25">
      <c r="A11" t="s">
        <v>13</v>
      </c>
      <c r="B11">
        <v>9319</v>
      </c>
      <c r="C11">
        <v>7968</v>
      </c>
      <c r="D11">
        <v>4416</v>
      </c>
    </row>
    <row r="12" spans="1:4" x14ac:dyDescent="0.25">
      <c r="A12" t="s">
        <v>14</v>
      </c>
      <c r="B12">
        <v>10978</v>
      </c>
      <c r="C12">
        <v>9281</v>
      </c>
      <c r="D12">
        <v>5354</v>
      </c>
    </row>
    <row r="13" spans="1:4" x14ac:dyDescent="0.25">
      <c r="A13" t="s">
        <v>15</v>
      </c>
      <c r="B13" t="s">
        <v>55</v>
      </c>
      <c r="C13" t="s">
        <v>55</v>
      </c>
      <c r="D13" t="s">
        <v>55</v>
      </c>
    </row>
    <row r="14" spans="1:4" x14ac:dyDescent="0.25">
      <c r="A14" t="s">
        <v>16</v>
      </c>
      <c r="B14">
        <v>10933</v>
      </c>
      <c r="C14">
        <v>9300</v>
      </c>
      <c r="D14">
        <v>5597</v>
      </c>
    </row>
    <row r="15" spans="1:4" x14ac:dyDescent="0.25">
      <c r="A15" t="s">
        <v>17</v>
      </c>
      <c r="B15">
        <v>10778</v>
      </c>
      <c r="C15">
        <v>8926</v>
      </c>
      <c r="D15">
        <v>5129</v>
      </c>
    </row>
    <row r="16" spans="1:4" x14ac:dyDescent="0.25">
      <c r="A16" t="s">
        <v>18</v>
      </c>
      <c r="B16">
        <v>17611</v>
      </c>
      <c r="C16">
        <v>15698</v>
      </c>
      <c r="D16">
        <v>9963</v>
      </c>
    </row>
    <row r="17" spans="1:4" x14ac:dyDescent="0.25">
      <c r="A17" t="s">
        <v>19</v>
      </c>
      <c r="B17">
        <v>14329</v>
      </c>
      <c r="C17">
        <v>12222</v>
      </c>
      <c r="D17">
        <v>7512</v>
      </c>
    </row>
    <row r="18" spans="1:4" x14ac:dyDescent="0.25">
      <c r="A18" t="s">
        <v>20</v>
      </c>
      <c r="B18">
        <v>24358</v>
      </c>
      <c r="C18">
        <v>20910</v>
      </c>
      <c r="D18">
        <v>10415</v>
      </c>
    </row>
    <row r="19" spans="1:4" x14ac:dyDescent="0.25">
      <c r="A19" t="s">
        <v>76</v>
      </c>
      <c r="B19" t="s">
        <v>55</v>
      </c>
      <c r="C19" t="s">
        <v>55</v>
      </c>
      <c r="D19" t="s">
        <v>55</v>
      </c>
    </row>
    <row r="20" spans="1:4" x14ac:dyDescent="0.25">
      <c r="A20" t="s">
        <v>77</v>
      </c>
      <c r="B20" t="s">
        <v>55</v>
      </c>
      <c r="C20" t="s">
        <v>55</v>
      </c>
      <c r="D20" t="s">
        <v>55</v>
      </c>
    </row>
    <row r="21" spans="1:4" x14ac:dyDescent="0.25">
      <c r="A21" t="s">
        <v>22</v>
      </c>
      <c r="B21">
        <v>10491</v>
      </c>
      <c r="C21">
        <v>8863</v>
      </c>
      <c r="D21">
        <v>5356</v>
      </c>
    </row>
    <row r="22" spans="1:4" x14ac:dyDescent="0.25">
      <c r="A22" t="s">
        <v>23</v>
      </c>
      <c r="B22">
        <v>10704</v>
      </c>
      <c r="C22">
        <v>9432</v>
      </c>
      <c r="D22">
        <v>5899</v>
      </c>
    </row>
    <row r="23" spans="1:4" x14ac:dyDescent="0.25">
      <c r="A23" t="s">
        <v>24</v>
      </c>
      <c r="B23" t="s">
        <v>12</v>
      </c>
      <c r="C23" t="s">
        <v>12</v>
      </c>
      <c r="D23" t="s">
        <v>12</v>
      </c>
    </row>
    <row r="24" spans="1:4" x14ac:dyDescent="0.25">
      <c r="A24" t="s">
        <v>25</v>
      </c>
      <c r="B24">
        <v>12896</v>
      </c>
      <c r="C24">
        <v>11714</v>
      </c>
      <c r="D24">
        <v>7305</v>
      </c>
    </row>
    <row r="25" spans="1:4" x14ac:dyDescent="0.25">
      <c r="A25" t="s">
        <v>26</v>
      </c>
      <c r="B25">
        <v>8234</v>
      </c>
      <c r="C25">
        <v>7100</v>
      </c>
      <c r="D25">
        <v>4342</v>
      </c>
    </row>
    <row r="26" spans="1:4" x14ac:dyDescent="0.25">
      <c r="A26" t="s">
        <v>27</v>
      </c>
      <c r="B26">
        <v>13403</v>
      </c>
      <c r="C26">
        <v>11739</v>
      </c>
      <c r="D26">
        <v>7027</v>
      </c>
    </row>
    <row r="27" spans="1:4" x14ac:dyDescent="0.25">
      <c r="A27" t="s">
        <v>28</v>
      </c>
      <c r="B27">
        <v>10845</v>
      </c>
      <c r="C27">
        <v>9479</v>
      </c>
      <c r="D27">
        <v>5574</v>
      </c>
    </row>
    <row r="28" spans="1:4" x14ac:dyDescent="0.25">
      <c r="A28" t="s">
        <v>29</v>
      </c>
      <c r="B28">
        <v>11647</v>
      </c>
      <c r="C28">
        <v>9748</v>
      </c>
      <c r="D28">
        <v>6008</v>
      </c>
    </row>
    <row r="29" spans="1:4" x14ac:dyDescent="0.25">
      <c r="A29" t="s">
        <v>30</v>
      </c>
      <c r="B29">
        <v>11228</v>
      </c>
      <c r="C29">
        <v>9972</v>
      </c>
      <c r="D29">
        <v>6070</v>
      </c>
    </row>
    <row r="30" spans="1:4" x14ac:dyDescent="0.25">
      <c r="A30" t="s">
        <v>31</v>
      </c>
      <c r="B30">
        <v>10436</v>
      </c>
      <c r="C30">
        <v>8957</v>
      </c>
      <c r="D30">
        <v>5314</v>
      </c>
    </row>
    <row r="31" spans="1:4" x14ac:dyDescent="0.25">
      <c r="A31" t="s">
        <v>32</v>
      </c>
      <c r="B31">
        <v>12098</v>
      </c>
      <c r="C31">
        <v>10701</v>
      </c>
      <c r="D31">
        <v>6265</v>
      </c>
    </row>
    <row r="32" spans="1:4" x14ac:dyDescent="0.25">
      <c r="A32" t="s">
        <v>33</v>
      </c>
      <c r="B32">
        <v>13840</v>
      </c>
      <c r="C32">
        <v>12452</v>
      </c>
      <c r="D32">
        <v>7548</v>
      </c>
    </row>
    <row r="33" spans="1:4" x14ac:dyDescent="0.25">
      <c r="A33" t="s">
        <v>34</v>
      </c>
      <c r="B33">
        <v>15566</v>
      </c>
      <c r="C33">
        <v>14007</v>
      </c>
      <c r="D33">
        <v>8706</v>
      </c>
    </row>
    <row r="34" spans="1:4" x14ac:dyDescent="0.25">
      <c r="A34" t="s">
        <v>35</v>
      </c>
      <c r="B34">
        <v>15790</v>
      </c>
      <c r="C34">
        <v>14699</v>
      </c>
      <c r="D34">
        <v>9658</v>
      </c>
    </row>
    <row r="35" spans="1:4" x14ac:dyDescent="0.25">
      <c r="A35" t="s">
        <v>36</v>
      </c>
      <c r="B35">
        <v>12002</v>
      </c>
      <c r="C35">
        <v>10447</v>
      </c>
      <c r="D35">
        <v>6012</v>
      </c>
    </row>
    <row r="36" spans="1:4" x14ac:dyDescent="0.25">
      <c r="A36" t="s">
        <v>37</v>
      </c>
      <c r="B36">
        <v>12828</v>
      </c>
      <c r="C36">
        <v>10665</v>
      </c>
      <c r="D36">
        <v>7057</v>
      </c>
    </row>
    <row r="37" spans="1:4" x14ac:dyDescent="0.25">
      <c r="A37" t="s">
        <v>38</v>
      </c>
      <c r="B37">
        <v>8902</v>
      </c>
      <c r="C37">
        <v>8104</v>
      </c>
      <c r="D37">
        <v>4765</v>
      </c>
    </row>
    <row r="38" spans="1:4" x14ac:dyDescent="0.25">
      <c r="A38" t="s">
        <v>39</v>
      </c>
      <c r="B38">
        <v>11332</v>
      </c>
      <c r="C38">
        <v>9721</v>
      </c>
      <c r="D38">
        <v>5859</v>
      </c>
    </row>
    <row r="39" spans="1:4" x14ac:dyDescent="0.25">
      <c r="A39" t="s">
        <v>40</v>
      </c>
      <c r="B39">
        <v>11565</v>
      </c>
      <c r="C39">
        <v>10565</v>
      </c>
      <c r="D39">
        <v>6359</v>
      </c>
    </row>
    <row r="40" spans="1:4" x14ac:dyDescent="0.25">
      <c r="A40" t="s">
        <v>41</v>
      </c>
      <c r="B40">
        <v>12966</v>
      </c>
      <c r="C40">
        <v>11460</v>
      </c>
      <c r="D40">
        <v>7511</v>
      </c>
    </row>
    <row r="41" spans="1:4" x14ac:dyDescent="0.25">
      <c r="A41" t="s">
        <v>42</v>
      </c>
      <c r="B41">
        <v>9925</v>
      </c>
      <c r="C41">
        <v>8376</v>
      </c>
      <c r="D41">
        <v>4989</v>
      </c>
    </row>
    <row r="42" spans="1:4" x14ac:dyDescent="0.25">
      <c r="A42" t="s">
        <v>43</v>
      </c>
      <c r="B42">
        <v>14004</v>
      </c>
      <c r="C42">
        <v>13072</v>
      </c>
      <c r="D42">
        <v>8478</v>
      </c>
    </row>
    <row r="43" spans="1:4" x14ac:dyDescent="0.25">
      <c r="A43" t="s">
        <v>44</v>
      </c>
      <c r="B43">
        <v>18737</v>
      </c>
      <c r="C43">
        <v>17379</v>
      </c>
      <c r="D43">
        <v>10417</v>
      </c>
    </row>
    <row r="44" spans="1:4" x14ac:dyDescent="0.25">
      <c r="A44" t="s">
        <v>45</v>
      </c>
      <c r="B44">
        <v>11342</v>
      </c>
      <c r="C44">
        <v>9621</v>
      </c>
      <c r="D44">
        <v>5525</v>
      </c>
    </row>
    <row r="45" spans="1:4" x14ac:dyDescent="0.25">
      <c r="A45" t="s">
        <v>46</v>
      </c>
      <c r="B45">
        <v>20495</v>
      </c>
      <c r="C45">
        <v>18167</v>
      </c>
      <c r="D45">
        <v>12676</v>
      </c>
    </row>
    <row r="46" spans="1:4" x14ac:dyDescent="0.25">
      <c r="A46" t="s">
        <v>47</v>
      </c>
      <c r="B46">
        <v>8965</v>
      </c>
      <c r="C46">
        <v>8225</v>
      </c>
      <c r="D46">
        <v>5151</v>
      </c>
    </row>
    <row r="47" spans="1:4" x14ac:dyDescent="0.25">
      <c r="A47" t="s">
        <v>48</v>
      </c>
      <c r="B47">
        <v>12193</v>
      </c>
      <c r="C47">
        <v>10519</v>
      </c>
      <c r="D47">
        <v>6080</v>
      </c>
    </row>
    <row r="48" spans="1:4" x14ac:dyDescent="0.25">
      <c r="A48" t="s">
        <v>49</v>
      </c>
      <c r="B48">
        <v>6043</v>
      </c>
      <c r="C48">
        <v>5676</v>
      </c>
      <c r="D48">
        <v>2752</v>
      </c>
    </row>
    <row r="49" spans="1:4" x14ac:dyDescent="0.25">
      <c r="A49" t="s">
        <v>50</v>
      </c>
      <c r="B49">
        <v>13185</v>
      </c>
      <c r="C49">
        <v>11224</v>
      </c>
      <c r="D49">
        <v>6417</v>
      </c>
    </row>
    <row r="50" spans="1:4" x14ac:dyDescent="0.25">
      <c r="A50" t="s">
        <v>51</v>
      </c>
      <c r="B50">
        <v>8651</v>
      </c>
      <c r="C50">
        <v>7929</v>
      </c>
      <c r="D50">
        <v>4566</v>
      </c>
    </row>
    <row r="51" spans="1:4" x14ac:dyDescent="0.25">
      <c r="A51" t="s">
        <v>52</v>
      </c>
      <c r="B51">
        <v>10789</v>
      </c>
      <c r="C51">
        <v>9268</v>
      </c>
      <c r="D51">
        <v>5417</v>
      </c>
    </row>
    <row r="52" spans="1:4" x14ac:dyDescent="0.25">
      <c r="A52" t="s">
        <v>53</v>
      </c>
      <c r="B52">
        <v>14849</v>
      </c>
      <c r="C52">
        <v>12729</v>
      </c>
      <c r="D52">
        <v>7777</v>
      </c>
    </row>
    <row r="53" spans="1:4" x14ac:dyDescent="0.25">
      <c r="A53" t="s">
        <v>54</v>
      </c>
      <c r="B53">
        <v>7955</v>
      </c>
      <c r="C53">
        <v>7021</v>
      </c>
      <c r="D53">
        <v>3540</v>
      </c>
    </row>
    <row r="54" spans="1:4" x14ac:dyDescent="0.25">
      <c r="A54" t="s">
        <v>56</v>
      </c>
      <c r="B54">
        <v>15753</v>
      </c>
      <c r="C54">
        <v>14723</v>
      </c>
      <c r="D54">
        <v>8923</v>
      </c>
    </row>
    <row r="55" spans="1:4" x14ac:dyDescent="0.25">
      <c r="A55" t="s">
        <v>57</v>
      </c>
      <c r="B55">
        <v>11360</v>
      </c>
      <c r="C55">
        <v>9080</v>
      </c>
      <c r="D55">
        <v>5233</v>
      </c>
    </row>
    <row r="56" spans="1:4" x14ac:dyDescent="0.25">
      <c r="A56" t="s">
        <v>58</v>
      </c>
      <c r="B56">
        <v>10422</v>
      </c>
      <c r="C56">
        <v>9020</v>
      </c>
      <c r="D56">
        <v>5387</v>
      </c>
    </row>
    <row r="57" spans="1:4" x14ac:dyDescent="0.25">
      <c r="A57" t="s">
        <v>59</v>
      </c>
      <c r="B57">
        <v>9007</v>
      </c>
      <c r="C57">
        <v>8117</v>
      </c>
      <c r="D57">
        <v>5111</v>
      </c>
    </row>
    <row r="58" spans="1:4" x14ac:dyDescent="0.25">
      <c r="A58" t="s">
        <v>60</v>
      </c>
      <c r="B58">
        <v>11100</v>
      </c>
      <c r="C58">
        <v>8788</v>
      </c>
      <c r="D58">
        <v>5309</v>
      </c>
    </row>
    <row r="59" spans="1:4" x14ac:dyDescent="0.25">
      <c r="A59" t="s">
        <v>61</v>
      </c>
      <c r="B59">
        <v>8102</v>
      </c>
      <c r="C59">
        <v>6452</v>
      </c>
      <c r="D59">
        <v>4154</v>
      </c>
    </row>
    <row r="60" spans="1:4" x14ac:dyDescent="0.25">
      <c r="A60" t="s">
        <v>62</v>
      </c>
      <c r="B60">
        <v>17007</v>
      </c>
      <c r="C60">
        <v>16006</v>
      </c>
      <c r="D60">
        <v>9975</v>
      </c>
    </row>
    <row r="61" spans="1:4" x14ac:dyDescent="0.25">
      <c r="A61" t="s">
        <v>63</v>
      </c>
      <c r="B61">
        <v>14496</v>
      </c>
      <c r="C61">
        <v>14118</v>
      </c>
      <c r="D61">
        <v>7708</v>
      </c>
    </row>
    <row r="62" spans="1:4" x14ac:dyDescent="0.25">
      <c r="A62" t="s">
        <v>64</v>
      </c>
      <c r="B62">
        <v>11683</v>
      </c>
      <c r="C62">
        <v>10594</v>
      </c>
      <c r="D62">
        <v>6463</v>
      </c>
    </row>
    <row r="63" spans="1:4" x14ac:dyDescent="0.25">
      <c r="A63" t="s">
        <v>65</v>
      </c>
      <c r="B63">
        <v>11395</v>
      </c>
      <c r="C63">
        <v>9497</v>
      </c>
      <c r="D63">
        <v>5730</v>
      </c>
    </row>
    <row r="64" spans="1:4" x14ac:dyDescent="0.25">
      <c r="A64" t="s">
        <v>66</v>
      </c>
      <c r="B64">
        <v>12153</v>
      </c>
      <c r="C64">
        <v>11730</v>
      </c>
      <c r="D64">
        <v>7104</v>
      </c>
    </row>
    <row r="65" spans="1:4" x14ac:dyDescent="0.25">
      <c r="A65" t="s">
        <v>67</v>
      </c>
      <c r="B65">
        <v>13244</v>
      </c>
      <c r="C65">
        <v>11453</v>
      </c>
      <c r="D65">
        <v>7030</v>
      </c>
    </row>
    <row r="66" spans="1:4" x14ac:dyDescent="0.25">
      <c r="A66" t="s">
        <v>68</v>
      </c>
      <c r="B66">
        <v>19238</v>
      </c>
      <c r="C66">
        <v>15232</v>
      </c>
      <c r="D66">
        <v>9001</v>
      </c>
    </row>
    <row r="67" spans="1:4" x14ac:dyDescent="0.25">
      <c r="A67" t="s">
        <v>69</v>
      </c>
      <c r="B67" t="s">
        <v>70</v>
      </c>
      <c r="C67" t="s">
        <v>70</v>
      </c>
      <c r="D67" t="s">
        <v>70</v>
      </c>
    </row>
    <row r="69" spans="1:4" x14ac:dyDescent="0.25">
      <c r="A69" t="s">
        <v>85</v>
      </c>
    </row>
    <row r="71" spans="1:4" x14ac:dyDescent="0.25">
      <c r="A71" t="s">
        <v>72</v>
      </c>
    </row>
    <row r="72" spans="1:4" x14ac:dyDescent="0.25">
      <c r="A7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opLeftCell="A5" workbookViewId="0">
      <selection activeCell="B8" sqref="B8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</row>
    <row r="5" spans="1:6" x14ac:dyDescent="0.25">
      <c r="A5" t="s">
        <v>2</v>
      </c>
    </row>
    <row r="6" spans="1:6" x14ac:dyDescent="0.25">
      <c r="B6" t="s">
        <v>228</v>
      </c>
      <c r="C6" t="s">
        <v>229</v>
      </c>
      <c r="D6" t="s">
        <v>230</v>
      </c>
      <c r="E6" t="s">
        <v>231</v>
      </c>
      <c r="F6" t="s">
        <v>232</v>
      </c>
    </row>
    <row r="7" spans="1:6" x14ac:dyDescent="0.25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</row>
    <row r="8" spans="1:6" x14ac:dyDescent="0.25">
      <c r="A8" t="s">
        <v>9</v>
      </c>
      <c r="B8">
        <v>75.900000000000006</v>
      </c>
      <c r="C8">
        <v>91.7</v>
      </c>
      <c r="D8">
        <v>65.400000000000006</v>
      </c>
      <c r="E8">
        <v>66.5</v>
      </c>
      <c r="F8">
        <v>75.8</v>
      </c>
    </row>
    <row r="9" spans="1:6" x14ac:dyDescent="0.25">
      <c r="A9" t="s">
        <v>10</v>
      </c>
      <c r="B9">
        <v>55.8</v>
      </c>
      <c r="C9">
        <v>71.900000000000006</v>
      </c>
      <c r="D9">
        <v>61.3</v>
      </c>
      <c r="E9">
        <v>85.8</v>
      </c>
      <c r="F9">
        <v>78.400000000000006</v>
      </c>
    </row>
    <row r="10" spans="1:6" x14ac:dyDescent="0.25">
      <c r="A10" t="s">
        <v>11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</row>
    <row r="11" spans="1:6" x14ac:dyDescent="0.25">
      <c r="A11" t="s">
        <v>13</v>
      </c>
      <c r="B11">
        <v>66.2</v>
      </c>
      <c r="C11">
        <v>95.8</v>
      </c>
      <c r="D11">
        <v>81</v>
      </c>
      <c r="E11">
        <v>70.599999999999994</v>
      </c>
      <c r="F11">
        <v>76.5</v>
      </c>
    </row>
    <row r="12" spans="1:6" x14ac:dyDescent="0.25">
      <c r="A12" t="s">
        <v>14</v>
      </c>
      <c r="B12">
        <v>65.8</v>
      </c>
      <c r="C12">
        <v>85.7</v>
      </c>
      <c r="D12">
        <v>67.599999999999994</v>
      </c>
      <c r="E12">
        <v>77</v>
      </c>
      <c r="F12">
        <v>75.8</v>
      </c>
    </row>
    <row r="13" spans="1:6" x14ac:dyDescent="0.25">
      <c r="A13" t="s">
        <v>15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</row>
    <row r="14" spans="1:6" x14ac:dyDescent="0.25">
      <c r="A14" t="s">
        <v>16</v>
      </c>
      <c r="B14">
        <v>75.099999999999994</v>
      </c>
      <c r="C14">
        <v>90.1</v>
      </c>
      <c r="D14">
        <v>65.400000000000006</v>
      </c>
      <c r="E14">
        <v>71.7</v>
      </c>
      <c r="F14">
        <v>83.9</v>
      </c>
    </row>
    <row r="15" spans="1:6" x14ac:dyDescent="0.25">
      <c r="A15" t="s">
        <v>17</v>
      </c>
      <c r="B15">
        <v>62.1</v>
      </c>
      <c r="C15">
        <v>97.4</v>
      </c>
      <c r="D15">
        <v>75.900000000000006</v>
      </c>
      <c r="E15">
        <v>65.900000000000006</v>
      </c>
      <c r="F15">
        <v>85.4</v>
      </c>
    </row>
    <row r="16" spans="1:6" x14ac:dyDescent="0.25">
      <c r="A16" t="s">
        <v>18</v>
      </c>
      <c r="B16">
        <v>61.3</v>
      </c>
      <c r="C16">
        <v>88.5</v>
      </c>
      <c r="D16">
        <v>63.5</v>
      </c>
      <c r="E16">
        <v>55.5</v>
      </c>
      <c r="F16">
        <v>81.8</v>
      </c>
    </row>
    <row r="17" spans="1:6" x14ac:dyDescent="0.25">
      <c r="A17" t="s">
        <v>19</v>
      </c>
      <c r="B17">
        <v>96.3</v>
      </c>
      <c r="C17">
        <v>100</v>
      </c>
      <c r="D17">
        <v>68.2</v>
      </c>
      <c r="E17">
        <v>67.3</v>
      </c>
      <c r="F17">
        <v>79.900000000000006</v>
      </c>
    </row>
    <row r="18" spans="1:6" x14ac:dyDescent="0.25">
      <c r="A18" t="s">
        <v>20</v>
      </c>
      <c r="B18">
        <v>100</v>
      </c>
      <c r="C18">
        <v>79.3</v>
      </c>
      <c r="D18">
        <v>59</v>
      </c>
      <c r="E18">
        <v>58.5</v>
      </c>
      <c r="F18">
        <v>87.8</v>
      </c>
    </row>
    <row r="19" spans="1:6" x14ac:dyDescent="0.25">
      <c r="A19" t="s">
        <v>21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</row>
    <row r="20" spans="1:6" x14ac:dyDescent="0.25">
      <c r="A20" t="s">
        <v>22</v>
      </c>
      <c r="B20">
        <v>78.099999999999994</v>
      </c>
      <c r="C20">
        <v>92.5</v>
      </c>
      <c r="D20">
        <v>63.6</v>
      </c>
      <c r="E20">
        <v>71.099999999999994</v>
      </c>
      <c r="F20">
        <v>72.3</v>
      </c>
    </row>
    <row r="21" spans="1:6" x14ac:dyDescent="0.25">
      <c r="A21" t="s">
        <v>23</v>
      </c>
      <c r="B21">
        <v>100</v>
      </c>
      <c r="C21">
        <v>92.3</v>
      </c>
      <c r="D21">
        <v>62.9</v>
      </c>
      <c r="E21">
        <v>66.3</v>
      </c>
      <c r="F21">
        <v>74.599999999999994</v>
      </c>
    </row>
    <row r="22" spans="1:6" x14ac:dyDescent="0.25">
      <c r="A22" t="s">
        <v>24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</row>
    <row r="23" spans="1:6" x14ac:dyDescent="0.25">
      <c r="A23" t="s">
        <v>25</v>
      </c>
      <c r="B23">
        <v>67.5</v>
      </c>
      <c r="C23">
        <v>77</v>
      </c>
      <c r="D23">
        <v>67.3</v>
      </c>
      <c r="E23">
        <v>72.400000000000006</v>
      </c>
      <c r="F23">
        <v>71</v>
      </c>
    </row>
    <row r="24" spans="1:6" x14ac:dyDescent="0.25">
      <c r="A24" t="s">
        <v>26</v>
      </c>
      <c r="B24">
        <v>56.7</v>
      </c>
      <c r="C24">
        <v>97.5</v>
      </c>
      <c r="D24">
        <v>75</v>
      </c>
      <c r="E24">
        <v>80.400000000000006</v>
      </c>
      <c r="F24">
        <v>85</v>
      </c>
    </row>
    <row r="25" spans="1:6" x14ac:dyDescent="0.25">
      <c r="A25" t="s">
        <v>27</v>
      </c>
      <c r="B25">
        <v>82.1</v>
      </c>
      <c r="C25">
        <v>97.1</v>
      </c>
      <c r="D25">
        <v>68.7</v>
      </c>
      <c r="E25">
        <v>76</v>
      </c>
      <c r="F25">
        <v>88.1</v>
      </c>
    </row>
    <row r="26" spans="1:6" x14ac:dyDescent="0.25">
      <c r="A26" t="s">
        <v>28</v>
      </c>
      <c r="B26">
        <v>75.5</v>
      </c>
      <c r="C26">
        <v>95.2</v>
      </c>
      <c r="D26">
        <v>61.6</v>
      </c>
      <c r="E26">
        <v>71.8</v>
      </c>
      <c r="F26">
        <v>79.099999999999994</v>
      </c>
    </row>
    <row r="27" spans="1:6" x14ac:dyDescent="0.25">
      <c r="A27" t="s">
        <v>29</v>
      </c>
      <c r="B27">
        <v>68.5</v>
      </c>
      <c r="C27">
        <v>87.3</v>
      </c>
      <c r="D27">
        <v>60.7</v>
      </c>
      <c r="E27">
        <v>86.3</v>
      </c>
      <c r="F27">
        <v>88.5</v>
      </c>
    </row>
    <row r="28" spans="1:6" x14ac:dyDescent="0.25">
      <c r="A28" t="s">
        <v>30</v>
      </c>
      <c r="B28">
        <v>65.400000000000006</v>
      </c>
      <c r="C28">
        <v>88.6</v>
      </c>
      <c r="D28">
        <v>68</v>
      </c>
      <c r="E28">
        <v>78.8</v>
      </c>
      <c r="F28">
        <v>85.8</v>
      </c>
    </row>
    <row r="29" spans="1:6" x14ac:dyDescent="0.25">
      <c r="A29" t="s">
        <v>31</v>
      </c>
      <c r="B29">
        <v>67.099999999999994</v>
      </c>
      <c r="C29">
        <v>100</v>
      </c>
      <c r="D29">
        <v>75.599999999999994</v>
      </c>
      <c r="E29">
        <v>81.099999999999994</v>
      </c>
      <c r="F29">
        <v>80.900000000000006</v>
      </c>
    </row>
    <row r="30" spans="1:6" x14ac:dyDescent="0.25">
      <c r="A30" t="s">
        <v>32</v>
      </c>
      <c r="B30">
        <v>66</v>
      </c>
      <c r="C30">
        <v>100</v>
      </c>
      <c r="D30">
        <v>61.9</v>
      </c>
      <c r="E30">
        <v>78.3</v>
      </c>
      <c r="F30">
        <v>74</v>
      </c>
    </row>
    <row r="31" spans="1:6" x14ac:dyDescent="0.25">
      <c r="A31" t="s">
        <v>33</v>
      </c>
      <c r="B31">
        <v>95.2</v>
      </c>
      <c r="C31">
        <v>96.9</v>
      </c>
      <c r="D31">
        <v>86.9</v>
      </c>
      <c r="E31">
        <v>96.1</v>
      </c>
      <c r="F31">
        <v>82.4</v>
      </c>
    </row>
    <row r="32" spans="1:6" x14ac:dyDescent="0.25">
      <c r="A32" t="s">
        <v>34</v>
      </c>
      <c r="B32">
        <v>78.2</v>
      </c>
      <c r="C32">
        <v>100</v>
      </c>
      <c r="D32">
        <v>74.099999999999994</v>
      </c>
      <c r="E32">
        <v>77.400000000000006</v>
      </c>
      <c r="F32">
        <v>87.5</v>
      </c>
    </row>
    <row r="33" spans="1:6" x14ac:dyDescent="0.25">
      <c r="A33" t="s">
        <v>35</v>
      </c>
      <c r="B33">
        <v>70.5</v>
      </c>
      <c r="C33">
        <v>93.7</v>
      </c>
      <c r="D33">
        <v>72.099999999999994</v>
      </c>
      <c r="E33">
        <v>65</v>
      </c>
      <c r="F33">
        <v>86.6</v>
      </c>
    </row>
    <row r="34" spans="1:6" x14ac:dyDescent="0.25">
      <c r="A34" t="s">
        <v>36</v>
      </c>
      <c r="B34">
        <v>62.7</v>
      </c>
      <c r="C34">
        <v>92.6</v>
      </c>
      <c r="D34">
        <v>59.2</v>
      </c>
      <c r="E34">
        <v>62.9</v>
      </c>
      <c r="F34">
        <v>81.5</v>
      </c>
    </row>
    <row r="35" spans="1:6" x14ac:dyDescent="0.25">
      <c r="A35" t="s">
        <v>37</v>
      </c>
      <c r="B35">
        <v>61.1</v>
      </c>
      <c r="C35">
        <v>90</v>
      </c>
      <c r="D35">
        <v>69.5</v>
      </c>
      <c r="E35">
        <v>66.7</v>
      </c>
      <c r="F35">
        <v>92.3</v>
      </c>
    </row>
    <row r="36" spans="1:6" x14ac:dyDescent="0.25">
      <c r="A36" t="s">
        <v>38</v>
      </c>
      <c r="B36">
        <v>59.7</v>
      </c>
      <c r="C36">
        <v>86.7</v>
      </c>
      <c r="D36">
        <v>59.3</v>
      </c>
      <c r="E36">
        <v>61.8</v>
      </c>
      <c r="F36">
        <v>68.400000000000006</v>
      </c>
    </row>
    <row r="37" spans="1:6" x14ac:dyDescent="0.25">
      <c r="A37" t="s">
        <v>39</v>
      </c>
      <c r="B37">
        <v>89.3</v>
      </c>
      <c r="C37">
        <v>100</v>
      </c>
      <c r="D37">
        <v>71.2</v>
      </c>
      <c r="E37">
        <v>81.2</v>
      </c>
      <c r="F37">
        <v>86.5</v>
      </c>
    </row>
    <row r="38" spans="1:6" x14ac:dyDescent="0.25">
      <c r="A38" t="s">
        <v>40</v>
      </c>
      <c r="B38">
        <v>61.7</v>
      </c>
      <c r="C38">
        <v>90.5</v>
      </c>
      <c r="D38">
        <v>71.900000000000006</v>
      </c>
      <c r="E38">
        <v>74.900000000000006</v>
      </c>
      <c r="F38">
        <v>84.7</v>
      </c>
    </row>
    <row r="39" spans="1:6" x14ac:dyDescent="0.25">
      <c r="A39" t="s">
        <v>41</v>
      </c>
      <c r="B39">
        <v>50.8</v>
      </c>
      <c r="C39">
        <v>94.9</v>
      </c>
      <c r="D39">
        <v>57.6</v>
      </c>
      <c r="E39">
        <v>71.3</v>
      </c>
      <c r="F39">
        <v>88.8</v>
      </c>
    </row>
    <row r="40" spans="1:6" x14ac:dyDescent="0.25">
      <c r="A40" t="s">
        <v>42</v>
      </c>
      <c r="B40">
        <v>44.3</v>
      </c>
      <c r="C40">
        <v>80.599999999999994</v>
      </c>
      <c r="D40">
        <v>46.7</v>
      </c>
      <c r="E40">
        <v>47.2</v>
      </c>
      <c r="F40">
        <v>65.5</v>
      </c>
    </row>
    <row r="41" spans="1:6" x14ac:dyDescent="0.25">
      <c r="A41" t="s">
        <v>43</v>
      </c>
      <c r="B41">
        <v>71.400000000000006</v>
      </c>
      <c r="C41">
        <v>96.9</v>
      </c>
      <c r="D41">
        <v>78.5</v>
      </c>
      <c r="E41">
        <v>89.9</v>
      </c>
      <c r="F41">
        <v>85.9</v>
      </c>
    </row>
    <row r="42" spans="1:6" x14ac:dyDescent="0.25">
      <c r="A42" t="s">
        <v>44</v>
      </c>
      <c r="B42">
        <v>94.1</v>
      </c>
      <c r="C42">
        <v>93.9</v>
      </c>
      <c r="D42">
        <v>74.8</v>
      </c>
      <c r="E42">
        <v>77.099999999999994</v>
      </c>
      <c r="F42">
        <v>91.8</v>
      </c>
    </row>
    <row r="43" spans="1:6" x14ac:dyDescent="0.25">
      <c r="A43" t="s">
        <v>45</v>
      </c>
      <c r="B43">
        <v>63.4</v>
      </c>
      <c r="C43">
        <v>94.8</v>
      </c>
      <c r="D43">
        <v>59.4</v>
      </c>
      <c r="E43">
        <v>65.3</v>
      </c>
      <c r="F43">
        <v>70.5</v>
      </c>
    </row>
    <row r="44" spans="1:6" x14ac:dyDescent="0.25">
      <c r="A44" t="s">
        <v>46</v>
      </c>
      <c r="B44">
        <v>59.7</v>
      </c>
      <c r="C44">
        <v>92.1</v>
      </c>
      <c r="D44">
        <v>61.7</v>
      </c>
      <c r="E44">
        <v>60.7</v>
      </c>
      <c r="F44">
        <v>86.7</v>
      </c>
    </row>
    <row r="45" spans="1:6" x14ac:dyDescent="0.25">
      <c r="A45" t="s">
        <v>47</v>
      </c>
      <c r="B45">
        <v>75.2</v>
      </c>
      <c r="C45">
        <v>93.1</v>
      </c>
      <c r="D45">
        <v>69.5</v>
      </c>
      <c r="E45">
        <v>67.400000000000006</v>
      </c>
      <c r="F45">
        <v>80.599999999999994</v>
      </c>
    </row>
    <row r="46" spans="1:6" x14ac:dyDescent="0.25">
      <c r="A46" t="s">
        <v>48</v>
      </c>
      <c r="B46">
        <v>60.2</v>
      </c>
      <c r="C46">
        <v>100</v>
      </c>
      <c r="D46">
        <v>100</v>
      </c>
      <c r="E46">
        <v>66.7</v>
      </c>
      <c r="F46">
        <v>91.3</v>
      </c>
    </row>
    <row r="47" spans="1:6" x14ac:dyDescent="0.25">
      <c r="A47" t="s">
        <v>49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</row>
    <row r="48" spans="1:6" x14ac:dyDescent="0.25">
      <c r="A48" t="s">
        <v>50</v>
      </c>
      <c r="B48">
        <v>80.900000000000006</v>
      </c>
      <c r="C48">
        <v>97.7</v>
      </c>
      <c r="D48">
        <v>60.2</v>
      </c>
      <c r="E48">
        <v>67.7</v>
      </c>
      <c r="F48">
        <v>86.5</v>
      </c>
    </row>
    <row r="49" spans="1:6" x14ac:dyDescent="0.25">
      <c r="A49" t="s">
        <v>51</v>
      </c>
      <c r="B49">
        <v>76.900000000000006</v>
      </c>
      <c r="C49">
        <v>100</v>
      </c>
      <c r="D49">
        <v>68.8</v>
      </c>
      <c r="E49">
        <v>70.7</v>
      </c>
      <c r="F49">
        <v>80.7</v>
      </c>
    </row>
    <row r="50" spans="1:6" x14ac:dyDescent="0.25">
      <c r="A50" t="s">
        <v>52</v>
      </c>
      <c r="B50">
        <v>58.7</v>
      </c>
      <c r="C50">
        <v>83.6</v>
      </c>
      <c r="D50">
        <v>65.900000000000006</v>
      </c>
      <c r="E50">
        <v>75.599999999999994</v>
      </c>
      <c r="F50">
        <v>77.3</v>
      </c>
    </row>
    <row r="51" spans="1:6" x14ac:dyDescent="0.25">
      <c r="A51" t="s">
        <v>53</v>
      </c>
      <c r="B51">
        <v>73.599999999999994</v>
      </c>
      <c r="C51">
        <v>100</v>
      </c>
      <c r="D51">
        <v>68.3</v>
      </c>
      <c r="E51">
        <v>70.400000000000006</v>
      </c>
      <c r="F51">
        <v>87.9</v>
      </c>
    </row>
    <row r="52" spans="1:6" x14ac:dyDescent="0.25">
      <c r="A52" t="s">
        <v>54</v>
      </c>
      <c r="B52" t="s">
        <v>55</v>
      </c>
      <c r="C52" t="s">
        <v>55</v>
      </c>
      <c r="D52" t="s">
        <v>55</v>
      </c>
      <c r="E52">
        <v>60.1</v>
      </c>
      <c r="F52">
        <v>100</v>
      </c>
    </row>
    <row r="53" spans="1:6" x14ac:dyDescent="0.25">
      <c r="A53" t="s">
        <v>56</v>
      </c>
      <c r="B53">
        <v>76.3</v>
      </c>
      <c r="C53">
        <v>82</v>
      </c>
      <c r="D53">
        <v>74.2</v>
      </c>
      <c r="E53">
        <v>69.099999999999994</v>
      </c>
      <c r="F53">
        <v>78.3</v>
      </c>
    </row>
    <row r="54" spans="1:6" x14ac:dyDescent="0.25">
      <c r="A54" t="s">
        <v>57</v>
      </c>
      <c r="B54">
        <v>59.6</v>
      </c>
      <c r="C54">
        <v>97.1</v>
      </c>
      <c r="D54">
        <v>61.5</v>
      </c>
      <c r="E54">
        <v>65.7</v>
      </c>
      <c r="F54">
        <v>72.8</v>
      </c>
    </row>
    <row r="55" spans="1:6" x14ac:dyDescent="0.25">
      <c r="A55" t="s">
        <v>58</v>
      </c>
      <c r="B55">
        <v>47.5</v>
      </c>
      <c r="C55">
        <v>96.8</v>
      </c>
      <c r="D55">
        <v>80.099999999999994</v>
      </c>
      <c r="E55">
        <v>73.400000000000006</v>
      </c>
      <c r="F55">
        <v>86</v>
      </c>
    </row>
    <row r="56" spans="1:6" x14ac:dyDescent="0.25">
      <c r="A56" t="s">
        <v>59</v>
      </c>
      <c r="B56">
        <v>83.8</v>
      </c>
      <c r="C56">
        <v>99.1</v>
      </c>
      <c r="D56">
        <v>75.599999999999994</v>
      </c>
      <c r="E56">
        <v>78.099999999999994</v>
      </c>
      <c r="F56">
        <v>82</v>
      </c>
    </row>
    <row r="57" spans="1:6" x14ac:dyDescent="0.25">
      <c r="A57" t="s">
        <v>60</v>
      </c>
      <c r="B57">
        <v>100</v>
      </c>
      <c r="C57">
        <v>95.9</v>
      </c>
      <c r="D57">
        <v>69.400000000000006</v>
      </c>
      <c r="E57">
        <v>77.400000000000006</v>
      </c>
      <c r="F57">
        <v>82.8</v>
      </c>
    </row>
    <row r="58" spans="1:6" x14ac:dyDescent="0.25">
      <c r="A58" t="s">
        <v>61</v>
      </c>
      <c r="B58">
        <v>57.4</v>
      </c>
      <c r="C58">
        <v>85.5</v>
      </c>
      <c r="D58">
        <v>69.8</v>
      </c>
      <c r="E58">
        <v>60.6</v>
      </c>
      <c r="F58">
        <v>81.7</v>
      </c>
    </row>
    <row r="59" spans="1:6" x14ac:dyDescent="0.25">
      <c r="A59" t="s">
        <v>62</v>
      </c>
      <c r="B59">
        <v>71.099999999999994</v>
      </c>
      <c r="C59">
        <v>100</v>
      </c>
      <c r="D59">
        <v>100</v>
      </c>
      <c r="E59">
        <v>100</v>
      </c>
      <c r="F59">
        <v>89.9</v>
      </c>
    </row>
    <row r="60" spans="1:6" x14ac:dyDescent="0.25">
      <c r="A60" t="s">
        <v>63</v>
      </c>
      <c r="B60">
        <v>100</v>
      </c>
      <c r="C60">
        <v>66.7</v>
      </c>
      <c r="D60">
        <v>66.8</v>
      </c>
      <c r="E60">
        <v>56.5</v>
      </c>
      <c r="F60">
        <v>55.6</v>
      </c>
    </row>
    <row r="61" spans="1:6" x14ac:dyDescent="0.25">
      <c r="A61" t="s">
        <v>64</v>
      </c>
      <c r="B61">
        <v>85.2</v>
      </c>
      <c r="C61">
        <v>100</v>
      </c>
      <c r="D61">
        <v>71</v>
      </c>
      <c r="E61">
        <v>75.900000000000006</v>
      </c>
      <c r="F61">
        <v>84.9</v>
      </c>
    </row>
    <row r="62" spans="1:6" x14ac:dyDescent="0.25">
      <c r="A62" t="s">
        <v>65</v>
      </c>
      <c r="B62">
        <v>58.7</v>
      </c>
      <c r="C62">
        <v>86.8</v>
      </c>
      <c r="D62">
        <v>63</v>
      </c>
      <c r="E62">
        <v>64.099999999999994</v>
      </c>
      <c r="F62">
        <v>77.7</v>
      </c>
    </row>
    <row r="63" spans="1:6" x14ac:dyDescent="0.25">
      <c r="A63" t="s">
        <v>66</v>
      </c>
      <c r="B63">
        <v>77.8</v>
      </c>
      <c r="C63">
        <v>100</v>
      </c>
      <c r="D63">
        <v>74.400000000000006</v>
      </c>
      <c r="E63">
        <v>74.900000000000006</v>
      </c>
      <c r="F63">
        <v>78.2</v>
      </c>
    </row>
    <row r="64" spans="1:6" x14ac:dyDescent="0.25">
      <c r="A64" t="s">
        <v>67</v>
      </c>
      <c r="B64">
        <v>78.900000000000006</v>
      </c>
      <c r="C64">
        <v>94.9</v>
      </c>
      <c r="D64">
        <v>66</v>
      </c>
      <c r="E64">
        <v>78.2</v>
      </c>
      <c r="F64">
        <v>95.6</v>
      </c>
    </row>
    <row r="65" spans="1:6" x14ac:dyDescent="0.25">
      <c r="A65" t="s">
        <v>68</v>
      </c>
      <c r="B65">
        <v>37.6</v>
      </c>
      <c r="C65">
        <v>69</v>
      </c>
      <c r="D65">
        <v>57.4</v>
      </c>
      <c r="E65">
        <v>74.3</v>
      </c>
      <c r="F65">
        <v>82.6</v>
      </c>
    </row>
    <row r="66" spans="1:6" x14ac:dyDescent="0.25">
      <c r="A66" t="s">
        <v>69</v>
      </c>
      <c r="B66" t="s">
        <v>70</v>
      </c>
      <c r="C66" t="s">
        <v>70</v>
      </c>
      <c r="D66" t="s">
        <v>70</v>
      </c>
      <c r="E66" t="s">
        <v>70</v>
      </c>
      <c r="F66" t="s">
        <v>70</v>
      </c>
    </row>
    <row r="68" spans="1:6" x14ac:dyDescent="0.25">
      <c r="A68" t="s">
        <v>71</v>
      </c>
    </row>
    <row r="70" spans="1:6" x14ac:dyDescent="0.25">
      <c r="A70" t="s">
        <v>72</v>
      </c>
    </row>
    <row r="71" spans="1:6" x14ac:dyDescent="0.25">
      <c r="A71" t="s">
        <v>73</v>
      </c>
    </row>
    <row r="72" spans="1:6" x14ac:dyDescent="0.25">
      <c r="A7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2"/>
  <sheetViews>
    <sheetView topLeftCell="A21" workbookViewId="0">
      <selection activeCell="B6" sqref="B6:F6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</row>
    <row r="5" spans="1:6" x14ac:dyDescent="0.25">
      <c r="A5" t="s">
        <v>75</v>
      </c>
    </row>
    <row r="6" spans="1:6" x14ac:dyDescent="0.25">
      <c r="B6" t="s">
        <v>228</v>
      </c>
      <c r="C6" t="s">
        <v>229</v>
      </c>
      <c r="D6" t="s">
        <v>230</v>
      </c>
      <c r="E6" t="s">
        <v>231</v>
      </c>
      <c r="F6" t="s">
        <v>232</v>
      </c>
    </row>
    <row r="7" spans="1:6" x14ac:dyDescent="0.25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</row>
    <row r="8" spans="1:6" x14ac:dyDescent="0.25">
      <c r="A8" t="s">
        <v>9</v>
      </c>
      <c r="B8">
        <v>82.3</v>
      </c>
      <c r="C8">
        <v>87.3</v>
      </c>
      <c r="D8">
        <v>60.6</v>
      </c>
      <c r="E8">
        <v>62.2</v>
      </c>
      <c r="F8">
        <v>73.900000000000006</v>
      </c>
    </row>
    <row r="9" spans="1:6" x14ac:dyDescent="0.25">
      <c r="A9" t="s">
        <v>10</v>
      </c>
      <c r="B9">
        <v>51.9</v>
      </c>
      <c r="C9">
        <v>76.599999999999994</v>
      </c>
      <c r="D9">
        <v>51.8</v>
      </c>
      <c r="E9">
        <v>90.7</v>
      </c>
      <c r="F9">
        <v>70.3</v>
      </c>
    </row>
    <row r="10" spans="1:6" x14ac:dyDescent="0.25">
      <c r="A10" t="s">
        <v>11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</row>
    <row r="11" spans="1:6" x14ac:dyDescent="0.25">
      <c r="A11" t="s">
        <v>13</v>
      </c>
      <c r="B11">
        <v>56.3</v>
      </c>
      <c r="C11">
        <v>98.5</v>
      </c>
      <c r="D11">
        <v>76.900000000000006</v>
      </c>
      <c r="E11">
        <v>66.7</v>
      </c>
      <c r="F11">
        <v>73.599999999999994</v>
      </c>
    </row>
    <row r="12" spans="1:6" x14ac:dyDescent="0.25">
      <c r="A12" t="s">
        <v>14</v>
      </c>
      <c r="B12">
        <v>86.9</v>
      </c>
      <c r="C12">
        <v>100</v>
      </c>
      <c r="D12">
        <v>70.2</v>
      </c>
      <c r="E12">
        <v>77.900000000000006</v>
      </c>
      <c r="F12">
        <v>77.7</v>
      </c>
    </row>
    <row r="13" spans="1:6" x14ac:dyDescent="0.25">
      <c r="A13" t="s">
        <v>15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</row>
    <row r="14" spans="1:6" x14ac:dyDescent="0.25">
      <c r="A14" t="s">
        <v>16</v>
      </c>
      <c r="B14">
        <v>65.3</v>
      </c>
      <c r="C14">
        <v>91.1</v>
      </c>
      <c r="D14">
        <v>57.4</v>
      </c>
      <c r="E14">
        <v>61.2</v>
      </c>
      <c r="F14">
        <v>80.099999999999994</v>
      </c>
    </row>
    <row r="15" spans="1:6" x14ac:dyDescent="0.25">
      <c r="A15" t="s">
        <v>17</v>
      </c>
      <c r="B15">
        <v>62</v>
      </c>
      <c r="C15">
        <v>92.1</v>
      </c>
      <c r="D15">
        <v>65.099999999999994</v>
      </c>
      <c r="E15">
        <v>56.7</v>
      </c>
      <c r="F15">
        <v>82.9</v>
      </c>
    </row>
    <row r="16" spans="1:6" x14ac:dyDescent="0.25">
      <c r="A16" t="s">
        <v>18</v>
      </c>
      <c r="B16">
        <v>65.8</v>
      </c>
      <c r="C16">
        <v>99</v>
      </c>
      <c r="D16">
        <v>71.099999999999994</v>
      </c>
      <c r="E16">
        <v>65.8</v>
      </c>
      <c r="F16">
        <v>87.5</v>
      </c>
    </row>
    <row r="17" spans="1:6" x14ac:dyDescent="0.25">
      <c r="A17" t="s">
        <v>19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</row>
    <row r="18" spans="1:6" x14ac:dyDescent="0.25">
      <c r="A18" t="s">
        <v>20</v>
      </c>
      <c r="B18">
        <v>100</v>
      </c>
      <c r="C18">
        <v>74.400000000000006</v>
      </c>
      <c r="D18">
        <v>58.8</v>
      </c>
      <c r="E18">
        <v>54.2</v>
      </c>
      <c r="F18">
        <v>88.9</v>
      </c>
    </row>
    <row r="19" spans="1:6" x14ac:dyDescent="0.25">
      <c r="A19" t="s">
        <v>76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</row>
    <row r="20" spans="1:6" x14ac:dyDescent="0.25">
      <c r="A20" t="s">
        <v>77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</row>
    <row r="21" spans="1:6" x14ac:dyDescent="0.25">
      <c r="A21" t="s">
        <v>22</v>
      </c>
      <c r="B21">
        <v>70.3</v>
      </c>
      <c r="C21">
        <v>91.4</v>
      </c>
      <c r="D21">
        <v>55.7</v>
      </c>
      <c r="E21">
        <v>63.9</v>
      </c>
      <c r="F21">
        <v>70.099999999999994</v>
      </c>
    </row>
    <row r="22" spans="1:6" x14ac:dyDescent="0.25">
      <c r="A22" t="s">
        <v>23</v>
      </c>
      <c r="B22">
        <v>72.099999999999994</v>
      </c>
      <c r="C22">
        <v>92.9</v>
      </c>
      <c r="D22">
        <v>57.4</v>
      </c>
      <c r="E22">
        <v>55.4</v>
      </c>
      <c r="F22">
        <v>70.7</v>
      </c>
    </row>
    <row r="23" spans="1:6" x14ac:dyDescent="0.25">
      <c r="A23" t="s">
        <v>24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</row>
    <row r="24" spans="1:6" x14ac:dyDescent="0.25">
      <c r="A24" t="s">
        <v>25</v>
      </c>
      <c r="B24">
        <v>80.3</v>
      </c>
      <c r="C24">
        <v>77.3</v>
      </c>
      <c r="D24">
        <v>69.599999999999994</v>
      </c>
      <c r="E24">
        <v>71.3</v>
      </c>
      <c r="F24">
        <v>72.7</v>
      </c>
    </row>
    <row r="25" spans="1:6" x14ac:dyDescent="0.25">
      <c r="A25" t="s">
        <v>26</v>
      </c>
      <c r="B25">
        <v>65.8</v>
      </c>
      <c r="C25">
        <v>91.5</v>
      </c>
      <c r="D25">
        <v>78.2</v>
      </c>
      <c r="E25">
        <v>68.7</v>
      </c>
      <c r="F25">
        <v>81.7</v>
      </c>
    </row>
    <row r="26" spans="1:6" x14ac:dyDescent="0.25">
      <c r="A26" t="s">
        <v>27</v>
      </c>
      <c r="B26">
        <v>95.8</v>
      </c>
      <c r="C26">
        <v>100</v>
      </c>
      <c r="D26">
        <v>61.5</v>
      </c>
      <c r="E26">
        <v>69.599999999999994</v>
      </c>
      <c r="F26">
        <v>87.7</v>
      </c>
    </row>
    <row r="27" spans="1:6" x14ac:dyDescent="0.25">
      <c r="A27" t="s">
        <v>28</v>
      </c>
      <c r="B27">
        <v>69.8</v>
      </c>
      <c r="C27">
        <v>100</v>
      </c>
      <c r="D27">
        <v>52.6</v>
      </c>
      <c r="E27">
        <v>66.599999999999994</v>
      </c>
      <c r="F27">
        <v>75.900000000000006</v>
      </c>
    </row>
    <row r="28" spans="1:6" x14ac:dyDescent="0.25">
      <c r="A28" t="s">
        <v>29</v>
      </c>
      <c r="B28">
        <v>63.6</v>
      </c>
      <c r="C28">
        <v>93.2</v>
      </c>
      <c r="D28">
        <v>71.900000000000006</v>
      </c>
      <c r="E28">
        <v>70.2</v>
      </c>
      <c r="F28">
        <v>88</v>
      </c>
    </row>
    <row r="29" spans="1:6" x14ac:dyDescent="0.25">
      <c r="A29" t="s">
        <v>30</v>
      </c>
      <c r="B29">
        <v>63.9</v>
      </c>
      <c r="C29">
        <v>93.4</v>
      </c>
      <c r="D29">
        <v>64.7</v>
      </c>
      <c r="E29">
        <v>62.2</v>
      </c>
      <c r="F29">
        <v>82.4</v>
      </c>
    </row>
    <row r="30" spans="1:6" x14ac:dyDescent="0.25">
      <c r="A30" t="s">
        <v>31</v>
      </c>
      <c r="B30">
        <v>51</v>
      </c>
      <c r="C30">
        <v>100</v>
      </c>
      <c r="D30">
        <v>67.8</v>
      </c>
      <c r="E30">
        <v>75.599999999999994</v>
      </c>
      <c r="F30">
        <v>74.2</v>
      </c>
    </row>
    <row r="31" spans="1:6" x14ac:dyDescent="0.25">
      <c r="A31" t="s">
        <v>32</v>
      </c>
      <c r="B31">
        <v>65.2</v>
      </c>
      <c r="C31">
        <v>86.1</v>
      </c>
      <c r="D31">
        <v>53.3</v>
      </c>
      <c r="E31">
        <v>72.3</v>
      </c>
      <c r="F31">
        <v>71.900000000000006</v>
      </c>
    </row>
    <row r="32" spans="1:6" x14ac:dyDescent="0.25">
      <c r="A32" t="s">
        <v>33</v>
      </c>
      <c r="B32" t="s">
        <v>12</v>
      </c>
      <c r="C32" t="s">
        <v>12</v>
      </c>
      <c r="D32" t="s">
        <v>12</v>
      </c>
      <c r="E32" t="s">
        <v>12</v>
      </c>
      <c r="F32" t="s">
        <v>12</v>
      </c>
    </row>
    <row r="33" spans="1:6" x14ac:dyDescent="0.25">
      <c r="A33" t="s">
        <v>34</v>
      </c>
      <c r="B33">
        <v>73.400000000000006</v>
      </c>
      <c r="C33">
        <v>100</v>
      </c>
      <c r="D33">
        <v>73</v>
      </c>
      <c r="E33">
        <v>75.900000000000006</v>
      </c>
      <c r="F33">
        <v>84.9</v>
      </c>
    </row>
    <row r="34" spans="1:6" x14ac:dyDescent="0.25">
      <c r="A34" t="s">
        <v>35</v>
      </c>
      <c r="B34">
        <v>66.8</v>
      </c>
      <c r="C34">
        <v>89.1</v>
      </c>
      <c r="D34">
        <v>69.599999999999994</v>
      </c>
      <c r="E34">
        <v>64.7</v>
      </c>
      <c r="F34">
        <v>84.4</v>
      </c>
    </row>
    <row r="35" spans="1:6" x14ac:dyDescent="0.25">
      <c r="A35" t="s">
        <v>36</v>
      </c>
      <c r="B35">
        <v>66.599999999999994</v>
      </c>
      <c r="C35">
        <v>94.8</v>
      </c>
      <c r="D35">
        <v>59.2</v>
      </c>
      <c r="E35">
        <v>63.8</v>
      </c>
      <c r="F35">
        <v>81.599999999999994</v>
      </c>
    </row>
    <row r="36" spans="1:6" x14ac:dyDescent="0.25">
      <c r="A36" t="s">
        <v>37</v>
      </c>
      <c r="B36">
        <v>55.6</v>
      </c>
      <c r="C36">
        <v>87.9</v>
      </c>
      <c r="D36">
        <v>66.599999999999994</v>
      </c>
      <c r="E36">
        <v>62.3</v>
      </c>
      <c r="F36">
        <v>90.3</v>
      </c>
    </row>
    <row r="37" spans="1:6" x14ac:dyDescent="0.25">
      <c r="A37" t="s">
        <v>38</v>
      </c>
      <c r="B37">
        <v>58</v>
      </c>
      <c r="C37">
        <v>88.3</v>
      </c>
      <c r="D37">
        <v>60.5</v>
      </c>
      <c r="E37">
        <v>65.900000000000006</v>
      </c>
      <c r="F37">
        <v>67</v>
      </c>
    </row>
    <row r="38" spans="1:6" x14ac:dyDescent="0.25">
      <c r="A38" t="s">
        <v>39</v>
      </c>
      <c r="B38">
        <v>93.2</v>
      </c>
      <c r="C38">
        <v>100</v>
      </c>
      <c r="D38">
        <v>68</v>
      </c>
      <c r="E38">
        <v>83.6</v>
      </c>
      <c r="F38">
        <v>85.2</v>
      </c>
    </row>
    <row r="39" spans="1:6" x14ac:dyDescent="0.25">
      <c r="A39" t="s">
        <v>40</v>
      </c>
      <c r="B39">
        <v>63.3</v>
      </c>
      <c r="C39">
        <v>100</v>
      </c>
      <c r="D39">
        <v>64.599999999999994</v>
      </c>
      <c r="E39">
        <v>69.5</v>
      </c>
      <c r="F39">
        <v>84.7</v>
      </c>
    </row>
    <row r="40" spans="1:6" x14ac:dyDescent="0.25">
      <c r="A40" t="s">
        <v>41</v>
      </c>
      <c r="B40">
        <v>55.1</v>
      </c>
      <c r="C40">
        <v>97.8</v>
      </c>
      <c r="D40">
        <v>57</v>
      </c>
      <c r="E40">
        <v>67.2</v>
      </c>
      <c r="F40">
        <v>88.6</v>
      </c>
    </row>
    <row r="41" spans="1:6" x14ac:dyDescent="0.25">
      <c r="A41" t="s">
        <v>42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</row>
    <row r="42" spans="1:6" x14ac:dyDescent="0.25">
      <c r="A42" t="s">
        <v>43</v>
      </c>
      <c r="B42">
        <v>60</v>
      </c>
      <c r="C42">
        <v>99.2</v>
      </c>
      <c r="D42">
        <v>100</v>
      </c>
      <c r="E42">
        <v>48.1</v>
      </c>
      <c r="F42">
        <v>83.3</v>
      </c>
    </row>
    <row r="43" spans="1:6" x14ac:dyDescent="0.25">
      <c r="A43" t="s">
        <v>44</v>
      </c>
      <c r="B43">
        <v>100</v>
      </c>
      <c r="C43">
        <v>100</v>
      </c>
      <c r="D43">
        <v>72.900000000000006</v>
      </c>
      <c r="E43">
        <v>76.400000000000006</v>
      </c>
      <c r="F43">
        <v>88.3</v>
      </c>
    </row>
    <row r="44" spans="1:6" x14ac:dyDescent="0.25">
      <c r="A44" t="s">
        <v>45</v>
      </c>
      <c r="B44">
        <v>61</v>
      </c>
      <c r="C44">
        <v>100</v>
      </c>
      <c r="D44">
        <v>71.400000000000006</v>
      </c>
      <c r="E44">
        <v>62.3</v>
      </c>
      <c r="F44">
        <v>74.7</v>
      </c>
    </row>
    <row r="45" spans="1:6" x14ac:dyDescent="0.25">
      <c r="A45" t="s">
        <v>46</v>
      </c>
      <c r="B45">
        <v>55.5</v>
      </c>
      <c r="C45">
        <v>84.2</v>
      </c>
      <c r="D45">
        <v>54.7</v>
      </c>
      <c r="E45">
        <v>53.1</v>
      </c>
      <c r="F45">
        <v>82.7</v>
      </c>
    </row>
    <row r="46" spans="1:6" x14ac:dyDescent="0.25">
      <c r="A46" t="s">
        <v>47</v>
      </c>
      <c r="B46">
        <v>60.7</v>
      </c>
      <c r="C46">
        <v>86.9</v>
      </c>
      <c r="D46">
        <v>61.9</v>
      </c>
      <c r="E46">
        <v>63.7</v>
      </c>
      <c r="F46">
        <v>77.3</v>
      </c>
    </row>
    <row r="47" spans="1:6" x14ac:dyDescent="0.25">
      <c r="A47" t="s">
        <v>48</v>
      </c>
      <c r="B47">
        <v>47</v>
      </c>
      <c r="C47">
        <v>85.9</v>
      </c>
      <c r="D47">
        <v>95.1</v>
      </c>
      <c r="E47">
        <v>63.7</v>
      </c>
      <c r="F47">
        <v>87.8</v>
      </c>
    </row>
    <row r="48" spans="1:6" x14ac:dyDescent="0.25">
      <c r="A48" t="s">
        <v>49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</row>
    <row r="49" spans="1:6" x14ac:dyDescent="0.25">
      <c r="A49" t="s">
        <v>50</v>
      </c>
      <c r="B49">
        <v>74.099999999999994</v>
      </c>
      <c r="C49">
        <v>95.3</v>
      </c>
      <c r="D49">
        <v>55.5</v>
      </c>
      <c r="E49">
        <v>65.599999999999994</v>
      </c>
      <c r="F49">
        <v>84.4</v>
      </c>
    </row>
    <row r="50" spans="1:6" x14ac:dyDescent="0.25">
      <c r="A50" t="s">
        <v>51</v>
      </c>
      <c r="B50">
        <v>76.400000000000006</v>
      </c>
      <c r="C50">
        <v>100</v>
      </c>
      <c r="D50">
        <v>72.400000000000006</v>
      </c>
      <c r="E50">
        <v>73</v>
      </c>
      <c r="F50">
        <v>79</v>
      </c>
    </row>
    <row r="51" spans="1:6" x14ac:dyDescent="0.25">
      <c r="A51" t="s">
        <v>52</v>
      </c>
      <c r="B51">
        <v>62.8</v>
      </c>
      <c r="C51">
        <v>91.2</v>
      </c>
      <c r="D51">
        <v>65.8</v>
      </c>
      <c r="E51">
        <v>71</v>
      </c>
      <c r="F51">
        <v>77.099999999999994</v>
      </c>
    </row>
    <row r="52" spans="1:6" x14ac:dyDescent="0.25">
      <c r="A52" t="s">
        <v>53</v>
      </c>
      <c r="B52">
        <v>63.8</v>
      </c>
      <c r="C52">
        <v>100</v>
      </c>
      <c r="D52">
        <v>64.5</v>
      </c>
      <c r="E52">
        <v>67.8</v>
      </c>
      <c r="F52">
        <v>86.9</v>
      </c>
    </row>
    <row r="53" spans="1:6" x14ac:dyDescent="0.25">
      <c r="A53" t="s">
        <v>54</v>
      </c>
      <c r="B53" t="s">
        <v>55</v>
      </c>
      <c r="C53" t="s">
        <v>55</v>
      </c>
      <c r="D53" t="s">
        <v>55</v>
      </c>
      <c r="E53">
        <v>64.5</v>
      </c>
      <c r="F53" t="s">
        <v>55</v>
      </c>
    </row>
    <row r="54" spans="1:6" x14ac:dyDescent="0.25">
      <c r="A54" t="s">
        <v>56</v>
      </c>
      <c r="B54">
        <v>78</v>
      </c>
      <c r="C54">
        <v>74.400000000000006</v>
      </c>
      <c r="D54">
        <v>74.7</v>
      </c>
      <c r="E54">
        <v>70.099999999999994</v>
      </c>
      <c r="F54">
        <v>79</v>
      </c>
    </row>
    <row r="55" spans="1:6" x14ac:dyDescent="0.25">
      <c r="A55" t="s">
        <v>57</v>
      </c>
      <c r="B55">
        <v>9.6999999999999993</v>
      </c>
      <c r="C55">
        <v>90.7</v>
      </c>
      <c r="D55">
        <v>54.4</v>
      </c>
      <c r="E55">
        <v>59</v>
      </c>
      <c r="F55">
        <v>68.7</v>
      </c>
    </row>
    <row r="56" spans="1:6" x14ac:dyDescent="0.25">
      <c r="A56" t="s">
        <v>58</v>
      </c>
      <c r="B56">
        <v>51.3</v>
      </c>
      <c r="C56">
        <v>97.4</v>
      </c>
      <c r="D56">
        <v>85.6</v>
      </c>
      <c r="E56">
        <v>73.3</v>
      </c>
      <c r="F56">
        <v>88.3</v>
      </c>
    </row>
    <row r="57" spans="1:6" x14ac:dyDescent="0.25">
      <c r="A57" t="s">
        <v>59</v>
      </c>
      <c r="B57">
        <v>71.900000000000006</v>
      </c>
      <c r="C57">
        <v>94.3</v>
      </c>
      <c r="D57">
        <v>67.400000000000006</v>
      </c>
      <c r="E57">
        <v>72.3</v>
      </c>
      <c r="F57">
        <v>77.3</v>
      </c>
    </row>
    <row r="58" spans="1:6" x14ac:dyDescent="0.25">
      <c r="A58" t="s">
        <v>60</v>
      </c>
      <c r="B58">
        <v>80.099999999999994</v>
      </c>
      <c r="C58">
        <v>98.6</v>
      </c>
      <c r="D58">
        <v>65.7</v>
      </c>
      <c r="E58">
        <v>65.900000000000006</v>
      </c>
      <c r="F58">
        <v>81.599999999999994</v>
      </c>
    </row>
    <row r="59" spans="1:6" x14ac:dyDescent="0.25">
      <c r="A59" t="s">
        <v>61</v>
      </c>
      <c r="B59">
        <v>57.6</v>
      </c>
      <c r="C59">
        <v>73.5</v>
      </c>
      <c r="D59">
        <v>54.4</v>
      </c>
      <c r="E59">
        <v>50.6</v>
      </c>
      <c r="F59">
        <v>77.900000000000006</v>
      </c>
    </row>
    <row r="60" spans="1:6" x14ac:dyDescent="0.25">
      <c r="A60" t="s">
        <v>62</v>
      </c>
      <c r="B60">
        <v>83.9</v>
      </c>
      <c r="C60">
        <v>81.8</v>
      </c>
      <c r="D60">
        <v>91.2</v>
      </c>
      <c r="E60">
        <v>100</v>
      </c>
      <c r="F60">
        <v>81.099999999999994</v>
      </c>
    </row>
    <row r="61" spans="1:6" x14ac:dyDescent="0.25">
      <c r="A61" t="s">
        <v>63</v>
      </c>
      <c r="B61">
        <v>100</v>
      </c>
      <c r="C61" t="s">
        <v>55</v>
      </c>
      <c r="D61">
        <v>59.2</v>
      </c>
      <c r="E61">
        <v>50</v>
      </c>
      <c r="F61">
        <v>63.6</v>
      </c>
    </row>
    <row r="62" spans="1:6" x14ac:dyDescent="0.25">
      <c r="A62" t="s">
        <v>64</v>
      </c>
      <c r="B62">
        <v>55.2</v>
      </c>
      <c r="C62">
        <v>99.1</v>
      </c>
      <c r="D62">
        <v>65.3</v>
      </c>
      <c r="E62">
        <v>70.5</v>
      </c>
      <c r="F62">
        <v>80.8</v>
      </c>
    </row>
    <row r="63" spans="1:6" x14ac:dyDescent="0.25">
      <c r="A63" t="s">
        <v>65</v>
      </c>
      <c r="B63">
        <v>50.6</v>
      </c>
      <c r="C63">
        <v>84.4</v>
      </c>
      <c r="D63">
        <v>58.2</v>
      </c>
      <c r="E63">
        <v>60.3</v>
      </c>
      <c r="F63">
        <v>73.599999999999994</v>
      </c>
    </row>
    <row r="64" spans="1:6" x14ac:dyDescent="0.25">
      <c r="A64" t="s">
        <v>66</v>
      </c>
      <c r="B64">
        <v>70</v>
      </c>
      <c r="C64">
        <v>100</v>
      </c>
      <c r="D64">
        <v>72.3</v>
      </c>
      <c r="E64">
        <v>87.8</v>
      </c>
      <c r="F64">
        <v>77.3</v>
      </c>
    </row>
    <row r="65" spans="1:6" x14ac:dyDescent="0.25">
      <c r="A65" t="s">
        <v>67</v>
      </c>
      <c r="B65">
        <v>73.900000000000006</v>
      </c>
      <c r="C65">
        <v>97.5</v>
      </c>
      <c r="D65">
        <v>63.1</v>
      </c>
      <c r="E65">
        <v>75</v>
      </c>
      <c r="F65">
        <v>94</v>
      </c>
    </row>
    <row r="66" spans="1:6" x14ac:dyDescent="0.25">
      <c r="A66" t="s">
        <v>68</v>
      </c>
      <c r="B66">
        <v>38.5</v>
      </c>
      <c r="C66">
        <v>98.5</v>
      </c>
      <c r="D66">
        <v>61.8</v>
      </c>
      <c r="E66">
        <v>65.5</v>
      </c>
      <c r="F66">
        <v>78.5</v>
      </c>
    </row>
    <row r="67" spans="1:6" x14ac:dyDescent="0.25">
      <c r="A67" t="s">
        <v>69</v>
      </c>
      <c r="B67" t="s">
        <v>70</v>
      </c>
      <c r="C67" t="s">
        <v>70</v>
      </c>
      <c r="D67" t="s">
        <v>70</v>
      </c>
      <c r="E67" t="s">
        <v>70</v>
      </c>
      <c r="F67" t="s">
        <v>70</v>
      </c>
    </row>
    <row r="69" spans="1:6" x14ac:dyDescent="0.25">
      <c r="A69" t="s">
        <v>78</v>
      </c>
    </row>
    <row r="71" spans="1:6" x14ac:dyDescent="0.25">
      <c r="A71" t="s">
        <v>72</v>
      </c>
    </row>
    <row r="72" spans="1:6" x14ac:dyDescent="0.25">
      <c r="A72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3"/>
  <sheetViews>
    <sheetView topLeftCell="A5" workbookViewId="0">
      <selection activeCell="B8" sqref="B8"/>
    </sheetView>
  </sheetViews>
  <sheetFormatPr defaultRowHeight="15" x14ac:dyDescent="0.25"/>
  <cols>
    <col min="1" max="1" width="33" customWidth="1"/>
  </cols>
  <sheetData>
    <row r="1" spans="1:6" x14ac:dyDescent="0.25">
      <c r="A1" t="s">
        <v>0</v>
      </c>
    </row>
    <row r="3" spans="1:6" x14ac:dyDescent="0.25">
      <c r="A3" t="s">
        <v>1</v>
      </c>
    </row>
    <row r="5" spans="1:6" x14ac:dyDescent="0.25">
      <c r="A5" t="s">
        <v>79</v>
      </c>
    </row>
    <row r="6" spans="1:6" x14ac:dyDescent="0.25">
      <c r="B6" t="s">
        <v>228</v>
      </c>
      <c r="C6" t="s">
        <v>229</v>
      </c>
      <c r="D6" t="s">
        <v>230</v>
      </c>
      <c r="E6" t="s">
        <v>231</v>
      </c>
      <c r="F6" t="s">
        <v>232</v>
      </c>
    </row>
    <row r="7" spans="1:6" x14ac:dyDescent="0.25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</row>
    <row r="8" spans="1:6" x14ac:dyDescent="0.25">
      <c r="A8" t="s">
        <v>9</v>
      </c>
      <c r="B8">
        <v>74.400000000000006</v>
      </c>
      <c r="C8">
        <v>84.3</v>
      </c>
      <c r="D8">
        <v>57.6</v>
      </c>
      <c r="E8">
        <v>60.1</v>
      </c>
      <c r="F8">
        <v>71.2</v>
      </c>
    </row>
    <row r="9" spans="1:6" x14ac:dyDescent="0.25">
      <c r="A9" t="s">
        <v>10</v>
      </c>
      <c r="B9">
        <v>51</v>
      </c>
      <c r="C9">
        <v>76.2</v>
      </c>
      <c r="D9">
        <v>57.6</v>
      </c>
      <c r="E9">
        <v>68.7</v>
      </c>
      <c r="F9">
        <v>72.599999999999994</v>
      </c>
    </row>
    <row r="10" spans="1:6" x14ac:dyDescent="0.25">
      <c r="A10" t="s">
        <v>11</v>
      </c>
      <c r="B10" t="s">
        <v>55</v>
      </c>
      <c r="C10">
        <v>81</v>
      </c>
      <c r="D10" t="s">
        <v>55</v>
      </c>
      <c r="E10" t="s">
        <v>55</v>
      </c>
      <c r="F10" t="s">
        <v>55</v>
      </c>
    </row>
    <row r="11" spans="1:6" x14ac:dyDescent="0.25">
      <c r="A11" t="s">
        <v>13</v>
      </c>
      <c r="B11">
        <v>45.9</v>
      </c>
      <c r="C11">
        <v>100</v>
      </c>
      <c r="D11">
        <v>77.3</v>
      </c>
      <c r="E11">
        <v>64.400000000000006</v>
      </c>
      <c r="F11">
        <v>76.099999999999994</v>
      </c>
    </row>
    <row r="12" spans="1:6" x14ac:dyDescent="0.25">
      <c r="A12" t="s">
        <v>14</v>
      </c>
      <c r="B12">
        <v>93</v>
      </c>
      <c r="C12">
        <v>100</v>
      </c>
      <c r="D12">
        <v>72.900000000000006</v>
      </c>
      <c r="E12">
        <v>83.7</v>
      </c>
      <c r="F12">
        <v>81.900000000000006</v>
      </c>
    </row>
    <row r="13" spans="1:6" x14ac:dyDescent="0.25">
      <c r="A13" t="s">
        <v>15</v>
      </c>
      <c r="B13" t="s">
        <v>12</v>
      </c>
      <c r="C13" t="s">
        <v>55</v>
      </c>
      <c r="D13" t="s">
        <v>55</v>
      </c>
      <c r="E13" t="s">
        <v>55</v>
      </c>
      <c r="F13" t="s">
        <v>55</v>
      </c>
    </row>
    <row r="14" spans="1:6" x14ac:dyDescent="0.25">
      <c r="A14" t="s">
        <v>16</v>
      </c>
      <c r="B14">
        <v>62</v>
      </c>
      <c r="C14">
        <v>89.6</v>
      </c>
      <c r="D14">
        <v>59.1</v>
      </c>
      <c r="E14">
        <v>59.1</v>
      </c>
      <c r="F14">
        <v>78.900000000000006</v>
      </c>
    </row>
    <row r="15" spans="1:6" x14ac:dyDescent="0.25">
      <c r="A15" t="s">
        <v>17</v>
      </c>
      <c r="B15">
        <v>59.8</v>
      </c>
      <c r="C15">
        <v>90.3</v>
      </c>
      <c r="D15">
        <v>62.9</v>
      </c>
      <c r="E15">
        <v>58</v>
      </c>
      <c r="F15">
        <v>82.2</v>
      </c>
    </row>
    <row r="16" spans="1:6" x14ac:dyDescent="0.25">
      <c r="A16" t="s">
        <v>18</v>
      </c>
      <c r="B16">
        <v>77</v>
      </c>
      <c r="C16">
        <v>100</v>
      </c>
      <c r="D16">
        <v>69.400000000000006</v>
      </c>
      <c r="E16">
        <v>60.3</v>
      </c>
      <c r="F16">
        <v>86.4</v>
      </c>
    </row>
    <row r="17" spans="1:6" x14ac:dyDescent="0.25">
      <c r="A17" t="s">
        <v>19</v>
      </c>
      <c r="B17">
        <v>74.099999999999994</v>
      </c>
      <c r="C17">
        <v>100</v>
      </c>
      <c r="D17">
        <v>70</v>
      </c>
      <c r="E17">
        <v>65.3</v>
      </c>
      <c r="F17">
        <v>79.2</v>
      </c>
    </row>
    <row r="18" spans="1:6" x14ac:dyDescent="0.25">
      <c r="A18" t="s">
        <v>20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</row>
    <row r="19" spans="1:6" x14ac:dyDescent="0.25">
      <c r="A19" t="s">
        <v>76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</row>
    <row r="20" spans="1:6" x14ac:dyDescent="0.25">
      <c r="A20" t="s">
        <v>77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</row>
    <row r="21" spans="1:6" x14ac:dyDescent="0.25">
      <c r="A21" t="s">
        <v>22</v>
      </c>
      <c r="B21">
        <v>71.3</v>
      </c>
      <c r="C21">
        <v>93.1</v>
      </c>
      <c r="D21">
        <v>51.1</v>
      </c>
      <c r="E21">
        <v>61.1</v>
      </c>
      <c r="F21">
        <v>69.2</v>
      </c>
    </row>
    <row r="22" spans="1:6" x14ac:dyDescent="0.25">
      <c r="A22" t="s">
        <v>23</v>
      </c>
      <c r="B22">
        <v>43.6</v>
      </c>
      <c r="C22">
        <v>90.9</v>
      </c>
      <c r="D22">
        <v>54.2</v>
      </c>
      <c r="E22">
        <v>51.2</v>
      </c>
      <c r="F22">
        <v>68</v>
      </c>
    </row>
    <row r="23" spans="1:6" x14ac:dyDescent="0.25">
      <c r="A23" t="s">
        <v>24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</row>
    <row r="24" spans="1:6" x14ac:dyDescent="0.25">
      <c r="A24" t="s">
        <v>25</v>
      </c>
      <c r="B24">
        <v>54</v>
      </c>
      <c r="C24">
        <v>76.8</v>
      </c>
      <c r="D24">
        <v>67.7</v>
      </c>
      <c r="E24">
        <v>71</v>
      </c>
      <c r="F24">
        <v>72.8</v>
      </c>
    </row>
    <row r="25" spans="1:6" x14ac:dyDescent="0.25">
      <c r="A25" t="s">
        <v>26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</row>
    <row r="26" spans="1:6" x14ac:dyDescent="0.25">
      <c r="A26" t="s">
        <v>27</v>
      </c>
      <c r="B26">
        <v>71.400000000000006</v>
      </c>
      <c r="C26">
        <v>100</v>
      </c>
      <c r="D26">
        <v>60.6</v>
      </c>
      <c r="E26">
        <v>66.400000000000006</v>
      </c>
      <c r="F26">
        <v>87.9</v>
      </c>
    </row>
    <row r="27" spans="1:6" x14ac:dyDescent="0.25">
      <c r="A27" t="s">
        <v>28</v>
      </c>
      <c r="B27">
        <v>68</v>
      </c>
      <c r="C27">
        <v>96.6</v>
      </c>
      <c r="D27">
        <v>55.2</v>
      </c>
      <c r="E27">
        <v>68</v>
      </c>
      <c r="F27">
        <v>76.099999999999994</v>
      </c>
    </row>
    <row r="28" spans="1:6" x14ac:dyDescent="0.25">
      <c r="A28" t="s">
        <v>29</v>
      </c>
      <c r="B28">
        <v>72.2</v>
      </c>
      <c r="C28">
        <v>100</v>
      </c>
      <c r="D28">
        <v>74.2</v>
      </c>
      <c r="E28">
        <v>73.599999999999994</v>
      </c>
      <c r="F28">
        <v>87.7</v>
      </c>
    </row>
    <row r="29" spans="1:6" x14ac:dyDescent="0.25">
      <c r="A29" t="s">
        <v>30</v>
      </c>
      <c r="B29">
        <v>57.5</v>
      </c>
      <c r="C29">
        <v>89</v>
      </c>
      <c r="D29">
        <v>65.099999999999994</v>
      </c>
      <c r="E29">
        <v>58.6</v>
      </c>
      <c r="F29">
        <v>81.5</v>
      </c>
    </row>
    <row r="30" spans="1:6" x14ac:dyDescent="0.25">
      <c r="A30" t="s">
        <v>31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</row>
    <row r="31" spans="1:6" x14ac:dyDescent="0.25">
      <c r="A31" t="s">
        <v>32</v>
      </c>
      <c r="B31">
        <v>64.099999999999994</v>
      </c>
      <c r="C31">
        <v>81.3</v>
      </c>
      <c r="D31">
        <v>47.2</v>
      </c>
      <c r="E31">
        <v>63.3</v>
      </c>
      <c r="F31">
        <v>70.3</v>
      </c>
    </row>
    <row r="32" spans="1:6" x14ac:dyDescent="0.25">
      <c r="A32" t="s">
        <v>33</v>
      </c>
      <c r="B32">
        <v>60.5</v>
      </c>
      <c r="C32">
        <v>95.1</v>
      </c>
      <c r="D32">
        <v>86.2</v>
      </c>
      <c r="E32">
        <v>89.2</v>
      </c>
      <c r="F32">
        <v>76</v>
      </c>
    </row>
    <row r="33" spans="1:6" x14ac:dyDescent="0.25">
      <c r="A33" t="s">
        <v>34</v>
      </c>
      <c r="B33">
        <v>78.099999999999994</v>
      </c>
      <c r="C33">
        <v>100</v>
      </c>
      <c r="D33">
        <v>71.400000000000006</v>
      </c>
      <c r="E33">
        <v>78</v>
      </c>
      <c r="F33">
        <v>84.3</v>
      </c>
    </row>
    <row r="34" spans="1:6" x14ac:dyDescent="0.25">
      <c r="A34" t="s">
        <v>35</v>
      </c>
      <c r="B34">
        <v>64.3</v>
      </c>
      <c r="C34">
        <v>83.9</v>
      </c>
      <c r="D34">
        <v>67.900000000000006</v>
      </c>
      <c r="E34">
        <v>63.5</v>
      </c>
      <c r="F34">
        <v>83</v>
      </c>
    </row>
    <row r="35" spans="1:6" x14ac:dyDescent="0.25">
      <c r="A35" t="s">
        <v>36</v>
      </c>
      <c r="B35">
        <v>49</v>
      </c>
      <c r="C35">
        <v>95.5</v>
      </c>
      <c r="D35">
        <v>50.8</v>
      </c>
      <c r="E35">
        <v>55</v>
      </c>
      <c r="F35">
        <v>78.3</v>
      </c>
    </row>
    <row r="36" spans="1:6" x14ac:dyDescent="0.25">
      <c r="A36" t="s">
        <v>37</v>
      </c>
      <c r="B36">
        <v>53.8</v>
      </c>
      <c r="C36">
        <v>86.6</v>
      </c>
      <c r="D36">
        <v>64.2</v>
      </c>
      <c r="E36">
        <v>63.5</v>
      </c>
      <c r="F36">
        <v>89.8</v>
      </c>
    </row>
    <row r="37" spans="1:6" x14ac:dyDescent="0.25">
      <c r="A37" t="s">
        <v>38</v>
      </c>
      <c r="B37">
        <v>41.4</v>
      </c>
      <c r="C37">
        <v>72.7</v>
      </c>
      <c r="D37">
        <v>59.9</v>
      </c>
      <c r="E37">
        <v>66.400000000000006</v>
      </c>
      <c r="F37">
        <v>67.099999999999994</v>
      </c>
    </row>
    <row r="38" spans="1:6" x14ac:dyDescent="0.25">
      <c r="A38" t="s">
        <v>39</v>
      </c>
      <c r="B38">
        <v>92.9</v>
      </c>
      <c r="C38">
        <v>100</v>
      </c>
      <c r="D38">
        <v>67.099999999999994</v>
      </c>
      <c r="E38">
        <v>88.5</v>
      </c>
      <c r="F38">
        <v>83.4</v>
      </c>
    </row>
    <row r="39" spans="1:6" x14ac:dyDescent="0.25">
      <c r="A39" t="s">
        <v>40</v>
      </c>
      <c r="B39">
        <v>58.4</v>
      </c>
      <c r="C39">
        <v>100</v>
      </c>
      <c r="D39">
        <v>66.7</v>
      </c>
      <c r="E39">
        <v>88.5</v>
      </c>
      <c r="F39">
        <v>84.5</v>
      </c>
    </row>
    <row r="40" spans="1:6" x14ac:dyDescent="0.25">
      <c r="A40" t="s">
        <v>41</v>
      </c>
      <c r="B40">
        <v>57.7</v>
      </c>
      <c r="C40">
        <v>92.9</v>
      </c>
      <c r="D40">
        <v>64.8</v>
      </c>
      <c r="E40">
        <v>68.7</v>
      </c>
      <c r="F40">
        <v>91.1</v>
      </c>
    </row>
    <row r="41" spans="1:6" x14ac:dyDescent="0.25">
      <c r="A41" t="s">
        <v>42</v>
      </c>
      <c r="B41">
        <v>44.1</v>
      </c>
      <c r="C41">
        <v>78.400000000000006</v>
      </c>
      <c r="D41">
        <v>44.6</v>
      </c>
      <c r="E41">
        <v>44.8</v>
      </c>
      <c r="F41">
        <v>60.8</v>
      </c>
    </row>
    <row r="42" spans="1:6" x14ac:dyDescent="0.25">
      <c r="A42" t="s">
        <v>43</v>
      </c>
      <c r="B42" t="s">
        <v>12</v>
      </c>
      <c r="C42" t="s">
        <v>12</v>
      </c>
      <c r="D42" t="s">
        <v>12</v>
      </c>
      <c r="E42" t="s">
        <v>12</v>
      </c>
      <c r="F42" t="s">
        <v>12</v>
      </c>
    </row>
    <row r="43" spans="1:6" x14ac:dyDescent="0.25">
      <c r="A43" t="s">
        <v>44</v>
      </c>
      <c r="B43">
        <v>100</v>
      </c>
      <c r="C43">
        <v>99.5</v>
      </c>
      <c r="D43">
        <v>74.5</v>
      </c>
      <c r="E43">
        <v>76.2</v>
      </c>
      <c r="F43">
        <v>88.3</v>
      </c>
    </row>
    <row r="44" spans="1:6" x14ac:dyDescent="0.25">
      <c r="A44" t="s">
        <v>45</v>
      </c>
      <c r="B44">
        <v>61.2</v>
      </c>
      <c r="C44">
        <v>91.2</v>
      </c>
      <c r="D44">
        <v>69.900000000000006</v>
      </c>
      <c r="E44">
        <v>61.9</v>
      </c>
      <c r="F44">
        <v>76.3</v>
      </c>
    </row>
    <row r="45" spans="1:6" x14ac:dyDescent="0.25">
      <c r="A45" t="s">
        <v>46</v>
      </c>
      <c r="B45">
        <v>54.2</v>
      </c>
      <c r="C45">
        <v>80.2</v>
      </c>
      <c r="D45">
        <v>48.8</v>
      </c>
      <c r="E45">
        <v>48.5</v>
      </c>
      <c r="F45">
        <v>80</v>
      </c>
    </row>
    <row r="46" spans="1:6" x14ac:dyDescent="0.25">
      <c r="A46" t="s">
        <v>47</v>
      </c>
      <c r="B46" t="s">
        <v>12</v>
      </c>
      <c r="C46" t="s">
        <v>12</v>
      </c>
      <c r="D46" t="s">
        <v>12</v>
      </c>
      <c r="E46" t="s">
        <v>12</v>
      </c>
      <c r="F46" t="s">
        <v>12</v>
      </c>
    </row>
    <row r="47" spans="1:6" x14ac:dyDescent="0.25">
      <c r="A47" t="s">
        <v>48</v>
      </c>
      <c r="B47">
        <v>48</v>
      </c>
      <c r="C47">
        <v>80</v>
      </c>
      <c r="D47">
        <v>82.7</v>
      </c>
      <c r="E47">
        <v>61.2</v>
      </c>
      <c r="F47">
        <v>85.9</v>
      </c>
    </row>
    <row r="48" spans="1:6" x14ac:dyDescent="0.25">
      <c r="A48" t="s">
        <v>49</v>
      </c>
      <c r="B48" t="s">
        <v>55</v>
      </c>
      <c r="C48">
        <v>79.5</v>
      </c>
      <c r="D48" t="s">
        <v>55</v>
      </c>
      <c r="E48" t="s">
        <v>55</v>
      </c>
      <c r="F48">
        <v>100</v>
      </c>
    </row>
    <row r="49" spans="1:6" x14ac:dyDescent="0.25">
      <c r="A49" t="s">
        <v>50</v>
      </c>
      <c r="B49">
        <v>63.1</v>
      </c>
      <c r="C49">
        <v>100</v>
      </c>
      <c r="D49">
        <v>60.2</v>
      </c>
      <c r="E49">
        <v>70.7</v>
      </c>
      <c r="F49">
        <v>84.2</v>
      </c>
    </row>
    <row r="50" spans="1:6" x14ac:dyDescent="0.25">
      <c r="A50" t="s">
        <v>51</v>
      </c>
      <c r="B50">
        <v>78.2</v>
      </c>
      <c r="C50">
        <v>100</v>
      </c>
      <c r="D50">
        <v>69.400000000000006</v>
      </c>
      <c r="E50">
        <v>73.2</v>
      </c>
      <c r="F50">
        <v>79</v>
      </c>
    </row>
    <row r="51" spans="1:6" x14ac:dyDescent="0.25">
      <c r="A51" t="s">
        <v>52</v>
      </c>
      <c r="B51">
        <v>58.3</v>
      </c>
      <c r="C51">
        <v>91.4</v>
      </c>
      <c r="D51">
        <v>61.5</v>
      </c>
      <c r="E51">
        <v>68.8</v>
      </c>
      <c r="F51">
        <v>74.900000000000006</v>
      </c>
    </row>
    <row r="52" spans="1:6" x14ac:dyDescent="0.25">
      <c r="A52" t="s">
        <v>53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</row>
    <row r="53" spans="1:6" x14ac:dyDescent="0.25">
      <c r="A53" t="s">
        <v>54</v>
      </c>
      <c r="B53" t="s">
        <v>55</v>
      </c>
      <c r="C53" t="s">
        <v>55</v>
      </c>
      <c r="D53" t="s">
        <v>55</v>
      </c>
      <c r="E53">
        <v>68.599999999999994</v>
      </c>
      <c r="F53" t="s">
        <v>55</v>
      </c>
    </row>
    <row r="54" spans="1:6" x14ac:dyDescent="0.25">
      <c r="A54" t="s">
        <v>56</v>
      </c>
      <c r="B54">
        <v>73</v>
      </c>
      <c r="C54">
        <v>69.900000000000006</v>
      </c>
      <c r="D54">
        <v>72</v>
      </c>
      <c r="E54">
        <v>68</v>
      </c>
      <c r="F54">
        <v>80.8</v>
      </c>
    </row>
    <row r="55" spans="1:6" x14ac:dyDescent="0.25">
      <c r="A55" t="s">
        <v>57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</row>
    <row r="56" spans="1:6" x14ac:dyDescent="0.25">
      <c r="A56" t="s">
        <v>58</v>
      </c>
      <c r="B56">
        <v>56.2</v>
      </c>
      <c r="C56">
        <v>94.5</v>
      </c>
      <c r="D56">
        <v>79.2</v>
      </c>
      <c r="E56">
        <v>89.3</v>
      </c>
      <c r="F56">
        <v>87.6</v>
      </c>
    </row>
    <row r="57" spans="1:6" x14ac:dyDescent="0.25">
      <c r="A57" t="s">
        <v>59</v>
      </c>
      <c r="B57">
        <v>66.7</v>
      </c>
      <c r="C57">
        <v>93.3</v>
      </c>
      <c r="D57">
        <v>62.4</v>
      </c>
      <c r="E57">
        <v>70</v>
      </c>
      <c r="F57">
        <v>73.099999999999994</v>
      </c>
    </row>
    <row r="58" spans="1:6" x14ac:dyDescent="0.25">
      <c r="A58" t="s">
        <v>60</v>
      </c>
      <c r="B58">
        <v>84</v>
      </c>
      <c r="C58">
        <v>95.5</v>
      </c>
      <c r="D58">
        <v>66.099999999999994</v>
      </c>
      <c r="E58">
        <v>64</v>
      </c>
      <c r="F58">
        <v>81.099999999999994</v>
      </c>
    </row>
    <row r="59" spans="1:6" x14ac:dyDescent="0.25">
      <c r="A59" t="s">
        <v>61</v>
      </c>
      <c r="B59">
        <v>55.3</v>
      </c>
      <c r="C59">
        <v>72.5</v>
      </c>
      <c r="D59">
        <v>63.6</v>
      </c>
      <c r="E59">
        <v>59.7</v>
      </c>
      <c r="F59">
        <v>81.400000000000006</v>
      </c>
    </row>
    <row r="60" spans="1:6" x14ac:dyDescent="0.25">
      <c r="A60" t="s">
        <v>62</v>
      </c>
      <c r="B60">
        <v>86.4</v>
      </c>
      <c r="C60">
        <v>85.5</v>
      </c>
      <c r="D60">
        <v>87.9</v>
      </c>
      <c r="E60">
        <v>100</v>
      </c>
      <c r="F60">
        <v>81.900000000000006</v>
      </c>
    </row>
    <row r="61" spans="1:6" x14ac:dyDescent="0.25">
      <c r="A61" t="s">
        <v>63</v>
      </c>
      <c r="B61" t="s">
        <v>12</v>
      </c>
      <c r="C61" t="s">
        <v>12</v>
      </c>
      <c r="D61" t="s">
        <v>12</v>
      </c>
      <c r="E61" t="s">
        <v>12</v>
      </c>
      <c r="F61" t="s">
        <v>12</v>
      </c>
    </row>
    <row r="62" spans="1:6" x14ac:dyDescent="0.25">
      <c r="A62" t="s">
        <v>64</v>
      </c>
      <c r="B62">
        <v>60.7</v>
      </c>
      <c r="C62">
        <v>97.2</v>
      </c>
      <c r="D62">
        <v>63.1</v>
      </c>
      <c r="E62">
        <v>68.8</v>
      </c>
      <c r="F62">
        <v>78.7</v>
      </c>
    </row>
    <row r="63" spans="1:6" x14ac:dyDescent="0.25">
      <c r="A63" t="s">
        <v>65</v>
      </c>
      <c r="B63">
        <v>51</v>
      </c>
      <c r="C63">
        <v>83.8</v>
      </c>
      <c r="D63">
        <v>61.1</v>
      </c>
      <c r="E63">
        <v>63.1</v>
      </c>
      <c r="F63">
        <v>74.7</v>
      </c>
    </row>
    <row r="64" spans="1:6" x14ac:dyDescent="0.25">
      <c r="A64" t="s">
        <v>66</v>
      </c>
      <c r="B64">
        <v>55.3</v>
      </c>
      <c r="C64">
        <v>100</v>
      </c>
      <c r="D64">
        <v>67.099999999999994</v>
      </c>
      <c r="E64">
        <v>100</v>
      </c>
      <c r="F64">
        <v>77</v>
      </c>
    </row>
    <row r="65" spans="1:6" x14ac:dyDescent="0.25">
      <c r="A65" t="s">
        <v>67</v>
      </c>
      <c r="B65">
        <v>70.7</v>
      </c>
      <c r="C65">
        <v>93.8</v>
      </c>
      <c r="D65">
        <v>56</v>
      </c>
      <c r="E65">
        <v>71.8</v>
      </c>
      <c r="F65">
        <v>92.4</v>
      </c>
    </row>
    <row r="66" spans="1:6" x14ac:dyDescent="0.25">
      <c r="A66" t="s">
        <v>68</v>
      </c>
      <c r="B66">
        <v>65.3</v>
      </c>
      <c r="C66">
        <v>95.6</v>
      </c>
      <c r="D66">
        <v>54.2</v>
      </c>
      <c r="E66">
        <v>65.3</v>
      </c>
      <c r="F66">
        <v>77.599999999999994</v>
      </c>
    </row>
    <row r="67" spans="1:6" x14ac:dyDescent="0.25">
      <c r="A67" t="s">
        <v>69</v>
      </c>
      <c r="B67" t="s">
        <v>70</v>
      </c>
      <c r="C67" t="s">
        <v>70</v>
      </c>
      <c r="D67" t="s">
        <v>70</v>
      </c>
      <c r="E67" t="s">
        <v>70</v>
      </c>
      <c r="F67" t="s">
        <v>70</v>
      </c>
    </row>
    <row r="69" spans="1:6" x14ac:dyDescent="0.25">
      <c r="A69" t="s">
        <v>80</v>
      </c>
    </row>
    <row r="71" spans="1:6" x14ac:dyDescent="0.25">
      <c r="A71" t="s">
        <v>72</v>
      </c>
    </row>
    <row r="72" spans="1:6" x14ac:dyDescent="0.25">
      <c r="A72" t="s">
        <v>73</v>
      </c>
    </row>
    <row r="73" spans="1:6" x14ac:dyDescent="0.25">
      <c r="A73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53FA-D9F1-4433-B61F-657443161407}">
  <dimension ref="A1:H70"/>
  <sheetViews>
    <sheetView workbookViewId="0">
      <selection activeCell="F6" sqref="F6"/>
    </sheetView>
  </sheetViews>
  <sheetFormatPr defaultRowHeight="12.75" x14ac:dyDescent="0.2"/>
  <cols>
    <col min="1" max="1" width="7.85546875" style="3" customWidth="1"/>
    <col min="2" max="2" width="8.140625" style="5" bestFit="1" customWidth="1"/>
    <col min="3" max="3" width="6.42578125" style="5" bestFit="1" customWidth="1"/>
    <col min="4" max="4" width="28.5703125" style="3" customWidth="1"/>
    <col min="5" max="16384" width="9.140625" style="3"/>
  </cols>
  <sheetData>
    <row r="1" spans="1:8" ht="25.5" customHeight="1" x14ac:dyDescent="0.2">
      <c r="A1" s="1" t="s">
        <v>91</v>
      </c>
      <c r="B1" s="2"/>
      <c r="C1" s="2"/>
      <c r="D1" s="2"/>
    </row>
    <row r="2" spans="1:8" x14ac:dyDescent="0.2">
      <c r="A2" s="4"/>
      <c r="F2" s="10" t="s">
        <v>98</v>
      </c>
      <c r="G2" s="14" t="str">
        <f>D7</f>
        <v>Northeast Region</v>
      </c>
      <c r="H2" s="14" t="str">
        <f>LEFT(G2, LEN(G2)-7)</f>
        <v>Northeast</v>
      </c>
    </row>
    <row r="3" spans="1:8" x14ac:dyDescent="0.2">
      <c r="A3" s="4" t="s">
        <v>92</v>
      </c>
      <c r="F3" s="10" t="s">
        <v>114</v>
      </c>
      <c r="G3" s="14" t="str">
        <f>D19</f>
        <v>Midwest Region</v>
      </c>
      <c r="H3" s="14" t="str">
        <f t="shared" ref="H3:H5" si="0">LEFT(G3, LEN(G3)-7)</f>
        <v>Midwest</v>
      </c>
    </row>
    <row r="4" spans="1:8" x14ac:dyDescent="0.2">
      <c r="A4" s="4" t="s">
        <v>93</v>
      </c>
      <c r="F4" s="10" t="s">
        <v>124</v>
      </c>
      <c r="G4" s="14" t="str">
        <f>D34</f>
        <v>South Region</v>
      </c>
      <c r="H4" s="3" t="str">
        <f t="shared" si="0"/>
        <v>South</v>
      </c>
    </row>
    <row r="5" spans="1:8" x14ac:dyDescent="0.2">
      <c r="F5" s="10" t="s">
        <v>136</v>
      </c>
      <c r="G5" s="14" t="str">
        <f>D55</f>
        <v>West Region</v>
      </c>
      <c r="H5" s="3" t="str">
        <f t="shared" si="0"/>
        <v>West</v>
      </c>
    </row>
    <row r="6" spans="1:8" s="9" customFormat="1" ht="25.5" x14ac:dyDescent="0.2">
      <c r="A6" s="6" t="s">
        <v>94</v>
      </c>
      <c r="B6" s="7" t="s">
        <v>95</v>
      </c>
      <c r="C6" s="8" t="s">
        <v>96</v>
      </c>
      <c r="D6" s="6" t="s">
        <v>97</v>
      </c>
    </row>
    <row r="7" spans="1:8" x14ac:dyDescent="0.2">
      <c r="A7" s="10" t="s">
        <v>98</v>
      </c>
      <c r="B7" s="5">
        <v>0</v>
      </c>
      <c r="C7" s="5" t="s">
        <v>99</v>
      </c>
      <c r="D7" s="10" t="s">
        <v>100</v>
      </c>
      <c r="E7" s="3" t="str">
        <f>A7</f>
        <v>1</v>
      </c>
    </row>
    <row r="8" spans="1:8" x14ac:dyDescent="0.2">
      <c r="A8" s="10" t="s">
        <v>98</v>
      </c>
      <c r="B8" s="11" t="s">
        <v>98</v>
      </c>
      <c r="C8" s="5" t="s">
        <v>99</v>
      </c>
      <c r="D8" s="12" t="s">
        <v>101</v>
      </c>
      <c r="E8" s="3" t="str">
        <f t="shared" ref="E8:E70" si="1">A8</f>
        <v>1</v>
      </c>
    </row>
    <row r="9" spans="1:8" x14ac:dyDescent="0.2">
      <c r="A9" s="10" t="s">
        <v>98</v>
      </c>
      <c r="B9" s="11" t="s">
        <v>98</v>
      </c>
      <c r="C9" s="11" t="s">
        <v>102</v>
      </c>
      <c r="D9" s="13" t="s">
        <v>103</v>
      </c>
      <c r="E9" s="3" t="str">
        <f t="shared" si="1"/>
        <v>1</v>
      </c>
    </row>
    <row r="10" spans="1:8" x14ac:dyDescent="0.2">
      <c r="A10" s="10" t="s">
        <v>98</v>
      </c>
      <c r="B10" s="11" t="s">
        <v>98</v>
      </c>
      <c r="C10" s="11" t="s">
        <v>104</v>
      </c>
      <c r="D10" s="13" t="s">
        <v>105</v>
      </c>
      <c r="E10" s="3" t="str">
        <f t="shared" si="1"/>
        <v>1</v>
      </c>
    </row>
    <row r="11" spans="1:8" x14ac:dyDescent="0.2">
      <c r="A11" s="10" t="s">
        <v>98</v>
      </c>
      <c r="B11" s="11" t="s">
        <v>98</v>
      </c>
      <c r="C11" s="11" t="s">
        <v>106</v>
      </c>
      <c r="D11" s="13" t="s">
        <v>107</v>
      </c>
      <c r="E11" s="3" t="str">
        <f t="shared" si="1"/>
        <v>1</v>
      </c>
    </row>
    <row r="12" spans="1:8" x14ac:dyDescent="0.2">
      <c r="A12" s="10" t="s">
        <v>98</v>
      </c>
      <c r="B12" s="11" t="s">
        <v>98</v>
      </c>
      <c r="C12" s="11" t="s">
        <v>108</v>
      </c>
      <c r="D12" s="13" t="s">
        <v>109</v>
      </c>
      <c r="E12" s="3" t="str">
        <f t="shared" si="1"/>
        <v>1</v>
      </c>
    </row>
    <row r="13" spans="1:8" x14ac:dyDescent="0.2">
      <c r="A13" s="10" t="s">
        <v>98</v>
      </c>
      <c r="B13" s="11" t="s">
        <v>98</v>
      </c>
      <c r="C13" s="11" t="s">
        <v>110</v>
      </c>
      <c r="D13" s="13" t="s">
        <v>111</v>
      </c>
      <c r="E13" s="3" t="str">
        <f t="shared" si="1"/>
        <v>1</v>
      </c>
    </row>
    <row r="14" spans="1:8" x14ac:dyDescent="0.2">
      <c r="A14" s="10" t="s">
        <v>98</v>
      </c>
      <c r="B14" s="11" t="s">
        <v>98</v>
      </c>
      <c r="C14" s="11" t="s">
        <v>112</v>
      </c>
      <c r="D14" s="13" t="s">
        <v>113</v>
      </c>
      <c r="E14" s="3" t="str">
        <f t="shared" si="1"/>
        <v>1</v>
      </c>
    </row>
    <row r="15" spans="1:8" x14ac:dyDescent="0.2">
      <c r="A15" s="10" t="s">
        <v>98</v>
      </c>
      <c r="B15" s="11" t="s">
        <v>114</v>
      </c>
      <c r="C15" s="5" t="s">
        <v>99</v>
      </c>
      <c r="D15" s="12" t="s">
        <v>115</v>
      </c>
      <c r="E15" s="3" t="str">
        <f t="shared" si="1"/>
        <v>1</v>
      </c>
    </row>
    <row r="16" spans="1:8" x14ac:dyDescent="0.2">
      <c r="A16" s="10" t="s">
        <v>98</v>
      </c>
      <c r="B16" s="11" t="s">
        <v>114</v>
      </c>
      <c r="C16" s="11" t="s">
        <v>116</v>
      </c>
      <c r="D16" s="13" t="s">
        <v>117</v>
      </c>
      <c r="E16" s="3" t="str">
        <f t="shared" si="1"/>
        <v>1</v>
      </c>
    </row>
    <row r="17" spans="1:5" x14ac:dyDescent="0.2">
      <c r="A17" s="10" t="s">
        <v>98</v>
      </c>
      <c r="B17" s="11" t="s">
        <v>114</v>
      </c>
      <c r="C17" s="11" t="s">
        <v>118</v>
      </c>
      <c r="D17" s="13" t="s">
        <v>119</v>
      </c>
      <c r="E17" s="3" t="str">
        <f t="shared" si="1"/>
        <v>1</v>
      </c>
    </row>
    <row r="18" spans="1:5" x14ac:dyDescent="0.2">
      <c r="A18" s="10" t="s">
        <v>98</v>
      </c>
      <c r="B18" s="11" t="s">
        <v>114</v>
      </c>
      <c r="C18" s="11" t="s">
        <v>120</v>
      </c>
      <c r="D18" s="13" t="s">
        <v>121</v>
      </c>
      <c r="E18" s="3" t="str">
        <f t="shared" si="1"/>
        <v>1</v>
      </c>
    </row>
    <row r="19" spans="1:5" x14ac:dyDescent="0.2">
      <c r="A19" s="10" t="s">
        <v>114</v>
      </c>
      <c r="B19" s="5" t="s">
        <v>122</v>
      </c>
      <c r="C19" s="5" t="s">
        <v>99</v>
      </c>
      <c r="D19" s="10" t="s">
        <v>123</v>
      </c>
      <c r="E19" s="3" t="str">
        <f t="shared" si="1"/>
        <v>2</v>
      </c>
    </row>
    <row r="20" spans="1:5" x14ac:dyDescent="0.2">
      <c r="A20" s="10" t="s">
        <v>114</v>
      </c>
      <c r="B20" s="11" t="s">
        <v>124</v>
      </c>
      <c r="C20" s="5" t="s">
        <v>99</v>
      </c>
      <c r="D20" s="12" t="s">
        <v>125</v>
      </c>
      <c r="E20" s="3" t="str">
        <f t="shared" si="1"/>
        <v>2</v>
      </c>
    </row>
    <row r="21" spans="1:5" x14ac:dyDescent="0.2">
      <c r="A21" s="10" t="s">
        <v>114</v>
      </c>
      <c r="B21" s="11" t="s">
        <v>124</v>
      </c>
      <c r="C21" s="11" t="s">
        <v>126</v>
      </c>
      <c r="D21" s="13" t="s">
        <v>127</v>
      </c>
      <c r="E21" s="3" t="str">
        <f t="shared" si="1"/>
        <v>2</v>
      </c>
    </row>
    <row r="22" spans="1:5" x14ac:dyDescent="0.2">
      <c r="A22" s="10" t="s">
        <v>114</v>
      </c>
      <c r="B22" s="11" t="s">
        <v>124</v>
      </c>
      <c r="C22" s="11" t="s">
        <v>128</v>
      </c>
      <c r="D22" s="13" t="s">
        <v>129</v>
      </c>
      <c r="E22" s="3" t="str">
        <f t="shared" si="1"/>
        <v>2</v>
      </c>
    </row>
    <row r="23" spans="1:5" x14ac:dyDescent="0.2">
      <c r="A23" s="10" t="s">
        <v>114</v>
      </c>
      <c r="B23" s="11" t="s">
        <v>124</v>
      </c>
      <c r="C23" s="11" t="s">
        <v>130</v>
      </c>
      <c r="D23" s="13" t="s">
        <v>131</v>
      </c>
      <c r="E23" s="3" t="str">
        <f t="shared" si="1"/>
        <v>2</v>
      </c>
    </row>
    <row r="24" spans="1:5" x14ac:dyDescent="0.2">
      <c r="A24" s="10" t="s">
        <v>114</v>
      </c>
      <c r="B24" s="11" t="s">
        <v>124</v>
      </c>
      <c r="C24" s="11" t="s">
        <v>132</v>
      </c>
      <c r="D24" s="13" t="s">
        <v>133</v>
      </c>
      <c r="E24" s="3" t="str">
        <f t="shared" si="1"/>
        <v>2</v>
      </c>
    </row>
    <row r="25" spans="1:5" x14ac:dyDescent="0.2">
      <c r="A25" s="10" t="s">
        <v>114</v>
      </c>
      <c r="B25" s="11" t="s">
        <v>124</v>
      </c>
      <c r="C25" s="11" t="s">
        <v>134</v>
      </c>
      <c r="D25" s="13" t="s">
        <v>135</v>
      </c>
      <c r="E25" s="3" t="str">
        <f t="shared" si="1"/>
        <v>2</v>
      </c>
    </row>
    <row r="26" spans="1:5" x14ac:dyDescent="0.2">
      <c r="A26" s="10" t="s">
        <v>114</v>
      </c>
      <c r="B26" s="11" t="s">
        <v>136</v>
      </c>
      <c r="C26" s="5" t="s">
        <v>99</v>
      </c>
      <c r="D26" s="12" t="s">
        <v>137</v>
      </c>
      <c r="E26" s="3" t="str">
        <f t="shared" si="1"/>
        <v>2</v>
      </c>
    </row>
    <row r="27" spans="1:5" x14ac:dyDescent="0.2">
      <c r="A27" s="10" t="s">
        <v>114</v>
      </c>
      <c r="B27" s="11" t="s">
        <v>136</v>
      </c>
      <c r="C27" s="11" t="s">
        <v>138</v>
      </c>
      <c r="D27" s="13" t="s">
        <v>139</v>
      </c>
      <c r="E27" s="3" t="str">
        <f t="shared" si="1"/>
        <v>2</v>
      </c>
    </row>
    <row r="28" spans="1:5" x14ac:dyDescent="0.2">
      <c r="A28" s="10" t="s">
        <v>114</v>
      </c>
      <c r="B28" s="11" t="s">
        <v>136</v>
      </c>
      <c r="C28" s="11" t="s">
        <v>140</v>
      </c>
      <c r="D28" s="13" t="s">
        <v>141</v>
      </c>
      <c r="E28" s="3" t="str">
        <f t="shared" si="1"/>
        <v>2</v>
      </c>
    </row>
    <row r="29" spans="1:5" x14ac:dyDescent="0.2">
      <c r="A29" s="10" t="s">
        <v>114</v>
      </c>
      <c r="B29" s="11" t="s">
        <v>136</v>
      </c>
      <c r="C29" s="11" t="s">
        <v>142</v>
      </c>
      <c r="D29" s="13" t="s">
        <v>143</v>
      </c>
      <c r="E29" s="3" t="str">
        <f t="shared" si="1"/>
        <v>2</v>
      </c>
    </row>
    <row r="30" spans="1:5" x14ac:dyDescent="0.2">
      <c r="A30" s="10" t="s">
        <v>114</v>
      </c>
      <c r="B30" s="11" t="s">
        <v>136</v>
      </c>
      <c r="C30" s="11" t="s">
        <v>144</v>
      </c>
      <c r="D30" s="13" t="s">
        <v>145</v>
      </c>
      <c r="E30" s="3" t="str">
        <f t="shared" si="1"/>
        <v>2</v>
      </c>
    </row>
    <row r="31" spans="1:5" x14ac:dyDescent="0.2">
      <c r="A31" s="10" t="s">
        <v>114</v>
      </c>
      <c r="B31" s="11" t="s">
        <v>136</v>
      </c>
      <c r="C31" s="11" t="s">
        <v>146</v>
      </c>
      <c r="D31" s="13" t="s">
        <v>147</v>
      </c>
      <c r="E31" s="3" t="str">
        <f t="shared" si="1"/>
        <v>2</v>
      </c>
    </row>
    <row r="32" spans="1:5" x14ac:dyDescent="0.2">
      <c r="A32" s="10" t="s">
        <v>114</v>
      </c>
      <c r="B32" s="11" t="s">
        <v>136</v>
      </c>
      <c r="C32" s="11" t="s">
        <v>148</v>
      </c>
      <c r="D32" s="13" t="s">
        <v>149</v>
      </c>
      <c r="E32" s="3" t="str">
        <f t="shared" si="1"/>
        <v>2</v>
      </c>
    </row>
    <row r="33" spans="1:5" x14ac:dyDescent="0.2">
      <c r="A33" s="10" t="s">
        <v>114</v>
      </c>
      <c r="B33" s="11" t="s">
        <v>136</v>
      </c>
      <c r="C33" s="11" t="s">
        <v>150</v>
      </c>
      <c r="D33" s="13" t="s">
        <v>151</v>
      </c>
      <c r="E33" s="3" t="str">
        <f t="shared" si="1"/>
        <v>2</v>
      </c>
    </row>
    <row r="34" spans="1:5" x14ac:dyDescent="0.2">
      <c r="A34" s="10" t="s">
        <v>124</v>
      </c>
      <c r="B34" s="5" t="s">
        <v>122</v>
      </c>
      <c r="C34" s="5" t="s">
        <v>99</v>
      </c>
      <c r="D34" s="10" t="s">
        <v>152</v>
      </c>
      <c r="E34" s="3" t="str">
        <f t="shared" si="1"/>
        <v>3</v>
      </c>
    </row>
    <row r="35" spans="1:5" x14ac:dyDescent="0.2">
      <c r="A35" s="10" t="s">
        <v>124</v>
      </c>
      <c r="B35" s="11" t="s">
        <v>153</v>
      </c>
      <c r="C35" s="5" t="s">
        <v>99</v>
      </c>
      <c r="D35" s="12" t="s">
        <v>154</v>
      </c>
      <c r="E35" s="3" t="str">
        <f t="shared" si="1"/>
        <v>3</v>
      </c>
    </row>
    <row r="36" spans="1:5" x14ac:dyDescent="0.2">
      <c r="A36" s="10" t="s">
        <v>124</v>
      </c>
      <c r="B36" s="11" t="s">
        <v>153</v>
      </c>
      <c r="C36" s="11" t="s">
        <v>155</v>
      </c>
      <c r="D36" s="13" t="s">
        <v>156</v>
      </c>
      <c r="E36" s="3" t="str">
        <f t="shared" si="1"/>
        <v>3</v>
      </c>
    </row>
    <row r="37" spans="1:5" x14ac:dyDescent="0.2">
      <c r="A37" s="10" t="s">
        <v>124</v>
      </c>
      <c r="B37" s="11" t="s">
        <v>153</v>
      </c>
      <c r="C37" s="11" t="s">
        <v>157</v>
      </c>
      <c r="D37" s="13" t="s">
        <v>158</v>
      </c>
      <c r="E37" s="3" t="str">
        <f t="shared" si="1"/>
        <v>3</v>
      </c>
    </row>
    <row r="38" spans="1:5" x14ac:dyDescent="0.2">
      <c r="A38" s="10" t="s">
        <v>124</v>
      </c>
      <c r="B38" s="11" t="s">
        <v>153</v>
      </c>
      <c r="C38" s="11" t="s">
        <v>159</v>
      </c>
      <c r="D38" s="13" t="s">
        <v>160</v>
      </c>
      <c r="E38" s="3" t="str">
        <f t="shared" si="1"/>
        <v>3</v>
      </c>
    </row>
    <row r="39" spans="1:5" x14ac:dyDescent="0.2">
      <c r="A39" s="10" t="s">
        <v>124</v>
      </c>
      <c r="B39" s="11" t="s">
        <v>153</v>
      </c>
      <c r="C39" s="11" t="s">
        <v>161</v>
      </c>
      <c r="D39" s="13" t="s">
        <v>162</v>
      </c>
      <c r="E39" s="3" t="str">
        <f t="shared" si="1"/>
        <v>3</v>
      </c>
    </row>
    <row r="40" spans="1:5" x14ac:dyDescent="0.2">
      <c r="A40" s="10" t="s">
        <v>124</v>
      </c>
      <c r="B40" s="11" t="s">
        <v>153</v>
      </c>
      <c r="C40" s="11" t="s">
        <v>163</v>
      </c>
      <c r="D40" s="13" t="s">
        <v>164</v>
      </c>
      <c r="E40" s="3" t="str">
        <f t="shared" si="1"/>
        <v>3</v>
      </c>
    </row>
    <row r="41" spans="1:5" x14ac:dyDescent="0.2">
      <c r="A41" s="10" t="s">
        <v>124</v>
      </c>
      <c r="B41" s="11" t="s">
        <v>153</v>
      </c>
      <c r="C41" s="11" t="s">
        <v>165</v>
      </c>
      <c r="D41" s="13" t="s">
        <v>166</v>
      </c>
      <c r="E41" s="3" t="str">
        <f t="shared" si="1"/>
        <v>3</v>
      </c>
    </row>
    <row r="42" spans="1:5" x14ac:dyDescent="0.2">
      <c r="A42" s="10" t="s">
        <v>124</v>
      </c>
      <c r="B42" s="11" t="s">
        <v>153</v>
      </c>
      <c r="C42" s="11" t="s">
        <v>167</v>
      </c>
      <c r="D42" s="13" t="s">
        <v>168</v>
      </c>
      <c r="E42" s="3" t="str">
        <f t="shared" si="1"/>
        <v>3</v>
      </c>
    </row>
    <row r="43" spans="1:5" x14ac:dyDescent="0.2">
      <c r="A43" s="10" t="s">
        <v>124</v>
      </c>
      <c r="B43" s="11" t="s">
        <v>153</v>
      </c>
      <c r="C43" s="11" t="s">
        <v>169</v>
      </c>
      <c r="D43" s="13" t="s">
        <v>170</v>
      </c>
      <c r="E43" s="3" t="str">
        <f t="shared" si="1"/>
        <v>3</v>
      </c>
    </row>
    <row r="44" spans="1:5" x14ac:dyDescent="0.2">
      <c r="A44" s="10" t="s">
        <v>124</v>
      </c>
      <c r="B44" s="11" t="s">
        <v>153</v>
      </c>
      <c r="C44" s="11" t="s">
        <v>171</v>
      </c>
      <c r="D44" s="13" t="s">
        <v>172</v>
      </c>
      <c r="E44" s="3" t="str">
        <f t="shared" si="1"/>
        <v>3</v>
      </c>
    </row>
    <row r="45" spans="1:5" x14ac:dyDescent="0.2">
      <c r="A45" s="10" t="s">
        <v>124</v>
      </c>
      <c r="B45" s="11" t="s">
        <v>173</v>
      </c>
      <c r="C45" s="5" t="s">
        <v>99</v>
      </c>
      <c r="D45" s="12" t="s">
        <v>174</v>
      </c>
      <c r="E45" s="3" t="str">
        <f t="shared" si="1"/>
        <v>3</v>
      </c>
    </row>
    <row r="46" spans="1:5" x14ac:dyDescent="0.2">
      <c r="A46" s="10" t="s">
        <v>124</v>
      </c>
      <c r="B46" s="11" t="s">
        <v>173</v>
      </c>
      <c r="C46" s="11" t="s">
        <v>175</v>
      </c>
      <c r="D46" s="13" t="s">
        <v>176</v>
      </c>
      <c r="E46" s="3" t="str">
        <f t="shared" si="1"/>
        <v>3</v>
      </c>
    </row>
    <row r="47" spans="1:5" x14ac:dyDescent="0.2">
      <c r="A47" s="10" t="s">
        <v>124</v>
      </c>
      <c r="B47" s="11" t="s">
        <v>173</v>
      </c>
      <c r="C47" s="11" t="s">
        <v>177</v>
      </c>
      <c r="D47" s="13" t="s">
        <v>178</v>
      </c>
      <c r="E47" s="3" t="str">
        <f t="shared" si="1"/>
        <v>3</v>
      </c>
    </row>
    <row r="48" spans="1:5" x14ac:dyDescent="0.2">
      <c r="A48" s="10" t="s">
        <v>124</v>
      </c>
      <c r="B48" s="11" t="s">
        <v>173</v>
      </c>
      <c r="C48" s="11" t="s">
        <v>179</v>
      </c>
      <c r="D48" s="13" t="s">
        <v>180</v>
      </c>
      <c r="E48" s="3" t="str">
        <f t="shared" si="1"/>
        <v>3</v>
      </c>
    </row>
    <row r="49" spans="1:5" x14ac:dyDescent="0.2">
      <c r="A49" s="10" t="s">
        <v>124</v>
      </c>
      <c r="B49" s="11" t="s">
        <v>173</v>
      </c>
      <c r="C49" s="11" t="s">
        <v>181</v>
      </c>
      <c r="D49" s="13" t="s">
        <v>182</v>
      </c>
      <c r="E49" s="3" t="str">
        <f t="shared" si="1"/>
        <v>3</v>
      </c>
    </row>
    <row r="50" spans="1:5" x14ac:dyDescent="0.2">
      <c r="A50" s="10" t="s">
        <v>124</v>
      </c>
      <c r="B50" s="11" t="s">
        <v>183</v>
      </c>
      <c r="C50" s="5" t="s">
        <v>99</v>
      </c>
      <c r="D50" s="12" t="s">
        <v>184</v>
      </c>
      <c r="E50" s="3" t="str">
        <f t="shared" si="1"/>
        <v>3</v>
      </c>
    </row>
    <row r="51" spans="1:5" x14ac:dyDescent="0.2">
      <c r="A51" s="10" t="s">
        <v>124</v>
      </c>
      <c r="B51" s="11" t="s">
        <v>183</v>
      </c>
      <c r="C51" s="11" t="s">
        <v>185</v>
      </c>
      <c r="D51" s="13" t="s">
        <v>186</v>
      </c>
      <c r="E51" s="3" t="str">
        <f t="shared" si="1"/>
        <v>3</v>
      </c>
    </row>
    <row r="52" spans="1:5" x14ac:dyDescent="0.2">
      <c r="A52" s="10" t="s">
        <v>124</v>
      </c>
      <c r="B52" s="11" t="s">
        <v>183</v>
      </c>
      <c r="C52" s="11" t="s">
        <v>187</v>
      </c>
      <c r="D52" s="13" t="s">
        <v>188</v>
      </c>
      <c r="E52" s="3" t="str">
        <f t="shared" si="1"/>
        <v>3</v>
      </c>
    </row>
    <row r="53" spans="1:5" x14ac:dyDescent="0.2">
      <c r="A53" s="10" t="s">
        <v>124</v>
      </c>
      <c r="B53" s="11" t="s">
        <v>183</v>
      </c>
      <c r="C53" s="11" t="s">
        <v>189</v>
      </c>
      <c r="D53" s="13" t="s">
        <v>190</v>
      </c>
      <c r="E53" s="3" t="str">
        <f t="shared" si="1"/>
        <v>3</v>
      </c>
    </row>
    <row r="54" spans="1:5" x14ac:dyDescent="0.2">
      <c r="A54" s="10" t="s">
        <v>124</v>
      </c>
      <c r="B54" s="11" t="s">
        <v>183</v>
      </c>
      <c r="C54" s="11" t="s">
        <v>191</v>
      </c>
      <c r="D54" s="13" t="s">
        <v>192</v>
      </c>
      <c r="E54" s="3" t="str">
        <f t="shared" si="1"/>
        <v>3</v>
      </c>
    </row>
    <row r="55" spans="1:5" x14ac:dyDescent="0.2">
      <c r="A55" s="10" t="s">
        <v>136</v>
      </c>
      <c r="B55" s="5" t="s">
        <v>122</v>
      </c>
      <c r="C55" s="5" t="s">
        <v>99</v>
      </c>
      <c r="D55" s="10" t="s">
        <v>193</v>
      </c>
      <c r="E55" s="3" t="str">
        <f t="shared" si="1"/>
        <v>4</v>
      </c>
    </row>
    <row r="56" spans="1:5" x14ac:dyDescent="0.2">
      <c r="A56" s="10" t="s">
        <v>136</v>
      </c>
      <c r="B56" s="11" t="s">
        <v>194</v>
      </c>
      <c r="C56" s="5" t="s">
        <v>99</v>
      </c>
      <c r="D56" s="12" t="s">
        <v>195</v>
      </c>
      <c r="E56" s="3" t="str">
        <f t="shared" si="1"/>
        <v>4</v>
      </c>
    </row>
    <row r="57" spans="1:5" x14ac:dyDescent="0.2">
      <c r="A57" s="10" t="s">
        <v>136</v>
      </c>
      <c r="B57" s="11" t="s">
        <v>194</v>
      </c>
      <c r="C57" s="11" t="s">
        <v>196</v>
      </c>
      <c r="D57" s="13" t="s">
        <v>197</v>
      </c>
      <c r="E57" s="3" t="str">
        <f t="shared" si="1"/>
        <v>4</v>
      </c>
    </row>
    <row r="58" spans="1:5" x14ac:dyDescent="0.2">
      <c r="A58" s="10" t="s">
        <v>136</v>
      </c>
      <c r="B58" s="11" t="s">
        <v>194</v>
      </c>
      <c r="C58" s="11" t="s">
        <v>198</v>
      </c>
      <c r="D58" s="13" t="s">
        <v>199</v>
      </c>
      <c r="E58" s="3" t="str">
        <f t="shared" si="1"/>
        <v>4</v>
      </c>
    </row>
    <row r="59" spans="1:5" x14ac:dyDescent="0.2">
      <c r="A59" s="10" t="s">
        <v>136</v>
      </c>
      <c r="B59" s="11" t="s">
        <v>194</v>
      </c>
      <c r="C59" s="11" t="s">
        <v>200</v>
      </c>
      <c r="D59" s="13" t="s">
        <v>201</v>
      </c>
      <c r="E59" s="3" t="str">
        <f t="shared" si="1"/>
        <v>4</v>
      </c>
    </row>
    <row r="60" spans="1:5" x14ac:dyDescent="0.2">
      <c r="A60" s="10" t="s">
        <v>136</v>
      </c>
      <c r="B60" s="11" t="s">
        <v>194</v>
      </c>
      <c r="C60" s="11" t="s">
        <v>202</v>
      </c>
      <c r="D60" s="13" t="s">
        <v>203</v>
      </c>
      <c r="E60" s="3" t="str">
        <f t="shared" si="1"/>
        <v>4</v>
      </c>
    </row>
    <row r="61" spans="1:5" x14ac:dyDescent="0.2">
      <c r="A61" s="10" t="s">
        <v>136</v>
      </c>
      <c r="B61" s="11" t="s">
        <v>194</v>
      </c>
      <c r="C61" s="11" t="s">
        <v>204</v>
      </c>
      <c r="D61" s="13" t="s">
        <v>205</v>
      </c>
      <c r="E61" s="3" t="str">
        <f t="shared" si="1"/>
        <v>4</v>
      </c>
    </row>
    <row r="62" spans="1:5" x14ac:dyDescent="0.2">
      <c r="A62" s="10" t="s">
        <v>136</v>
      </c>
      <c r="B62" s="11" t="s">
        <v>194</v>
      </c>
      <c r="C62" s="11" t="s">
        <v>206</v>
      </c>
      <c r="D62" s="13" t="s">
        <v>207</v>
      </c>
      <c r="E62" s="3" t="str">
        <f t="shared" si="1"/>
        <v>4</v>
      </c>
    </row>
    <row r="63" spans="1:5" x14ac:dyDescent="0.2">
      <c r="A63" s="10" t="s">
        <v>136</v>
      </c>
      <c r="B63" s="11" t="s">
        <v>194</v>
      </c>
      <c r="C63" s="11" t="s">
        <v>208</v>
      </c>
      <c r="D63" s="13" t="s">
        <v>209</v>
      </c>
      <c r="E63" s="3" t="str">
        <f t="shared" si="1"/>
        <v>4</v>
      </c>
    </row>
    <row r="64" spans="1:5" x14ac:dyDescent="0.2">
      <c r="A64" s="10" t="s">
        <v>136</v>
      </c>
      <c r="B64" s="11" t="s">
        <v>194</v>
      </c>
      <c r="C64" s="11" t="s">
        <v>210</v>
      </c>
      <c r="D64" s="13" t="s">
        <v>211</v>
      </c>
      <c r="E64" s="3" t="str">
        <f t="shared" si="1"/>
        <v>4</v>
      </c>
    </row>
    <row r="65" spans="1:5" x14ac:dyDescent="0.2">
      <c r="A65" s="10" t="s">
        <v>136</v>
      </c>
      <c r="B65" s="11" t="s">
        <v>212</v>
      </c>
      <c r="C65" s="5" t="s">
        <v>99</v>
      </c>
      <c r="D65" s="12" t="s">
        <v>213</v>
      </c>
      <c r="E65" s="3" t="str">
        <f t="shared" si="1"/>
        <v>4</v>
      </c>
    </row>
    <row r="66" spans="1:5" x14ac:dyDescent="0.2">
      <c r="A66" s="10" t="s">
        <v>136</v>
      </c>
      <c r="B66" s="11" t="s">
        <v>212</v>
      </c>
      <c r="C66" s="11" t="s">
        <v>214</v>
      </c>
      <c r="D66" s="13" t="s">
        <v>215</v>
      </c>
      <c r="E66" s="3" t="str">
        <f t="shared" si="1"/>
        <v>4</v>
      </c>
    </row>
    <row r="67" spans="1:5" x14ac:dyDescent="0.2">
      <c r="A67" s="10" t="s">
        <v>136</v>
      </c>
      <c r="B67" s="11" t="s">
        <v>212</v>
      </c>
      <c r="C67" s="11" t="s">
        <v>216</v>
      </c>
      <c r="D67" s="13" t="s">
        <v>217</v>
      </c>
      <c r="E67" s="3" t="str">
        <f t="shared" si="1"/>
        <v>4</v>
      </c>
    </row>
    <row r="68" spans="1:5" x14ac:dyDescent="0.2">
      <c r="A68" s="10" t="s">
        <v>136</v>
      </c>
      <c r="B68" s="11" t="s">
        <v>212</v>
      </c>
      <c r="C68" s="11" t="s">
        <v>218</v>
      </c>
      <c r="D68" s="13" t="s">
        <v>219</v>
      </c>
      <c r="E68" s="3" t="str">
        <f t="shared" si="1"/>
        <v>4</v>
      </c>
    </row>
    <row r="69" spans="1:5" x14ac:dyDescent="0.2">
      <c r="A69" s="10" t="s">
        <v>136</v>
      </c>
      <c r="B69" s="11" t="s">
        <v>212</v>
      </c>
      <c r="C69" s="11" t="s">
        <v>220</v>
      </c>
      <c r="D69" s="13" t="s">
        <v>221</v>
      </c>
      <c r="E69" s="3" t="str">
        <f t="shared" si="1"/>
        <v>4</v>
      </c>
    </row>
    <row r="70" spans="1:5" x14ac:dyDescent="0.2">
      <c r="A70" s="10" t="s">
        <v>136</v>
      </c>
      <c r="B70" s="11" t="s">
        <v>212</v>
      </c>
      <c r="C70" s="11" t="s">
        <v>222</v>
      </c>
      <c r="D70" s="13" t="s">
        <v>223</v>
      </c>
      <c r="E70" s="3" t="str">
        <f t="shared" si="1"/>
        <v>4</v>
      </c>
    </row>
  </sheetData>
  <autoFilter ref="A6:E70" xr:uid="{7888C031-5CF6-4940-A92E-2F2CD18AA8C9}"/>
  <mergeCells count="1">
    <mergeCell ref="A1:D1"/>
  </mergeCells>
  <pageMargins left="1" right="1" top="0.75" bottom="1" header="0.5" footer="0.5"/>
  <pageSetup orientation="portrait" r:id="rId1"/>
  <headerFooter alignWithMargins="0">
    <oddFooter>Page &amp;P of &amp;N</oddFooter>
  </headerFooter>
  <ignoredErrors>
    <ignoredError sqref="H4:H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US Graduation RatesSAS</vt:lpstr>
      <vt:lpstr>RepeatedMeasures</vt:lpstr>
      <vt:lpstr>Source Spending 05-6</vt:lpstr>
      <vt:lpstr>Source Spending 07-8</vt:lpstr>
      <vt:lpstr>Source Spending 09-10</vt:lpstr>
      <vt:lpstr>US Grad Rate 09-10 Source</vt:lpstr>
      <vt:lpstr>US Grad Rate 07-8 Source</vt:lpstr>
      <vt:lpstr>US Grad Rate  05-6 Source</vt:lpstr>
      <vt:lpstr>GeoCodes</vt:lpstr>
      <vt:lpstr>GeoCodes!Print_Titles</vt:lpstr>
      <vt:lpstr>TABLE4_ST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DMGTest</dc:creator>
  <cp:lastModifiedBy>Anustha Shrestha</cp:lastModifiedBy>
  <dcterms:created xsi:type="dcterms:W3CDTF">2015-04-28T17:13:26Z</dcterms:created>
  <dcterms:modified xsi:type="dcterms:W3CDTF">2020-07-31T21:13:39Z</dcterms:modified>
</cp:coreProperties>
</file>