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.Ran\Desktop\LAM\VAF\Quotes\Localization Quote\"/>
    </mc:Choice>
  </mc:AlternateContent>
  <xr:revisionPtr revIDLastSave="0" documentId="13_ncr:1_{D8E0E461-6D69-4801-9578-EC592CC125D2}" xr6:coauthVersionLast="47" xr6:coauthVersionMax="47" xr10:uidLastSave="{00000000-0000-0000-0000-000000000000}"/>
  <bookViews>
    <workbookView xWindow="-110" yWindow="-110" windowWidth="19420" windowHeight="10420" activeTab="1" xr2:uid="{4F9BA41E-BE57-4369-85E6-C7566FF2555C}"/>
  </bookViews>
  <sheets>
    <sheet name="Summary" sheetId="3" r:id="rId1"/>
    <sheet name="853-224170-107 costed bom" sheetId="4" r:id="rId2"/>
  </sheets>
  <externalReferences>
    <externalReference r:id="rId3"/>
    <externalReference r:id="rId4"/>
    <externalReference r:id="rId5"/>
  </externalReferences>
  <definedNames>
    <definedName name="_xlnm._FilterDatabase" localSheetId="1" hidden="1">'853-224170-107 costed bom'!$A$2:$AF$497</definedName>
    <definedName name="Commodity">[1]Sheet1!$A$2:$A$9</definedName>
    <definedName name="Control">[1]Sheet1!$B$2:$B$3</definedName>
    <definedName name="ECRNo">#REF!</definedName>
    <definedName name="FromDate">#REF!</definedName>
    <definedName name="Input1">#REF!</definedName>
    <definedName name="lDetails">#REF!</definedName>
    <definedName name="No_of_days">#REF!</definedName>
    <definedName name="OP">#REF!</definedName>
    <definedName name="plant_code">#REF!</definedName>
    <definedName name="Quantity">#REF!</definedName>
    <definedName name="Query">#REF!</definedName>
    <definedName name="ToDat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8" i="4" l="1"/>
  <c r="AA47" i="4"/>
  <c r="AA85" i="4"/>
  <c r="AA115" i="4"/>
  <c r="AA123" i="4"/>
  <c r="AA219" i="4"/>
  <c r="AA347" i="4"/>
  <c r="AA475" i="4"/>
  <c r="AA491" i="4"/>
  <c r="AA492" i="4"/>
  <c r="Z5" i="4"/>
  <c r="AA5" i="4" s="1"/>
  <c r="Z6" i="4"/>
  <c r="AA6" i="4" s="1"/>
  <c r="Z7" i="4"/>
  <c r="AA7" i="4" s="1"/>
  <c r="Z9" i="4"/>
  <c r="AA9" i="4" s="1"/>
  <c r="Z10" i="4"/>
  <c r="AA10" i="4" s="1"/>
  <c r="Z11" i="4"/>
  <c r="AA11" i="4" s="1"/>
  <c r="Z12" i="4"/>
  <c r="AA12" i="4" s="1"/>
  <c r="Z13" i="4"/>
  <c r="AA13" i="4" s="1"/>
  <c r="Z14" i="4"/>
  <c r="AA14" i="4" s="1"/>
  <c r="Z15" i="4"/>
  <c r="AA15" i="4" s="1"/>
  <c r="Z16" i="4"/>
  <c r="AA16" i="4" s="1"/>
  <c r="Z17" i="4"/>
  <c r="AA17" i="4" s="1"/>
  <c r="Z18" i="4"/>
  <c r="AA18" i="4" s="1"/>
  <c r="Z19" i="4"/>
  <c r="AA19" i="4" s="1"/>
  <c r="Z20" i="4"/>
  <c r="AA20" i="4" s="1"/>
  <c r="Z21" i="4"/>
  <c r="AA21" i="4" s="1"/>
  <c r="Z22" i="4"/>
  <c r="AA22" i="4" s="1"/>
  <c r="Z23" i="4"/>
  <c r="AA23" i="4" s="1"/>
  <c r="Z24" i="4"/>
  <c r="AA24" i="4" s="1"/>
  <c r="Z25" i="4"/>
  <c r="AA25" i="4" s="1"/>
  <c r="Z26" i="4"/>
  <c r="AA26" i="4" s="1"/>
  <c r="Z27" i="4"/>
  <c r="AA27" i="4" s="1"/>
  <c r="Z28" i="4"/>
  <c r="AA28" i="4" s="1"/>
  <c r="Z29" i="4"/>
  <c r="AA29" i="4" s="1"/>
  <c r="Z30" i="4"/>
  <c r="AA30" i="4" s="1"/>
  <c r="Z31" i="4"/>
  <c r="AA31" i="4" s="1"/>
  <c r="Z32" i="4"/>
  <c r="AA32" i="4" s="1"/>
  <c r="Z33" i="4"/>
  <c r="AA33" i="4" s="1"/>
  <c r="Z34" i="4"/>
  <c r="AA34" i="4" s="1"/>
  <c r="Z35" i="4"/>
  <c r="AA35" i="4" s="1"/>
  <c r="Z36" i="4"/>
  <c r="AA36" i="4" s="1"/>
  <c r="Z37" i="4"/>
  <c r="AA37" i="4" s="1"/>
  <c r="Z38" i="4"/>
  <c r="AA38" i="4" s="1"/>
  <c r="Z39" i="4"/>
  <c r="AA39" i="4" s="1"/>
  <c r="Z40" i="4"/>
  <c r="AA40" i="4" s="1"/>
  <c r="Z41" i="4"/>
  <c r="AA41" i="4" s="1"/>
  <c r="Z42" i="4"/>
  <c r="AA42" i="4" s="1"/>
  <c r="Z43" i="4"/>
  <c r="AA43" i="4" s="1"/>
  <c r="Z44" i="4"/>
  <c r="AA44" i="4" s="1"/>
  <c r="Z45" i="4"/>
  <c r="AA45" i="4" s="1"/>
  <c r="Z46" i="4"/>
  <c r="AA46" i="4" s="1"/>
  <c r="Z47" i="4"/>
  <c r="Z48" i="4"/>
  <c r="AA48" i="4" s="1"/>
  <c r="Z49" i="4"/>
  <c r="AA49" i="4" s="1"/>
  <c r="Z50" i="4"/>
  <c r="AA50" i="4" s="1"/>
  <c r="Z51" i="4"/>
  <c r="AA51" i="4" s="1"/>
  <c r="Z52" i="4"/>
  <c r="AA52" i="4" s="1"/>
  <c r="Z53" i="4"/>
  <c r="AA53" i="4" s="1"/>
  <c r="Z54" i="4"/>
  <c r="AA54" i="4" s="1"/>
  <c r="Z55" i="4"/>
  <c r="AA55" i="4" s="1"/>
  <c r="Z56" i="4"/>
  <c r="AA56" i="4" s="1"/>
  <c r="Z57" i="4"/>
  <c r="AA57" i="4" s="1"/>
  <c r="Z58" i="4"/>
  <c r="AA58" i="4" s="1"/>
  <c r="Z59" i="4"/>
  <c r="AA59" i="4" s="1"/>
  <c r="Z60" i="4"/>
  <c r="AA60" i="4" s="1"/>
  <c r="Z61" i="4"/>
  <c r="AA61" i="4" s="1"/>
  <c r="Z62" i="4"/>
  <c r="AA62" i="4" s="1"/>
  <c r="Z63" i="4"/>
  <c r="AA63" i="4" s="1"/>
  <c r="Z64" i="4"/>
  <c r="AA64" i="4" s="1"/>
  <c r="Z65" i="4"/>
  <c r="AA65" i="4" s="1"/>
  <c r="Z66" i="4"/>
  <c r="AA66" i="4" s="1"/>
  <c r="Z67" i="4"/>
  <c r="AA67" i="4" s="1"/>
  <c r="Z68" i="4"/>
  <c r="AA68" i="4" s="1"/>
  <c r="Z69" i="4"/>
  <c r="AA69" i="4" s="1"/>
  <c r="Z70" i="4"/>
  <c r="AA70" i="4" s="1"/>
  <c r="Z71" i="4"/>
  <c r="AA71" i="4" s="1"/>
  <c r="Z72" i="4"/>
  <c r="AA72" i="4" s="1"/>
  <c r="Z73" i="4"/>
  <c r="AA73" i="4" s="1"/>
  <c r="Z74" i="4"/>
  <c r="AA74" i="4" s="1"/>
  <c r="Z75" i="4"/>
  <c r="AA75" i="4" s="1"/>
  <c r="Z76" i="4"/>
  <c r="AA76" i="4" s="1"/>
  <c r="Z77" i="4"/>
  <c r="AA77" i="4" s="1"/>
  <c r="Z78" i="4"/>
  <c r="AA78" i="4" s="1"/>
  <c r="Z79" i="4"/>
  <c r="AA79" i="4" s="1"/>
  <c r="Z80" i="4"/>
  <c r="AA80" i="4" s="1"/>
  <c r="Z81" i="4"/>
  <c r="AA81" i="4" s="1"/>
  <c r="Z82" i="4"/>
  <c r="AA82" i="4" s="1"/>
  <c r="Z83" i="4"/>
  <c r="AA83" i="4" s="1"/>
  <c r="Z84" i="4"/>
  <c r="AA84" i="4" s="1"/>
  <c r="Z86" i="4"/>
  <c r="AA86" i="4" s="1"/>
  <c r="Z87" i="4"/>
  <c r="AA87" i="4" s="1"/>
  <c r="Z88" i="4"/>
  <c r="AA88" i="4" s="1"/>
  <c r="Z89" i="4"/>
  <c r="AA89" i="4" s="1"/>
  <c r="Z90" i="4"/>
  <c r="AA90" i="4" s="1"/>
  <c r="Z91" i="4"/>
  <c r="AA91" i="4" s="1"/>
  <c r="Z92" i="4"/>
  <c r="AA92" i="4" s="1"/>
  <c r="Z93" i="4"/>
  <c r="AA93" i="4" s="1"/>
  <c r="Z94" i="4"/>
  <c r="AA94" i="4" s="1"/>
  <c r="Z95" i="4"/>
  <c r="AA95" i="4" s="1"/>
  <c r="Z96" i="4"/>
  <c r="AA96" i="4" s="1"/>
  <c r="Z97" i="4"/>
  <c r="AA97" i="4" s="1"/>
  <c r="Z98" i="4"/>
  <c r="AA98" i="4" s="1"/>
  <c r="Z99" i="4"/>
  <c r="AA99" i="4" s="1"/>
  <c r="Z100" i="4"/>
  <c r="AA100" i="4" s="1"/>
  <c r="Z101" i="4"/>
  <c r="AA101" i="4" s="1"/>
  <c r="Z102" i="4"/>
  <c r="AA102" i="4" s="1"/>
  <c r="Z103" i="4"/>
  <c r="AA103" i="4" s="1"/>
  <c r="Z104" i="4"/>
  <c r="AA104" i="4" s="1"/>
  <c r="Z105" i="4"/>
  <c r="AA105" i="4" s="1"/>
  <c r="Z106" i="4"/>
  <c r="AA106" i="4" s="1"/>
  <c r="Z107" i="4"/>
  <c r="AA107" i="4" s="1"/>
  <c r="Z108" i="4"/>
  <c r="AA108" i="4" s="1"/>
  <c r="Z109" i="4"/>
  <c r="AA109" i="4" s="1"/>
  <c r="Z110" i="4"/>
  <c r="AA110" i="4" s="1"/>
  <c r="Z111" i="4"/>
  <c r="AA111" i="4" s="1"/>
  <c r="Z112" i="4"/>
  <c r="AA112" i="4" s="1"/>
  <c r="Z113" i="4"/>
  <c r="AA113" i="4" s="1"/>
  <c r="Z114" i="4"/>
  <c r="AA114" i="4" s="1"/>
  <c r="Z115" i="4"/>
  <c r="Z116" i="4"/>
  <c r="AA116" i="4" s="1"/>
  <c r="Z117" i="4"/>
  <c r="AA117" i="4" s="1"/>
  <c r="AB117" i="4" s="1"/>
  <c r="Z118" i="4"/>
  <c r="AA118" i="4" s="1"/>
  <c r="Z119" i="4"/>
  <c r="AA119" i="4" s="1"/>
  <c r="Z120" i="4"/>
  <c r="AA120" i="4" s="1"/>
  <c r="Z121" i="4"/>
  <c r="AA121" i="4" s="1"/>
  <c r="Z122" i="4"/>
  <c r="AA122" i="4" s="1"/>
  <c r="Z123" i="4"/>
  <c r="Z124" i="4"/>
  <c r="AA124" i="4" s="1"/>
  <c r="Z125" i="4"/>
  <c r="AA125" i="4" s="1"/>
  <c r="Z126" i="4"/>
  <c r="AA126" i="4" s="1"/>
  <c r="Z127" i="4"/>
  <c r="AA127" i="4" s="1"/>
  <c r="Z128" i="4"/>
  <c r="AA128" i="4" s="1"/>
  <c r="Z129" i="4"/>
  <c r="AA129" i="4" s="1"/>
  <c r="Z130" i="4"/>
  <c r="AA130" i="4" s="1"/>
  <c r="Z131" i="4"/>
  <c r="AA131" i="4" s="1"/>
  <c r="Z132" i="4"/>
  <c r="AA132" i="4" s="1"/>
  <c r="Z133" i="4"/>
  <c r="AA133" i="4" s="1"/>
  <c r="Z134" i="4"/>
  <c r="AA134" i="4" s="1"/>
  <c r="Z135" i="4"/>
  <c r="AA135" i="4" s="1"/>
  <c r="Z136" i="4"/>
  <c r="AA136" i="4" s="1"/>
  <c r="Z137" i="4"/>
  <c r="AA137" i="4" s="1"/>
  <c r="Z138" i="4"/>
  <c r="AA138" i="4" s="1"/>
  <c r="Z139" i="4"/>
  <c r="AA139" i="4" s="1"/>
  <c r="Z140" i="4"/>
  <c r="AA140" i="4" s="1"/>
  <c r="Z141" i="4"/>
  <c r="AA141" i="4" s="1"/>
  <c r="Z142" i="4"/>
  <c r="AA142" i="4" s="1"/>
  <c r="Z143" i="4"/>
  <c r="AA143" i="4" s="1"/>
  <c r="Z144" i="4"/>
  <c r="AA144" i="4" s="1"/>
  <c r="Z145" i="4"/>
  <c r="AA145" i="4" s="1"/>
  <c r="Z146" i="4"/>
  <c r="AA146" i="4" s="1"/>
  <c r="Z147" i="4"/>
  <c r="AA147" i="4" s="1"/>
  <c r="Z148" i="4"/>
  <c r="AA148" i="4" s="1"/>
  <c r="Z149" i="4"/>
  <c r="AA149" i="4" s="1"/>
  <c r="Z150" i="4"/>
  <c r="AA150" i="4" s="1"/>
  <c r="Z151" i="4"/>
  <c r="AA151" i="4" s="1"/>
  <c r="Z152" i="4"/>
  <c r="AA152" i="4" s="1"/>
  <c r="Z153" i="4"/>
  <c r="AA153" i="4" s="1"/>
  <c r="Z154" i="4"/>
  <c r="AA154" i="4" s="1"/>
  <c r="Z155" i="4"/>
  <c r="AA155" i="4" s="1"/>
  <c r="Z156" i="4"/>
  <c r="AA156" i="4" s="1"/>
  <c r="Z157" i="4"/>
  <c r="AA157" i="4" s="1"/>
  <c r="Z158" i="4"/>
  <c r="AA158" i="4" s="1"/>
  <c r="Z159" i="4"/>
  <c r="AA159" i="4" s="1"/>
  <c r="Z160" i="4"/>
  <c r="AA160" i="4" s="1"/>
  <c r="Z161" i="4"/>
  <c r="AA161" i="4" s="1"/>
  <c r="Z162" i="4"/>
  <c r="AA162" i="4" s="1"/>
  <c r="Z163" i="4"/>
  <c r="AA163" i="4" s="1"/>
  <c r="Z164" i="4"/>
  <c r="AA164" i="4" s="1"/>
  <c r="AA165" i="4"/>
  <c r="Z166" i="4"/>
  <c r="AA166" i="4" s="1"/>
  <c r="Z167" i="4"/>
  <c r="AA167" i="4" s="1"/>
  <c r="Z168" i="4"/>
  <c r="AA168" i="4" s="1"/>
  <c r="Z169" i="4"/>
  <c r="AA169" i="4" s="1"/>
  <c r="Z170" i="4"/>
  <c r="AA170" i="4" s="1"/>
  <c r="Z171" i="4"/>
  <c r="AA171" i="4" s="1"/>
  <c r="Z172" i="4"/>
  <c r="AA172" i="4" s="1"/>
  <c r="Z173" i="4"/>
  <c r="AA173" i="4" s="1"/>
  <c r="Z174" i="4"/>
  <c r="AA174" i="4" s="1"/>
  <c r="Z175" i="4"/>
  <c r="AA175" i="4" s="1"/>
  <c r="Z176" i="4"/>
  <c r="AA176" i="4" s="1"/>
  <c r="Z177" i="4"/>
  <c r="AA177" i="4" s="1"/>
  <c r="Z178" i="4"/>
  <c r="AA178" i="4" s="1"/>
  <c r="Z179" i="4"/>
  <c r="AA179" i="4" s="1"/>
  <c r="Z180" i="4"/>
  <c r="AA180" i="4" s="1"/>
  <c r="Z181" i="4"/>
  <c r="AA181" i="4" s="1"/>
  <c r="Z182" i="4"/>
  <c r="AA182" i="4" s="1"/>
  <c r="Z183" i="4"/>
  <c r="AA183" i="4" s="1"/>
  <c r="Z184" i="4"/>
  <c r="AA184" i="4" s="1"/>
  <c r="Z185" i="4"/>
  <c r="AA185" i="4" s="1"/>
  <c r="Z186" i="4"/>
  <c r="AA186" i="4" s="1"/>
  <c r="Z187" i="4"/>
  <c r="AA187" i="4" s="1"/>
  <c r="Z188" i="4"/>
  <c r="AA188" i="4" s="1"/>
  <c r="Z189" i="4"/>
  <c r="AA189" i="4" s="1"/>
  <c r="Z190" i="4"/>
  <c r="AA190" i="4" s="1"/>
  <c r="Z191" i="4"/>
  <c r="AA191" i="4" s="1"/>
  <c r="Z192" i="4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209" i="4"/>
  <c r="AA209" i="4" s="1"/>
  <c r="Z210" i="4"/>
  <c r="AA210" i="4" s="1"/>
  <c r="Z211" i="4"/>
  <c r="AA211" i="4" s="1"/>
  <c r="Z212" i="4"/>
  <c r="AA212" i="4" s="1"/>
  <c r="Z213" i="4"/>
  <c r="AA213" i="4" s="1"/>
  <c r="Z214" i="4"/>
  <c r="AA214" i="4" s="1"/>
  <c r="Z215" i="4"/>
  <c r="AA215" i="4" s="1"/>
  <c r="Z216" i="4"/>
  <c r="AA216" i="4" s="1"/>
  <c r="Z217" i="4"/>
  <c r="AA217" i="4" s="1"/>
  <c r="Z218" i="4"/>
  <c r="AA218" i="4" s="1"/>
  <c r="Z219" i="4"/>
  <c r="Z220" i="4"/>
  <c r="AA220" i="4" s="1"/>
  <c r="Z221" i="4"/>
  <c r="AA221" i="4" s="1"/>
  <c r="Z222" i="4"/>
  <c r="AA222" i="4" s="1"/>
  <c r="Z223" i="4"/>
  <c r="AA223" i="4" s="1"/>
  <c r="Z224" i="4"/>
  <c r="AA224" i="4" s="1"/>
  <c r="Z225" i="4"/>
  <c r="AA225" i="4" s="1"/>
  <c r="Z226" i="4"/>
  <c r="AA226" i="4" s="1"/>
  <c r="Z227" i="4"/>
  <c r="AA227" i="4" s="1"/>
  <c r="Z228" i="4"/>
  <c r="AA228" i="4" s="1"/>
  <c r="Z229" i="4"/>
  <c r="AA229" i="4" s="1"/>
  <c r="Z230" i="4"/>
  <c r="AA230" i="4" s="1"/>
  <c r="Z231" i="4"/>
  <c r="AA231" i="4" s="1"/>
  <c r="Z232" i="4"/>
  <c r="AA232" i="4" s="1"/>
  <c r="Z233" i="4"/>
  <c r="AA233" i="4" s="1"/>
  <c r="Z234" i="4"/>
  <c r="AA234" i="4" s="1"/>
  <c r="Z235" i="4"/>
  <c r="AA235" i="4" s="1"/>
  <c r="Z236" i="4"/>
  <c r="AA236" i="4" s="1"/>
  <c r="Z237" i="4"/>
  <c r="AA237" i="4" s="1"/>
  <c r="Z238" i="4"/>
  <c r="AA238" i="4" s="1"/>
  <c r="Z239" i="4"/>
  <c r="AA239" i="4" s="1"/>
  <c r="Z240" i="4"/>
  <c r="AA240" i="4" s="1"/>
  <c r="Z241" i="4"/>
  <c r="AA241" i="4" s="1"/>
  <c r="Z242" i="4"/>
  <c r="AA242" i="4" s="1"/>
  <c r="Z243" i="4"/>
  <c r="AA243" i="4" s="1"/>
  <c r="Z244" i="4"/>
  <c r="AA244" i="4" s="1"/>
  <c r="Z245" i="4"/>
  <c r="AA245" i="4" s="1"/>
  <c r="Z246" i="4"/>
  <c r="AA246" i="4" s="1"/>
  <c r="Z247" i="4"/>
  <c r="AA247" i="4" s="1"/>
  <c r="Z248" i="4"/>
  <c r="AA248" i="4" s="1"/>
  <c r="Z249" i="4"/>
  <c r="AA249" i="4" s="1"/>
  <c r="Z250" i="4"/>
  <c r="AA250" i="4" s="1"/>
  <c r="Z251" i="4"/>
  <c r="AA251" i="4" s="1"/>
  <c r="Z252" i="4"/>
  <c r="AA252" i="4" s="1"/>
  <c r="Z253" i="4"/>
  <c r="AA253" i="4" s="1"/>
  <c r="Z254" i="4"/>
  <c r="AA254" i="4" s="1"/>
  <c r="Z255" i="4"/>
  <c r="AA255" i="4" s="1"/>
  <c r="Z256" i="4"/>
  <c r="AA256" i="4" s="1"/>
  <c r="Z257" i="4"/>
  <c r="AA257" i="4" s="1"/>
  <c r="Z258" i="4"/>
  <c r="AA258" i="4" s="1"/>
  <c r="Z259" i="4"/>
  <c r="AA259" i="4" s="1"/>
  <c r="Z260" i="4"/>
  <c r="AA260" i="4" s="1"/>
  <c r="Z261" i="4"/>
  <c r="AA261" i="4" s="1"/>
  <c r="Z262" i="4"/>
  <c r="AA262" i="4" s="1"/>
  <c r="Z263" i="4"/>
  <c r="AA263" i="4" s="1"/>
  <c r="Z264" i="4"/>
  <c r="AA264" i="4" s="1"/>
  <c r="Z265" i="4"/>
  <c r="AA265" i="4" s="1"/>
  <c r="Z266" i="4"/>
  <c r="AA266" i="4" s="1"/>
  <c r="Z267" i="4"/>
  <c r="AA267" i="4" s="1"/>
  <c r="Z268" i="4"/>
  <c r="AA268" i="4" s="1"/>
  <c r="Z269" i="4"/>
  <c r="AA269" i="4" s="1"/>
  <c r="Z270" i="4"/>
  <c r="AA270" i="4" s="1"/>
  <c r="Z271" i="4"/>
  <c r="AA271" i="4" s="1"/>
  <c r="Z272" i="4"/>
  <c r="AA272" i="4" s="1"/>
  <c r="Z273" i="4"/>
  <c r="AA273" i="4" s="1"/>
  <c r="Z274" i="4"/>
  <c r="AA274" i="4" s="1"/>
  <c r="Z275" i="4"/>
  <c r="AA275" i="4" s="1"/>
  <c r="Z276" i="4"/>
  <c r="AA276" i="4" s="1"/>
  <c r="Z277" i="4"/>
  <c r="AA277" i="4" s="1"/>
  <c r="Z278" i="4"/>
  <c r="AA278" i="4" s="1"/>
  <c r="Z279" i="4"/>
  <c r="AA279" i="4" s="1"/>
  <c r="Z280" i="4"/>
  <c r="AA280" i="4" s="1"/>
  <c r="Z281" i="4"/>
  <c r="AA281" i="4" s="1"/>
  <c r="Z282" i="4"/>
  <c r="AA282" i="4" s="1"/>
  <c r="Z283" i="4"/>
  <c r="AA283" i="4" s="1"/>
  <c r="Z284" i="4"/>
  <c r="AA284" i="4" s="1"/>
  <c r="Z285" i="4"/>
  <c r="AA285" i="4" s="1"/>
  <c r="Z286" i="4"/>
  <c r="AA286" i="4" s="1"/>
  <c r="Z287" i="4"/>
  <c r="AA287" i="4" s="1"/>
  <c r="Z288" i="4"/>
  <c r="AA288" i="4" s="1"/>
  <c r="Z289" i="4"/>
  <c r="AA289" i="4" s="1"/>
  <c r="Z290" i="4"/>
  <c r="AA290" i="4" s="1"/>
  <c r="Z291" i="4"/>
  <c r="AA291" i="4" s="1"/>
  <c r="Z292" i="4"/>
  <c r="AA292" i="4" s="1"/>
  <c r="Z293" i="4"/>
  <c r="AA293" i="4" s="1"/>
  <c r="Z294" i="4"/>
  <c r="AA294" i="4" s="1"/>
  <c r="Z295" i="4"/>
  <c r="AA295" i="4" s="1"/>
  <c r="Z296" i="4"/>
  <c r="AA296" i="4" s="1"/>
  <c r="Z297" i="4"/>
  <c r="AA297" i="4" s="1"/>
  <c r="Z298" i="4"/>
  <c r="AA298" i="4" s="1"/>
  <c r="Z299" i="4"/>
  <c r="AA299" i="4" s="1"/>
  <c r="Z300" i="4"/>
  <c r="AA300" i="4" s="1"/>
  <c r="Z301" i="4"/>
  <c r="AA301" i="4" s="1"/>
  <c r="Z302" i="4"/>
  <c r="AA302" i="4" s="1"/>
  <c r="Z303" i="4"/>
  <c r="AA303" i="4" s="1"/>
  <c r="Z304" i="4"/>
  <c r="AA304" i="4" s="1"/>
  <c r="Z305" i="4"/>
  <c r="AA305" i="4" s="1"/>
  <c r="Z306" i="4"/>
  <c r="AA306" i="4" s="1"/>
  <c r="Z307" i="4"/>
  <c r="AA307" i="4" s="1"/>
  <c r="Z308" i="4"/>
  <c r="AA308" i="4" s="1"/>
  <c r="Z309" i="4"/>
  <c r="AA309" i="4" s="1"/>
  <c r="Z310" i="4"/>
  <c r="AA310" i="4" s="1"/>
  <c r="Z311" i="4"/>
  <c r="AA311" i="4" s="1"/>
  <c r="Z312" i="4"/>
  <c r="AA312" i="4" s="1"/>
  <c r="Z313" i="4"/>
  <c r="AA313" i="4" s="1"/>
  <c r="Z314" i="4"/>
  <c r="AA314" i="4" s="1"/>
  <c r="Z315" i="4"/>
  <c r="AA315" i="4" s="1"/>
  <c r="Z316" i="4"/>
  <c r="AA316" i="4" s="1"/>
  <c r="Z317" i="4"/>
  <c r="AA317" i="4" s="1"/>
  <c r="Z318" i="4"/>
  <c r="AA318" i="4" s="1"/>
  <c r="Z319" i="4"/>
  <c r="AA319" i="4" s="1"/>
  <c r="Z320" i="4"/>
  <c r="AA320" i="4" s="1"/>
  <c r="Z321" i="4"/>
  <c r="AA321" i="4" s="1"/>
  <c r="Z322" i="4"/>
  <c r="AA322" i="4" s="1"/>
  <c r="Z323" i="4"/>
  <c r="AA323" i="4" s="1"/>
  <c r="Z324" i="4"/>
  <c r="AA324" i="4" s="1"/>
  <c r="Z325" i="4"/>
  <c r="AA325" i="4" s="1"/>
  <c r="Z326" i="4"/>
  <c r="AA326" i="4" s="1"/>
  <c r="Z327" i="4"/>
  <c r="AA327" i="4" s="1"/>
  <c r="Z328" i="4"/>
  <c r="AA328" i="4" s="1"/>
  <c r="Z329" i="4"/>
  <c r="AA329" i="4" s="1"/>
  <c r="Z330" i="4"/>
  <c r="AA330" i="4" s="1"/>
  <c r="Z331" i="4"/>
  <c r="AA331" i="4" s="1"/>
  <c r="Z332" i="4"/>
  <c r="AA332" i="4" s="1"/>
  <c r="Z333" i="4"/>
  <c r="AA333" i="4" s="1"/>
  <c r="Z334" i="4"/>
  <c r="AA334" i="4" s="1"/>
  <c r="Z335" i="4"/>
  <c r="AA335" i="4" s="1"/>
  <c r="Z336" i="4"/>
  <c r="AA336" i="4" s="1"/>
  <c r="Z337" i="4"/>
  <c r="AA337" i="4" s="1"/>
  <c r="Z338" i="4"/>
  <c r="AA338" i="4" s="1"/>
  <c r="Z339" i="4"/>
  <c r="AA339" i="4" s="1"/>
  <c r="Z340" i="4"/>
  <c r="AA340" i="4" s="1"/>
  <c r="Z341" i="4"/>
  <c r="AA341" i="4" s="1"/>
  <c r="Z342" i="4"/>
  <c r="AA342" i="4" s="1"/>
  <c r="Z343" i="4"/>
  <c r="AA343" i="4" s="1"/>
  <c r="Z344" i="4"/>
  <c r="AA344" i="4" s="1"/>
  <c r="Z345" i="4"/>
  <c r="AA345" i="4" s="1"/>
  <c r="Z346" i="4"/>
  <c r="AA346" i="4" s="1"/>
  <c r="Z347" i="4"/>
  <c r="Z348" i="4"/>
  <c r="AA348" i="4" s="1"/>
  <c r="Z349" i="4"/>
  <c r="AA349" i="4" s="1"/>
  <c r="Z350" i="4"/>
  <c r="AA350" i="4" s="1"/>
  <c r="Z351" i="4"/>
  <c r="AA351" i="4" s="1"/>
  <c r="Z352" i="4"/>
  <c r="AA352" i="4" s="1"/>
  <c r="Z353" i="4"/>
  <c r="AA353" i="4" s="1"/>
  <c r="Z354" i="4"/>
  <c r="AA354" i="4" s="1"/>
  <c r="Z355" i="4"/>
  <c r="AA355" i="4" s="1"/>
  <c r="Z356" i="4"/>
  <c r="AA356" i="4" s="1"/>
  <c r="Z357" i="4"/>
  <c r="AA357" i="4" s="1"/>
  <c r="Z358" i="4"/>
  <c r="AA358" i="4" s="1"/>
  <c r="Z359" i="4"/>
  <c r="AA359" i="4" s="1"/>
  <c r="Z360" i="4"/>
  <c r="AA360" i="4" s="1"/>
  <c r="Z361" i="4"/>
  <c r="AA361" i="4" s="1"/>
  <c r="Z362" i="4"/>
  <c r="AA362" i="4" s="1"/>
  <c r="Z363" i="4"/>
  <c r="AA363" i="4" s="1"/>
  <c r="Z364" i="4"/>
  <c r="AA364" i="4" s="1"/>
  <c r="Z365" i="4"/>
  <c r="AA365" i="4" s="1"/>
  <c r="Z366" i="4"/>
  <c r="AA366" i="4" s="1"/>
  <c r="Z367" i="4"/>
  <c r="AA367" i="4" s="1"/>
  <c r="Z368" i="4"/>
  <c r="AA368" i="4" s="1"/>
  <c r="Z369" i="4"/>
  <c r="AA369" i="4" s="1"/>
  <c r="Z370" i="4"/>
  <c r="AA370" i="4" s="1"/>
  <c r="Z371" i="4"/>
  <c r="AA371" i="4" s="1"/>
  <c r="Z372" i="4"/>
  <c r="AA372" i="4" s="1"/>
  <c r="Z373" i="4"/>
  <c r="AA373" i="4" s="1"/>
  <c r="Z374" i="4"/>
  <c r="AA374" i="4" s="1"/>
  <c r="Z375" i="4"/>
  <c r="AA375" i="4" s="1"/>
  <c r="Z376" i="4"/>
  <c r="AA376" i="4" s="1"/>
  <c r="Z377" i="4"/>
  <c r="AA377" i="4" s="1"/>
  <c r="Z378" i="4"/>
  <c r="AA378" i="4" s="1"/>
  <c r="Z379" i="4"/>
  <c r="AA379" i="4" s="1"/>
  <c r="Z380" i="4"/>
  <c r="AA380" i="4" s="1"/>
  <c r="Z381" i="4"/>
  <c r="AA381" i="4" s="1"/>
  <c r="Z382" i="4"/>
  <c r="AA382" i="4" s="1"/>
  <c r="Z383" i="4"/>
  <c r="AA383" i="4" s="1"/>
  <c r="Z384" i="4"/>
  <c r="AA384" i="4" s="1"/>
  <c r="Z385" i="4"/>
  <c r="AA385" i="4" s="1"/>
  <c r="Z386" i="4"/>
  <c r="AA386" i="4" s="1"/>
  <c r="Z387" i="4"/>
  <c r="AA387" i="4" s="1"/>
  <c r="Z388" i="4"/>
  <c r="AA388" i="4" s="1"/>
  <c r="Z389" i="4"/>
  <c r="AA389" i="4" s="1"/>
  <c r="Z390" i="4"/>
  <c r="AA390" i="4" s="1"/>
  <c r="Z391" i="4"/>
  <c r="AA391" i="4" s="1"/>
  <c r="Z392" i="4"/>
  <c r="AA392" i="4" s="1"/>
  <c r="Z393" i="4"/>
  <c r="AA393" i="4" s="1"/>
  <c r="Z394" i="4"/>
  <c r="AA394" i="4" s="1"/>
  <c r="Z395" i="4"/>
  <c r="AA395" i="4" s="1"/>
  <c r="Z396" i="4"/>
  <c r="AA396" i="4" s="1"/>
  <c r="Z397" i="4"/>
  <c r="AA397" i="4" s="1"/>
  <c r="Z398" i="4"/>
  <c r="AA398" i="4" s="1"/>
  <c r="Z399" i="4"/>
  <c r="AA399" i="4" s="1"/>
  <c r="Z400" i="4"/>
  <c r="AA400" i="4" s="1"/>
  <c r="Z401" i="4"/>
  <c r="AA401" i="4" s="1"/>
  <c r="Z402" i="4"/>
  <c r="AA402" i="4" s="1"/>
  <c r="Z403" i="4"/>
  <c r="AA403" i="4" s="1"/>
  <c r="Z404" i="4"/>
  <c r="AA404" i="4" s="1"/>
  <c r="Z405" i="4"/>
  <c r="AA405" i="4" s="1"/>
  <c r="Z406" i="4"/>
  <c r="AA406" i="4" s="1"/>
  <c r="Z407" i="4"/>
  <c r="AA407" i="4" s="1"/>
  <c r="Z408" i="4"/>
  <c r="AA408" i="4" s="1"/>
  <c r="Z409" i="4"/>
  <c r="AA409" i="4" s="1"/>
  <c r="Z410" i="4"/>
  <c r="AA410" i="4" s="1"/>
  <c r="Z411" i="4"/>
  <c r="AA411" i="4" s="1"/>
  <c r="Z412" i="4"/>
  <c r="AA412" i="4" s="1"/>
  <c r="Z413" i="4"/>
  <c r="AA413" i="4" s="1"/>
  <c r="Z414" i="4"/>
  <c r="AA414" i="4" s="1"/>
  <c r="Z415" i="4"/>
  <c r="AA415" i="4" s="1"/>
  <c r="Z416" i="4"/>
  <c r="AA416" i="4" s="1"/>
  <c r="Z417" i="4"/>
  <c r="AA417" i="4" s="1"/>
  <c r="Z418" i="4"/>
  <c r="AA418" i="4" s="1"/>
  <c r="Z419" i="4"/>
  <c r="AA419" i="4" s="1"/>
  <c r="Z420" i="4"/>
  <c r="AA420" i="4" s="1"/>
  <c r="Z421" i="4"/>
  <c r="AA421" i="4" s="1"/>
  <c r="Z422" i="4"/>
  <c r="AA422" i="4" s="1"/>
  <c r="Z423" i="4"/>
  <c r="AA423" i="4" s="1"/>
  <c r="Z424" i="4"/>
  <c r="AA424" i="4" s="1"/>
  <c r="Z425" i="4"/>
  <c r="AA425" i="4" s="1"/>
  <c r="Z426" i="4"/>
  <c r="AA426" i="4" s="1"/>
  <c r="Z427" i="4"/>
  <c r="AA427" i="4" s="1"/>
  <c r="Z428" i="4"/>
  <c r="AA428" i="4" s="1"/>
  <c r="Z429" i="4"/>
  <c r="AA429" i="4" s="1"/>
  <c r="Z430" i="4"/>
  <c r="AA430" i="4" s="1"/>
  <c r="Z431" i="4"/>
  <c r="AA431" i="4" s="1"/>
  <c r="Z432" i="4"/>
  <c r="AA432" i="4" s="1"/>
  <c r="Z433" i="4"/>
  <c r="AA433" i="4" s="1"/>
  <c r="Z434" i="4"/>
  <c r="AA434" i="4" s="1"/>
  <c r="Z435" i="4"/>
  <c r="AA435" i="4" s="1"/>
  <c r="Z436" i="4"/>
  <c r="AA436" i="4" s="1"/>
  <c r="Z437" i="4"/>
  <c r="AA437" i="4" s="1"/>
  <c r="Z438" i="4"/>
  <c r="AA438" i="4" s="1"/>
  <c r="Z439" i="4"/>
  <c r="AA439" i="4" s="1"/>
  <c r="Z440" i="4"/>
  <c r="AA440" i="4" s="1"/>
  <c r="Z441" i="4"/>
  <c r="AA441" i="4" s="1"/>
  <c r="Z442" i="4"/>
  <c r="AA442" i="4" s="1"/>
  <c r="Z443" i="4"/>
  <c r="AA443" i="4" s="1"/>
  <c r="Z444" i="4"/>
  <c r="AA444" i="4" s="1"/>
  <c r="Z445" i="4"/>
  <c r="AA445" i="4" s="1"/>
  <c r="Z446" i="4"/>
  <c r="AA446" i="4" s="1"/>
  <c r="Z447" i="4"/>
  <c r="AA447" i="4" s="1"/>
  <c r="Z448" i="4"/>
  <c r="AA448" i="4" s="1"/>
  <c r="Z449" i="4"/>
  <c r="AA449" i="4" s="1"/>
  <c r="Z450" i="4"/>
  <c r="Z451" i="4"/>
  <c r="AA451" i="4" s="1"/>
  <c r="Z452" i="4"/>
  <c r="AA452" i="4" s="1"/>
  <c r="Z453" i="4"/>
  <c r="AA453" i="4" s="1"/>
  <c r="Z454" i="4"/>
  <c r="AA454" i="4" s="1"/>
  <c r="Z455" i="4"/>
  <c r="AA455" i="4" s="1"/>
  <c r="AA456" i="4"/>
  <c r="Z457" i="4"/>
  <c r="AA457" i="4" s="1"/>
  <c r="Z458" i="4"/>
  <c r="AA458" i="4" s="1"/>
  <c r="Z459" i="4"/>
  <c r="AA459" i="4" s="1"/>
  <c r="Z460" i="4"/>
  <c r="AA460" i="4" s="1"/>
  <c r="Z461" i="4"/>
  <c r="AA461" i="4" s="1"/>
  <c r="Z462" i="4"/>
  <c r="AA462" i="4" s="1"/>
  <c r="Z463" i="4"/>
  <c r="AA463" i="4" s="1"/>
  <c r="Z464" i="4"/>
  <c r="AA464" i="4" s="1"/>
  <c r="Z465" i="4"/>
  <c r="AA465" i="4" s="1"/>
  <c r="Z466" i="4"/>
  <c r="AA466" i="4" s="1"/>
  <c r="Z467" i="4"/>
  <c r="AA467" i="4" s="1"/>
  <c r="Z468" i="4"/>
  <c r="AA468" i="4" s="1"/>
  <c r="Z469" i="4"/>
  <c r="AA469" i="4" s="1"/>
  <c r="Z470" i="4"/>
  <c r="AA470" i="4" s="1"/>
  <c r="Z471" i="4"/>
  <c r="AA471" i="4" s="1"/>
  <c r="Z472" i="4"/>
  <c r="AA472" i="4" s="1"/>
  <c r="Z473" i="4"/>
  <c r="AA473" i="4" s="1"/>
  <c r="Z474" i="4"/>
  <c r="AA474" i="4" s="1"/>
  <c r="Z475" i="4"/>
  <c r="Z476" i="4"/>
  <c r="AA476" i="4" s="1"/>
  <c r="Z477" i="4"/>
  <c r="AA477" i="4" s="1"/>
  <c r="Z478" i="4"/>
  <c r="AA478" i="4" s="1"/>
  <c r="Z479" i="4"/>
  <c r="AA479" i="4" s="1"/>
  <c r="Z480" i="4"/>
  <c r="AA480" i="4" s="1"/>
  <c r="Z481" i="4"/>
  <c r="AA481" i="4" s="1"/>
  <c r="Z482" i="4"/>
  <c r="AA482" i="4" s="1"/>
  <c r="Z483" i="4"/>
  <c r="AA483" i="4" s="1"/>
  <c r="Z484" i="4"/>
  <c r="AA484" i="4" s="1"/>
  <c r="Z485" i="4"/>
  <c r="AA485" i="4" s="1"/>
  <c r="Z486" i="4"/>
  <c r="AA486" i="4" s="1"/>
  <c r="Z487" i="4"/>
  <c r="AA487" i="4" s="1"/>
  <c r="Z488" i="4"/>
  <c r="AA488" i="4" s="1"/>
  <c r="Z489" i="4"/>
  <c r="AA489" i="4" s="1"/>
  <c r="Z490" i="4"/>
  <c r="AA490" i="4" s="1"/>
  <c r="Z493" i="4"/>
  <c r="AA493" i="4" s="1"/>
  <c r="Z494" i="4"/>
  <c r="AA494" i="4" s="1"/>
  <c r="Z495" i="4"/>
  <c r="AA495" i="4" s="1"/>
  <c r="Z496" i="4"/>
  <c r="AA496" i="4" s="1"/>
  <c r="Z4" i="4" l="1"/>
  <c r="AA4" i="4" s="1"/>
  <c r="AA497" i="4" l="1"/>
  <c r="H8" i="3" l="1"/>
  <c r="H7" i="3"/>
  <c r="H6" i="3"/>
  <c r="Y495" i="4"/>
  <c r="Y494" i="4"/>
  <c r="Y493" i="4"/>
  <c r="Y453" i="4"/>
  <c r="Y452" i="4"/>
  <c r="Y448" i="4"/>
  <c r="Y447" i="4"/>
  <c r="Y446" i="4"/>
  <c r="Y445" i="4"/>
  <c r="Y444" i="4"/>
  <c r="Y443" i="4"/>
  <c r="Y442" i="4"/>
  <c r="Y441" i="4"/>
  <c r="Y440" i="4"/>
  <c r="Y439" i="4"/>
  <c r="Y438" i="4"/>
  <c r="Y437" i="4"/>
  <c r="Y436" i="4"/>
  <c r="Y435" i="4"/>
  <c r="Y434" i="4"/>
  <c r="Y433" i="4"/>
  <c r="Y432" i="4"/>
  <c r="Y431" i="4"/>
  <c r="Y430" i="4"/>
  <c r="Y429" i="4"/>
  <c r="Y428" i="4"/>
  <c r="Y427" i="4"/>
  <c r="Y426" i="4"/>
  <c r="Y425" i="4"/>
  <c r="Y424" i="4"/>
  <c r="Y423" i="4"/>
  <c r="Y422" i="4"/>
  <c r="Y421" i="4"/>
  <c r="Y420" i="4"/>
  <c r="Y418" i="4"/>
  <c r="Y417" i="4"/>
  <c r="Y416" i="4"/>
  <c r="Y415" i="4"/>
  <c r="Y414" i="4"/>
  <c r="Y413" i="4"/>
  <c r="Y412" i="4"/>
  <c r="Y411" i="4"/>
  <c r="Y410" i="4"/>
  <c r="Y409" i="4"/>
  <c r="Y408" i="4"/>
  <c r="Y407" i="4"/>
  <c r="Y405" i="4"/>
  <c r="Y404" i="4"/>
  <c r="Y403" i="4"/>
  <c r="Y402" i="4"/>
  <c r="Y401" i="4"/>
  <c r="Y400" i="4"/>
  <c r="Y399" i="4"/>
  <c r="Y398" i="4"/>
  <c r="Y397" i="4"/>
  <c r="Y396" i="4"/>
  <c r="Y395" i="4"/>
  <c r="Y394" i="4"/>
  <c r="Y393" i="4"/>
  <c r="Y392" i="4"/>
  <c r="Y391" i="4"/>
  <c r="Y390" i="4"/>
  <c r="Y389" i="4"/>
  <c r="Y388" i="4"/>
  <c r="Y387" i="4"/>
  <c r="Y386" i="4"/>
  <c r="Y385" i="4"/>
  <c r="Y384" i="4"/>
  <c r="Y383" i="4"/>
  <c r="Y382" i="4"/>
  <c r="Y381" i="4"/>
  <c r="Y380" i="4"/>
  <c r="Y378" i="4"/>
  <c r="Y377" i="4"/>
  <c r="Y376" i="4"/>
  <c r="Y375" i="4"/>
  <c r="Y374" i="4"/>
  <c r="Y373" i="4"/>
  <c r="Y372" i="4"/>
  <c r="Y371" i="4"/>
  <c r="Y370" i="4"/>
  <c r="Y369" i="4"/>
  <c r="Y368" i="4"/>
  <c r="Y367" i="4"/>
  <c r="Y366" i="4"/>
  <c r="Y365" i="4"/>
  <c r="Y364" i="4"/>
  <c r="Y363" i="4"/>
  <c r="Y362" i="4"/>
  <c r="Y361" i="4"/>
  <c r="Y360" i="4"/>
  <c r="Y359" i="4"/>
  <c r="Y358" i="4"/>
  <c r="Y357" i="4"/>
  <c r="Y356" i="4"/>
  <c r="Y355" i="4"/>
  <c r="Y354" i="4"/>
  <c r="Y353" i="4"/>
  <c r="Y351" i="4"/>
  <c r="Y350" i="4"/>
  <c r="Y349" i="4"/>
  <c r="Y348" i="4"/>
  <c r="Y347" i="4"/>
  <c r="Y346" i="4"/>
  <c r="Y345" i="4"/>
  <c r="Y344" i="4"/>
  <c r="Y342" i="4"/>
  <c r="Y341" i="4"/>
  <c r="Y340" i="4"/>
  <c r="Y339" i="4"/>
  <c r="Y338" i="4"/>
  <c r="Y337" i="4"/>
  <c r="Y336" i="4"/>
  <c r="Y335" i="4"/>
  <c r="Y334" i="4"/>
  <c r="Y333" i="4"/>
  <c r="Y332" i="4"/>
  <c r="Y331" i="4"/>
  <c r="Y330" i="4"/>
  <c r="Y329" i="4"/>
  <c r="Y328" i="4"/>
  <c r="Y327" i="4"/>
  <c r="Y326" i="4"/>
  <c r="Y325" i="4"/>
  <c r="Y324" i="4"/>
  <c r="Y323" i="4"/>
  <c r="Y322" i="4"/>
  <c r="Y321" i="4"/>
  <c r="Y320" i="4"/>
  <c r="Y319" i="4"/>
  <c r="Y318" i="4"/>
  <c r="Y317" i="4"/>
  <c r="Y315" i="4"/>
  <c r="Y314" i="4"/>
  <c r="Y313" i="4"/>
  <c r="Y312" i="4"/>
  <c r="Y311" i="4"/>
  <c r="Y310" i="4"/>
  <c r="Y309" i="4"/>
  <c r="Y308" i="4"/>
  <c r="Y307" i="4"/>
  <c r="Y306" i="4"/>
  <c r="Y305" i="4"/>
  <c r="Y304" i="4"/>
  <c r="Y303" i="4"/>
  <c r="Y302" i="4"/>
  <c r="Y301" i="4"/>
  <c r="Y300" i="4"/>
  <c r="Y299" i="4"/>
  <c r="Y298" i="4"/>
  <c r="Y297" i="4"/>
  <c r="Y296" i="4"/>
  <c r="Y295" i="4"/>
  <c r="Y294" i="4"/>
  <c r="Y293" i="4"/>
  <c r="Y292" i="4"/>
  <c r="Y291" i="4"/>
  <c r="Y290" i="4"/>
  <c r="Y289" i="4"/>
  <c r="Y288" i="4"/>
  <c r="Y287" i="4"/>
  <c r="Y285" i="4"/>
  <c r="Y284" i="4"/>
  <c r="Y283" i="4"/>
  <c r="Y282" i="4"/>
  <c r="Y281" i="4"/>
  <c r="Y280" i="4"/>
  <c r="Y279" i="4"/>
  <c r="Y278" i="4"/>
  <c r="Y277" i="4"/>
  <c r="Y276" i="4"/>
  <c r="Y274" i="4"/>
  <c r="Y273" i="4"/>
  <c r="Y272" i="4"/>
  <c r="Y271" i="4"/>
  <c r="Y270" i="4"/>
  <c r="Y269" i="4"/>
  <c r="Y268" i="4"/>
  <c r="Y267" i="4"/>
  <c r="Y266" i="4"/>
  <c r="Y265" i="4"/>
  <c r="Y264" i="4"/>
  <c r="Y263" i="4"/>
  <c r="Y262" i="4"/>
  <c r="Y261" i="4"/>
  <c r="Y260" i="4"/>
  <c r="Y259" i="4"/>
  <c r="Y258" i="4"/>
  <c r="Y257" i="4"/>
  <c r="Y256" i="4"/>
  <c r="Y255" i="4"/>
  <c r="Y254" i="4"/>
  <c r="Y253" i="4"/>
  <c r="Y252" i="4"/>
  <c r="Y251" i="4"/>
  <c r="Y250" i="4"/>
  <c r="Y249" i="4"/>
  <c r="Y248" i="4"/>
  <c r="Y247" i="4"/>
  <c r="Y246" i="4"/>
  <c r="Y245" i="4"/>
  <c r="Y243" i="4"/>
  <c r="Y242" i="4"/>
  <c r="Y241" i="4"/>
  <c r="Y240" i="4"/>
  <c r="Y239" i="4"/>
  <c r="Y238" i="4"/>
  <c r="Y237" i="4"/>
  <c r="Y236" i="4"/>
  <c r="Y235" i="4"/>
  <c r="Y234" i="4"/>
  <c r="Y233" i="4"/>
  <c r="Y232" i="4"/>
  <c r="Y230" i="4"/>
  <c r="Y229" i="4"/>
  <c r="Y228" i="4"/>
  <c r="Y227" i="4"/>
  <c r="Y226" i="4"/>
  <c r="Y225" i="4"/>
  <c r="Y224" i="4"/>
  <c r="Y223" i="4"/>
  <c r="Y222" i="4"/>
  <c r="Y221" i="4"/>
  <c r="Y219" i="4"/>
  <c r="Y218" i="4"/>
  <c r="Y217" i="4"/>
  <c r="Y216" i="4"/>
  <c r="Y215" i="4"/>
  <c r="Y214" i="4"/>
  <c r="Y213" i="4"/>
  <c r="Y212" i="4"/>
  <c r="Y211" i="4"/>
  <c r="Y210" i="4"/>
  <c r="Y209" i="4"/>
  <c r="Y208" i="4"/>
  <c r="Y207" i="4"/>
  <c r="Y206" i="4"/>
  <c r="Y205" i="4"/>
  <c r="Y204" i="4"/>
  <c r="Y203" i="4"/>
  <c r="Y202" i="4"/>
  <c r="Y201" i="4"/>
  <c r="Y200" i="4"/>
  <c r="Y199" i="4"/>
  <c r="Y198" i="4"/>
  <c r="Y197" i="4"/>
  <c r="Y196" i="4"/>
  <c r="Y195" i="4"/>
  <c r="Y194" i="4"/>
  <c r="Y193" i="4"/>
  <c r="Y191" i="4"/>
  <c r="Y190" i="4"/>
  <c r="Y189" i="4"/>
  <c r="Y188" i="4"/>
  <c r="Y187" i="4"/>
  <c r="Y186" i="4"/>
  <c r="Y185" i="4"/>
  <c r="Y184" i="4"/>
  <c r="Y183" i="4"/>
  <c r="Y182" i="4"/>
  <c r="Y181" i="4"/>
  <c r="Y180" i="4"/>
  <c r="Y176" i="4"/>
  <c r="Y175" i="4"/>
  <c r="Y174" i="4"/>
  <c r="Y173" i="4"/>
  <c r="Y171" i="4"/>
  <c r="Y170" i="4"/>
  <c r="Y169" i="4"/>
  <c r="Y168" i="4"/>
  <c r="Y162" i="4"/>
  <c r="Y161" i="4"/>
  <c r="Y160" i="4"/>
  <c r="Y159" i="4"/>
  <c r="Y158" i="4"/>
  <c r="Y157" i="4"/>
  <c r="Y156" i="4"/>
  <c r="Y155" i="4"/>
  <c r="Y154" i="4"/>
  <c r="Y153" i="4"/>
  <c r="Y152" i="4"/>
  <c r="Y151" i="4"/>
  <c r="Y150" i="4"/>
  <c r="Y149" i="4"/>
  <c r="Y148" i="4"/>
  <c r="Y147" i="4"/>
  <c r="Y146" i="4"/>
  <c r="Y145" i="4"/>
  <c r="Y144" i="4"/>
  <c r="Y143" i="4"/>
  <c r="Y142" i="4"/>
  <c r="Y141" i="4"/>
  <c r="Y140" i="4"/>
  <c r="Y139" i="4"/>
  <c r="Y138" i="4"/>
  <c r="Y137" i="4"/>
  <c r="Y136" i="4"/>
  <c r="Y135" i="4"/>
  <c r="Y134" i="4"/>
  <c r="Y133" i="4"/>
  <c r="Y132" i="4"/>
  <c r="Y131" i="4"/>
  <c r="Y130" i="4"/>
  <c r="Y129" i="4"/>
  <c r="Y128" i="4"/>
  <c r="Y127" i="4"/>
  <c r="Y126" i="4"/>
  <c r="Y125" i="4"/>
  <c r="Y124" i="4"/>
  <c r="Y117" i="4"/>
  <c r="Y116" i="4"/>
  <c r="Y115" i="4"/>
  <c r="Y114" i="4"/>
  <c r="Y113" i="4"/>
  <c r="Y112" i="4"/>
  <c r="Y111" i="4"/>
  <c r="Y110" i="4"/>
  <c r="Y103" i="4"/>
  <c r="Y100" i="4"/>
  <c r="Y99" i="4"/>
  <c r="Y97" i="4"/>
  <c r="Y96" i="4"/>
  <c r="Y95" i="4"/>
  <c r="Y93" i="4"/>
  <c r="Y92" i="4"/>
  <c r="Y91" i="4"/>
  <c r="Y90" i="4"/>
  <c r="Y88" i="4"/>
  <c r="Y87" i="4"/>
  <c r="Y86" i="4"/>
  <c r="Y85" i="4"/>
  <c r="Y84" i="4"/>
  <c r="Y82" i="4"/>
  <c r="Y81" i="4"/>
  <c r="Y80" i="4"/>
  <c r="Y79" i="4"/>
  <c r="Y77" i="4"/>
  <c r="Y76" i="4"/>
  <c r="Y75" i="4"/>
  <c r="Y74" i="4"/>
  <c r="Y73" i="4"/>
  <c r="Y68" i="4"/>
  <c r="Y67" i="4"/>
  <c r="Y66" i="4"/>
  <c r="Y65" i="4"/>
  <c r="Y64" i="4"/>
  <c r="Y62" i="4"/>
  <c r="Y61" i="4"/>
  <c r="Y60" i="4"/>
  <c r="Y59" i="4"/>
  <c r="Y58" i="4"/>
  <c r="Y56" i="4"/>
  <c r="Y55" i="4"/>
  <c r="Y54" i="4"/>
  <c r="Y53" i="4"/>
  <c r="Y52" i="4"/>
  <c r="Y51" i="4"/>
  <c r="Y50" i="4"/>
  <c r="Y49" i="4"/>
  <c r="Y48" i="4"/>
  <c r="Y47" i="4"/>
  <c r="Y46" i="4"/>
  <c r="Y45" i="4"/>
  <c r="Y42" i="4"/>
  <c r="Y41" i="4"/>
  <c r="Y40" i="4"/>
  <c r="Y39" i="4"/>
  <c r="Y38" i="4"/>
  <c r="Y37" i="4"/>
  <c r="Y36" i="4"/>
  <c r="Y35" i="4"/>
  <c r="Y34" i="4"/>
  <c r="Y33" i="4"/>
  <c r="Y32" i="4"/>
  <c r="Y30" i="4"/>
  <c r="Y29" i="4"/>
  <c r="Y28" i="4"/>
  <c r="Y27" i="4"/>
  <c r="Y24" i="4"/>
  <c r="Y23" i="4"/>
  <c r="Y22" i="4"/>
  <c r="Y21" i="4"/>
  <c r="Y17" i="4"/>
  <c r="Y16" i="4"/>
  <c r="Y15" i="4"/>
  <c r="Y14" i="4"/>
  <c r="Y13" i="4"/>
  <c r="Y10" i="4"/>
  <c r="Y9" i="4"/>
  <c r="Y8" i="4"/>
  <c r="Y7" i="4"/>
  <c r="Y6" i="4"/>
  <c r="Y5" i="4"/>
  <c r="W495" i="4"/>
  <c r="W494" i="4"/>
  <c r="W493" i="4"/>
  <c r="W453" i="4"/>
  <c r="W452" i="4"/>
  <c r="W448" i="4"/>
  <c r="W447" i="4"/>
  <c r="W446" i="4"/>
  <c r="W445" i="4"/>
  <c r="W444" i="4"/>
  <c r="W443" i="4"/>
  <c r="W442" i="4"/>
  <c r="W441" i="4"/>
  <c r="W440" i="4"/>
  <c r="W439" i="4"/>
  <c r="W438" i="4"/>
  <c r="W437" i="4"/>
  <c r="W436" i="4"/>
  <c r="W435" i="4"/>
  <c r="W434" i="4"/>
  <c r="W433" i="4"/>
  <c r="W432" i="4"/>
  <c r="W431" i="4"/>
  <c r="W430" i="4"/>
  <c r="W429" i="4"/>
  <c r="W428" i="4"/>
  <c r="W427" i="4"/>
  <c r="W426" i="4"/>
  <c r="W425" i="4"/>
  <c r="W424" i="4"/>
  <c r="W423" i="4"/>
  <c r="W422" i="4"/>
  <c r="W421" i="4"/>
  <c r="W420" i="4"/>
  <c r="W418" i="4"/>
  <c r="W417" i="4"/>
  <c r="W416" i="4"/>
  <c r="W415" i="4"/>
  <c r="W414" i="4"/>
  <c r="W413" i="4"/>
  <c r="W412" i="4"/>
  <c r="W411" i="4"/>
  <c r="W410" i="4"/>
  <c r="W409" i="4"/>
  <c r="W408" i="4"/>
  <c r="W407" i="4"/>
  <c r="W405" i="4"/>
  <c r="W404" i="4"/>
  <c r="W403" i="4"/>
  <c r="W402" i="4"/>
  <c r="W401" i="4"/>
  <c r="W400" i="4"/>
  <c r="W399" i="4"/>
  <c r="W398" i="4"/>
  <c r="W397" i="4"/>
  <c r="W396" i="4"/>
  <c r="W395" i="4"/>
  <c r="W394" i="4"/>
  <c r="W393" i="4"/>
  <c r="W392" i="4"/>
  <c r="W391" i="4"/>
  <c r="W390" i="4"/>
  <c r="W389" i="4"/>
  <c r="W388" i="4"/>
  <c r="W387" i="4"/>
  <c r="W386" i="4"/>
  <c r="W385" i="4"/>
  <c r="W384" i="4"/>
  <c r="W383" i="4"/>
  <c r="W382" i="4"/>
  <c r="W381" i="4"/>
  <c r="W380" i="4"/>
  <c r="W378" i="4"/>
  <c r="W377" i="4"/>
  <c r="W376" i="4"/>
  <c r="W375" i="4"/>
  <c r="W374" i="4"/>
  <c r="W373" i="4"/>
  <c r="W372" i="4"/>
  <c r="W371" i="4"/>
  <c r="W370" i="4"/>
  <c r="W369" i="4"/>
  <c r="W368" i="4"/>
  <c r="W367" i="4"/>
  <c r="W366" i="4"/>
  <c r="W365" i="4"/>
  <c r="W364" i="4"/>
  <c r="W363" i="4"/>
  <c r="W362" i="4"/>
  <c r="W361" i="4"/>
  <c r="W360" i="4"/>
  <c r="W359" i="4"/>
  <c r="W358" i="4"/>
  <c r="W357" i="4"/>
  <c r="W356" i="4"/>
  <c r="W355" i="4"/>
  <c r="W354" i="4"/>
  <c r="W353" i="4"/>
  <c r="W351" i="4"/>
  <c r="W350" i="4"/>
  <c r="W349" i="4"/>
  <c r="W348" i="4"/>
  <c r="W347" i="4"/>
  <c r="W346" i="4"/>
  <c r="W345" i="4"/>
  <c r="W344" i="4"/>
  <c r="W342" i="4"/>
  <c r="W341" i="4"/>
  <c r="W340" i="4"/>
  <c r="W339" i="4"/>
  <c r="W338" i="4"/>
  <c r="W337" i="4"/>
  <c r="W336" i="4"/>
  <c r="W335" i="4"/>
  <c r="W334" i="4"/>
  <c r="W333" i="4"/>
  <c r="W332" i="4"/>
  <c r="W331" i="4"/>
  <c r="W330" i="4"/>
  <c r="W329" i="4"/>
  <c r="W328" i="4"/>
  <c r="W327" i="4"/>
  <c r="W326" i="4"/>
  <c r="W325" i="4"/>
  <c r="W324" i="4"/>
  <c r="W323" i="4"/>
  <c r="W322" i="4"/>
  <c r="W321" i="4"/>
  <c r="W320" i="4"/>
  <c r="W319" i="4"/>
  <c r="W318" i="4"/>
  <c r="W317" i="4"/>
  <c r="W315" i="4"/>
  <c r="W314" i="4"/>
  <c r="W313" i="4"/>
  <c r="W312" i="4"/>
  <c r="W311" i="4"/>
  <c r="W310" i="4"/>
  <c r="W309" i="4"/>
  <c r="W308" i="4"/>
  <c r="W307" i="4"/>
  <c r="W306" i="4"/>
  <c r="W305" i="4"/>
  <c r="W304" i="4"/>
  <c r="W303" i="4"/>
  <c r="W302" i="4"/>
  <c r="W301" i="4"/>
  <c r="W300" i="4"/>
  <c r="W299" i="4"/>
  <c r="W298" i="4"/>
  <c r="W297" i="4"/>
  <c r="W296" i="4"/>
  <c r="W295" i="4"/>
  <c r="W294" i="4"/>
  <c r="W293" i="4"/>
  <c r="W292" i="4"/>
  <c r="W291" i="4"/>
  <c r="W290" i="4"/>
  <c r="W289" i="4"/>
  <c r="W288" i="4"/>
  <c r="W287" i="4"/>
  <c r="W285" i="4"/>
  <c r="W284" i="4"/>
  <c r="W283" i="4"/>
  <c r="W282" i="4"/>
  <c r="W281" i="4"/>
  <c r="W280" i="4"/>
  <c r="W279" i="4"/>
  <c r="W278" i="4"/>
  <c r="W277" i="4"/>
  <c r="W276" i="4"/>
  <c r="W274" i="4"/>
  <c r="W273" i="4"/>
  <c r="W272" i="4"/>
  <c r="W271" i="4"/>
  <c r="W270" i="4"/>
  <c r="W269" i="4"/>
  <c r="W268" i="4"/>
  <c r="W267" i="4"/>
  <c r="W266" i="4"/>
  <c r="W265" i="4"/>
  <c r="W264" i="4"/>
  <c r="W263" i="4"/>
  <c r="W262" i="4"/>
  <c r="W261" i="4"/>
  <c r="W260" i="4"/>
  <c r="W259" i="4"/>
  <c r="W258" i="4"/>
  <c r="W257" i="4"/>
  <c r="W256" i="4"/>
  <c r="W255" i="4"/>
  <c r="W254" i="4"/>
  <c r="W253" i="4"/>
  <c r="W252" i="4"/>
  <c r="W251" i="4"/>
  <c r="W250" i="4"/>
  <c r="W249" i="4"/>
  <c r="W248" i="4"/>
  <c r="W247" i="4"/>
  <c r="W246" i="4"/>
  <c r="W245" i="4"/>
  <c r="W243" i="4"/>
  <c r="W242" i="4"/>
  <c r="W241" i="4"/>
  <c r="W240" i="4"/>
  <c r="W239" i="4"/>
  <c r="W238" i="4"/>
  <c r="W237" i="4"/>
  <c r="W236" i="4"/>
  <c r="W235" i="4"/>
  <c r="W234" i="4"/>
  <c r="W233" i="4"/>
  <c r="W232" i="4"/>
  <c r="W230" i="4"/>
  <c r="W229" i="4"/>
  <c r="W228" i="4"/>
  <c r="W227" i="4"/>
  <c r="W226" i="4"/>
  <c r="W225" i="4"/>
  <c r="W224" i="4"/>
  <c r="W223" i="4"/>
  <c r="W222" i="4"/>
  <c r="W221" i="4"/>
  <c r="W219" i="4"/>
  <c r="W218" i="4"/>
  <c r="W217" i="4"/>
  <c r="W216" i="4"/>
  <c r="W215" i="4"/>
  <c r="W214" i="4"/>
  <c r="W213" i="4"/>
  <c r="W212" i="4"/>
  <c r="W211" i="4"/>
  <c r="W210" i="4"/>
  <c r="W209" i="4"/>
  <c r="W208" i="4"/>
  <c r="W207" i="4"/>
  <c r="W206" i="4"/>
  <c r="W205" i="4"/>
  <c r="W204" i="4"/>
  <c r="W203" i="4"/>
  <c r="W202" i="4"/>
  <c r="W201" i="4"/>
  <c r="W200" i="4"/>
  <c r="W199" i="4"/>
  <c r="W198" i="4"/>
  <c r="W197" i="4"/>
  <c r="W196" i="4"/>
  <c r="W195" i="4"/>
  <c r="W194" i="4"/>
  <c r="W193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6" i="4"/>
  <c r="W175" i="4"/>
  <c r="W174" i="4"/>
  <c r="W173" i="4"/>
  <c r="W171" i="4"/>
  <c r="W170" i="4"/>
  <c r="W169" i="4"/>
  <c r="W168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17" i="4"/>
  <c r="W116" i="4"/>
  <c r="W115" i="4"/>
  <c r="W114" i="4"/>
  <c r="W113" i="4"/>
  <c r="W112" i="4"/>
  <c r="W111" i="4"/>
  <c r="W110" i="4"/>
  <c r="W103" i="4"/>
  <c r="W100" i="4"/>
  <c r="W99" i="4"/>
  <c r="W97" i="4"/>
  <c r="W96" i="4"/>
  <c r="W95" i="4"/>
  <c r="W93" i="4"/>
  <c r="W92" i="4"/>
  <c r="W91" i="4"/>
  <c r="W90" i="4"/>
  <c r="W88" i="4"/>
  <c r="W87" i="4"/>
  <c r="W86" i="4"/>
  <c r="W85" i="4"/>
  <c r="W84" i="4"/>
  <c r="W82" i="4"/>
  <c r="W81" i="4"/>
  <c r="W80" i="4"/>
  <c r="W79" i="4"/>
  <c r="W77" i="4"/>
  <c r="W76" i="4"/>
  <c r="W75" i="4"/>
  <c r="W74" i="4"/>
  <c r="W73" i="4"/>
  <c r="W68" i="4"/>
  <c r="W67" i="4"/>
  <c r="W66" i="4"/>
  <c r="W65" i="4"/>
  <c r="W64" i="4"/>
  <c r="W62" i="4"/>
  <c r="W61" i="4"/>
  <c r="W60" i="4"/>
  <c r="W59" i="4"/>
  <c r="W58" i="4"/>
  <c r="W56" i="4"/>
  <c r="W55" i="4"/>
  <c r="W54" i="4"/>
  <c r="W53" i="4"/>
  <c r="W52" i="4"/>
  <c r="W51" i="4"/>
  <c r="W50" i="4"/>
  <c r="W49" i="4"/>
  <c r="W48" i="4"/>
  <c r="W47" i="4"/>
  <c r="W46" i="4"/>
  <c r="W45" i="4"/>
  <c r="W42" i="4"/>
  <c r="W41" i="4"/>
  <c r="W40" i="4"/>
  <c r="W39" i="4"/>
  <c r="W38" i="4"/>
  <c r="W37" i="4"/>
  <c r="W36" i="4"/>
  <c r="W35" i="4"/>
  <c r="W34" i="4"/>
  <c r="W33" i="4"/>
  <c r="W32" i="4"/>
  <c r="W30" i="4"/>
  <c r="W29" i="4"/>
  <c r="W28" i="4"/>
  <c r="W27" i="4"/>
  <c r="W24" i="4"/>
  <c r="W23" i="4"/>
  <c r="W22" i="4"/>
  <c r="W21" i="4"/>
  <c r="W17" i="4"/>
  <c r="W16" i="4"/>
  <c r="W15" i="4"/>
  <c r="W14" i="4"/>
  <c r="W13" i="4"/>
  <c r="W10" i="4"/>
  <c r="W9" i="4"/>
  <c r="W8" i="4"/>
  <c r="W7" i="4"/>
  <c r="W6" i="4"/>
  <c r="W5" i="4"/>
  <c r="U495" i="4"/>
  <c r="U494" i="4"/>
  <c r="U493" i="4"/>
  <c r="U453" i="4"/>
  <c r="U452" i="4"/>
  <c r="U448" i="4"/>
  <c r="U447" i="4"/>
  <c r="U446" i="4"/>
  <c r="U445" i="4"/>
  <c r="U444" i="4"/>
  <c r="U443" i="4"/>
  <c r="U442" i="4"/>
  <c r="U441" i="4"/>
  <c r="U440" i="4"/>
  <c r="U439" i="4"/>
  <c r="U438" i="4"/>
  <c r="U437" i="4"/>
  <c r="U436" i="4"/>
  <c r="U435" i="4"/>
  <c r="U434" i="4"/>
  <c r="U433" i="4"/>
  <c r="U432" i="4"/>
  <c r="U431" i="4"/>
  <c r="U430" i="4"/>
  <c r="U429" i="4"/>
  <c r="U428" i="4"/>
  <c r="U427" i="4"/>
  <c r="U426" i="4"/>
  <c r="U425" i="4"/>
  <c r="U424" i="4"/>
  <c r="U423" i="4"/>
  <c r="U422" i="4"/>
  <c r="U421" i="4"/>
  <c r="U420" i="4"/>
  <c r="U418" i="4"/>
  <c r="U417" i="4"/>
  <c r="U416" i="4"/>
  <c r="U415" i="4"/>
  <c r="U414" i="4"/>
  <c r="U413" i="4"/>
  <c r="U412" i="4"/>
  <c r="U411" i="4"/>
  <c r="U410" i="4"/>
  <c r="U409" i="4"/>
  <c r="U408" i="4"/>
  <c r="U407" i="4"/>
  <c r="U405" i="4"/>
  <c r="U404" i="4"/>
  <c r="U403" i="4"/>
  <c r="U402" i="4"/>
  <c r="U401" i="4"/>
  <c r="U400" i="4"/>
  <c r="U399" i="4"/>
  <c r="U398" i="4"/>
  <c r="U397" i="4"/>
  <c r="U396" i="4"/>
  <c r="U395" i="4"/>
  <c r="U394" i="4"/>
  <c r="U393" i="4"/>
  <c r="U392" i="4"/>
  <c r="U391" i="4"/>
  <c r="U390" i="4"/>
  <c r="U389" i="4"/>
  <c r="U388" i="4"/>
  <c r="U387" i="4"/>
  <c r="U386" i="4"/>
  <c r="U385" i="4"/>
  <c r="U384" i="4"/>
  <c r="U383" i="4"/>
  <c r="U382" i="4"/>
  <c r="U381" i="4"/>
  <c r="U380" i="4"/>
  <c r="U378" i="4"/>
  <c r="U377" i="4"/>
  <c r="U376" i="4"/>
  <c r="U375" i="4"/>
  <c r="U374" i="4"/>
  <c r="U373" i="4"/>
  <c r="U372" i="4"/>
  <c r="U371" i="4"/>
  <c r="U370" i="4"/>
  <c r="U369" i="4"/>
  <c r="U368" i="4"/>
  <c r="U367" i="4"/>
  <c r="U366" i="4"/>
  <c r="U365" i="4"/>
  <c r="U364" i="4"/>
  <c r="U363" i="4"/>
  <c r="U362" i="4"/>
  <c r="U361" i="4"/>
  <c r="U360" i="4"/>
  <c r="U359" i="4"/>
  <c r="U358" i="4"/>
  <c r="U357" i="4"/>
  <c r="U356" i="4"/>
  <c r="U355" i="4"/>
  <c r="U354" i="4"/>
  <c r="U353" i="4"/>
  <c r="U351" i="4"/>
  <c r="U350" i="4"/>
  <c r="U349" i="4"/>
  <c r="U348" i="4"/>
  <c r="U347" i="4"/>
  <c r="U346" i="4"/>
  <c r="U345" i="4"/>
  <c r="U344" i="4"/>
  <c r="U342" i="4"/>
  <c r="U341" i="4"/>
  <c r="U340" i="4"/>
  <c r="U339" i="4"/>
  <c r="U338" i="4"/>
  <c r="U337" i="4"/>
  <c r="U336" i="4"/>
  <c r="U335" i="4"/>
  <c r="U334" i="4"/>
  <c r="U333" i="4"/>
  <c r="U332" i="4"/>
  <c r="U331" i="4"/>
  <c r="U330" i="4"/>
  <c r="U329" i="4"/>
  <c r="U328" i="4"/>
  <c r="U327" i="4"/>
  <c r="U326" i="4"/>
  <c r="U325" i="4"/>
  <c r="U324" i="4"/>
  <c r="U323" i="4"/>
  <c r="U322" i="4"/>
  <c r="U321" i="4"/>
  <c r="U320" i="4"/>
  <c r="U319" i="4"/>
  <c r="U318" i="4"/>
  <c r="U317" i="4"/>
  <c r="U315" i="4"/>
  <c r="U314" i="4"/>
  <c r="U313" i="4"/>
  <c r="U312" i="4"/>
  <c r="U311" i="4"/>
  <c r="U310" i="4"/>
  <c r="U309" i="4"/>
  <c r="U308" i="4"/>
  <c r="U307" i="4"/>
  <c r="U306" i="4"/>
  <c r="U305" i="4"/>
  <c r="U304" i="4"/>
  <c r="U303" i="4"/>
  <c r="U302" i="4"/>
  <c r="U301" i="4"/>
  <c r="U300" i="4"/>
  <c r="U299" i="4"/>
  <c r="U298" i="4"/>
  <c r="U297" i="4"/>
  <c r="U296" i="4"/>
  <c r="U295" i="4"/>
  <c r="U294" i="4"/>
  <c r="U293" i="4"/>
  <c r="U292" i="4"/>
  <c r="U291" i="4"/>
  <c r="U290" i="4"/>
  <c r="U289" i="4"/>
  <c r="U288" i="4"/>
  <c r="U287" i="4"/>
  <c r="U285" i="4"/>
  <c r="U284" i="4"/>
  <c r="U283" i="4"/>
  <c r="U282" i="4"/>
  <c r="U281" i="4"/>
  <c r="U280" i="4"/>
  <c r="U279" i="4"/>
  <c r="U278" i="4"/>
  <c r="U277" i="4"/>
  <c r="U276" i="4"/>
  <c r="U274" i="4"/>
  <c r="U273" i="4"/>
  <c r="U272" i="4"/>
  <c r="U271" i="4"/>
  <c r="U270" i="4"/>
  <c r="U269" i="4"/>
  <c r="U268" i="4"/>
  <c r="U267" i="4"/>
  <c r="U266" i="4"/>
  <c r="U265" i="4"/>
  <c r="U264" i="4"/>
  <c r="U263" i="4"/>
  <c r="U262" i="4"/>
  <c r="U261" i="4"/>
  <c r="U260" i="4"/>
  <c r="U259" i="4"/>
  <c r="U258" i="4"/>
  <c r="U257" i="4"/>
  <c r="U256" i="4"/>
  <c r="U255" i="4"/>
  <c r="U254" i="4"/>
  <c r="U253" i="4"/>
  <c r="U252" i="4"/>
  <c r="U251" i="4"/>
  <c r="U250" i="4"/>
  <c r="U249" i="4"/>
  <c r="U248" i="4"/>
  <c r="U247" i="4"/>
  <c r="U246" i="4"/>
  <c r="U245" i="4"/>
  <c r="U243" i="4"/>
  <c r="U242" i="4"/>
  <c r="U241" i="4"/>
  <c r="U240" i="4"/>
  <c r="U239" i="4"/>
  <c r="U238" i="4"/>
  <c r="U237" i="4"/>
  <c r="U236" i="4"/>
  <c r="U235" i="4"/>
  <c r="U234" i="4"/>
  <c r="U233" i="4"/>
  <c r="U232" i="4"/>
  <c r="U230" i="4"/>
  <c r="U229" i="4"/>
  <c r="U228" i="4"/>
  <c r="U227" i="4"/>
  <c r="U226" i="4"/>
  <c r="U225" i="4"/>
  <c r="U224" i="4"/>
  <c r="U223" i="4"/>
  <c r="U222" i="4"/>
  <c r="U221" i="4"/>
  <c r="U219" i="4"/>
  <c r="U218" i="4"/>
  <c r="U217" i="4"/>
  <c r="U216" i="4"/>
  <c r="U215" i="4"/>
  <c r="U214" i="4"/>
  <c r="U213" i="4"/>
  <c r="U212" i="4"/>
  <c r="U211" i="4"/>
  <c r="U210" i="4"/>
  <c r="U209" i="4"/>
  <c r="U208" i="4"/>
  <c r="U207" i="4"/>
  <c r="U206" i="4"/>
  <c r="U205" i="4"/>
  <c r="U204" i="4"/>
  <c r="U203" i="4"/>
  <c r="U202" i="4"/>
  <c r="U201" i="4"/>
  <c r="U200" i="4"/>
  <c r="U199" i="4"/>
  <c r="U198" i="4"/>
  <c r="U197" i="4"/>
  <c r="U196" i="4"/>
  <c r="U195" i="4"/>
  <c r="U194" i="4"/>
  <c r="U193" i="4"/>
  <c r="U191" i="4"/>
  <c r="U190" i="4"/>
  <c r="U189" i="4"/>
  <c r="U188" i="4"/>
  <c r="U187" i="4"/>
  <c r="U186" i="4"/>
  <c r="U185" i="4"/>
  <c r="U184" i="4"/>
  <c r="U183" i="4"/>
  <c r="U182" i="4"/>
  <c r="U181" i="4"/>
  <c r="U180" i="4"/>
  <c r="U176" i="4"/>
  <c r="U175" i="4"/>
  <c r="U174" i="4"/>
  <c r="U173" i="4"/>
  <c r="U171" i="4"/>
  <c r="U170" i="4"/>
  <c r="U169" i="4"/>
  <c r="U168" i="4"/>
  <c r="U162" i="4"/>
  <c r="U161" i="4"/>
  <c r="U160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17" i="4"/>
  <c r="U116" i="4"/>
  <c r="U115" i="4"/>
  <c r="U114" i="4"/>
  <c r="U113" i="4"/>
  <c r="U112" i="4"/>
  <c r="U111" i="4"/>
  <c r="U110" i="4"/>
  <c r="U103" i="4"/>
  <c r="U100" i="4"/>
  <c r="U99" i="4"/>
  <c r="U97" i="4"/>
  <c r="U96" i="4"/>
  <c r="U95" i="4"/>
  <c r="U93" i="4"/>
  <c r="U92" i="4"/>
  <c r="U91" i="4"/>
  <c r="U90" i="4"/>
  <c r="U88" i="4"/>
  <c r="U87" i="4"/>
  <c r="U86" i="4"/>
  <c r="U85" i="4"/>
  <c r="U84" i="4"/>
  <c r="U82" i="4"/>
  <c r="U81" i="4"/>
  <c r="U80" i="4"/>
  <c r="U79" i="4"/>
  <c r="U77" i="4"/>
  <c r="U76" i="4"/>
  <c r="U75" i="4"/>
  <c r="U74" i="4"/>
  <c r="U73" i="4"/>
  <c r="U68" i="4"/>
  <c r="U67" i="4"/>
  <c r="U66" i="4"/>
  <c r="U65" i="4"/>
  <c r="U64" i="4"/>
  <c r="U62" i="4"/>
  <c r="U61" i="4"/>
  <c r="U60" i="4"/>
  <c r="U59" i="4"/>
  <c r="U58" i="4"/>
  <c r="U56" i="4"/>
  <c r="U55" i="4"/>
  <c r="U54" i="4"/>
  <c r="U53" i="4"/>
  <c r="U52" i="4"/>
  <c r="U51" i="4"/>
  <c r="U50" i="4"/>
  <c r="U49" i="4"/>
  <c r="U48" i="4"/>
  <c r="U47" i="4"/>
  <c r="U46" i="4"/>
  <c r="U45" i="4"/>
  <c r="U42" i="4"/>
  <c r="U41" i="4"/>
  <c r="U40" i="4"/>
  <c r="U39" i="4"/>
  <c r="U38" i="4"/>
  <c r="U37" i="4"/>
  <c r="U36" i="4"/>
  <c r="U35" i="4"/>
  <c r="U34" i="4"/>
  <c r="U33" i="4"/>
  <c r="U32" i="4"/>
  <c r="U30" i="4"/>
  <c r="U29" i="4"/>
  <c r="U28" i="4"/>
  <c r="U27" i="4"/>
  <c r="U24" i="4"/>
  <c r="U23" i="4"/>
  <c r="U22" i="4"/>
  <c r="U21" i="4"/>
  <c r="U17" i="4"/>
  <c r="U16" i="4"/>
  <c r="U15" i="4"/>
  <c r="U14" i="4"/>
  <c r="U13" i="4"/>
  <c r="U10" i="4"/>
  <c r="U9" i="4"/>
  <c r="U8" i="4"/>
  <c r="U7" i="4"/>
  <c r="U6" i="4"/>
  <c r="U5" i="4"/>
  <c r="S495" i="4"/>
  <c r="S494" i="4"/>
  <c r="S493" i="4"/>
  <c r="S453" i="4"/>
  <c r="S452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1" i="4"/>
  <c r="S350" i="4"/>
  <c r="S349" i="4"/>
  <c r="S348" i="4"/>
  <c r="S347" i="4"/>
  <c r="S346" i="4"/>
  <c r="S345" i="4"/>
  <c r="S344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5" i="4"/>
  <c r="S284" i="4"/>
  <c r="S283" i="4"/>
  <c r="S282" i="4"/>
  <c r="S281" i="4"/>
  <c r="S280" i="4"/>
  <c r="S279" i="4"/>
  <c r="S278" i="4"/>
  <c r="S277" i="4"/>
  <c r="S276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0" i="4"/>
  <c r="S229" i="4"/>
  <c r="S228" i="4"/>
  <c r="S227" i="4"/>
  <c r="S226" i="4"/>
  <c r="S225" i="4"/>
  <c r="S224" i="4"/>
  <c r="S223" i="4"/>
  <c r="S222" i="4"/>
  <c r="S221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6" i="4"/>
  <c r="S175" i="4"/>
  <c r="S174" i="4"/>
  <c r="S173" i="4"/>
  <c r="S171" i="4"/>
  <c r="S170" i="4"/>
  <c r="S169" i="4"/>
  <c r="S168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17" i="4"/>
  <c r="S116" i="4"/>
  <c r="S115" i="4"/>
  <c r="S114" i="4"/>
  <c r="S113" i="4"/>
  <c r="S112" i="4"/>
  <c r="S111" i="4"/>
  <c r="S110" i="4"/>
  <c r="S103" i="4"/>
  <c r="S100" i="4"/>
  <c r="S99" i="4"/>
  <c r="S97" i="4"/>
  <c r="S96" i="4"/>
  <c r="S95" i="4"/>
  <c r="S93" i="4"/>
  <c r="S92" i="4"/>
  <c r="S91" i="4"/>
  <c r="S90" i="4"/>
  <c r="S88" i="4"/>
  <c r="S87" i="4"/>
  <c r="S86" i="4"/>
  <c r="S85" i="4"/>
  <c r="S84" i="4"/>
  <c r="S82" i="4"/>
  <c r="S81" i="4"/>
  <c r="S80" i="4"/>
  <c r="S79" i="4"/>
  <c r="S77" i="4"/>
  <c r="S76" i="4"/>
  <c r="S75" i="4"/>
  <c r="S74" i="4"/>
  <c r="S73" i="4"/>
  <c r="S68" i="4"/>
  <c r="S67" i="4"/>
  <c r="S66" i="4"/>
  <c r="S65" i="4"/>
  <c r="S64" i="4"/>
  <c r="S62" i="4"/>
  <c r="S61" i="4"/>
  <c r="S60" i="4"/>
  <c r="S59" i="4"/>
  <c r="S58" i="4"/>
  <c r="S56" i="4"/>
  <c r="S55" i="4"/>
  <c r="S54" i="4"/>
  <c r="S53" i="4"/>
  <c r="S52" i="4"/>
  <c r="S51" i="4"/>
  <c r="S50" i="4"/>
  <c r="S49" i="4"/>
  <c r="S48" i="4"/>
  <c r="S47" i="4"/>
  <c r="S46" i="4"/>
  <c r="S45" i="4"/>
  <c r="S42" i="4"/>
  <c r="S41" i="4"/>
  <c r="S40" i="4"/>
  <c r="S39" i="4"/>
  <c r="S38" i="4"/>
  <c r="S37" i="4"/>
  <c r="S36" i="4"/>
  <c r="S35" i="4"/>
  <c r="S34" i="4"/>
  <c r="S33" i="4"/>
  <c r="S32" i="4"/>
  <c r="S30" i="4"/>
  <c r="S29" i="4"/>
  <c r="S28" i="4"/>
  <c r="S27" i="4"/>
  <c r="S24" i="4"/>
  <c r="S23" i="4"/>
  <c r="S22" i="4"/>
  <c r="S21" i="4"/>
  <c r="S17" i="4"/>
  <c r="S16" i="4"/>
  <c r="S15" i="4"/>
  <c r="S14" i="4"/>
  <c r="S13" i="4"/>
  <c r="S10" i="4"/>
  <c r="S9" i="4"/>
  <c r="S8" i="4"/>
  <c r="S7" i="4"/>
  <c r="S6" i="4"/>
  <c r="S5" i="4"/>
  <c r="Y3" i="4"/>
  <c r="W3" i="4"/>
  <c r="U3" i="4"/>
  <c r="S3" i="4"/>
  <c r="H5" i="3" l="1"/>
  <c r="V4" i="4" l="1"/>
  <c r="W4" i="4" s="1"/>
  <c r="R4" i="4"/>
  <c r="S4" i="4" s="1"/>
  <c r="X4" i="4"/>
  <c r="Y4" i="4" s="1"/>
  <c r="AB4" i="4" s="1"/>
  <c r="T4" i="4"/>
  <c r="U4" i="4" s="1"/>
  <c r="X343" i="4" l="1"/>
  <c r="Y343" i="4" s="1"/>
  <c r="AB343" i="4" s="1"/>
  <c r="X419" i="4"/>
  <c r="Y419" i="4" s="1"/>
  <c r="AB419" i="4" s="1"/>
  <c r="R31" i="4"/>
  <c r="S31" i="4" s="1"/>
  <c r="R43" i="4"/>
  <c r="S43" i="4" s="1"/>
  <c r="T26" i="4"/>
  <c r="U26" i="4" s="1"/>
  <c r="T31" i="4"/>
  <c r="U31" i="4" s="1"/>
  <c r="T275" i="4"/>
  <c r="U275" i="4" s="1"/>
  <c r="T352" i="4"/>
  <c r="U352" i="4" s="1"/>
  <c r="T406" i="4"/>
  <c r="U406" i="4" s="1"/>
  <c r="T192" i="4"/>
  <c r="U192" i="4" s="1"/>
  <c r="T12" i="4"/>
  <c r="U12" i="4" s="1"/>
  <c r="T480" i="4"/>
  <c r="U480" i="4" s="1"/>
  <c r="T43" i="4"/>
  <c r="U43" i="4" s="1"/>
  <c r="R352" i="4"/>
  <c r="S352" i="4" s="1"/>
  <c r="V26" i="4"/>
  <c r="W26" i="4" s="1"/>
  <c r="V31" i="4"/>
  <c r="W31" i="4" s="1"/>
  <c r="V275" i="4"/>
  <c r="W275" i="4" s="1"/>
  <c r="V352" i="4"/>
  <c r="W352" i="4" s="1"/>
  <c r="V406" i="4"/>
  <c r="W406" i="4" s="1"/>
  <c r="V192" i="4"/>
  <c r="W192" i="4" s="1"/>
  <c r="V12" i="4"/>
  <c r="W12" i="4" s="1"/>
  <c r="V480" i="4"/>
  <c r="W480" i="4" s="1"/>
  <c r="V43" i="4"/>
  <c r="W43" i="4" s="1"/>
  <c r="R192" i="4"/>
  <c r="S192" i="4" s="1"/>
  <c r="R12" i="4"/>
  <c r="S12" i="4" s="1"/>
  <c r="X26" i="4"/>
  <c r="Y26" i="4" s="1"/>
  <c r="AB26" i="4" s="1"/>
  <c r="X31" i="4"/>
  <c r="Y31" i="4" s="1"/>
  <c r="AB31" i="4" s="1"/>
  <c r="X275" i="4"/>
  <c r="Y275" i="4" s="1"/>
  <c r="AB275" i="4" s="1"/>
  <c r="X352" i="4"/>
  <c r="Y352" i="4" s="1"/>
  <c r="AB352" i="4" s="1"/>
  <c r="X406" i="4"/>
  <c r="Y406" i="4" s="1"/>
  <c r="AB406" i="4" s="1"/>
  <c r="X192" i="4"/>
  <c r="Y192" i="4" s="1"/>
  <c r="AB192" i="4" s="1"/>
  <c r="X12" i="4"/>
  <c r="Y12" i="4" s="1"/>
  <c r="AB12" i="4" s="1"/>
  <c r="X480" i="4"/>
  <c r="Y480" i="4" s="1"/>
  <c r="AB480" i="4" s="1"/>
  <c r="X43" i="4"/>
  <c r="Y43" i="4" s="1"/>
  <c r="AB43" i="4" s="1"/>
  <c r="R406" i="4"/>
  <c r="S406" i="4" s="1"/>
  <c r="R480" i="4"/>
  <c r="S480" i="4" s="1"/>
  <c r="R343" i="4"/>
  <c r="S343" i="4" s="1"/>
  <c r="R419" i="4"/>
  <c r="S419" i="4" s="1"/>
  <c r="R275" i="4"/>
  <c r="S275" i="4" s="1"/>
  <c r="T343" i="4"/>
  <c r="U343" i="4" s="1"/>
  <c r="T419" i="4"/>
  <c r="U419" i="4" s="1"/>
  <c r="R26" i="4"/>
  <c r="S26" i="4" s="1"/>
  <c r="V343" i="4"/>
  <c r="W343" i="4" s="1"/>
  <c r="V419" i="4"/>
  <c r="W419" i="4" s="1"/>
  <c r="T167" i="4" l="1"/>
  <c r="U167" i="4" s="1"/>
  <c r="R487" i="4"/>
  <c r="S487" i="4" s="1"/>
  <c r="V286" i="4"/>
  <c r="W286" i="4" s="1"/>
  <c r="V473" i="4"/>
  <c r="W473" i="4" s="1"/>
  <c r="V489" i="4"/>
  <c r="W489" i="4" s="1"/>
  <c r="V492" i="4"/>
  <c r="W492" i="4" s="1"/>
  <c r="V167" i="4"/>
  <c r="W167" i="4" s="1"/>
  <c r="V474" i="4"/>
  <c r="W474" i="4" s="1"/>
  <c r="V476" i="4"/>
  <c r="W476" i="4" s="1"/>
  <c r="V458" i="4"/>
  <c r="W458" i="4" s="1"/>
  <c r="V98" i="4"/>
  <c r="W98" i="4" s="1"/>
  <c r="T459" i="4"/>
  <c r="U459" i="4" s="1"/>
  <c r="T479" i="4"/>
  <c r="U479" i="4" s="1"/>
  <c r="T466" i="4"/>
  <c r="U466" i="4" s="1"/>
  <c r="T472" i="4"/>
  <c r="U472" i="4" s="1"/>
  <c r="T109" i="4"/>
  <c r="U109" i="4" s="1"/>
  <c r="R459" i="4"/>
  <c r="S459" i="4" s="1"/>
  <c r="R486" i="4"/>
  <c r="S486" i="4" s="1"/>
  <c r="R166" i="4"/>
  <c r="S166" i="4" s="1"/>
  <c r="R484" i="4"/>
  <c r="S484" i="4" s="1"/>
  <c r="X108" i="4"/>
  <c r="Y108" i="4" s="1"/>
  <c r="AB108" i="4" s="1"/>
  <c r="X316" i="4"/>
  <c r="Y316" i="4" s="1"/>
  <c r="AB316" i="4" s="1"/>
  <c r="X72" i="4"/>
  <c r="Y72" i="4" s="1"/>
  <c r="AB72" i="4" s="1"/>
  <c r="R454" i="4"/>
  <c r="S454" i="4" s="1"/>
  <c r="V178" i="4"/>
  <c r="W178" i="4" s="1"/>
  <c r="V450" i="4"/>
  <c r="W450" i="4" s="1"/>
  <c r="V483" i="4"/>
  <c r="W483" i="4" s="1"/>
  <c r="V478" i="4"/>
  <c r="W478" i="4" s="1"/>
  <c r="V477" i="4"/>
  <c r="W477" i="4" s="1"/>
  <c r="V487" i="4"/>
  <c r="W487" i="4" s="1"/>
  <c r="V172" i="4"/>
  <c r="W172" i="4" s="1"/>
  <c r="T102" i="4"/>
  <c r="U102" i="4" s="1"/>
  <c r="T483" i="4"/>
  <c r="U483" i="4" s="1"/>
  <c r="T478" i="4"/>
  <c r="U478" i="4" s="1"/>
  <c r="T477" i="4"/>
  <c r="U477" i="4" s="1"/>
  <c r="T487" i="4"/>
  <c r="U487" i="4" s="1"/>
  <c r="T471" i="4"/>
  <c r="U471" i="4" s="1"/>
  <c r="T172" i="4"/>
  <c r="U172" i="4" s="1"/>
  <c r="X122" i="4"/>
  <c r="Y122" i="4" s="1"/>
  <c r="AB122" i="4" s="1"/>
  <c r="X465" i="4"/>
  <c r="Y465" i="4" s="1"/>
  <c r="AB465" i="4" s="1"/>
  <c r="X463" i="4"/>
  <c r="Y463" i="4" s="1"/>
  <c r="AB463" i="4" s="1"/>
  <c r="X485" i="4"/>
  <c r="Y485" i="4" s="1"/>
  <c r="AB485" i="4" s="1"/>
  <c r="X472" i="4"/>
  <c r="Y472" i="4" s="1"/>
  <c r="AB472" i="4" s="1"/>
  <c r="X458" i="4"/>
  <c r="Y458" i="4" s="1"/>
  <c r="AB458" i="4" s="1"/>
  <c r="X120" i="4"/>
  <c r="Y120" i="4" s="1"/>
  <c r="AB120" i="4" s="1"/>
  <c r="X109" i="4"/>
  <c r="Y109" i="4" s="1"/>
  <c r="AB109" i="4" s="1"/>
  <c r="X379" i="4"/>
  <c r="Y379" i="4" s="1"/>
  <c r="AB379" i="4" s="1"/>
  <c r="X244" i="4"/>
  <c r="Y244" i="4" s="1"/>
  <c r="AB244" i="4" s="1"/>
  <c r="X20" i="4"/>
  <c r="Y20" i="4" s="1"/>
  <c r="AB20" i="4" s="1"/>
  <c r="X78" i="4"/>
  <c r="Y78" i="4" s="1"/>
  <c r="AB78" i="4" s="1"/>
  <c r="T458" i="4"/>
  <c r="U458" i="4" s="1"/>
  <c r="V449" i="4"/>
  <c r="W449" i="4" s="1"/>
  <c r="R63" i="4"/>
  <c r="S63" i="4" s="1"/>
  <c r="T489" i="4"/>
  <c r="U489" i="4" s="1"/>
  <c r="V468" i="4"/>
  <c r="W468" i="4" s="1"/>
  <c r="V459" i="4"/>
  <c r="W459" i="4" s="1"/>
  <c r="V57" i="4"/>
  <c r="W57" i="4" s="1"/>
  <c r="V11" i="4"/>
  <c r="W11" i="4" s="1"/>
  <c r="V83" i="4"/>
  <c r="W83" i="4" s="1"/>
  <c r="V25" i="4"/>
  <c r="W25" i="4" s="1"/>
  <c r="R316" i="4"/>
  <c r="S316" i="4" s="1"/>
  <c r="T122" i="4"/>
  <c r="U122" i="4" s="1"/>
  <c r="T163" i="4"/>
  <c r="U163" i="4" s="1"/>
  <c r="T488" i="4"/>
  <c r="U488" i="4" s="1"/>
  <c r="T105" i="4"/>
  <c r="U105" i="4" s="1"/>
  <c r="T490" i="4"/>
  <c r="U490" i="4" s="1"/>
  <c r="T220" i="4"/>
  <c r="U220" i="4" s="1"/>
  <c r="T286" i="4"/>
  <c r="U286" i="4" s="1"/>
  <c r="T179" i="4"/>
  <c r="U179" i="4" s="1"/>
  <c r="R122" i="4"/>
  <c r="S122" i="4" s="1"/>
  <c r="R163" i="4"/>
  <c r="S163" i="4" s="1"/>
  <c r="R465" i="4"/>
  <c r="S465" i="4" s="1"/>
  <c r="R479" i="4"/>
  <c r="S479" i="4" s="1"/>
  <c r="R488" i="4"/>
  <c r="S488" i="4" s="1"/>
  <c r="R105" i="4"/>
  <c r="S105" i="4" s="1"/>
  <c r="R220" i="4"/>
  <c r="S220" i="4" s="1"/>
  <c r="R179" i="4"/>
  <c r="S179" i="4" s="1"/>
  <c r="R98" i="4"/>
  <c r="S98" i="4" s="1"/>
  <c r="R470" i="4"/>
  <c r="S470" i="4" s="1"/>
  <c r="X178" i="4"/>
  <c r="Y178" i="4" s="1"/>
  <c r="AB178" i="4" s="1"/>
  <c r="X450" i="4"/>
  <c r="Y450" i="4" s="1"/>
  <c r="AB450" i="4" s="1"/>
  <c r="X483" i="4"/>
  <c r="Y483" i="4" s="1"/>
  <c r="AB483" i="4" s="1"/>
  <c r="X478" i="4"/>
  <c r="Y478" i="4" s="1"/>
  <c r="AB478" i="4" s="1"/>
  <c r="X477" i="4"/>
  <c r="Y477" i="4" s="1"/>
  <c r="AB477" i="4" s="1"/>
  <c r="X457" i="4"/>
  <c r="Y457" i="4" s="1"/>
  <c r="AB457" i="4" s="1"/>
  <c r="X471" i="4"/>
  <c r="Y471" i="4" s="1"/>
  <c r="AB471" i="4" s="1"/>
  <c r="X63" i="4"/>
  <c r="Y63" i="4" s="1"/>
  <c r="AB63" i="4" s="1"/>
  <c r="X172" i="4"/>
  <c r="Y172" i="4" s="1"/>
  <c r="AB172" i="4" s="1"/>
  <c r="V102" i="4"/>
  <c r="W102" i="4" s="1"/>
  <c r="V460" i="4"/>
  <c r="W460" i="4" s="1"/>
  <c r="V475" i="4"/>
  <c r="W475" i="4" s="1"/>
  <c r="V469" i="4"/>
  <c r="W469" i="4" s="1"/>
  <c r="V471" i="4"/>
  <c r="W471" i="4" s="1"/>
  <c r="V165" i="4"/>
  <c r="W165" i="4" s="1"/>
  <c r="V106" i="4"/>
  <c r="W106" i="4" s="1"/>
  <c r="V63" i="4"/>
  <c r="W63" i="4" s="1"/>
  <c r="R177" i="4"/>
  <c r="S177" i="4" s="1"/>
  <c r="T178" i="4"/>
  <c r="U178" i="4" s="1"/>
  <c r="T450" i="4"/>
  <c r="U450" i="4" s="1"/>
  <c r="T475" i="4"/>
  <c r="U475" i="4" s="1"/>
  <c r="R72" i="4"/>
  <c r="S72" i="4" s="1"/>
  <c r="X464" i="4"/>
  <c r="Y464" i="4" s="1"/>
  <c r="AB464" i="4" s="1"/>
  <c r="X462" i="4"/>
  <c r="Y462" i="4" s="1"/>
  <c r="AB462" i="4" s="1"/>
  <c r="X468" i="4"/>
  <c r="Y468" i="4" s="1"/>
  <c r="AB468" i="4" s="1"/>
  <c r="X476" i="4"/>
  <c r="Y476" i="4" s="1"/>
  <c r="AB476" i="4" s="1"/>
  <c r="X118" i="4"/>
  <c r="Y118" i="4" s="1"/>
  <c r="AB118" i="4" s="1"/>
  <c r="X94" i="4"/>
  <c r="Y94" i="4" s="1"/>
  <c r="AB94" i="4" s="1"/>
  <c r="V101" i="4"/>
  <c r="W101" i="4" s="1"/>
  <c r="T463" i="4"/>
  <c r="U463" i="4" s="1"/>
  <c r="R167" i="4"/>
  <c r="S167" i="4" s="1"/>
  <c r="R109" i="4"/>
  <c r="S109" i="4" s="1"/>
  <c r="R20" i="4"/>
  <c r="S20" i="4" s="1"/>
  <c r="R102" i="4"/>
  <c r="S102" i="4" s="1"/>
  <c r="V466" i="4"/>
  <c r="W466" i="4" s="1"/>
  <c r="T101" i="4"/>
  <c r="U101" i="4" s="1"/>
  <c r="T107" i="4"/>
  <c r="U107" i="4" s="1"/>
  <c r="R455" i="4"/>
  <c r="S455" i="4" s="1"/>
  <c r="R107" i="4"/>
  <c r="S107" i="4" s="1"/>
  <c r="R490" i="4"/>
  <c r="S490" i="4" s="1"/>
  <c r="R57" i="4"/>
  <c r="S57" i="4" s="1"/>
  <c r="R491" i="4"/>
  <c r="S491" i="4" s="1"/>
  <c r="R478" i="4"/>
  <c r="S478" i="4" s="1"/>
  <c r="R44" i="4"/>
  <c r="S44" i="4" s="1"/>
  <c r="X102" i="4"/>
  <c r="Y102" i="4" s="1"/>
  <c r="AB102" i="4" s="1"/>
  <c r="X460" i="4"/>
  <c r="Y460" i="4" s="1"/>
  <c r="AB460" i="4" s="1"/>
  <c r="X475" i="4"/>
  <c r="Y475" i="4" s="1"/>
  <c r="AB475" i="4" s="1"/>
  <c r="X165" i="4"/>
  <c r="Y165" i="4" s="1"/>
  <c r="AB165" i="4" s="1"/>
  <c r="X106" i="4"/>
  <c r="Y106" i="4" s="1"/>
  <c r="AB106" i="4" s="1"/>
  <c r="V166" i="4"/>
  <c r="W166" i="4" s="1"/>
  <c r="V164" i="4"/>
  <c r="W164" i="4" s="1"/>
  <c r="V482" i="4"/>
  <c r="W482" i="4" s="1"/>
  <c r="V454" i="4"/>
  <c r="W454" i="4" s="1"/>
  <c r="V89" i="4"/>
  <c r="W89" i="4" s="1"/>
  <c r="R19" i="4"/>
  <c r="S19" i="4" s="1"/>
  <c r="T166" i="4"/>
  <c r="U166" i="4" s="1"/>
  <c r="T164" i="4"/>
  <c r="U164" i="4" s="1"/>
  <c r="T482" i="4"/>
  <c r="U482" i="4" s="1"/>
  <c r="T469" i="4"/>
  <c r="U469" i="4" s="1"/>
  <c r="T165" i="4"/>
  <c r="U165" i="4" s="1"/>
  <c r="T106" i="4"/>
  <c r="U106" i="4" s="1"/>
  <c r="T89" i="4"/>
  <c r="U89" i="4" s="1"/>
  <c r="X473" i="4"/>
  <c r="Y473" i="4" s="1"/>
  <c r="AB473" i="4" s="1"/>
  <c r="X492" i="4"/>
  <c r="Y492" i="4" s="1"/>
  <c r="AB492" i="4" s="1"/>
  <c r="X167" i="4"/>
  <c r="Y167" i="4" s="1"/>
  <c r="AB167" i="4" s="1"/>
  <c r="X83" i="4"/>
  <c r="Y83" i="4" s="1"/>
  <c r="AB83" i="4" s="1"/>
  <c r="V455" i="4"/>
  <c r="W455" i="4" s="1"/>
  <c r="R477" i="4"/>
  <c r="S477" i="4" s="1"/>
  <c r="T94" i="4"/>
  <c r="U94" i="4" s="1"/>
  <c r="R451" i="4"/>
  <c r="S451" i="4" s="1"/>
  <c r="V163" i="4"/>
  <c r="W163" i="4" s="1"/>
  <c r="V465" i="4"/>
  <c r="W465" i="4" s="1"/>
  <c r="V479" i="4"/>
  <c r="W479" i="4" s="1"/>
  <c r="V488" i="4"/>
  <c r="W488" i="4" s="1"/>
  <c r="V107" i="4"/>
  <c r="W107" i="4" s="1"/>
  <c r="V105" i="4"/>
  <c r="W105" i="4" s="1"/>
  <c r="V220" i="4"/>
  <c r="W220" i="4" s="1"/>
  <c r="V179" i="4"/>
  <c r="W179" i="4" s="1"/>
  <c r="R469" i="4"/>
  <c r="S469" i="4" s="1"/>
  <c r="R231" i="4"/>
  <c r="S231" i="4" s="1"/>
  <c r="T455" i="4"/>
  <c r="U455" i="4" s="1"/>
  <c r="T486" i="4"/>
  <c r="U486" i="4" s="1"/>
  <c r="T481" i="4"/>
  <c r="U481" i="4" s="1"/>
  <c r="T121" i="4"/>
  <c r="U121" i="4" s="1"/>
  <c r="T456" i="4"/>
  <c r="U456" i="4" s="1"/>
  <c r="T69" i="4"/>
  <c r="U69" i="4" s="1"/>
  <c r="T98" i="4"/>
  <c r="U98" i="4" s="1"/>
  <c r="T83" i="4"/>
  <c r="U83" i="4" s="1"/>
  <c r="R464" i="4"/>
  <c r="S464" i="4" s="1"/>
  <c r="R101" i="4"/>
  <c r="S101" i="4" s="1"/>
  <c r="R481" i="4"/>
  <c r="S481" i="4" s="1"/>
  <c r="R286" i="4"/>
  <c r="S286" i="4" s="1"/>
  <c r="R69" i="4"/>
  <c r="S69" i="4" s="1"/>
  <c r="R119" i="4"/>
  <c r="S119" i="4" s="1"/>
  <c r="R106" i="4"/>
  <c r="S106" i="4" s="1"/>
  <c r="R165" i="4"/>
  <c r="S165" i="4" s="1"/>
  <c r="X461" i="4"/>
  <c r="Y461" i="4" s="1"/>
  <c r="AB461" i="4" s="1"/>
  <c r="X482" i="4"/>
  <c r="Y482" i="4" s="1"/>
  <c r="AB482" i="4" s="1"/>
  <c r="X487" i="4"/>
  <c r="Y487" i="4" s="1"/>
  <c r="AB487" i="4" s="1"/>
  <c r="X454" i="4"/>
  <c r="Y454" i="4" s="1"/>
  <c r="AB454" i="4" s="1"/>
  <c r="X89" i="4"/>
  <c r="Y89" i="4" s="1"/>
  <c r="AB89" i="4" s="1"/>
  <c r="V470" i="4"/>
  <c r="W470" i="4" s="1"/>
  <c r="V496" i="4"/>
  <c r="W496" i="4" s="1"/>
  <c r="V104" i="4"/>
  <c r="W104" i="4" s="1"/>
  <c r="R104" i="4"/>
  <c r="S104" i="4" s="1"/>
  <c r="T496" i="4"/>
  <c r="U496" i="4" s="1"/>
  <c r="T454" i="4"/>
  <c r="U454" i="4" s="1"/>
  <c r="T104" i="4"/>
  <c r="U104" i="4" s="1"/>
  <c r="T70" i="4"/>
  <c r="U70" i="4" s="1"/>
  <c r="X455" i="4"/>
  <c r="Y455" i="4" s="1"/>
  <c r="AB455" i="4" s="1"/>
  <c r="X474" i="4"/>
  <c r="Y474" i="4" s="1"/>
  <c r="AB474" i="4" s="1"/>
  <c r="X57" i="4"/>
  <c r="Y57" i="4" s="1"/>
  <c r="AB57" i="4" s="1"/>
  <c r="X98" i="4"/>
  <c r="Y98" i="4" s="1"/>
  <c r="AB98" i="4" s="1"/>
  <c r="X11" i="4"/>
  <c r="Y11" i="4" s="1"/>
  <c r="AB11" i="4" s="1"/>
  <c r="X25" i="4"/>
  <c r="Y25" i="4" s="1"/>
  <c r="AB25" i="4" s="1"/>
  <c r="V121" i="4"/>
  <c r="W121" i="4" s="1"/>
  <c r="V456" i="4"/>
  <c r="W456" i="4" s="1"/>
  <c r="V69" i="4"/>
  <c r="W69" i="4" s="1"/>
  <c r="T449" i="4"/>
  <c r="U449" i="4" s="1"/>
  <c r="T485" i="4"/>
  <c r="U485" i="4" s="1"/>
  <c r="T120" i="4"/>
  <c r="U120" i="4" s="1"/>
  <c r="T379" i="4"/>
  <c r="U379" i="4" s="1"/>
  <c r="X496" i="4"/>
  <c r="Y496" i="4" s="1"/>
  <c r="AB496" i="4" s="1"/>
  <c r="X70" i="4"/>
  <c r="Y70" i="4" s="1"/>
  <c r="AB70" i="4" s="1"/>
  <c r="V491" i="4"/>
  <c r="W491" i="4" s="1"/>
  <c r="V484" i="4"/>
  <c r="W484" i="4" s="1"/>
  <c r="V44" i="4"/>
  <c r="W44" i="4" s="1"/>
  <c r="V19" i="4"/>
  <c r="W19" i="4" s="1"/>
  <c r="V231" i="4"/>
  <c r="W231" i="4" s="1"/>
  <c r="T491" i="4"/>
  <c r="U491" i="4" s="1"/>
  <c r="T470" i="4"/>
  <c r="U470" i="4" s="1"/>
  <c r="T484" i="4"/>
  <c r="U484" i="4" s="1"/>
  <c r="T231" i="4"/>
  <c r="U231" i="4" s="1"/>
  <c r="X489" i="4"/>
  <c r="Y489" i="4" s="1"/>
  <c r="AB489" i="4" s="1"/>
  <c r="X459" i="4"/>
  <c r="Y459" i="4" s="1"/>
  <c r="AB459" i="4" s="1"/>
  <c r="X466" i="4"/>
  <c r="Y466" i="4" s="1"/>
  <c r="AB466" i="4" s="1"/>
  <c r="X121" i="4"/>
  <c r="Y121" i="4" s="1"/>
  <c r="AB121" i="4" s="1"/>
  <c r="X456" i="4"/>
  <c r="Y456" i="4" s="1"/>
  <c r="AB456" i="4" s="1"/>
  <c r="R482" i="4"/>
  <c r="S482" i="4" s="1"/>
  <c r="V464" i="4"/>
  <c r="W464" i="4" s="1"/>
  <c r="T20" i="4"/>
  <c r="U20" i="4" s="1"/>
  <c r="R456" i="4"/>
  <c r="S456" i="4" s="1"/>
  <c r="R121" i="4"/>
  <c r="S121" i="4" s="1"/>
  <c r="R120" i="4"/>
  <c r="S120" i="4" s="1"/>
  <c r="R483" i="4"/>
  <c r="S483" i="4" s="1"/>
  <c r="V481" i="4"/>
  <c r="W481" i="4" s="1"/>
  <c r="R71" i="4"/>
  <c r="S71" i="4" s="1"/>
  <c r="T465" i="4"/>
  <c r="U465" i="4" s="1"/>
  <c r="T118" i="4"/>
  <c r="U118" i="4" s="1"/>
  <c r="T78" i="4"/>
  <c r="U78" i="4" s="1"/>
  <c r="R489" i="4"/>
  <c r="S489" i="4" s="1"/>
  <c r="R462" i="4"/>
  <c r="S462" i="4" s="1"/>
  <c r="R118" i="4"/>
  <c r="S118" i="4" s="1"/>
  <c r="R94" i="4"/>
  <c r="S94" i="4" s="1"/>
  <c r="R78" i="4"/>
  <c r="S78" i="4" s="1"/>
  <c r="R450" i="4"/>
  <c r="S450" i="4" s="1"/>
  <c r="R467" i="4"/>
  <c r="S467" i="4" s="1"/>
  <c r="X491" i="4"/>
  <c r="Y491" i="4" s="1"/>
  <c r="AB491" i="4" s="1"/>
  <c r="X164" i="4"/>
  <c r="Y164" i="4" s="1"/>
  <c r="AB164" i="4" s="1"/>
  <c r="X19" i="4"/>
  <c r="Y19" i="4" s="1"/>
  <c r="AB19" i="4" s="1"/>
  <c r="X231" i="4"/>
  <c r="Y231" i="4" s="1"/>
  <c r="AB231" i="4" s="1"/>
  <c r="R461" i="4"/>
  <c r="S461" i="4" s="1"/>
  <c r="R457" i="4"/>
  <c r="S457" i="4" s="1"/>
  <c r="R108" i="4"/>
  <c r="S108" i="4" s="1"/>
  <c r="V119" i="4"/>
  <c r="W119" i="4" s="1"/>
  <c r="V461" i="4"/>
  <c r="W461" i="4" s="1"/>
  <c r="V177" i="4"/>
  <c r="W177" i="4" s="1"/>
  <c r="V467" i="4"/>
  <c r="W467" i="4" s="1"/>
  <c r="V71" i="4"/>
  <c r="W71" i="4" s="1"/>
  <c r="R89" i="4"/>
  <c r="S89" i="4" s="1"/>
  <c r="T119" i="4"/>
  <c r="U119" i="4" s="1"/>
  <c r="T177" i="4"/>
  <c r="U177" i="4" s="1"/>
  <c r="T467" i="4"/>
  <c r="U467" i="4" s="1"/>
  <c r="T44" i="4"/>
  <c r="U44" i="4" s="1"/>
  <c r="T63" i="4"/>
  <c r="U63" i="4" s="1"/>
  <c r="T123" i="4"/>
  <c r="U123" i="4" s="1"/>
  <c r="R123" i="4"/>
  <c r="S123" i="4" s="1"/>
  <c r="X163" i="4"/>
  <c r="Y163" i="4" s="1"/>
  <c r="AB163" i="4" s="1"/>
  <c r="X18" i="4"/>
  <c r="Y18" i="4" s="1"/>
  <c r="AB18" i="4" s="1"/>
  <c r="X486" i="4"/>
  <c r="Y486" i="4" s="1"/>
  <c r="AB486" i="4" s="1"/>
  <c r="X479" i="4"/>
  <c r="Y479" i="4" s="1"/>
  <c r="AB479" i="4" s="1"/>
  <c r="X488" i="4"/>
  <c r="Y488" i="4" s="1"/>
  <c r="AB488" i="4" s="1"/>
  <c r="X105" i="4"/>
  <c r="Y105" i="4" s="1"/>
  <c r="AB105" i="4" s="1"/>
  <c r="X490" i="4"/>
  <c r="Y490" i="4" s="1"/>
  <c r="AB490" i="4" s="1"/>
  <c r="X220" i="4"/>
  <c r="Y220" i="4" s="1"/>
  <c r="AB220" i="4" s="1"/>
  <c r="X179" i="4"/>
  <c r="Y179" i="4" s="1"/>
  <c r="AB179" i="4" s="1"/>
  <c r="V18" i="4"/>
  <c r="W18" i="4" s="1"/>
  <c r="T244" i="4"/>
  <c r="U244" i="4" s="1"/>
  <c r="R460" i="4"/>
  <c r="S460" i="4" s="1"/>
  <c r="T464" i="4"/>
  <c r="U464" i="4" s="1"/>
  <c r="V463" i="4"/>
  <c r="W463" i="4" s="1"/>
  <c r="V485" i="4"/>
  <c r="W485" i="4" s="1"/>
  <c r="V486" i="4"/>
  <c r="W486" i="4" s="1"/>
  <c r="V472" i="4"/>
  <c r="W472" i="4" s="1"/>
  <c r="V120" i="4"/>
  <c r="W120" i="4" s="1"/>
  <c r="V109" i="4"/>
  <c r="W109" i="4" s="1"/>
  <c r="V379" i="4"/>
  <c r="W379" i="4" s="1"/>
  <c r="V244" i="4"/>
  <c r="W244" i="4" s="1"/>
  <c r="V20" i="4"/>
  <c r="W20" i="4" s="1"/>
  <c r="T473" i="4"/>
  <c r="U473" i="4" s="1"/>
  <c r="T492" i="4"/>
  <c r="U492" i="4" s="1"/>
  <c r="T474" i="4"/>
  <c r="U474" i="4" s="1"/>
  <c r="T18" i="4"/>
  <c r="U18" i="4" s="1"/>
  <c r="T476" i="4"/>
  <c r="U476" i="4" s="1"/>
  <c r="R473" i="4"/>
  <c r="S473" i="4" s="1"/>
  <c r="R449" i="4"/>
  <c r="S449" i="4" s="1"/>
  <c r="R492" i="4"/>
  <c r="S492" i="4" s="1"/>
  <c r="R474" i="4"/>
  <c r="S474" i="4" s="1"/>
  <c r="R485" i="4"/>
  <c r="S485" i="4" s="1"/>
  <c r="R18" i="4"/>
  <c r="S18" i="4" s="1"/>
  <c r="R476" i="4"/>
  <c r="S476" i="4" s="1"/>
  <c r="R466" i="4"/>
  <c r="S466" i="4" s="1"/>
  <c r="R379" i="4"/>
  <c r="S379" i="4" s="1"/>
  <c r="R244" i="4"/>
  <c r="S244" i="4" s="1"/>
  <c r="R83" i="4"/>
  <c r="S83" i="4" s="1"/>
  <c r="R178" i="4"/>
  <c r="S178" i="4" s="1"/>
  <c r="X166" i="4"/>
  <c r="Y166" i="4" s="1"/>
  <c r="AB166" i="4" s="1"/>
  <c r="X177" i="4"/>
  <c r="Y177" i="4" s="1"/>
  <c r="AB177" i="4" s="1"/>
  <c r="X467" i="4"/>
  <c r="Y467" i="4" s="1"/>
  <c r="AB467" i="4" s="1"/>
  <c r="X104" i="4"/>
  <c r="Y104" i="4" s="1"/>
  <c r="AB104" i="4" s="1"/>
  <c r="X71" i="4"/>
  <c r="Y71" i="4" s="1"/>
  <c r="AB71" i="4" s="1"/>
  <c r="X123" i="4"/>
  <c r="Y123" i="4" s="1"/>
  <c r="AB123" i="4" s="1"/>
  <c r="R475" i="4"/>
  <c r="S475" i="4" s="1"/>
  <c r="R172" i="4"/>
  <c r="S172" i="4" s="1"/>
  <c r="V451" i="4"/>
  <c r="W451" i="4" s="1"/>
  <c r="V316" i="4"/>
  <c r="W316" i="4" s="1"/>
  <c r="V70" i="4"/>
  <c r="W70" i="4" s="1"/>
  <c r="T451" i="4"/>
  <c r="U451" i="4" s="1"/>
  <c r="T460" i="4"/>
  <c r="U460" i="4" s="1"/>
  <c r="T461" i="4"/>
  <c r="U461" i="4" s="1"/>
  <c r="T316" i="4"/>
  <c r="U316" i="4" s="1"/>
  <c r="T71" i="4"/>
  <c r="U71" i="4" s="1"/>
  <c r="X101" i="4"/>
  <c r="Y101" i="4" s="1"/>
  <c r="AB101" i="4" s="1"/>
  <c r="X107" i="4"/>
  <c r="Y107" i="4" s="1"/>
  <c r="AB107" i="4" s="1"/>
  <c r="X286" i="4"/>
  <c r="Y286" i="4" s="1"/>
  <c r="AB286" i="4" s="1"/>
  <c r="V490" i="4"/>
  <c r="W490" i="4" s="1"/>
  <c r="T462" i="4"/>
  <c r="U462" i="4" s="1"/>
  <c r="V122" i="4"/>
  <c r="W122" i="4" s="1"/>
  <c r="V462" i="4"/>
  <c r="W462" i="4" s="1"/>
  <c r="V118" i="4"/>
  <c r="W118" i="4" s="1"/>
  <c r="V94" i="4"/>
  <c r="W94" i="4" s="1"/>
  <c r="V78" i="4"/>
  <c r="W78" i="4" s="1"/>
  <c r="T468" i="4"/>
  <c r="U468" i="4" s="1"/>
  <c r="T57" i="4"/>
  <c r="U57" i="4" s="1"/>
  <c r="T11" i="4"/>
  <c r="U11" i="4" s="1"/>
  <c r="T25" i="4"/>
  <c r="U25" i="4" s="1"/>
  <c r="R468" i="4"/>
  <c r="S468" i="4" s="1"/>
  <c r="R463" i="4"/>
  <c r="S463" i="4" s="1"/>
  <c r="R472" i="4"/>
  <c r="S472" i="4" s="1"/>
  <c r="R458" i="4"/>
  <c r="S458" i="4" s="1"/>
  <c r="R11" i="4"/>
  <c r="S11" i="4" s="1"/>
  <c r="R25" i="4"/>
  <c r="S25" i="4" s="1"/>
  <c r="R164" i="4"/>
  <c r="S164" i="4" s="1"/>
  <c r="R471" i="4"/>
  <c r="S471" i="4" s="1"/>
  <c r="X451" i="4"/>
  <c r="Y451" i="4" s="1"/>
  <c r="AB451" i="4" s="1"/>
  <c r="X119" i="4"/>
  <c r="Y119" i="4" s="1"/>
  <c r="AB119" i="4" s="1"/>
  <c r="X470" i="4"/>
  <c r="Y470" i="4" s="1"/>
  <c r="AB470" i="4" s="1"/>
  <c r="X484" i="4"/>
  <c r="Y484" i="4" s="1"/>
  <c r="AB484" i="4" s="1"/>
  <c r="X469" i="4"/>
  <c r="Y469" i="4" s="1"/>
  <c r="AB469" i="4" s="1"/>
  <c r="X44" i="4"/>
  <c r="Y44" i="4" s="1"/>
  <c r="AB44" i="4" s="1"/>
  <c r="V457" i="4"/>
  <c r="W457" i="4" s="1"/>
  <c r="V108" i="4"/>
  <c r="W108" i="4" s="1"/>
  <c r="V123" i="4"/>
  <c r="W123" i="4" s="1"/>
  <c r="V72" i="4"/>
  <c r="W72" i="4" s="1"/>
  <c r="R496" i="4"/>
  <c r="S496" i="4" s="1"/>
  <c r="T457" i="4"/>
  <c r="U457" i="4" s="1"/>
  <c r="T108" i="4"/>
  <c r="U108" i="4" s="1"/>
  <c r="T19" i="4"/>
  <c r="U19" i="4" s="1"/>
  <c r="T72" i="4"/>
  <c r="U72" i="4" s="1"/>
  <c r="X449" i="4"/>
  <c r="Y449" i="4" s="1"/>
  <c r="AB449" i="4" s="1"/>
  <c r="X481" i="4"/>
  <c r="Y481" i="4" s="1"/>
  <c r="AB481" i="4" s="1"/>
  <c r="X69" i="4"/>
  <c r="Y69" i="4" s="1"/>
  <c r="AB69" i="4" s="1"/>
  <c r="R70" i="4"/>
  <c r="S70" i="4" s="1"/>
  <c r="AB497" i="4" l="1"/>
  <c r="U497" i="4"/>
  <c r="D6" i="3" s="1"/>
  <c r="E6" i="3" s="1"/>
  <c r="I6" i="3" s="1"/>
  <c r="Y497" i="4"/>
  <c r="D8" i="3" s="1"/>
  <c r="E8" i="3" s="1"/>
  <c r="I8" i="3" s="1"/>
  <c r="S497" i="4"/>
  <c r="D5" i="3" s="1"/>
  <c r="E5" i="3" s="1"/>
  <c r="I5" i="3" s="1"/>
  <c r="W497" i="4"/>
  <c r="D7" i="3" s="1"/>
  <c r="E7" i="3" s="1"/>
  <c r="I7" i="3" s="1"/>
  <c r="K7" i="3" l="1"/>
  <c r="J7" i="3"/>
  <c r="J5" i="3"/>
  <c r="K5" i="3"/>
  <c r="L5" i="3" s="1"/>
  <c r="M5" i="3" s="1"/>
  <c r="K8" i="3"/>
  <c r="J8" i="3"/>
  <c r="K6" i="3"/>
  <c r="J6" i="3"/>
  <c r="L7" i="3" l="1"/>
  <c r="M7" i="3" s="1"/>
  <c r="L8" i="3"/>
  <c r="M8" i="3" s="1"/>
  <c r="L6" i="3"/>
  <c r="M6" i="3" s="1"/>
</calcChain>
</file>

<file path=xl/sharedStrings.xml><?xml version="1.0" encoding="utf-8"?>
<sst xmlns="http://schemas.openxmlformats.org/spreadsheetml/2006/main" count="5290" uniqueCount="674">
  <si>
    <t>Level</t>
  </si>
  <si>
    <t>UOM</t>
  </si>
  <si>
    <t>853-224170-107</t>
  </si>
  <si>
    <t>VARF,HDR DB</t>
  </si>
  <si>
    <t>EA</t>
  </si>
  <si>
    <t>L</t>
  </si>
  <si>
    <t xml:space="preserve"> </t>
  </si>
  <si>
    <t xml:space="preserve">P </t>
  </si>
  <si>
    <t xml:space="preserve">   </t>
  </si>
  <si>
    <t>839-292349-001</t>
  </si>
  <si>
    <t>16-364886-00</t>
  </si>
  <si>
    <t>Y</t>
  </si>
  <si>
    <t>61-384814-00</t>
  </si>
  <si>
    <t>DDI</t>
  </si>
  <si>
    <t>61-338762-00</t>
  </si>
  <si>
    <t xml:space="preserve"> C4</t>
  </si>
  <si>
    <t>SV1000-DUL02231</t>
  </si>
  <si>
    <t>SMC</t>
  </si>
  <si>
    <t>17-370519-00</t>
  </si>
  <si>
    <t>PLATE,MTG,SLIDE,RIGHT,HFS PWR SUPPLY,VXT</t>
  </si>
  <si>
    <t>714-290607-002</t>
  </si>
  <si>
    <t>17-341578-00</t>
  </si>
  <si>
    <t>714-292975-003</t>
  </si>
  <si>
    <t>03-346165-00</t>
  </si>
  <si>
    <t>22-376256-00</t>
  </si>
  <si>
    <t>9563K54</t>
  </si>
  <si>
    <t>MCMASTER-CARR</t>
  </si>
  <si>
    <t>02-335229-00</t>
  </si>
  <si>
    <t>15-315550-00</t>
  </si>
  <si>
    <t>15-315552-00</t>
  </si>
  <si>
    <t>17-368164-00</t>
  </si>
  <si>
    <t>17-403851-00</t>
  </si>
  <si>
    <t>17-362914-00</t>
  </si>
  <si>
    <t>714-225474-001</t>
  </si>
  <si>
    <t>718-346305-001</t>
  </si>
  <si>
    <t>718-239214-004</t>
  </si>
  <si>
    <t>19-122281-00</t>
  </si>
  <si>
    <t>0221-14406</t>
  </si>
  <si>
    <t>HUBCITY</t>
  </si>
  <si>
    <t>19-129479-00</t>
  </si>
  <si>
    <t>20-100482-00</t>
  </si>
  <si>
    <t>C4S</t>
  </si>
  <si>
    <t>2536624 MODIFIED</t>
  </si>
  <si>
    <t>22-290124-00</t>
  </si>
  <si>
    <t>CLUTCH,DETENT, TORQ. LMTR.,80 IN-LB, .62</t>
  </si>
  <si>
    <t>M918-2521</t>
  </si>
  <si>
    <t>HIGH PRECISION INC.</t>
  </si>
  <si>
    <t>34-10175-00</t>
  </si>
  <si>
    <t>BZ-2RW822-A2</t>
  </si>
  <si>
    <t>HONEYWELL</t>
  </si>
  <si>
    <t>853-339572-001</t>
  </si>
  <si>
    <t>766-337637-001</t>
  </si>
  <si>
    <t>VLV,3-WAY,DIAPH,PNEU,3/16 ORF,1/4IN FNPT</t>
  </si>
  <si>
    <t>HPV3-144-HT (1115963)</t>
  </si>
  <si>
    <t>SAINT-GOBAIN</t>
  </si>
  <si>
    <t>60-183735-00</t>
  </si>
  <si>
    <t>SS-6-TA-1-4</t>
  </si>
  <si>
    <t>SWAGELOK</t>
  </si>
  <si>
    <t>22-00199-00</t>
  </si>
  <si>
    <t>SS-600-9</t>
  </si>
  <si>
    <t>22-131875-00</t>
  </si>
  <si>
    <t>SS-600-3</t>
  </si>
  <si>
    <t>920-212036-001</t>
  </si>
  <si>
    <t>KQB2L01-32</t>
  </si>
  <si>
    <t>785-277956-003</t>
  </si>
  <si>
    <t>02-346367-00</t>
  </si>
  <si>
    <t>17-358995-00</t>
  </si>
  <si>
    <t>61-274138-00</t>
  </si>
  <si>
    <t>6105G1SBAA</t>
  </si>
  <si>
    <t>LYTRON</t>
  </si>
  <si>
    <t>21-041269-08</t>
  </si>
  <si>
    <t>SCRW,SKT,CAP,10-32X.5,SS</t>
  </si>
  <si>
    <t>PRO STAINLESS</t>
  </si>
  <si>
    <t>21-042023-08</t>
  </si>
  <si>
    <t>21-045954-00</t>
  </si>
  <si>
    <t>96278A411</t>
  </si>
  <si>
    <t>02-287650-00</t>
  </si>
  <si>
    <t>20-160892-00</t>
  </si>
  <si>
    <t>09450-6</t>
  </si>
  <si>
    <t>QUALTEK ELECTRONICS</t>
  </si>
  <si>
    <t>21-041319-32</t>
  </si>
  <si>
    <t>31-00155-00</t>
  </si>
  <si>
    <t>TY23M</t>
  </si>
  <si>
    <t>785-016037-001</t>
  </si>
  <si>
    <t>ORDER TO SPECIFICATION</t>
  </si>
  <si>
    <t>715-288323-001</t>
  </si>
  <si>
    <t xml:space="preserve">D </t>
  </si>
  <si>
    <t>22-00190-00</t>
  </si>
  <si>
    <t>SS-600-61</t>
  </si>
  <si>
    <t>38-136562-06</t>
  </si>
  <si>
    <t>PE3573-72</t>
  </si>
  <si>
    <t>3rd Party Supplier/Generic Website</t>
  </si>
  <si>
    <t>03-339533-00</t>
  </si>
  <si>
    <t>853-282181-002</t>
  </si>
  <si>
    <t>03-360361-02</t>
  </si>
  <si>
    <t>03-387795-00</t>
  </si>
  <si>
    <t>03-353468-00</t>
  </si>
  <si>
    <t>03-387854-00</t>
  </si>
  <si>
    <t>03-339470-00</t>
  </si>
  <si>
    <t>853-253365-004</t>
  </si>
  <si>
    <t>03-376254-00</t>
  </si>
  <si>
    <t>CBL ASSY,JUMPER,FRONT,RF COVER,2010,EIOC</t>
  </si>
  <si>
    <t>853-253365-002</t>
  </si>
  <si>
    <t>853-253365-005</t>
  </si>
  <si>
    <t>03-383787-00</t>
  </si>
  <si>
    <t>03-385321-00</t>
  </si>
  <si>
    <t>21-042023-06</t>
  </si>
  <si>
    <t>ORDER BY DESCRIPTION</t>
  </si>
  <si>
    <t>21-042024-05</t>
  </si>
  <si>
    <t>INDUSTRY STD</t>
  </si>
  <si>
    <t>21-179934-00</t>
  </si>
  <si>
    <t>21-042024-06</t>
  </si>
  <si>
    <t>BY DESCRIPTION</t>
  </si>
  <si>
    <t>21-041267-08</t>
  </si>
  <si>
    <t>21-042024-07</t>
  </si>
  <si>
    <t>WASHER,LOCK,#10,SS</t>
  </si>
  <si>
    <t>21-041269-10</t>
  </si>
  <si>
    <t>SCRW,SKT,CAP,10-32X.625,SS</t>
  </si>
  <si>
    <t>21-041269-12</t>
  </si>
  <si>
    <t>SCRW,SKT,CAP,10-32X.75,SS</t>
  </si>
  <si>
    <t>21-041266-16</t>
  </si>
  <si>
    <t>21-041906-04</t>
  </si>
  <si>
    <t>21-041307-20</t>
  </si>
  <si>
    <t>21-041906-10</t>
  </si>
  <si>
    <t>21-045952-00</t>
  </si>
  <si>
    <t>96278A007</t>
  </si>
  <si>
    <t>21-041270-14</t>
  </si>
  <si>
    <t>IFI STANDARD</t>
  </si>
  <si>
    <t>21-042024-08</t>
  </si>
  <si>
    <t>21-042023-09</t>
  </si>
  <si>
    <t>21-041267-28</t>
  </si>
  <si>
    <t>21-042023-07</t>
  </si>
  <si>
    <t>21-041270-16</t>
  </si>
  <si>
    <t>SCR,SKT,HEX,1/4-20</t>
  </si>
  <si>
    <t>31-00228-00</t>
  </si>
  <si>
    <t>TM3S10-C</t>
  </si>
  <si>
    <t>21-041303-06</t>
  </si>
  <si>
    <t>960-004843-002</t>
  </si>
  <si>
    <t>KRYTOX LVP</t>
  </si>
  <si>
    <t>DUPONT</t>
  </si>
  <si>
    <t>31-00157-00</t>
  </si>
  <si>
    <t>TY26M</t>
  </si>
  <si>
    <t>22-10506-00</t>
  </si>
  <si>
    <t>KQ2E07-00A</t>
  </si>
  <si>
    <t>21-041267-06</t>
  </si>
  <si>
    <t>22-179336-00</t>
  </si>
  <si>
    <t>KQ2L07-32</t>
  </si>
  <si>
    <t>766-252442-002</t>
  </si>
  <si>
    <t>VLV,SOL,3PORT,M5,DIR OPR,N.C.,24VDC,0.1W</t>
  </si>
  <si>
    <t>V114T-5MOZB-M5</t>
  </si>
  <si>
    <t>22-119270-00</t>
  </si>
  <si>
    <t>21-041263-08</t>
  </si>
  <si>
    <t>21-042024-01</t>
  </si>
  <si>
    <t>WSHR, LK #2, SST</t>
  </si>
  <si>
    <t>21-042022-02</t>
  </si>
  <si>
    <t>22-121291-00</t>
  </si>
  <si>
    <t>KJE23-00</t>
  </si>
  <si>
    <t>22-334753-00</t>
  </si>
  <si>
    <t>KQ2U07-99</t>
  </si>
  <si>
    <t>21-041906-08</t>
  </si>
  <si>
    <t>22-315940-00</t>
  </si>
  <si>
    <t>SS-600-2R-6</t>
  </si>
  <si>
    <t>10-034881-00</t>
  </si>
  <si>
    <t>FT</t>
  </si>
  <si>
    <t>NYCOIL</t>
  </si>
  <si>
    <t>10-046605-00</t>
  </si>
  <si>
    <t>1B-151-10</t>
  </si>
  <si>
    <t>FREELIN WADE</t>
  </si>
  <si>
    <t>69-176972-00</t>
  </si>
  <si>
    <t>19-100478-00</t>
  </si>
  <si>
    <t>74-032409-00</t>
  </si>
  <si>
    <t>Z</t>
  </si>
  <si>
    <t>202-065546-001</t>
  </si>
  <si>
    <t>603-090436-001</t>
  </si>
  <si>
    <t>#</t>
  </si>
  <si>
    <t>BOM ITEM #</t>
  </si>
  <si>
    <t>Parent Assembly</t>
  </si>
  <si>
    <t>Lam Part#</t>
  </si>
  <si>
    <t>Commodity Type</t>
  </si>
  <si>
    <t>Revision</t>
  </si>
  <si>
    <t>Description</t>
  </si>
  <si>
    <t>QPA</t>
  </si>
  <si>
    <t>EXT QTY</t>
  </si>
  <si>
    <t>CE!</t>
  </si>
  <si>
    <t>Critical</t>
  </si>
  <si>
    <t>Type</t>
  </si>
  <si>
    <t>Supplier</t>
  </si>
  <si>
    <t>MFG</t>
  </si>
  <si>
    <t>MPN</t>
  </si>
  <si>
    <t>UnitCost</t>
  </si>
  <si>
    <t>Ext$$</t>
  </si>
  <si>
    <t>LT (in days)</t>
  </si>
  <si>
    <t>Make vs Buy</t>
  </si>
  <si>
    <t>67-268813-00</t>
  </si>
  <si>
    <t>75-00001-09</t>
  </si>
  <si>
    <t>202-031369-001</t>
  </si>
  <si>
    <t>76-353935-00</t>
  </si>
  <si>
    <t>76-355506-00</t>
  </si>
  <si>
    <t>76-346165-00</t>
  </si>
  <si>
    <t>SCHEM,CBL ASSY,ILDS JMPR CABLE,EIOC0,VXT</t>
  </si>
  <si>
    <t>39-10028-00</t>
  </si>
  <si>
    <t>110979-0035</t>
  </si>
  <si>
    <t>38-109763-00</t>
  </si>
  <si>
    <t>ALPHA WIRE</t>
  </si>
  <si>
    <t>2211C</t>
  </si>
  <si>
    <t>39-10029-00</t>
  </si>
  <si>
    <t>39-10031-00</t>
  </si>
  <si>
    <t>030-1952-000</t>
  </si>
  <si>
    <t>39-10032-00</t>
  </si>
  <si>
    <t>030-1953-000</t>
  </si>
  <si>
    <t>10-00060-00</t>
  </si>
  <si>
    <t>39-00176-00</t>
  </si>
  <si>
    <t>39-109083-00</t>
  </si>
  <si>
    <t>C88E000212</t>
  </si>
  <si>
    <t>79-00021-00</t>
  </si>
  <si>
    <t>WES-1112</t>
  </si>
  <si>
    <t>31-00233-00</t>
  </si>
  <si>
    <t>3M</t>
  </si>
  <si>
    <t>1181 TAPE (1/2)</t>
  </si>
  <si>
    <t>MCMASTER CARR</t>
  </si>
  <si>
    <t>76-335229-00</t>
  </si>
  <si>
    <t>33-290639-00</t>
  </si>
  <si>
    <t>MODEL 0630 TYPE 42R5BFPP-5N</t>
  </si>
  <si>
    <t>19-335241-00</t>
  </si>
  <si>
    <t>22-00349-00</t>
  </si>
  <si>
    <t>39-100789-00</t>
  </si>
  <si>
    <t>39-00256-00</t>
  </si>
  <si>
    <t>TE CONNECTIVITY</t>
  </si>
  <si>
    <t>34-00118-00</t>
  </si>
  <si>
    <t>BELL ELECTRICAL SUPPLY</t>
  </si>
  <si>
    <t>14RB-10 STA-KON</t>
  </si>
  <si>
    <t>21-042022-04</t>
  </si>
  <si>
    <t>NAS620-C4</t>
  </si>
  <si>
    <t>21-042024-03</t>
  </si>
  <si>
    <t>21-041264-06</t>
  </si>
  <si>
    <t>202-153766-001</t>
  </si>
  <si>
    <t>74-024094-00</t>
  </si>
  <si>
    <t>74-160156-00</t>
  </si>
  <si>
    <t>74-106348-00</t>
  </si>
  <si>
    <t>720-243403-001</t>
  </si>
  <si>
    <t>SSCR,CPT,KNRL GRIP,8-32THD X1/4IN LG,SST</t>
  </si>
  <si>
    <t>76-287650-00</t>
  </si>
  <si>
    <t>668-221970-001</t>
  </si>
  <si>
    <t>770084-1</t>
  </si>
  <si>
    <t>39-176735-00</t>
  </si>
  <si>
    <t>02-377780-00</t>
  </si>
  <si>
    <t>34-377793-00</t>
  </si>
  <si>
    <t>SANYO DENKI</t>
  </si>
  <si>
    <t>9G1224E101</t>
  </si>
  <si>
    <t>03-377921-00</t>
  </si>
  <si>
    <t>PANDUIT</t>
  </si>
  <si>
    <t>10-00058-00</t>
  </si>
  <si>
    <t>35-00079-00</t>
  </si>
  <si>
    <t>9923-10</t>
  </si>
  <si>
    <t>35-00081-00</t>
  </si>
  <si>
    <t>9923-2</t>
  </si>
  <si>
    <t>35-377918-13</t>
  </si>
  <si>
    <t>WIRE,HOOK-UP,24AWG,300V,DARK BLUE,PVC,UL</t>
  </si>
  <si>
    <t>9923-13</t>
  </si>
  <si>
    <t>35-377918-14</t>
  </si>
  <si>
    <t>WIRE,HOOK-UP,24AWG,300V,WHT/BLK,PVC,UL10</t>
  </si>
  <si>
    <t>9923-14</t>
  </si>
  <si>
    <t>35-377918-15</t>
  </si>
  <si>
    <t>WIRE,HOOK-UP,24AWG,300V,WHT/RED,PVC,UL10</t>
  </si>
  <si>
    <t>9923-15</t>
  </si>
  <si>
    <t>74-10024-00</t>
  </si>
  <si>
    <t>79-00021-01</t>
  </si>
  <si>
    <t>WES-1334</t>
  </si>
  <si>
    <t>79-00021-02</t>
  </si>
  <si>
    <t>LABEL,CBL MARKING,1X.5X1.5,BLANK,WRITE-O</t>
  </si>
  <si>
    <t>WLP-1112</t>
  </si>
  <si>
    <t>76-377780-00</t>
  </si>
  <si>
    <t>74-300156-00</t>
  </si>
  <si>
    <t>74-108664-00</t>
  </si>
  <si>
    <t>39-10021-00</t>
  </si>
  <si>
    <t>39-00021-01</t>
  </si>
  <si>
    <t>C88E000218</t>
  </si>
  <si>
    <t>10-00059-00</t>
  </si>
  <si>
    <t>31-10019-00</t>
  </si>
  <si>
    <t>D110238-165</t>
  </si>
  <si>
    <t>39-283363-00</t>
  </si>
  <si>
    <t>SY100-30-A</t>
  </si>
  <si>
    <t>39-178688-09</t>
  </si>
  <si>
    <t>MOLEX</t>
  </si>
  <si>
    <t>669-116372-002</t>
  </si>
  <si>
    <t>39-178687-00</t>
  </si>
  <si>
    <t>38-10018-00</t>
  </si>
  <si>
    <t>225-282181-002</t>
  </si>
  <si>
    <t>76-360361-02</t>
  </si>
  <si>
    <t>SCHEM,CBL ASSY,RELAY CNTRLR,RF PCA,RF DI</t>
  </si>
  <si>
    <t>38-10035-00</t>
  </si>
  <si>
    <t>39-10022-00</t>
  </si>
  <si>
    <t>76-387795-00</t>
  </si>
  <si>
    <t>39-10025-00</t>
  </si>
  <si>
    <t>39-10026-00</t>
  </si>
  <si>
    <t>39-00019-01</t>
  </si>
  <si>
    <t>NORTHERN TECHNOLOGIES</t>
  </si>
  <si>
    <t>C88E000203</t>
  </si>
  <si>
    <t>39-340908-26</t>
  </si>
  <si>
    <t>38-145006-12</t>
  </si>
  <si>
    <t>1299/12C</t>
  </si>
  <si>
    <t>76-353468-00</t>
  </si>
  <si>
    <t>39-340908-09</t>
  </si>
  <si>
    <t>31-00200-00</t>
  </si>
  <si>
    <t>HOLLINGSWORTH</t>
  </si>
  <si>
    <t>79-307256-00</t>
  </si>
  <si>
    <t>PSPT-094-1-WT</t>
  </si>
  <si>
    <t>38-145006-03</t>
  </si>
  <si>
    <t>1293C</t>
  </si>
  <si>
    <t>76-339470-00</t>
  </si>
  <si>
    <t>38-046398-00</t>
  </si>
  <si>
    <t>10-00071-00</t>
  </si>
  <si>
    <t>35-10003-00</t>
  </si>
  <si>
    <t>83025-10</t>
  </si>
  <si>
    <t>679-203950-001</t>
  </si>
  <si>
    <t>76-376254-00</t>
  </si>
  <si>
    <t>SCHEM,CBL ASSY,JUMPER,FRONT,RF COVER,201</t>
  </si>
  <si>
    <t>35-10122-00</t>
  </si>
  <si>
    <t>9921-10</t>
  </si>
  <si>
    <t>39-103516-00</t>
  </si>
  <si>
    <t>76-383787-00</t>
  </si>
  <si>
    <t>SCHEM,CBL ASSY,DB-9M/F,RPC FANS 1-2,L21,</t>
  </si>
  <si>
    <t>76-385321-00</t>
  </si>
  <si>
    <t>SCHEM,CBL ASSY,INTLK,MATCH NETWORK,PM,VX</t>
  </si>
  <si>
    <t>31-10007-00</t>
  </si>
  <si>
    <t>PV22-4R-CYY</t>
  </si>
  <si>
    <t>LR-50007194</t>
  </si>
  <si>
    <t xml:space="preserve">Description  </t>
  </si>
  <si>
    <t>Qty/Assy</t>
  </si>
  <si>
    <t>Total Material Cost</t>
  </si>
  <si>
    <t>Material Burden</t>
  </si>
  <si>
    <t>Assy Hrs</t>
  </si>
  <si>
    <t>Test Hrs</t>
  </si>
  <si>
    <t>Labor/Hr</t>
  </si>
  <si>
    <t>Operating Costs</t>
  </si>
  <si>
    <t>SG&amp;A (Margin)</t>
  </si>
  <si>
    <t>Profit (Margin)</t>
  </si>
  <si>
    <t>Add Crate + packaging</t>
  </si>
  <si>
    <t>Top Level Assy Part#</t>
  </si>
  <si>
    <t>Packaging</t>
  </si>
  <si>
    <t>Unit Price</t>
  </si>
  <si>
    <t>749-A55681-001</t>
  </si>
  <si>
    <t/>
  </si>
  <si>
    <t>LOVEJOY</t>
  </si>
  <si>
    <t>68514431161</t>
  </si>
  <si>
    <t>HENKEL</t>
  </si>
  <si>
    <t>135354</t>
  </si>
  <si>
    <t>1731110062</t>
  </si>
  <si>
    <t>1731120066</t>
  </si>
  <si>
    <t>1727040095</t>
  </si>
  <si>
    <t>6014</t>
  </si>
  <si>
    <t>CMS-R-BXP-05V</t>
  </si>
  <si>
    <t>1727040096</t>
  </si>
  <si>
    <t>KQ2H01-32A</t>
  </si>
  <si>
    <t>02-09-6123</t>
  </si>
  <si>
    <t>CPLG,UNIV JT,3/8BORE SIZE,.750 IN OD,SST</t>
  </si>
  <si>
    <t>Cost qty 1</t>
  </si>
  <si>
    <t>Cost qty 5</t>
  </si>
  <si>
    <t>Cost qty 15</t>
  </si>
  <si>
    <t>Cost qty 25</t>
  </si>
  <si>
    <t>UCTM's SMG4 Quote</t>
  </si>
  <si>
    <t>202-010823-001</t>
  </si>
  <si>
    <t>27-318164-00</t>
  </si>
  <si>
    <t>75-294283-00</t>
  </si>
  <si>
    <t>75-383481-00</t>
  </si>
  <si>
    <t>686-121195-001</t>
  </si>
  <si>
    <t>965-208382-001</t>
  </si>
  <si>
    <t>79-10179-00</t>
  </si>
  <si>
    <t>79-10444-00</t>
  </si>
  <si>
    <t>79-10183-00</t>
  </si>
  <si>
    <t>79-10179-01</t>
  </si>
  <si>
    <t>79-10179-02</t>
  </si>
  <si>
    <t>79-00021-03</t>
  </si>
  <si>
    <t>79-00021-04</t>
  </si>
  <si>
    <t>202-328325-001</t>
  </si>
  <si>
    <t>76-339533-00</t>
  </si>
  <si>
    <t>39-287654-00</t>
  </si>
  <si>
    <t>39-114829-00</t>
  </si>
  <si>
    <t>38-145006-05</t>
  </si>
  <si>
    <t>76-387854-00</t>
  </si>
  <si>
    <t>38-109765-00</t>
  </si>
  <si>
    <t>39-340908-25</t>
  </si>
  <si>
    <t>21-042022-06</t>
  </si>
  <si>
    <t>21-041903-08</t>
  </si>
  <si>
    <t>DOC</t>
  </si>
  <si>
    <t xml:space="preserve">VARF,HDR DB                             </t>
  </si>
  <si>
    <t xml:space="preserve">FRAME,UPPER RF                          </t>
  </si>
  <si>
    <t xml:space="preserve">STANDARD,MECHANICAL DRAWING             </t>
  </si>
  <si>
    <t xml:space="preserve">WORKMANSHIP STANDARDS                   </t>
  </si>
  <si>
    <t xml:space="preserve">SPEC,PAINT,BLACK (SILKSCREEN)           </t>
  </si>
  <si>
    <t xml:space="preserve">SPEC,COSMETIC ACCEPTANCE                </t>
  </si>
  <si>
    <t xml:space="preserve">SPECIFICATION,PACKAGING                 </t>
  </si>
  <si>
    <t xml:space="preserve">SPEC,TR I.D NO                          </t>
  </si>
  <si>
    <t xml:space="preserve">SUPPORT,HFS GENERATOR,VXT               </t>
  </si>
  <si>
    <t xml:space="preserve">CNTRLR,EIOC 0,TOP PLATE,VXT             </t>
  </si>
  <si>
    <t xml:space="preserve">SCHEM,PCA,FCB,EIOC 0,TOP PLATE,VXT      </t>
  </si>
  <si>
    <t xml:space="preserve">SCHEM,PCA,ILK,EIOC 0,TOP PLATE,VXT      </t>
  </si>
  <si>
    <t>MODULE,ESIOC,PPC5200,FLEX,88/88/32/16 DI</t>
  </si>
  <si>
    <t xml:space="preserve">SOFTWARE,QNX6 OS IMAGE,6.3.X,ESIOC      </t>
  </si>
  <si>
    <t xml:space="preserve">FIRMWARE,DDI,ESIOC 1.514                </t>
  </si>
  <si>
    <t xml:space="preserve">MANF,PILOT VALVE,ILDS,C3VCTR            </t>
  </si>
  <si>
    <t xml:space="preserve">BRKT,SOLENOID,3-WAY VLV, PCW            </t>
  </si>
  <si>
    <t xml:space="preserve">SPEC,VISIBLY CLEAN                      </t>
  </si>
  <si>
    <t xml:space="preserve">BRKT,MNTG,RHS,EOIC,VXT                  </t>
  </si>
  <si>
    <t xml:space="preserve">COV,RF ENCLOSURE,BHD FTG                </t>
  </si>
  <si>
    <t xml:space="preserve">CBL ASSY,ILDS JMPR CABLE,EIOC0,VXT,AHM  </t>
  </si>
  <si>
    <t xml:space="preserve">CONN,37 PIN D FEM CRIMP                 </t>
  </si>
  <si>
    <t xml:space="preserve">CABLE,1TWPR,22AWG,150V                  </t>
  </si>
  <si>
    <t xml:space="preserve">CONN,50 PIN D MALE CRIMP                </t>
  </si>
  <si>
    <t xml:space="preserve">CONTACT,PIN,24-20AWG,D-SUB              </t>
  </si>
  <si>
    <t xml:space="preserve">CONTACT,SKT,24-20 AWG,D-SUB             </t>
  </si>
  <si>
    <t xml:space="preserve">HEAT SHRINK TUBING,.25,BLACK            </t>
  </si>
  <si>
    <t xml:space="preserve">HOOD,37POS D-SUB VERT                   </t>
  </si>
  <si>
    <t xml:space="preserve">HOOD,50 POS CONN,VERTICAL               </t>
  </si>
  <si>
    <t xml:space="preserve">LABEL,BLANK 1 X 1/2                     </t>
  </si>
  <si>
    <t xml:space="preserve">TAPE,COPPER FOIL,1/2                    </t>
  </si>
  <si>
    <t xml:space="preserve">PLUG,2-1/4HEAD DIA,2ID,NP STEEL,PUSH-I  </t>
  </si>
  <si>
    <t xml:space="preserve">ASSY,MOTOR,TOP PLATE LIFT,230V AC       </t>
  </si>
  <si>
    <t xml:space="preserve">SCHEM,ASSY,MOTOR,TOP PLATE LIFT,230V AC </t>
  </si>
  <si>
    <t xml:space="preserve">MOTOR,AC,230V,R/A GEAR,HOIST            </t>
  </si>
  <si>
    <t xml:space="preserve">BOX,TERMINAL,MOTOR,DIECAST,MOD,MOD      </t>
  </si>
  <si>
    <t xml:space="preserve">PLUG,PLASTIC .875 DIA HOLE              </t>
  </si>
  <si>
    <t xml:space="preserve">CONN,5P CPC,FLG,MALE                    </t>
  </si>
  <si>
    <t xml:space="preserve">CONTACT,CIRC. PIN,18-16 AWG             </t>
  </si>
  <si>
    <t xml:space="preserve">RING, TERMINAL 10,18-14AWG              </t>
  </si>
  <si>
    <t xml:space="preserve">WASHER,FLAT,SMALL OD,4,SS               </t>
  </si>
  <si>
    <t xml:space="preserve">WASHER,LOCK,4,SS                        </t>
  </si>
  <si>
    <t xml:space="preserve">SCRW,SKT,HEX,4-40 X 3/8,SST             </t>
  </si>
  <si>
    <t xml:space="preserve">SPEC,SST FASTENERS,INCH SERIES          </t>
  </si>
  <si>
    <t xml:space="preserve">SHAFT,DRIVE,HOIST,LONG                  </t>
  </si>
  <si>
    <t xml:space="preserve">PROC,PART IDENTIFICATION                </t>
  </si>
  <si>
    <t xml:space="preserve">SPEC,SURFACE CLEAN,PROC SPEC            </t>
  </si>
  <si>
    <t xml:space="preserve">BAR CODING OF PACKAGING SPEC            </t>
  </si>
  <si>
    <t xml:space="preserve">PROC,PACKING REQUIREMENTS               </t>
  </si>
  <si>
    <t xml:space="preserve">SHAFT,DRIVE,HOIST,SHORT                 </t>
  </si>
  <si>
    <t xml:space="preserve">BRKT,HOIST UP SENSOR,VXT LT             </t>
  </si>
  <si>
    <t xml:space="preserve">BRKT,HOIST STOP SWITCH,VXT              </t>
  </si>
  <si>
    <t xml:space="preserve">MOUNT,TOP PLATE HOIST MOTOR,VXT LT      </t>
  </si>
  <si>
    <t xml:space="preserve">COVER,MITRE BOXES,UPPER RF              </t>
  </si>
  <si>
    <t xml:space="preserve">MOD,KEY,STOCK,1/8 X 1/8 X .55 LG        </t>
  </si>
  <si>
    <t xml:space="preserve">MOD,JOINT,UNIV,3/8 BORE,2.69 LG         </t>
  </si>
  <si>
    <t xml:space="preserve">MITER GEAR BOX,AD-4 W/ KEYWAY,MOD       </t>
  </si>
  <si>
    <t xml:space="preserve">SHAFT,HOIST,LFTG TOOL,C3                </t>
  </si>
  <si>
    <t xml:space="preserve">ACTUATOR,WORM GEAR                      </t>
  </si>
  <si>
    <t xml:space="preserve">SWITCH, ROLLER LEVER                    </t>
  </si>
  <si>
    <t xml:space="preserve">ASSY,3-WAY VALVE,PCW AL                 </t>
  </si>
  <si>
    <t xml:space="preserve">FITTING,ADAPTER,MALE 1/4 NPT-3/8 TUBE   </t>
  </si>
  <si>
    <t xml:space="preserve">FTG,UNION,ELBOW,90DEG,3/8SW             </t>
  </si>
  <si>
    <t xml:space="preserve">FTG,TEE,UNIION,3/8 TUBE                 </t>
  </si>
  <si>
    <t xml:space="preserve">FTG,TUBE,ELB,MALE,10-32UNF THD,1/8IN OD </t>
  </si>
  <si>
    <t xml:space="preserve">LBL,VLV,3-WAY,PORTS                     </t>
  </si>
  <si>
    <t xml:space="preserve">ASSY,HEAT EXCHNGR,120MM FAN,3/8 WTR     </t>
  </si>
  <si>
    <t xml:space="preserve">BRKT,MOUNT,HEAT XCHNGR                  </t>
  </si>
  <si>
    <t xml:space="preserve">HEAT EXCHANGER,AIR/WATER,3/8 COPPER FIN </t>
  </si>
  <si>
    <t xml:space="preserve">SCRW,SKT,CAP,10-32X.5,SS                </t>
  </si>
  <si>
    <t xml:space="preserve">WASHER, FLAT, 10, SST                   </t>
  </si>
  <si>
    <t xml:space="preserve">NUT,KEP,HEX,10-32,SS                    </t>
  </si>
  <si>
    <t xml:space="preserve">ASSY,FAN ASSEMBLY PHASE II              </t>
  </si>
  <si>
    <t xml:space="preserve">SCHEM,FAN ASSEMBLY PHASE II             </t>
  </si>
  <si>
    <t xml:space="preserve">CONN,RCPT,HOUSING,5CKT,DUAL GEN, .093   </t>
  </si>
  <si>
    <t>CONTACT, BRASS,STANDARD 0.093 ,18-22 AWG</t>
  </si>
  <si>
    <t xml:space="preserve">ASSY,FAN,RPC AND SIRF                   </t>
  </si>
  <si>
    <t>FAN,COOLING,24VDC,0.34A,3100RPM,118CFM,1</t>
  </si>
  <si>
    <t xml:space="preserve">PCA,TACH-ALARM CONVERSION               </t>
  </si>
  <si>
    <t xml:space="preserve">TIE WRAP,BLACK 3.9 LG W-98              </t>
  </si>
  <si>
    <t xml:space="preserve">HEAT SHRINK TUBING,.5,BLACK             </t>
  </si>
  <si>
    <t xml:space="preserve">WIRE,24AWG,UL1007,BLK                   </t>
  </si>
  <si>
    <t xml:space="preserve">WIRE,24AWG,UL1007,RED                   </t>
  </si>
  <si>
    <t xml:space="preserve">PROC. ELEC. ASS'Y INSTR.                </t>
  </si>
  <si>
    <t xml:space="preserve">SCHEM,FAN,RPC AND SIRF                  </t>
  </si>
  <si>
    <t xml:space="preserve">PROC,TEST, FAN, HEAT EXCHANGER ASSEMBLY </t>
  </si>
  <si>
    <t xml:space="preserve">EPOXY,FAST SET,50ML CNTNR SIZE          </t>
  </si>
  <si>
    <t xml:space="preserve">MARKER, WIRE (1-33)                     </t>
  </si>
  <si>
    <t xml:space="preserve">LABEL,A-Z,0-15,(+),(-),(/),WIRE MARKING </t>
  </si>
  <si>
    <t xml:space="preserve">MARKERS,WIRE WRITE ON                   </t>
  </si>
  <si>
    <t xml:space="preserve">MARKER, WIRE, 34-66                     </t>
  </si>
  <si>
    <t xml:space="preserve">MARKER, WIRE 67-99                      </t>
  </si>
  <si>
    <t xml:space="preserve">LABEL,BLANK 1 X 1                       </t>
  </si>
  <si>
    <t>LABEL,CBL MARKING,1X1X3,BLANK,WRITE-ON,S</t>
  </si>
  <si>
    <t>LABEL,CBL MARKING,1X1X5,BLANK,WRITE-ON,S</t>
  </si>
  <si>
    <t xml:space="preserve">PROC,CRIMP TERMINATION GUIDELINE        </t>
  </si>
  <si>
    <t xml:space="preserve">GUARD,FAN,FLIGHT II 120                 </t>
  </si>
  <si>
    <t xml:space="preserve">SCRW,FLAT,PHIL,6-32x2,SS                </t>
  </si>
  <si>
    <t xml:space="preserve">TIE WRAP,3.6 NYLON                      </t>
  </si>
  <si>
    <t xml:space="preserve">LBL,OUTSOURCE ASSY                      </t>
  </si>
  <si>
    <t xml:space="preserve">PL,MOUNT,HOT TOP PLATE VALVE            </t>
  </si>
  <si>
    <t xml:space="preserve">FTG,UNION BULKHEAD,3/8SW,SS             </t>
  </si>
  <si>
    <t xml:space="preserve">CABLE,RF CURRENT SENSOR,72 IN.          </t>
  </si>
  <si>
    <t xml:space="preserve">CBL ASSY,RF ENCLOSURE,TOP FAN 1-2       </t>
  </si>
  <si>
    <t xml:space="preserve">SCHEM,CBL ASSY,RF ENCLOSURE,TOP FAN 1-2 </t>
  </si>
  <si>
    <t xml:space="preserve">CONN,9 PIN D MALE CRIMP                 </t>
  </si>
  <si>
    <t xml:space="preserve">CONN,5 POS,0.093,RECPT HSG              </t>
  </si>
  <si>
    <t xml:space="preserve">BACKSHELL,9 POS CONN,D-SUB,CBL          </t>
  </si>
  <si>
    <t xml:space="preserve">CONTACT,SCKT,18-22AWG                   </t>
  </si>
  <si>
    <t xml:space="preserve">CABLE,5 COND,22AWG,F SHLD               </t>
  </si>
  <si>
    <t xml:space="preserve">HEAT SHRINK TUBING,.375,BLACK           </t>
  </si>
  <si>
    <t xml:space="preserve">CONTACT,PIN,2/22-18AWG,D-SUB            </t>
  </si>
  <si>
    <t xml:space="preserve">CA,EIOC 0,WATER VLV                     </t>
  </si>
  <si>
    <t xml:space="preserve">CONN,SMC VALVE,2,FEMALE                 </t>
  </si>
  <si>
    <t xml:space="preserve">BACKSHELL,D-SUB,METAL FOR CLIP,FCT      </t>
  </si>
  <si>
    <t xml:space="preserve">CONT,MALE,MACHINE CRIMP,24-20 AWG,ROHS  </t>
  </si>
  <si>
    <t xml:space="preserve">BACKSHELL,CLIP FOR FCT CONNS            </t>
  </si>
  <si>
    <t xml:space="preserve">CABLE,TWPR,22AWG,150V                   </t>
  </si>
  <si>
    <t xml:space="preserve">DIAG,WRG,EIOC 0,WATER VLV               </t>
  </si>
  <si>
    <t xml:space="preserve">CBL ASSY,RELAY CNTRLR,RF PCA,RF DIST,85 </t>
  </si>
  <si>
    <t xml:space="preserve">CABLE,10 COND,150V 22AW                 </t>
  </si>
  <si>
    <t xml:space="preserve">CONN,9 PIN D FEM CRIMP                  </t>
  </si>
  <si>
    <t xml:space="preserve">CBL ASSY,25DSUB,PNEUMATIC F INTFC       </t>
  </si>
  <si>
    <t xml:space="preserve">SCHEM,CBL ASSY,25DSUB,PNEUMATIC F INTFC </t>
  </si>
  <si>
    <t xml:space="preserve">CONN,D-SUB,25M,CRIMP                    </t>
  </si>
  <si>
    <t xml:space="preserve">CONN,25 PIN D FEMALE CRIMP              </t>
  </si>
  <si>
    <t xml:space="preserve">BACKSHELL,25POS,CONN,VERT               </t>
  </si>
  <si>
    <t xml:space="preserve">BACKSHELL,LRG 25PIN,45DEG,MTEAL HOOD    </t>
  </si>
  <si>
    <t xml:space="preserve">CABLE,12 COND,22AWG,F SHLD              </t>
  </si>
  <si>
    <t xml:space="preserve">CBL ASSY,9DSUB,HOIST LMT SW,INTLK       </t>
  </si>
  <si>
    <t xml:space="preserve">SCHEM,CBL ASSY,9DSUB,HOIST LMT SW,INTLK </t>
  </si>
  <si>
    <t xml:space="preserve">BACKSHELL,9PIN,45DEG,METAL HOOD         </t>
  </si>
  <si>
    <t xml:space="preserve">TERM RING,STUD,6                        </t>
  </si>
  <si>
    <t xml:space="preserve">LABEL,BLANK,1.015W X 0.182H,HEAT SHRIN  </t>
  </si>
  <si>
    <t xml:space="preserve">CABLE,3 COND,22AWG,F SHLD               </t>
  </si>
  <si>
    <t xml:space="preserve">CBL ASSY,CONTROL,RPC INTFC,PM           </t>
  </si>
  <si>
    <t xml:space="preserve">SCHEM,CBL ASSY,CONTROL,RPC INTFC,PM     </t>
  </si>
  <si>
    <t xml:space="preserve">CABLE,3TWPR,22AWG,300V,SHLD             </t>
  </si>
  <si>
    <t xml:space="preserve">BACKSHELL,25PIN,45DEG,METAL HOOD        </t>
  </si>
  <si>
    <t xml:space="preserve">CBL ASSY,RF,SWITCH DO,EIOC 0            </t>
  </si>
  <si>
    <t xml:space="preserve">SCHEM,CBL ASSY,RF,SWITCH DO,EIOC 0      </t>
  </si>
  <si>
    <t xml:space="preserve">CABLE,9TWPR,22AWG,300V                  </t>
  </si>
  <si>
    <t xml:space="preserve">CA,SW,RF ENCL,16,BACK DR SW             </t>
  </si>
  <si>
    <t xml:space="preserve">HEAT SHRINK TUBING,.094,BLK             </t>
  </si>
  <si>
    <t xml:space="preserve">WIRE,22AWG,STRAND,BLACK                 </t>
  </si>
  <si>
    <t xml:space="preserve">SNSR, RF COVER INTLK, VXL               </t>
  </si>
  <si>
    <t xml:space="preserve">WIRE,22AWG,BLK,MTW                      </t>
  </si>
  <si>
    <t xml:space="preserve">HOOD,DE-9 METAL STRAIGHT                </t>
  </si>
  <si>
    <t xml:space="preserve">CA,SW,RF ENCL,18,LEFT DR SW             </t>
  </si>
  <si>
    <t xml:space="preserve">CA,SW,RF ENCL,55,RIGHT DR SW            </t>
  </si>
  <si>
    <t xml:space="preserve">CBL ASSY,DB-9M/F,RPC FANS 1-2,L21,PM    </t>
  </si>
  <si>
    <t xml:space="preserve">CBL ASSY,INTLK,MATCH NETWORK,PM,VXT     </t>
  </si>
  <si>
    <t xml:space="preserve">LUG,RING,22AWG,4                        </t>
  </si>
  <si>
    <t xml:space="preserve">WASHER, FLAT, 6, SST                    </t>
  </si>
  <si>
    <t xml:space="preserve">WASHER,LOCK,6,SS                        </t>
  </si>
  <si>
    <t xml:space="preserve">WSHR,FLAT,8, LARGE OD, SST              </t>
  </si>
  <si>
    <t xml:space="preserve">WASHER,LOCK,8,SS                        </t>
  </si>
  <si>
    <t xml:space="preserve">SCRW, SKT, CAP, 8-32 X 1/2,SS           </t>
  </si>
  <si>
    <t xml:space="preserve">WASHER,LOCK,10,SS                       </t>
  </si>
  <si>
    <t xml:space="preserve">SCRW,SKT,CAP,10-32X.625,SS              </t>
  </si>
  <si>
    <t xml:space="preserve">SCRW,SKT,CAP,10-32X.75,SS               </t>
  </si>
  <si>
    <t xml:space="preserve">SCRW,SKT,HEX,6-32x1,SS                  </t>
  </si>
  <si>
    <t xml:space="preserve">SCR,BTNHD,SKT,10-32THD,1/4IN LG,SST     </t>
  </si>
  <si>
    <t xml:space="preserve">SCRW,FLAT,HEX,3/8-16x1.25,S             </t>
  </si>
  <si>
    <t xml:space="preserve">SCR,BTNHD,SKT,10-32THD,5/8IN LG,SST     </t>
  </si>
  <si>
    <t xml:space="preserve">NUT,KEPS HEX,6-32,SST                   </t>
  </si>
  <si>
    <t xml:space="preserve">SCRW,SKT,HEX,1/4-20X.875,SS             </t>
  </si>
  <si>
    <t xml:space="preserve">WASHER,LOCK,1/4,SS                      </t>
  </si>
  <si>
    <t xml:space="preserve">WASHER , FLAT, 1 / 4, SST               </t>
  </si>
  <si>
    <t xml:space="preserve">SCRW, SKT, CAP, 8-32 X 1-3/4,SS         </t>
  </si>
  <si>
    <t xml:space="preserve">WASHER, FLAT, 8, SST                    </t>
  </si>
  <si>
    <t xml:space="preserve">SCRW,SKT,HEX,1/4-20X1,SS                </t>
  </si>
  <si>
    <t xml:space="preserve">TIE MOUNT,SCREW MOUNT                   </t>
  </si>
  <si>
    <t xml:space="preserve">SCRW,FLAT,HEX,10-32x.375,SS             </t>
  </si>
  <si>
    <t xml:space="preserve">LUBT,KRYTOX,HI VAC,2 OZ.                </t>
  </si>
  <si>
    <t xml:space="preserve">TIE WRAP 11.0 NYLON                     </t>
  </si>
  <si>
    <t xml:space="preserve">FTG,BLKHD UNION,1/4 ONE-TOUCH           </t>
  </si>
  <si>
    <t xml:space="preserve">SCRW, SKT, CAP, 8-32 X 3/8,SS           </t>
  </si>
  <si>
    <t xml:space="preserve">FTG,ELBOW,10-32 MNPT TO 1/4 TUBE,1-TCH  </t>
  </si>
  <si>
    <t xml:space="preserve">FTG,TUBE,CONN,MALE,1/8 IN ODT,10-32THD  </t>
  </si>
  <si>
    <t xml:space="preserve">SCR,SCH CAP,2-56THD,1/2IN LG,18-8SST    </t>
  </si>
  <si>
    <t xml:space="preserve">WASHER,LOCK,2,SS                        </t>
  </si>
  <si>
    <t xml:space="preserve">WASHER,FLAT,2,SMALL OD,SS               </t>
  </si>
  <si>
    <t xml:space="preserve">FTG,PNEU/1TOUCH,1/8-BLKHD               </t>
  </si>
  <si>
    <t xml:space="preserve">FTG,ONE-TOUCH TEE,1/4,PLUG IN Y         </t>
  </si>
  <si>
    <t xml:space="preserve">SCR,BTNHD,SKT,10-32THD,1/2IN LG,SST     </t>
  </si>
  <si>
    <t xml:space="preserve">FTG,TUBE,ELBOW,TUBE ADPTR TO 3/8  SWAGE </t>
  </si>
  <si>
    <t xml:space="preserve">TUBING,POLY,1/8 OD,.062IN ID,95A DURO   </t>
  </si>
  <si>
    <t xml:space="preserve">TUBING,1/4O.D.(95-DUR CLEAR)            </t>
  </si>
  <si>
    <t xml:space="preserve">ADH,LOCTITE,242,BLUE REMOVABLE GRADE    </t>
  </si>
  <si>
    <t xml:space="preserve">KEY,STOCK,1/8X1/8X.75LG                 </t>
  </si>
  <si>
    <t xml:space="preserve">WASHER,FLAT,SMALL OD,6,SS               </t>
  </si>
  <si>
    <t xml:space="preserve">SCRW,BUT,HEX,6-32x.5,SS                 </t>
  </si>
  <si>
    <t xml:space="preserve">C </t>
  </si>
  <si>
    <t xml:space="preserve">G </t>
  </si>
  <si>
    <t xml:space="preserve">Y </t>
  </si>
  <si>
    <t xml:space="preserve">J </t>
  </si>
  <si>
    <t xml:space="preserve">K </t>
  </si>
  <si>
    <t xml:space="preserve">H </t>
  </si>
  <si>
    <t xml:space="preserve">B </t>
  </si>
  <si>
    <t xml:space="preserve">A </t>
  </si>
  <si>
    <t xml:space="preserve">E </t>
  </si>
  <si>
    <t xml:space="preserve">U </t>
  </si>
  <si>
    <t xml:space="preserve">M </t>
  </si>
  <si>
    <t xml:space="preserve">F </t>
  </si>
  <si>
    <t>010282</t>
  </si>
  <si>
    <t>DIGITAL DYNAMICS, INC.</t>
  </si>
  <si>
    <t>503767</t>
  </si>
  <si>
    <t>QNX</t>
  </si>
  <si>
    <t>ITT CANNON</t>
  </si>
  <si>
    <t>110980-0022</t>
  </si>
  <si>
    <t>ITT CANN</t>
  </si>
  <si>
    <t>CP0250-0-25</t>
  </si>
  <si>
    <t>ABB</t>
  </si>
  <si>
    <t>C88E000210</t>
  </si>
  <si>
    <t>BODINE ELECTRIC COMPANY</t>
  </si>
  <si>
    <t>208719-1</t>
  </si>
  <si>
    <t>66099-3</t>
  </si>
  <si>
    <t>ANALOG DEVICES</t>
  </si>
  <si>
    <t>MOLEX, LLC</t>
  </si>
  <si>
    <t>PLT1M-C0</t>
  </si>
  <si>
    <t>CP0500-0-25</t>
  </si>
  <si>
    <t>BELDEN INC.</t>
  </si>
  <si>
    <t>14270</t>
  </si>
  <si>
    <t>ITW DEVCON, INC.</t>
  </si>
  <si>
    <t>WM-1-33-3/4</t>
  </si>
  <si>
    <t>BRADY CORPORATION</t>
  </si>
  <si>
    <t>PWM-PK-2</t>
  </si>
  <si>
    <t>SLFW-250-PK</t>
  </si>
  <si>
    <t>WLP-1300</t>
  </si>
  <si>
    <t>THT-139-461-2</t>
  </si>
  <si>
    <t>DEU-9P-K87-F0</t>
  </si>
  <si>
    <t>770083-1</t>
  </si>
  <si>
    <t>02-09-5142</t>
  </si>
  <si>
    <t>1295C</t>
  </si>
  <si>
    <t>CP0375-0-25</t>
  </si>
  <si>
    <t>1299/10C</t>
  </si>
  <si>
    <t>DEU9SA197F0</t>
  </si>
  <si>
    <t>DBU-25P K87 FO</t>
  </si>
  <si>
    <t>110977-0021</t>
  </si>
  <si>
    <t>XR1885-SN</t>
  </si>
  <si>
    <t>2213C</t>
  </si>
  <si>
    <t>1727040099</t>
  </si>
  <si>
    <t>FIT-221V-3/32</t>
  </si>
  <si>
    <t>BUCHANAN AUTOMATION INC</t>
  </si>
  <si>
    <t>WASHER, LOCK, 1/4"</t>
  </si>
  <si>
    <t>67220</t>
  </si>
  <si>
    <t>NAS620-C6</t>
  </si>
  <si>
    <t>OTHERS</t>
  </si>
  <si>
    <t>BAGS,POLYETHYLENE</t>
  </si>
  <si>
    <t>HW</t>
  </si>
  <si>
    <t>FRAME</t>
  </si>
  <si>
    <t>OEM</t>
  </si>
  <si>
    <t>CABLE</t>
  </si>
  <si>
    <t>Fabricated</t>
  </si>
  <si>
    <t>UCT Supplier</t>
  </si>
  <si>
    <t>DIGITAL DYNAMICS INC</t>
  </si>
  <si>
    <t>SMC AUTOMATION (MALAYSIA) SDN. BHD.</t>
  </si>
  <si>
    <t>MCMASTER-CARR SUPPLY CO</t>
  </si>
  <si>
    <t>HPI MANUFACTURING INC</t>
  </si>
  <si>
    <t>TTI ELECTRONICS ASIA PTE LTD</t>
  </si>
  <si>
    <t>RYAN HERCO FLOW SOLUTIONS INC</t>
  </si>
  <si>
    <t>SWAGELOK SOUTHWEST CO</t>
  </si>
  <si>
    <t>AVF SOLUTIONS (M) SDN. BHD.</t>
  </si>
  <si>
    <t>AIDENT CORPORATION SDN. BHD</t>
  </si>
  <si>
    <t xml:space="preserve">BOYD CORPORATION </t>
  </si>
  <si>
    <t>S.H.CHOOI FASTENERS SDN. BHD.</t>
  </si>
  <si>
    <t>PRO-STAINLESS INC</t>
  </si>
  <si>
    <t>HEILIND ASIA PACIFIC (SG) PTE LTD</t>
  </si>
  <si>
    <t>ALLIED ELECTRONICS INC</t>
  </si>
  <si>
    <t>SINE-TIFIC SOLUTIONS INC</t>
  </si>
  <si>
    <t>INFINITE ELECTRONICS INTERNATIONAL, INC.</t>
  </si>
  <si>
    <t>OPTIMAS OE SOLUTIONS</t>
  </si>
  <si>
    <t>ARIZONA INDUSTRIAL HARDWARE INC</t>
  </si>
  <si>
    <t>GEXPRO SERVICES</t>
  </si>
  <si>
    <t>ARIZONE INDUSTRIAL HARDWARE</t>
  </si>
  <si>
    <t>MC MASTER-CARR SUPPLY CO</t>
  </si>
  <si>
    <t>MOUSER ELECTRONICS INC</t>
  </si>
  <si>
    <t>SIGMA-ALDRICH INC</t>
  </si>
  <si>
    <t>ADVANCE LITE ELECTRICAL SDN BHD</t>
  </si>
  <si>
    <t>FLODRAULIC GROUP INC</t>
  </si>
  <si>
    <t>BAY ADVANCED TECHNOLOGIES LLC</t>
  </si>
  <si>
    <t>VALIN CORP</t>
  </si>
  <si>
    <t>853-224170-107 REV C</t>
  </si>
  <si>
    <t>Crate</t>
  </si>
  <si>
    <t>Buy</t>
  </si>
  <si>
    <t>Make</t>
  </si>
  <si>
    <t>UCTC Cost qty 25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</si>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</sst>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6" x14ac:knownFonts="1"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Calibri"/>
      <family val="2"/>
    </font>
    <font>
      <sz val="8"/>
      <color rgb="FF0000FF"/>
      <name val="Arial"/>
      <family val="2"/>
    </font>
    <font>
      <sz val="10"/>
      <color rgb="FF0000FF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wrapText="1"/>
    </xf>
    <xf numFmtId="0" fontId="4" fillId="3" borderId="3" xfId="0" applyFont="1" applyFill="1" applyBorder="1"/>
    <xf numFmtId="0" fontId="4" fillId="3" borderId="3" xfId="0" applyFont="1" applyFill="1" applyBorder="1" applyAlignment="1">
      <alignment horizontal="center" wrapText="1"/>
    </xf>
    <xf numFmtId="0" fontId="4" fillId="3" borderId="1" xfId="0" applyFont="1" applyFill="1" applyBorder="1"/>
    <xf numFmtId="0" fontId="4" fillId="4" borderId="2" xfId="0" applyFont="1" applyFill="1" applyBorder="1"/>
    <xf numFmtId="0" fontId="5" fillId="3" borderId="3" xfId="1" applyFont="1" applyFill="1" applyBorder="1" applyAlignment="1">
      <alignment horizontal="center" wrapText="1"/>
    </xf>
    <xf numFmtId="3" fontId="5" fillId="3" borderId="3" xfId="1" applyNumberFormat="1" applyFont="1" applyFill="1" applyBorder="1" applyAlignment="1">
      <alignment horizontal="center" wrapText="1"/>
    </xf>
    <xf numFmtId="10" fontId="5" fillId="2" borderId="7" xfId="2" applyNumberFormat="1" applyFont="1" applyFill="1" applyBorder="1" applyAlignment="1" applyProtection="1">
      <alignment horizontal="center" wrapText="1"/>
    </xf>
    <xf numFmtId="10" fontId="5" fillId="0" borderId="7" xfId="3" applyNumberFormat="1" applyFont="1" applyFill="1" applyBorder="1" applyAlignment="1" applyProtection="1">
      <alignment horizontal="center" wrapText="1"/>
    </xf>
    <xf numFmtId="2" fontId="5" fillId="0" borderId="7" xfId="1" applyNumberFormat="1" applyFont="1" applyBorder="1" applyAlignment="1">
      <alignment horizontal="center" wrapText="1"/>
    </xf>
    <xf numFmtId="165" fontId="5" fillId="2" borderId="7" xfId="3" applyNumberFormat="1" applyFont="1" applyFill="1" applyBorder="1" applyAlignment="1" applyProtection="1">
      <alignment horizontal="center" wrapText="1"/>
    </xf>
    <xf numFmtId="10" fontId="5" fillId="0" borderId="7" xfId="1" applyNumberFormat="1" applyFont="1" applyBorder="1" applyAlignment="1">
      <alignment horizontal="center" wrapText="1"/>
    </xf>
    <xf numFmtId="10" fontId="5" fillId="0" borderId="8" xfId="1" applyNumberFormat="1" applyFont="1" applyBorder="1" applyAlignment="1">
      <alignment horizontal="center" wrapText="1"/>
    </xf>
    <xf numFmtId="0" fontId="6" fillId="2" borderId="4" xfId="1" applyFont="1" applyFill="1" applyBorder="1"/>
    <xf numFmtId="0" fontId="7" fillId="2" borderId="5" xfId="1" applyFont="1" applyFill="1" applyBorder="1"/>
    <xf numFmtId="0" fontId="8" fillId="0" borderId="5" xfId="1" applyFont="1" applyBorder="1" applyAlignment="1" applyProtection="1">
      <alignment horizontal="center"/>
      <protection locked="0"/>
    </xf>
    <xf numFmtId="3" fontId="8" fillId="0" borderId="5" xfId="1" applyNumberFormat="1" applyFont="1" applyBorder="1" applyAlignment="1" applyProtection="1">
      <alignment horizontal="center"/>
      <protection locked="0"/>
    </xf>
    <xf numFmtId="3" fontId="8" fillId="0" borderId="5" xfId="3" applyNumberFormat="1" applyFont="1" applyFill="1" applyBorder="1" applyAlignment="1" applyProtection="1">
      <alignment horizontal="center"/>
    </xf>
    <xf numFmtId="1" fontId="8" fillId="0" borderId="5" xfId="3" applyNumberFormat="1" applyFont="1" applyFill="1" applyBorder="1" applyAlignment="1" applyProtection="1">
      <alignment horizontal="center"/>
    </xf>
    <xf numFmtId="2" fontId="8" fillId="0" borderId="5" xfId="1" applyNumberFormat="1" applyFont="1" applyBorder="1" applyAlignment="1">
      <alignment horizontal="center"/>
    </xf>
    <xf numFmtId="3" fontId="8" fillId="0" borderId="5" xfId="1" applyNumberFormat="1" applyFont="1" applyBorder="1" applyAlignment="1">
      <alignment horizontal="center"/>
    </xf>
    <xf numFmtId="3" fontId="5" fillId="0" borderId="5" xfId="3" applyNumberFormat="1" applyFont="1" applyFill="1" applyBorder="1" applyAlignment="1" applyProtection="1">
      <alignment horizontal="center"/>
    </xf>
    <xf numFmtId="3" fontId="8" fillId="0" borderId="9" xfId="3" applyNumberFormat="1" applyFont="1" applyFill="1" applyBorder="1" applyAlignment="1" applyProtection="1">
      <alignment horizontal="center"/>
    </xf>
    <xf numFmtId="0" fontId="9" fillId="2" borderId="4" xfId="1" applyFont="1" applyFill="1" applyBorder="1"/>
    <xf numFmtId="0" fontId="9" fillId="2" borderId="5" xfId="1" applyFont="1" applyFill="1" applyBorder="1"/>
    <xf numFmtId="0" fontId="8" fillId="2" borderId="5" xfId="1" applyFont="1" applyFill="1" applyBorder="1" applyAlignment="1" applyProtection="1">
      <alignment horizontal="center"/>
      <protection locked="0"/>
    </xf>
    <xf numFmtId="164" fontId="8" fillId="2" borderId="5" xfId="1" applyNumberFormat="1" applyFont="1" applyFill="1" applyBorder="1" applyAlignment="1" applyProtection="1">
      <alignment horizontal="center"/>
      <protection locked="0"/>
    </xf>
    <xf numFmtId="165" fontId="8" fillId="0" borderId="5" xfId="3" applyNumberFormat="1" applyFont="1" applyFill="1" applyBorder="1" applyAlignment="1" applyProtection="1">
      <alignment horizontal="center"/>
    </xf>
    <xf numFmtId="2" fontId="8" fillId="2" borderId="5" xfId="3" applyNumberFormat="1" applyFont="1" applyFill="1" applyBorder="1" applyAlignment="1" applyProtection="1">
      <alignment horizontal="center"/>
    </xf>
    <xf numFmtId="1" fontId="8" fillId="2" borderId="5" xfId="1" applyNumberFormat="1" applyFont="1" applyFill="1" applyBorder="1" applyAlignment="1">
      <alignment horizontal="center"/>
    </xf>
    <xf numFmtId="165" fontId="8" fillId="0" borderId="5" xfId="1" applyNumberFormat="1" applyFont="1" applyBorder="1" applyAlignment="1">
      <alignment horizontal="center"/>
    </xf>
    <xf numFmtId="164" fontId="8" fillId="0" borderId="5" xfId="3" applyNumberFormat="1" applyFont="1" applyFill="1" applyBorder="1" applyAlignment="1" applyProtection="1">
      <alignment horizontal="center"/>
    </xf>
    <xf numFmtId="164" fontId="8" fillId="0" borderId="9" xfId="3" applyNumberFormat="1" applyFont="1" applyFill="1" applyBorder="1" applyAlignment="1" applyProtection="1">
      <alignment horizontal="center"/>
    </xf>
    <xf numFmtId="0" fontId="9" fillId="0" borderId="4" xfId="1" applyFont="1" applyBorder="1"/>
    <xf numFmtId="8" fontId="9" fillId="0" borderId="5" xfId="1" applyNumberFormat="1" applyFont="1" applyBorder="1"/>
    <xf numFmtId="164" fontId="8" fillId="0" borderId="5" xfId="1" applyNumberFormat="1" applyFont="1" applyBorder="1" applyAlignment="1" applyProtection="1">
      <alignment horizontal="center"/>
      <protection locked="0"/>
    </xf>
    <xf numFmtId="2" fontId="8" fillId="0" borderId="5" xfId="3" applyNumberFormat="1" applyFont="1" applyFill="1" applyBorder="1" applyAlignment="1" applyProtection="1">
      <alignment horizontal="center"/>
    </xf>
    <xf numFmtId="1" fontId="8" fillId="0" borderId="5" xfId="1" applyNumberFormat="1" applyFont="1" applyBorder="1" applyAlignment="1">
      <alignment horizontal="center"/>
    </xf>
    <xf numFmtId="0" fontId="2" fillId="5" borderId="3" xfId="1" applyFont="1" applyFill="1" applyBorder="1"/>
    <xf numFmtId="164" fontId="5" fillId="5" borderId="3" xfId="3" applyNumberFormat="1" applyFont="1" applyFill="1" applyBorder="1" applyAlignment="1" applyProtection="1">
      <alignment horizontal="center"/>
    </xf>
    <xf numFmtId="0" fontId="5" fillId="0" borderId="0" xfId="1" applyFont="1" applyProtection="1">
      <protection locked="0"/>
    </xf>
    <xf numFmtId="0" fontId="11" fillId="0" borderId="0" xfId="0" applyFont="1"/>
    <xf numFmtId="0" fontId="0" fillId="0" borderId="0" xfId="0" applyNumberFormat="1"/>
    <xf numFmtId="0" fontId="11" fillId="0" borderId="0" xfId="0" applyNumberFormat="1" applyFont="1"/>
    <xf numFmtId="0" fontId="12" fillId="0" borderId="0" xfId="0" applyNumberFormat="1" applyFont="1"/>
    <xf numFmtId="0" fontId="12" fillId="0" borderId="0" xfId="0" applyFont="1"/>
    <xf numFmtId="0" fontId="13" fillId="0" borderId="0" xfId="0" applyFont="1"/>
    <xf numFmtId="0" fontId="13" fillId="0" borderId="0" xfId="0" applyNumberFormat="1" applyFont="1"/>
    <xf numFmtId="0" fontId="0" fillId="0" borderId="0" xfId="0" applyNumberFormat="1" applyFont="1" applyFill="1"/>
    <xf numFmtId="0" fontId="0" fillId="0" borderId="0" xfId="0" applyFont="1" applyFill="1"/>
    <xf numFmtId="0" fontId="14" fillId="0" borderId="0" xfId="0" applyFont="1" applyFill="1"/>
    <xf numFmtId="0" fontId="14" fillId="0" borderId="0" xfId="0" applyNumberFormat="1" applyFont="1" applyFill="1"/>
    <xf numFmtId="0" fontId="0" fillId="0" borderId="0" xfId="0" applyFill="1"/>
    <xf numFmtId="44" fontId="0" fillId="0" borderId="0" xfId="4" applyFont="1"/>
    <xf numFmtId="44" fontId="12" fillId="0" borderId="0" xfId="4" applyFont="1"/>
    <xf numFmtId="44" fontId="0" fillId="0" borderId="0" xfId="4" applyFont="1" applyFill="1"/>
    <xf numFmtId="0" fontId="14" fillId="0" borderId="0" xfId="0" applyFont="1"/>
    <xf numFmtId="44" fontId="8" fillId="0" borderId="5" xfId="4" applyFont="1" applyFill="1" applyBorder="1" applyAlignment="1" applyProtection="1">
      <alignment horizontal="center"/>
    </xf>
    <xf numFmtId="3" fontId="8" fillId="0" borderId="11" xfId="1" applyNumberFormat="1" applyFont="1" applyBorder="1" applyAlignment="1">
      <alignment horizontal="center"/>
    </xf>
    <xf numFmtId="44" fontId="8" fillId="0" borderId="11" xfId="4" applyFont="1" applyFill="1" applyBorder="1" applyAlignment="1" applyProtection="1">
      <alignment horizontal="center"/>
    </xf>
    <xf numFmtId="164" fontId="8" fillId="0" borderId="12" xfId="3" applyNumberFormat="1" applyFont="1" applyFill="1" applyBorder="1" applyAlignment="1" applyProtection="1">
      <alignment horizontal="center"/>
    </xf>
    <xf numFmtId="0" fontId="8" fillId="0" borderId="4" xfId="1" applyFont="1" applyFill="1" applyBorder="1"/>
    <xf numFmtId="0" fontId="8" fillId="0" borderId="5" xfId="1" applyFont="1" applyFill="1" applyBorder="1"/>
    <xf numFmtId="0" fontId="8" fillId="0" borderId="5" xfId="1" applyFont="1" applyFill="1" applyBorder="1" applyAlignment="1" applyProtection="1">
      <alignment horizontal="center"/>
      <protection locked="0"/>
    </xf>
    <xf numFmtId="3" fontId="8" fillId="0" borderId="5" xfId="1" applyNumberFormat="1" applyFont="1" applyFill="1" applyBorder="1" applyAlignment="1" applyProtection="1">
      <alignment horizontal="center"/>
      <protection locked="0"/>
    </xf>
    <xf numFmtId="1" fontId="8" fillId="0" borderId="5" xfId="1" applyNumberFormat="1" applyFont="1" applyFill="1" applyBorder="1" applyAlignment="1">
      <alignment horizontal="center"/>
    </xf>
    <xf numFmtId="0" fontId="10" fillId="0" borderId="10" xfId="1" applyFont="1" applyFill="1" applyBorder="1"/>
    <xf numFmtId="0" fontId="8" fillId="0" borderId="11" xfId="1" applyFont="1" applyFill="1" applyBorder="1"/>
    <xf numFmtId="0" fontId="8" fillId="0" borderId="11" xfId="1" applyFont="1" applyFill="1" applyBorder="1" applyAlignment="1" applyProtection="1">
      <alignment horizontal="center"/>
      <protection locked="0"/>
    </xf>
    <xf numFmtId="3" fontId="8" fillId="0" borderId="11" xfId="1" applyNumberFormat="1" applyFont="1" applyFill="1" applyBorder="1" applyAlignment="1" applyProtection="1">
      <alignment horizontal="center"/>
      <protection locked="0"/>
    </xf>
    <xf numFmtId="0" fontId="0" fillId="6" borderId="0" xfId="0" applyFill="1"/>
    <xf numFmtId="44" fontId="4" fillId="6" borderId="0" xfId="0" applyNumberFormat="1" applyFont="1" applyFill="1"/>
    <xf numFmtId="0" fontId="4" fillId="6" borderId="0" xfId="0" applyFont="1" applyFill="1"/>
    <xf numFmtId="0" fontId="15" fillId="7" borderId="0" xfId="0" applyFont="1" applyFill="1" applyAlignment="1">
      <alignment vertical="center" wrapText="1"/>
    </xf>
    <xf numFmtId="0" fontId="15" fillId="7" borderId="0" xfId="0" applyFont="1" applyFill="1" applyAlignment="1">
      <alignment horizontal="right" vertical="center" wrapText="1"/>
    </xf>
    <xf numFmtId="10" fontId="5" fillId="0" borderId="6" xfId="1" applyNumberFormat="1" applyFont="1" applyBorder="1" applyAlignment="1">
      <alignment horizontal="center" vertical="center" wrapText="1"/>
    </xf>
    <xf numFmtId="10" fontId="5" fillId="0" borderId="7" xfId="1" applyNumberFormat="1" applyFont="1" applyBorder="1" applyAlignment="1">
      <alignment horizontal="center" vertical="center" wrapText="1"/>
    </xf>
    <xf numFmtId="0" fontId="5" fillId="5" borderId="13" xfId="1" applyFont="1" applyFill="1" applyBorder="1" applyAlignment="1">
      <alignment horizontal="center"/>
    </xf>
    <xf numFmtId="0" fontId="5" fillId="5" borderId="14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4" borderId="15" xfId="0" applyFont="1" applyFill="1" applyBorder="1"/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0" fillId="0" borderId="0" xfId="0" applyNumberFormat="1" applyFont="1"/>
    <xf numFmtId="0" fontId="0" fillId="0" borderId="0" xfId="0" applyFont="1"/>
  </cellXfs>
  <cellStyles count="5">
    <cellStyle name="Currency" xfId="4" builtinId="4"/>
    <cellStyle name="Currency 2" xfId="3" xr:uid="{9209984E-B2FB-4308-8617-52DF60EECBB6}"/>
    <cellStyle name="Normal" xfId="0" builtinId="0"/>
    <cellStyle name="Normal 3" xfId="1" xr:uid="{0284C6C9-BCAA-40BC-99F9-DCB22DD0A6BB}"/>
    <cellStyle name="Percent 3" xfId="2" xr:uid="{17BEE3B2-7259-4A90-9997-4DF8F83CE82E}"/>
  </cellStyles>
  <dxfs count="0"/>
  <tableStyles count="0" defaultTableStyle="TableStyleMedium2" defaultPivotStyle="PivotStyleLight16"/>
  <colors>
    <mruColors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i.Ran/Desktop/LAM/VAF/Quotes/853-224170-107%20UCTM%20LAM%20March%20rev1MTA033022%2012%2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i.Ran/Desktop/LAM/VAF/Working%20File/VAF%20Localization%20Working%20File%20Late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i.Ran/Desktop/LAM/VAF/Quotes/UCTC%20Updated%20Quote%20(From%20Cosair)/853-224170-107%20REV%20B%20LAM%20SMG%20QUOTE%208.5.2022%20UCTM%20Compar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ULTI LEVEL BOM"/>
      <sheetName val="costed bom"/>
      <sheetName val="Supplier Cost Model"/>
      <sheetName val="Sheet1"/>
    </sheetNames>
    <sheetDataSet>
      <sheetData sheetId="0"/>
      <sheetData sheetId="1"/>
      <sheetData sheetId="2"/>
      <sheetData sheetId="3"/>
      <sheetData sheetId="4">
        <row r="2">
          <cell r="A2" t="str">
            <v>Fabricated</v>
          </cell>
          <cell r="B2" t="str">
            <v>Lam</v>
          </cell>
        </row>
        <row r="3">
          <cell r="A3" t="str">
            <v>PCBA</v>
          </cell>
          <cell r="B3" t="str">
            <v>Supplier</v>
          </cell>
        </row>
        <row r="4">
          <cell r="A4" t="str">
            <v>Electro-Mechanical</v>
          </cell>
        </row>
        <row r="5">
          <cell r="A5" t="str">
            <v>OEM</v>
          </cell>
        </row>
        <row r="6">
          <cell r="A6" t="str">
            <v>Hardware</v>
          </cell>
        </row>
        <row r="7">
          <cell r="A7" t="str">
            <v>Cables</v>
          </cell>
        </row>
        <row r="8">
          <cell r="A8" t="str">
            <v>O-rings</v>
          </cell>
        </row>
        <row r="9">
          <cell r="A9" t="str">
            <v>Others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53-198660-012"/>
      <sheetName val="853-235342-011"/>
      <sheetName val="853-224170-107"/>
      <sheetName val="853-224539-012"/>
      <sheetName val="853-229142-014"/>
      <sheetName val="853-235480-025"/>
      <sheetName val="853-278051-024"/>
      <sheetName val="853-289353-007"/>
      <sheetName val="853-297048-125"/>
      <sheetName val="853-334065-009"/>
      <sheetName val="853-278051-128"/>
      <sheetName val="price to refer"/>
    </sheetNames>
    <sheetDataSet>
      <sheetData sheetId="0"/>
      <sheetData sheetId="1"/>
      <sheetData sheetId="2">
        <row r="1">
          <cell r="A1" t="str">
            <v>Lam Part#</v>
          </cell>
          <cell r="B1" t="str">
            <v>Commodity Type</v>
          </cell>
          <cell r="C1" t="str">
            <v>QTY</v>
          </cell>
          <cell r="D1" t="str">
            <v>Supplier Quoted Price</v>
          </cell>
          <cell r="E1" t="str">
            <v>EXT</v>
          </cell>
          <cell r="F1" t="str">
            <v>MOQ 1</v>
          </cell>
          <cell r="G1" t="str">
            <v>EXT</v>
          </cell>
          <cell r="H1" t="str">
            <v>MOQ 5</v>
          </cell>
          <cell r="I1" t="str">
            <v>EXT</v>
          </cell>
          <cell r="J1" t="str">
            <v>MOQ 15</v>
          </cell>
          <cell r="K1" t="str">
            <v>EXT</v>
          </cell>
          <cell r="L1" t="str">
            <v>MOQ 25</v>
          </cell>
        </row>
        <row r="2">
          <cell r="A2" t="str">
            <v>21-041269-12</v>
          </cell>
          <cell r="B2" t="str">
            <v>HW</v>
          </cell>
          <cell r="C2">
            <v>9</v>
          </cell>
          <cell r="D2">
            <v>0.06</v>
          </cell>
          <cell r="E2">
            <v>0.54</v>
          </cell>
          <cell r="F2">
            <v>0.06</v>
          </cell>
          <cell r="G2">
            <v>0.54</v>
          </cell>
          <cell r="H2">
            <v>0.06</v>
          </cell>
          <cell r="I2">
            <v>0.54</v>
          </cell>
          <cell r="J2">
            <v>0.06</v>
          </cell>
          <cell r="K2">
            <v>0.54</v>
          </cell>
          <cell r="L2">
            <v>0.06</v>
          </cell>
        </row>
        <row r="3">
          <cell r="A3" t="str">
            <v>22-00190-00</v>
          </cell>
          <cell r="B3" t="str">
            <v>OEM</v>
          </cell>
          <cell r="C3">
            <v>2</v>
          </cell>
          <cell r="D3">
            <v>15.18</v>
          </cell>
          <cell r="E3">
            <v>30.36</v>
          </cell>
          <cell r="F3">
            <v>15.18</v>
          </cell>
          <cell r="G3">
            <v>30.36</v>
          </cell>
          <cell r="H3">
            <v>15.18</v>
          </cell>
          <cell r="I3">
            <v>30.36</v>
          </cell>
          <cell r="J3">
            <v>15.18</v>
          </cell>
          <cell r="K3">
            <v>30.36</v>
          </cell>
          <cell r="L3">
            <v>15.18</v>
          </cell>
        </row>
        <row r="4">
          <cell r="A4" t="str">
            <v>718-346305-001</v>
          </cell>
          <cell r="B4" t="str">
            <v>MOD</v>
          </cell>
          <cell r="C4">
            <v>10</v>
          </cell>
          <cell r="D4">
            <v>21</v>
          </cell>
          <cell r="E4">
            <v>210</v>
          </cell>
          <cell r="F4">
            <v>23.939999999999998</v>
          </cell>
          <cell r="G4">
            <v>239.39999999999998</v>
          </cell>
          <cell r="H4">
            <v>23.310000000000002</v>
          </cell>
          <cell r="I4">
            <v>233.10000000000002</v>
          </cell>
          <cell r="J4">
            <v>22.68</v>
          </cell>
          <cell r="K4">
            <v>226.8</v>
          </cell>
          <cell r="L4">
            <v>22.05</v>
          </cell>
        </row>
        <row r="5">
          <cell r="A5" t="str">
            <v>714-225474-001</v>
          </cell>
          <cell r="B5" t="str">
            <v>SHM</v>
          </cell>
          <cell r="C5">
            <v>1</v>
          </cell>
          <cell r="D5">
            <v>51.8</v>
          </cell>
          <cell r="E5">
            <v>51.8</v>
          </cell>
          <cell r="F5">
            <v>59.051999999999992</v>
          </cell>
          <cell r="G5">
            <v>59.051999999999992</v>
          </cell>
          <cell r="H5">
            <v>57.498000000000005</v>
          </cell>
          <cell r="I5">
            <v>57.498000000000005</v>
          </cell>
          <cell r="J5">
            <v>55.944000000000003</v>
          </cell>
          <cell r="K5">
            <v>55.944000000000003</v>
          </cell>
          <cell r="L5">
            <v>54.39</v>
          </cell>
        </row>
        <row r="6">
          <cell r="A6" t="str">
            <v>21-041267-06</v>
          </cell>
          <cell r="B6" t="str">
            <v>HW</v>
          </cell>
          <cell r="C6">
            <v>4</v>
          </cell>
          <cell r="D6">
            <v>6.1800000000000001E-2</v>
          </cell>
          <cell r="E6">
            <v>0.2472</v>
          </cell>
          <cell r="F6">
            <v>6.1800000000000001E-2</v>
          </cell>
          <cell r="G6">
            <v>0.2472</v>
          </cell>
          <cell r="H6">
            <v>6.1800000000000001E-2</v>
          </cell>
          <cell r="I6">
            <v>0.2472</v>
          </cell>
          <cell r="J6">
            <v>6.1800000000000001E-2</v>
          </cell>
          <cell r="K6">
            <v>0.2472</v>
          </cell>
          <cell r="L6">
            <v>6.1800000000000001E-2</v>
          </cell>
        </row>
        <row r="7">
          <cell r="A7" t="str">
            <v>17-341578-00</v>
          </cell>
          <cell r="B7" t="str">
            <v>SHM</v>
          </cell>
          <cell r="C7">
            <v>1</v>
          </cell>
          <cell r="D7">
            <v>6.9</v>
          </cell>
          <cell r="E7">
            <v>6.9</v>
          </cell>
          <cell r="F7">
            <v>7.8659999999999997</v>
          </cell>
          <cell r="G7">
            <v>7.8659999999999997</v>
          </cell>
          <cell r="H7">
            <v>7.6590000000000007</v>
          </cell>
          <cell r="I7">
            <v>7.6590000000000007</v>
          </cell>
          <cell r="J7">
            <v>7.4520000000000008</v>
          </cell>
          <cell r="K7">
            <v>7.4520000000000008</v>
          </cell>
          <cell r="L7">
            <v>7.245000000000001</v>
          </cell>
        </row>
        <row r="8">
          <cell r="A8" t="str">
            <v>17-403851-00</v>
          </cell>
          <cell r="B8" t="str">
            <v>SHM</v>
          </cell>
          <cell r="C8">
            <v>1</v>
          </cell>
          <cell r="D8">
            <v>10.199999999999999</v>
          </cell>
          <cell r="E8">
            <v>10.199999999999999</v>
          </cell>
          <cell r="F8">
            <v>11.627999999999998</v>
          </cell>
          <cell r="G8">
            <v>11.627999999999998</v>
          </cell>
          <cell r="H8">
            <v>11.322000000000001</v>
          </cell>
          <cell r="I8">
            <v>11.322000000000001</v>
          </cell>
          <cell r="J8">
            <v>11.016</v>
          </cell>
          <cell r="K8">
            <v>11.016</v>
          </cell>
          <cell r="L8">
            <v>10.709999999999999</v>
          </cell>
        </row>
        <row r="9">
          <cell r="A9" t="str">
            <v>61-338762-00</v>
          </cell>
          <cell r="B9" t="str">
            <v>OEM</v>
          </cell>
          <cell r="C9">
            <v>1</v>
          </cell>
          <cell r="D9">
            <v>392</v>
          </cell>
          <cell r="E9">
            <v>392</v>
          </cell>
          <cell r="F9">
            <v>392</v>
          </cell>
          <cell r="G9">
            <v>392</v>
          </cell>
          <cell r="H9">
            <v>392</v>
          </cell>
          <cell r="I9">
            <v>392</v>
          </cell>
          <cell r="J9">
            <v>392</v>
          </cell>
          <cell r="K9">
            <v>392</v>
          </cell>
          <cell r="L9">
            <v>392</v>
          </cell>
        </row>
        <row r="10">
          <cell r="A10" t="str">
            <v>61-384814-00</v>
          </cell>
          <cell r="B10" t="str">
            <v>OEM</v>
          </cell>
          <cell r="C10">
            <v>1</v>
          </cell>
          <cell r="D10">
            <v>3669.4</v>
          </cell>
          <cell r="E10">
            <v>3669.4</v>
          </cell>
          <cell r="F10">
            <v>3669.4</v>
          </cell>
          <cell r="G10">
            <v>3669.4</v>
          </cell>
          <cell r="H10">
            <v>3669.4</v>
          </cell>
          <cell r="I10">
            <v>3669.4</v>
          </cell>
          <cell r="J10">
            <v>3669.4</v>
          </cell>
          <cell r="K10">
            <v>3669.4</v>
          </cell>
          <cell r="L10">
            <v>3669.4</v>
          </cell>
        </row>
        <row r="11">
          <cell r="A11" t="str">
            <v>718-239214-004</v>
          </cell>
          <cell r="B11" t="str">
            <v>MOD</v>
          </cell>
          <cell r="C11">
            <v>5</v>
          </cell>
          <cell r="D11">
            <v>398</v>
          </cell>
          <cell r="E11">
            <v>1990</v>
          </cell>
          <cell r="F11">
            <v>453.71999999999997</v>
          </cell>
          <cell r="G11">
            <v>2268.6</v>
          </cell>
          <cell r="H11">
            <v>441.78000000000003</v>
          </cell>
          <cell r="I11">
            <v>2208.9</v>
          </cell>
          <cell r="J11">
            <v>429.84000000000003</v>
          </cell>
          <cell r="K11">
            <v>2149.2000000000003</v>
          </cell>
          <cell r="L11">
            <v>417.90000000000003</v>
          </cell>
        </row>
        <row r="12">
          <cell r="A12" t="str">
            <v>19-122281-00</v>
          </cell>
          <cell r="B12" t="str">
            <v>MOD</v>
          </cell>
          <cell r="C12">
            <v>1</v>
          </cell>
          <cell r="D12">
            <v>533</v>
          </cell>
          <cell r="E12">
            <v>533</v>
          </cell>
          <cell r="F12">
            <v>607.62</v>
          </cell>
          <cell r="G12">
            <v>607.62</v>
          </cell>
          <cell r="H12">
            <v>591.63</v>
          </cell>
          <cell r="I12">
            <v>591.63</v>
          </cell>
          <cell r="J12">
            <v>575.64</v>
          </cell>
          <cell r="K12">
            <v>575.64</v>
          </cell>
          <cell r="L12">
            <v>559.65</v>
          </cell>
        </row>
        <row r="13">
          <cell r="A13" t="str">
            <v>19-129479-00</v>
          </cell>
          <cell r="B13" t="str">
            <v>MOD</v>
          </cell>
          <cell r="C13">
            <v>1</v>
          </cell>
          <cell r="D13">
            <v>157.46</v>
          </cell>
          <cell r="E13">
            <v>157.46</v>
          </cell>
          <cell r="F13">
            <v>179.5044</v>
          </cell>
          <cell r="G13">
            <v>179.5044</v>
          </cell>
          <cell r="H13">
            <v>174.78060000000002</v>
          </cell>
          <cell r="I13">
            <v>174.78060000000002</v>
          </cell>
          <cell r="J13">
            <v>170.05680000000001</v>
          </cell>
          <cell r="K13">
            <v>170.05680000000001</v>
          </cell>
          <cell r="L13">
            <v>165.33300000000003</v>
          </cell>
        </row>
        <row r="14">
          <cell r="A14" t="str">
            <v>715-288323-001</v>
          </cell>
          <cell r="B14" t="str">
            <v>MACH</v>
          </cell>
          <cell r="C14">
            <v>1</v>
          </cell>
          <cell r="D14">
            <v>96</v>
          </cell>
          <cell r="E14">
            <v>96</v>
          </cell>
          <cell r="F14">
            <v>109.44</v>
          </cell>
          <cell r="G14">
            <v>109.44</v>
          </cell>
          <cell r="H14">
            <v>106.56</v>
          </cell>
          <cell r="I14">
            <v>106.56</v>
          </cell>
          <cell r="J14">
            <v>103.68</v>
          </cell>
          <cell r="K14">
            <v>103.68</v>
          </cell>
          <cell r="L14">
            <v>100.80000000000001</v>
          </cell>
        </row>
        <row r="15">
          <cell r="A15" t="str">
            <v>16-364886-00</v>
          </cell>
          <cell r="B15" t="str">
            <v>SHM</v>
          </cell>
          <cell r="C15">
            <v>1</v>
          </cell>
          <cell r="D15">
            <v>107.31</v>
          </cell>
          <cell r="E15">
            <v>107.31</v>
          </cell>
          <cell r="F15">
            <v>122.3334</v>
          </cell>
          <cell r="G15">
            <v>122.3334</v>
          </cell>
          <cell r="H15">
            <v>119.11410000000001</v>
          </cell>
          <cell r="I15">
            <v>119.11410000000001</v>
          </cell>
          <cell r="J15">
            <v>115.8948</v>
          </cell>
          <cell r="K15">
            <v>115.8948</v>
          </cell>
          <cell r="L15">
            <v>112.67550000000001</v>
          </cell>
        </row>
        <row r="16">
          <cell r="A16" t="str">
            <v>21-041906-08</v>
          </cell>
          <cell r="B16" t="str">
            <v>HW</v>
          </cell>
          <cell r="C16">
            <v>2</v>
          </cell>
          <cell r="D16">
            <v>7.415999999999999E-2</v>
          </cell>
          <cell r="E16">
            <v>0.14831999999999998</v>
          </cell>
          <cell r="F16">
            <v>7.415999999999999E-2</v>
          </cell>
          <cell r="G16">
            <v>0.14831999999999998</v>
          </cell>
          <cell r="H16">
            <v>7.415999999999999E-2</v>
          </cell>
          <cell r="I16">
            <v>0.14831999999999998</v>
          </cell>
          <cell r="J16">
            <v>7.415999999999999E-2</v>
          </cell>
          <cell r="K16">
            <v>0.14831999999999998</v>
          </cell>
          <cell r="L16">
            <v>7.415999999999999E-2</v>
          </cell>
        </row>
        <row r="17">
          <cell r="A17" t="str">
            <v>21-042024-06</v>
          </cell>
          <cell r="B17" t="str">
            <v>HW</v>
          </cell>
          <cell r="C17">
            <v>13</v>
          </cell>
          <cell r="D17">
            <v>0.10300000000000001</v>
          </cell>
          <cell r="E17">
            <v>1.3390000000000002</v>
          </cell>
          <cell r="F17">
            <v>0.10300000000000001</v>
          </cell>
          <cell r="G17">
            <v>1.3390000000000002</v>
          </cell>
          <cell r="H17">
            <v>0.10300000000000001</v>
          </cell>
          <cell r="I17">
            <v>1.3390000000000002</v>
          </cell>
          <cell r="J17">
            <v>0.10300000000000001</v>
          </cell>
          <cell r="K17">
            <v>1.3390000000000002</v>
          </cell>
          <cell r="L17">
            <v>0.10300000000000001</v>
          </cell>
        </row>
        <row r="18">
          <cell r="A18" t="str">
            <v>22-334753-00</v>
          </cell>
          <cell r="B18" t="str">
            <v>OEM</v>
          </cell>
          <cell r="C18">
            <v>1</v>
          </cell>
          <cell r="D18">
            <v>2.25</v>
          </cell>
          <cell r="E18">
            <v>2.25</v>
          </cell>
          <cell r="F18">
            <v>2.25</v>
          </cell>
          <cell r="G18">
            <v>2.25</v>
          </cell>
          <cell r="H18">
            <v>2.25</v>
          </cell>
          <cell r="I18">
            <v>2.25</v>
          </cell>
          <cell r="J18">
            <v>2.25</v>
          </cell>
          <cell r="K18">
            <v>2.25</v>
          </cell>
          <cell r="L18">
            <v>2.25</v>
          </cell>
        </row>
        <row r="19">
          <cell r="A19" t="str">
            <v>21-042022-02</v>
          </cell>
          <cell r="B19" t="str">
            <v>HW</v>
          </cell>
          <cell r="C19">
            <v>2</v>
          </cell>
          <cell r="D19">
            <v>1.149425287356322E-2</v>
          </cell>
          <cell r="E19">
            <v>2.298850574712644E-2</v>
          </cell>
          <cell r="F19">
            <v>1.149425287356322E-2</v>
          </cell>
          <cell r="G19">
            <v>2.298850574712644E-2</v>
          </cell>
          <cell r="H19">
            <v>1.149425287356322E-2</v>
          </cell>
          <cell r="I19">
            <v>2.298850574712644E-2</v>
          </cell>
          <cell r="J19">
            <v>1.149425287356322E-2</v>
          </cell>
          <cell r="K19">
            <v>2.298850574712644E-2</v>
          </cell>
          <cell r="L19">
            <v>1.149425287356322E-2</v>
          </cell>
        </row>
        <row r="20">
          <cell r="A20" t="str">
            <v>21-042024-07</v>
          </cell>
          <cell r="B20" t="str">
            <v>HW</v>
          </cell>
          <cell r="C20">
            <v>13</v>
          </cell>
          <cell r="D20">
            <v>5.1500000000000004E-2</v>
          </cell>
          <cell r="E20">
            <v>0.6695000000000001</v>
          </cell>
          <cell r="F20">
            <v>5.1500000000000004E-2</v>
          </cell>
          <cell r="G20">
            <v>0.6695000000000001</v>
          </cell>
          <cell r="H20">
            <v>5.1500000000000004E-2</v>
          </cell>
          <cell r="I20">
            <v>0.6695000000000001</v>
          </cell>
          <cell r="J20">
            <v>5.1500000000000004E-2</v>
          </cell>
          <cell r="K20">
            <v>0.6695000000000001</v>
          </cell>
          <cell r="L20">
            <v>5.1500000000000004E-2</v>
          </cell>
        </row>
        <row r="21">
          <cell r="A21" t="str">
            <v>839-292349-001</v>
          </cell>
          <cell r="B21" t="str">
            <v>FRAME</v>
          </cell>
          <cell r="C21">
            <v>1</v>
          </cell>
          <cell r="D21">
            <v>2686.78</v>
          </cell>
          <cell r="E21">
            <v>2686.78</v>
          </cell>
          <cell r="F21">
            <v>2901.7224000000006</v>
          </cell>
          <cell r="G21">
            <v>2901.7224000000006</v>
          </cell>
          <cell r="H21">
            <v>2847.9868000000001</v>
          </cell>
          <cell r="I21">
            <v>2847.9868000000001</v>
          </cell>
          <cell r="J21">
            <v>2794.2512000000002</v>
          </cell>
          <cell r="K21">
            <v>2794.2512000000002</v>
          </cell>
          <cell r="L21">
            <v>2740.5156000000002</v>
          </cell>
        </row>
        <row r="22">
          <cell r="A22" t="str">
            <v>21-041906-04</v>
          </cell>
          <cell r="B22" t="str">
            <v>HW</v>
          </cell>
          <cell r="C22">
            <v>25</v>
          </cell>
          <cell r="D22">
            <v>6.2068965517241392E-2</v>
          </cell>
          <cell r="E22">
            <v>1.5517241379310347</v>
          </cell>
          <cell r="F22">
            <v>6.2068965517241392E-2</v>
          </cell>
          <cell r="G22">
            <v>1.5517241379310347</v>
          </cell>
          <cell r="H22">
            <v>6.2068965517241392E-2</v>
          </cell>
          <cell r="I22">
            <v>1.5517241379310347</v>
          </cell>
          <cell r="J22">
            <v>6.2068965517241392E-2</v>
          </cell>
          <cell r="K22">
            <v>1.5517241379310347</v>
          </cell>
          <cell r="L22">
            <v>6.2068965517241392E-2</v>
          </cell>
        </row>
        <row r="23">
          <cell r="A23" t="str">
            <v>21-042024-01</v>
          </cell>
          <cell r="B23" t="str">
            <v>HW</v>
          </cell>
          <cell r="C23">
            <v>2</v>
          </cell>
          <cell r="D23">
            <v>5.9770114942528742E-2</v>
          </cell>
          <cell r="E23">
            <v>0.11954022988505748</v>
          </cell>
          <cell r="F23">
            <v>5.9770114942528742E-2</v>
          </cell>
          <cell r="G23">
            <v>0.11954022988505748</v>
          </cell>
          <cell r="H23">
            <v>5.9770114942528742E-2</v>
          </cell>
          <cell r="I23">
            <v>0.11954022988505748</v>
          </cell>
          <cell r="J23">
            <v>5.9770114942528742E-2</v>
          </cell>
          <cell r="K23">
            <v>0.11954022988505748</v>
          </cell>
          <cell r="L23">
            <v>5.9770114942528742E-2</v>
          </cell>
        </row>
        <row r="24">
          <cell r="A24" t="str">
            <v>21-041906-10</v>
          </cell>
          <cell r="B24" t="str">
            <v>HW</v>
          </cell>
          <cell r="C24">
            <v>13</v>
          </cell>
          <cell r="D24">
            <v>5.7471264367816098E-2</v>
          </cell>
          <cell r="E24">
            <v>0.74712643678160928</v>
          </cell>
          <cell r="F24">
            <v>5.7471264367816098E-2</v>
          </cell>
          <cell r="G24">
            <v>0.74712643678160928</v>
          </cell>
          <cell r="H24">
            <v>5.7471264367816098E-2</v>
          </cell>
          <cell r="I24">
            <v>0.74712643678160928</v>
          </cell>
          <cell r="J24">
            <v>5.7471264367816098E-2</v>
          </cell>
          <cell r="K24">
            <v>0.74712643678160928</v>
          </cell>
          <cell r="L24">
            <v>5.7471264367816098E-2</v>
          </cell>
        </row>
        <row r="25">
          <cell r="A25" t="str">
            <v>21-041263-08</v>
          </cell>
          <cell r="B25" t="str">
            <v>HW</v>
          </cell>
          <cell r="C25">
            <v>2</v>
          </cell>
          <cell r="D25">
            <v>8.2758620689655171E-2</v>
          </cell>
          <cell r="E25">
            <v>0.16551724137931034</v>
          </cell>
          <cell r="F25">
            <v>8.2758620689655171E-2</v>
          </cell>
          <cell r="G25">
            <v>0.16551724137931034</v>
          </cell>
          <cell r="H25">
            <v>8.2758620689655171E-2</v>
          </cell>
          <cell r="I25">
            <v>0.16551724137931034</v>
          </cell>
          <cell r="J25">
            <v>8.2758620689655171E-2</v>
          </cell>
          <cell r="K25">
            <v>0.16551724137931034</v>
          </cell>
          <cell r="L25">
            <v>8.2758620689655171E-2</v>
          </cell>
        </row>
        <row r="26">
          <cell r="A26" t="str">
            <v>21-041270-14</v>
          </cell>
          <cell r="B26" t="str">
            <v>HW</v>
          </cell>
          <cell r="C26">
            <v>2</v>
          </cell>
          <cell r="D26">
            <v>0.12413793103448278</v>
          </cell>
          <cell r="E26">
            <v>0.24827586206896557</v>
          </cell>
          <cell r="F26">
            <v>0.12413793103448278</v>
          </cell>
          <cell r="G26">
            <v>0.24827586206896557</v>
          </cell>
          <cell r="H26">
            <v>0.12413793103448278</v>
          </cell>
          <cell r="I26">
            <v>0.24827586206896557</v>
          </cell>
          <cell r="J26">
            <v>0.12413793103448278</v>
          </cell>
          <cell r="K26">
            <v>0.24827586206896557</v>
          </cell>
          <cell r="L26">
            <v>0.12413793103448278</v>
          </cell>
        </row>
        <row r="27">
          <cell r="A27" t="str">
            <v>766-252442-002</v>
          </cell>
          <cell r="B27" t="str">
            <v>OEM</v>
          </cell>
          <cell r="C27">
            <v>1</v>
          </cell>
          <cell r="D27">
            <v>26.35</v>
          </cell>
          <cell r="E27">
            <v>26.35</v>
          </cell>
          <cell r="F27">
            <v>26.35</v>
          </cell>
          <cell r="G27">
            <v>26.35</v>
          </cell>
          <cell r="H27">
            <v>26.35</v>
          </cell>
          <cell r="I27">
            <v>26.35</v>
          </cell>
          <cell r="J27">
            <v>26.35</v>
          </cell>
          <cell r="K27">
            <v>26.35</v>
          </cell>
          <cell r="L27">
            <v>26.35</v>
          </cell>
        </row>
        <row r="28">
          <cell r="A28" t="str">
            <v>21-042023-09</v>
          </cell>
          <cell r="B28" t="str">
            <v>HW</v>
          </cell>
          <cell r="C28">
            <v>4</v>
          </cell>
          <cell r="D28">
            <v>1.7304000000000003E-2</v>
          </cell>
          <cell r="E28">
            <v>6.9216000000000014E-2</v>
          </cell>
          <cell r="F28">
            <v>1.7304000000000003E-2</v>
          </cell>
          <cell r="G28">
            <v>6.9216000000000014E-2</v>
          </cell>
          <cell r="H28">
            <v>1.7304000000000003E-2</v>
          </cell>
          <cell r="I28">
            <v>6.9216000000000014E-2</v>
          </cell>
          <cell r="J28">
            <v>1.7304000000000003E-2</v>
          </cell>
          <cell r="K28">
            <v>6.9216000000000014E-2</v>
          </cell>
          <cell r="L28">
            <v>1.7304000000000003E-2</v>
          </cell>
        </row>
        <row r="29">
          <cell r="A29" t="str">
            <v>21-041267-28</v>
          </cell>
          <cell r="B29" t="str">
            <v>HW</v>
          </cell>
          <cell r="C29">
            <v>3</v>
          </cell>
          <cell r="D29">
            <v>0.1149425287356322</v>
          </cell>
          <cell r="E29">
            <v>0.34482758620689657</v>
          </cell>
          <cell r="F29">
            <v>0.1149425287356322</v>
          </cell>
          <cell r="G29">
            <v>0.34482758620689657</v>
          </cell>
          <cell r="H29">
            <v>0.1149425287356322</v>
          </cell>
          <cell r="I29">
            <v>0.34482758620689657</v>
          </cell>
          <cell r="J29">
            <v>0.1149425287356322</v>
          </cell>
          <cell r="K29">
            <v>0.34482758620689657</v>
          </cell>
          <cell r="L29">
            <v>0.1149425287356322</v>
          </cell>
        </row>
        <row r="30">
          <cell r="A30" t="str">
            <v>21-042023-07</v>
          </cell>
          <cell r="B30" t="str">
            <v>HW</v>
          </cell>
          <cell r="C30">
            <v>3</v>
          </cell>
          <cell r="D30">
            <v>4.9440000000000005E-2</v>
          </cell>
          <cell r="E30">
            <v>0.14832000000000001</v>
          </cell>
          <cell r="F30">
            <v>4.9440000000000005E-2</v>
          </cell>
          <cell r="G30">
            <v>0.14832000000000001</v>
          </cell>
          <cell r="H30">
            <v>4.9440000000000005E-2</v>
          </cell>
          <cell r="I30">
            <v>0.14832000000000001</v>
          </cell>
          <cell r="J30">
            <v>4.9440000000000005E-2</v>
          </cell>
          <cell r="K30">
            <v>0.14832000000000001</v>
          </cell>
          <cell r="L30">
            <v>4.9440000000000005E-2</v>
          </cell>
        </row>
        <row r="31">
          <cell r="A31" t="str">
            <v>21-041270-16</v>
          </cell>
          <cell r="B31" t="str">
            <v>HW</v>
          </cell>
          <cell r="C31">
            <v>2</v>
          </cell>
          <cell r="D31">
            <v>0.1</v>
          </cell>
          <cell r="E31">
            <v>0.2</v>
          </cell>
          <cell r="F31">
            <v>0.1</v>
          </cell>
          <cell r="G31">
            <v>0.2</v>
          </cell>
          <cell r="H31">
            <v>0.1</v>
          </cell>
          <cell r="I31">
            <v>0.2</v>
          </cell>
          <cell r="J31">
            <v>0.1</v>
          </cell>
          <cell r="K31">
            <v>0.2</v>
          </cell>
          <cell r="L31">
            <v>0.1</v>
          </cell>
        </row>
        <row r="32">
          <cell r="A32" t="str">
            <v>22-179336-00</v>
          </cell>
          <cell r="B32" t="str">
            <v>OEM</v>
          </cell>
          <cell r="C32">
            <v>1</v>
          </cell>
          <cell r="D32">
            <v>1.82</v>
          </cell>
          <cell r="E32">
            <v>1.82</v>
          </cell>
          <cell r="F32">
            <v>1.82</v>
          </cell>
          <cell r="G32">
            <v>1.82</v>
          </cell>
          <cell r="H32">
            <v>1.82</v>
          </cell>
          <cell r="I32">
            <v>1.82</v>
          </cell>
          <cell r="J32">
            <v>1.82</v>
          </cell>
          <cell r="K32">
            <v>1.82</v>
          </cell>
          <cell r="L32">
            <v>1.82</v>
          </cell>
        </row>
        <row r="33">
          <cell r="A33" t="str">
            <v>21-041303-06</v>
          </cell>
          <cell r="B33" t="str">
            <v>HW</v>
          </cell>
          <cell r="C33">
            <v>8</v>
          </cell>
          <cell r="D33">
            <v>5.7471264367816098E-2</v>
          </cell>
          <cell r="E33">
            <v>0.45977011494252878</v>
          </cell>
          <cell r="F33">
            <v>5.7471264367816098E-2</v>
          </cell>
          <cell r="G33">
            <v>0.45977011494252878</v>
          </cell>
          <cell r="H33">
            <v>5.7471264367816098E-2</v>
          </cell>
          <cell r="I33">
            <v>0.45977011494252878</v>
          </cell>
          <cell r="J33">
            <v>5.7471264367816098E-2</v>
          </cell>
          <cell r="K33">
            <v>0.45977011494252878</v>
          </cell>
          <cell r="L33">
            <v>5.7471264367816098E-2</v>
          </cell>
        </row>
        <row r="34">
          <cell r="A34" t="str">
            <v>31-00157-00</v>
          </cell>
          <cell r="B34" t="str">
            <v>OEM</v>
          </cell>
          <cell r="C34">
            <v>59</v>
          </cell>
          <cell r="D34">
            <v>4.3678160919540236E-2</v>
          </cell>
          <cell r="E34">
            <v>2.5770114942528739</v>
          </cell>
          <cell r="F34">
            <v>4.3678160919540236E-2</v>
          </cell>
          <cell r="G34">
            <v>2.5770114942528739</v>
          </cell>
          <cell r="H34">
            <v>4.3678160919540236E-2</v>
          </cell>
          <cell r="I34">
            <v>2.5770114942528739</v>
          </cell>
          <cell r="J34">
            <v>4.3678160919540236E-2</v>
          </cell>
          <cell r="K34">
            <v>2.5770114942528739</v>
          </cell>
          <cell r="L34">
            <v>4.3678160919540236E-2</v>
          </cell>
        </row>
        <row r="35">
          <cell r="A35" t="str">
            <v>22-10506-00</v>
          </cell>
          <cell r="B35" t="str">
            <v>OEM</v>
          </cell>
          <cell r="C35">
            <v>1</v>
          </cell>
          <cell r="D35">
            <v>2.54</v>
          </cell>
          <cell r="E35">
            <v>2.54</v>
          </cell>
          <cell r="F35">
            <v>2.54</v>
          </cell>
          <cell r="G35">
            <v>2.54</v>
          </cell>
          <cell r="H35">
            <v>2.54</v>
          </cell>
          <cell r="I35">
            <v>2.54</v>
          </cell>
          <cell r="J35">
            <v>2.54</v>
          </cell>
          <cell r="K35">
            <v>2.54</v>
          </cell>
          <cell r="L35">
            <v>2.54</v>
          </cell>
        </row>
        <row r="36">
          <cell r="A36" t="str">
            <v>31-00228-00</v>
          </cell>
          <cell r="B36" t="str">
            <v>HW</v>
          </cell>
          <cell r="C36">
            <v>36</v>
          </cell>
          <cell r="D36">
            <v>0.76838000000000006</v>
          </cell>
          <cell r="E36">
            <v>27.661680000000004</v>
          </cell>
          <cell r="F36">
            <v>0.76838000000000006</v>
          </cell>
          <cell r="G36">
            <v>27.661680000000004</v>
          </cell>
          <cell r="H36">
            <v>0.76838000000000006</v>
          </cell>
          <cell r="I36">
            <v>27.661680000000004</v>
          </cell>
          <cell r="J36">
            <v>0.76838000000000006</v>
          </cell>
          <cell r="K36">
            <v>27.661680000000004</v>
          </cell>
          <cell r="L36">
            <v>0.76838000000000006</v>
          </cell>
        </row>
        <row r="37">
          <cell r="A37" t="str">
            <v>21-042024-08</v>
          </cell>
          <cell r="B37" t="str">
            <v>HW</v>
          </cell>
          <cell r="C37">
            <v>4</v>
          </cell>
          <cell r="D37">
            <v>1.4832E-2</v>
          </cell>
          <cell r="E37">
            <v>5.9327999999999999E-2</v>
          </cell>
          <cell r="F37">
            <v>1.4832E-2</v>
          </cell>
          <cell r="G37">
            <v>5.9327999999999999E-2</v>
          </cell>
          <cell r="H37">
            <v>1.4832E-2</v>
          </cell>
          <cell r="I37">
            <v>5.9327999999999999E-2</v>
          </cell>
          <cell r="J37">
            <v>1.4832E-2</v>
          </cell>
          <cell r="K37">
            <v>5.9327999999999999E-2</v>
          </cell>
          <cell r="L37">
            <v>1.4832E-2</v>
          </cell>
        </row>
        <row r="38">
          <cell r="A38" t="str">
            <v>22-119270-00</v>
          </cell>
          <cell r="B38" t="str">
            <v>OEM</v>
          </cell>
          <cell r="C38">
            <v>1</v>
          </cell>
          <cell r="D38">
            <v>0.89</v>
          </cell>
          <cell r="E38">
            <v>0.89</v>
          </cell>
          <cell r="F38">
            <v>0.89</v>
          </cell>
          <cell r="G38">
            <v>0.89</v>
          </cell>
          <cell r="H38">
            <v>0.89</v>
          </cell>
          <cell r="I38">
            <v>0.89</v>
          </cell>
          <cell r="J38">
            <v>0.89</v>
          </cell>
          <cell r="K38">
            <v>0.89</v>
          </cell>
          <cell r="L38">
            <v>0.89</v>
          </cell>
        </row>
        <row r="39">
          <cell r="A39" t="str">
            <v>21-041307-20</v>
          </cell>
          <cell r="B39" t="str">
            <v>HW</v>
          </cell>
          <cell r="C39">
            <v>1</v>
          </cell>
          <cell r="D39">
            <v>0.6</v>
          </cell>
          <cell r="E39">
            <v>0.6</v>
          </cell>
          <cell r="F39">
            <v>0.6</v>
          </cell>
          <cell r="G39">
            <v>0.6</v>
          </cell>
          <cell r="H39">
            <v>0.6</v>
          </cell>
          <cell r="I39">
            <v>0.6</v>
          </cell>
          <cell r="J39">
            <v>0.6</v>
          </cell>
          <cell r="K39">
            <v>0.6</v>
          </cell>
          <cell r="L39">
            <v>0.6</v>
          </cell>
        </row>
        <row r="40">
          <cell r="A40" t="str">
            <v>21-042023-08</v>
          </cell>
          <cell r="B40" t="str">
            <v>OEM</v>
          </cell>
          <cell r="C40">
            <v>13</v>
          </cell>
          <cell r="D40">
            <v>4.1200000000000001E-2</v>
          </cell>
          <cell r="E40">
            <v>0.53559999999999997</v>
          </cell>
          <cell r="F40">
            <v>4.1200000000000001E-2</v>
          </cell>
          <cell r="G40">
            <v>0.53559999999999997</v>
          </cell>
          <cell r="H40">
            <v>4.1200000000000001E-2</v>
          </cell>
          <cell r="I40">
            <v>0.53559999999999997</v>
          </cell>
          <cell r="J40">
            <v>4.1200000000000001E-2</v>
          </cell>
          <cell r="K40">
            <v>0.53559999999999997</v>
          </cell>
          <cell r="L40">
            <v>4.1200000000000001E-2</v>
          </cell>
        </row>
        <row r="41">
          <cell r="A41" t="str">
            <v>22-121291-00</v>
          </cell>
          <cell r="B41" t="str">
            <v>OEM</v>
          </cell>
          <cell r="C41">
            <v>1</v>
          </cell>
          <cell r="D41">
            <v>2.79</v>
          </cell>
          <cell r="E41">
            <v>2.79</v>
          </cell>
          <cell r="F41">
            <v>2.79</v>
          </cell>
          <cell r="G41">
            <v>2.79</v>
          </cell>
          <cell r="H41">
            <v>2.79</v>
          </cell>
          <cell r="I41">
            <v>2.79</v>
          </cell>
          <cell r="J41">
            <v>2.79</v>
          </cell>
          <cell r="K41">
            <v>2.79</v>
          </cell>
          <cell r="L41">
            <v>2.79</v>
          </cell>
        </row>
        <row r="42">
          <cell r="A42" t="str">
            <v>21-041267-08</v>
          </cell>
          <cell r="B42" t="str">
            <v>HW</v>
          </cell>
          <cell r="C42">
            <v>6</v>
          </cell>
          <cell r="D42">
            <v>0.03</v>
          </cell>
          <cell r="E42">
            <v>0.18</v>
          </cell>
          <cell r="F42">
            <v>0.03</v>
          </cell>
          <cell r="G42">
            <v>0.18</v>
          </cell>
          <cell r="H42">
            <v>0.03</v>
          </cell>
          <cell r="I42">
            <v>0.18</v>
          </cell>
          <cell r="J42">
            <v>0.03</v>
          </cell>
          <cell r="K42">
            <v>0.18</v>
          </cell>
          <cell r="L42">
            <v>0.03</v>
          </cell>
        </row>
        <row r="43">
          <cell r="A43" t="str">
            <v>21-042024-05</v>
          </cell>
          <cell r="B43" t="str">
            <v>HW</v>
          </cell>
          <cell r="C43">
            <v>8</v>
          </cell>
          <cell r="D43">
            <v>0.02</v>
          </cell>
          <cell r="E43">
            <v>0.16</v>
          </cell>
          <cell r="F43">
            <v>0.02</v>
          </cell>
          <cell r="G43">
            <v>0.16</v>
          </cell>
          <cell r="H43">
            <v>0.02</v>
          </cell>
          <cell r="I43">
            <v>0.16</v>
          </cell>
          <cell r="J43">
            <v>0.02</v>
          </cell>
          <cell r="K43">
            <v>0.16</v>
          </cell>
          <cell r="L43">
            <v>0.02</v>
          </cell>
        </row>
        <row r="44">
          <cell r="A44" t="str">
            <v>10-046605-00</v>
          </cell>
          <cell r="B44" t="str">
            <v>OEM</v>
          </cell>
          <cell r="C44">
            <v>3</v>
          </cell>
          <cell r="D44">
            <v>0.627888</v>
          </cell>
          <cell r="E44">
            <v>1.883664</v>
          </cell>
          <cell r="F44">
            <v>0.627888</v>
          </cell>
          <cell r="G44">
            <v>1.883664</v>
          </cell>
          <cell r="H44">
            <v>0.627888</v>
          </cell>
          <cell r="I44">
            <v>1.883664</v>
          </cell>
          <cell r="J44">
            <v>0.627888</v>
          </cell>
          <cell r="K44">
            <v>1.883664</v>
          </cell>
          <cell r="L44">
            <v>0.627888</v>
          </cell>
        </row>
        <row r="45">
          <cell r="A45" t="str">
            <v>20-160892-00</v>
          </cell>
          <cell r="B45" t="str">
            <v>OEM</v>
          </cell>
          <cell r="C45">
            <v>2</v>
          </cell>
          <cell r="D45">
            <v>0.67</v>
          </cell>
          <cell r="E45">
            <v>1.34</v>
          </cell>
          <cell r="F45">
            <v>0.67</v>
          </cell>
          <cell r="G45">
            <v>1.34</v>
          </cell>
          <cell r="H45">
            <v>0.67</v>
          </cell>
          <cell r="I45">
            <v>1.34</v>
          </cell>
          <cell r="J45">
            <v>0.67</v>
          </cell>
          <cell r="K45">
            <v>1.34</v>
          </cell>
          <cell r="L45">
            <v>0.67</v>
          </cell>
        </row>
        <row r="46">
          <cell r="A46" t="str">
            <v>22-00199-00</v>
          </cell>
          <cell r="B46" t="str">
            <v>OEM</v>
          </cell>
          <cell r="C46">
            <v>4</v>
          </cell>
          <cell r="D46">
            <v>11.7</v>
          </cell>
          <cell r="E46">
            <v>46.8</v>
          </cell>
          <cell r="F46">
            <v>11.7</v>
          </cell>
          <cell r="G46">
            <v>46.8</v>
          </cell>
          <cell r="H46">
            <v>11.7</v>
          </cell>
          <cell r="I46">
            <v>46.8</v>
          </cell>
          <cell r="J46">
            <v>11.7</v>
          </cell>
          <cell r="K46">
            <v>46.8</v>
          </cell>
          <cell r="L46">
            <v>11.7</v>
          </cell>
        </row>
        <row r="47">
          <cell r="A47" t="str">
            <v>61-274138-00</v>
          </cell>
          <cell r="B47" t="str">
            <v>OEM</v>
          </cell>
          <cell r="C47">
            <v>2</v>
          </cell>
          <cell r="D47">
            <v>208.38</v>
          </cell>
          <cell r="E47">
            <v>416.76</v>
          </cell>
          <cell r="F47">
            <v>208.38</v>
          </cell>
          <cell r="G47">
            <v>416.76</v>
          </cell>
          <cell r="H47">
            <v>208.38</v>
          </cell>
          <cell r="I47">
            <v>416.76</v>
          </cell>
          <cell r="J47">
            <v>208.38</v>
          </cell>
          <cell r="K47">
            <v>416.76</v>
          </cell>
          <cell r="L47">
            <v>208.38</v>
          </cell>
        </row>
        <row r="48">
          <cell r="A48" t="str">
            <v>02-287650-00</v>
          </cell>
          <cell r="B48" t="str">
            <v>CABLE</v>
          </cell>
          <cell r="C48">
            <v>2</v>
          </cell>
          <cell r="D48">
            <v>279.81</v>
          </cell>
          <cell r="E48">
            <v>559.62</v>
          </cell>
          <cell r="F48">
            <v>318.98339999999996</v>
          </cell>
          <cell r="G48">
            <v>637.96679999999992</v>
          </cell>
          <cell r="H48">
            <v>310.58910000000003</v>
          </cell>
          <cell r="I48">
            <v>621.17820000000006</v>
          </cell>
          <cell r="J48">
            <v>302.19480000000004</v>
          </cell>
          <cell r="K48">
            <v>604.38960000000009</v>
          </cell>
          <cell r="L48">
            <v>293.8005</v>
          </cell>
        </row>
        <row r="49">
          <cell r="A49" t="str">
            <v>785-016037-001</v>
          </cell>
          <cell r="B49" t="str">
            <v>OEM</v>
          </cell>
          <cell r="C49">
            <v>2</v>
          </cell>
          <cell r="D49">
            <v>0.22</v>
          </cell>
          <cell r="E49">
            <v>0.44</v>
          </cell>
          <cell r="F49">
            <v>0.22</v>
          </cell>
          <cell r="G49">
            <v>0.44</v>
          </cell>
          <cell r="H49">
            <v>0.22</v>
          </cell>
          <cell r="I49">
            <v>0.44</v>
          </cell>
          <cell r="J49">
            <v>0.22</v>
          </cell>
          <cell r="K49">
            <v>0.44</v>
          </cell>
          <cell r="L49">
            <v>0.22</v>
          </cell>
        </row>
        <row r="50">
          <cell r="A50" t="str">
            <v>21-041319-32</v>
          </cell>
          <cell r="B50" t="str">
            <v>HW</v>
          </cell>
          <cell r="C50">
            <v>8</v>
          </cell>
          <cell r="D50">
            <v>5.0574712643678167E-2</v>
          </cell>
          <cell r="E50">
            <v>0.40459770114942534</v>
          </cell>
          <cell r="F50">
            <v>5.0574712643678167E-2</v>
          </cell>
          <cell r="G50">
            <v>0.40459770114942534</v>
          </cell>
          <cell r="H50">
            <v>5.0574712643678167E-2</v>
          </cell>
          <cell r="I50">
            <v>0.40459770114942534</v>
          </cell>
          <cell r="J50">
            <v>5.0574712643678167E-2</v>
          </cell>
          <cell r="K50">
            <v>0.40459770114942534</v>
          </cell>
          <cell r="L50">
            <v>5.0574712643678167E-2</v>
          </cell>
        </row>
        <row r="51">
          <cell r="A51" t="str">
            <v>20-100482-00</v>
          </cell>
          <cell r="B51" t="str">
            <v>MACH</v>
          </cell>
          <cell r="C51">
            <v>2</v>
          </cell>
          <cell r="D51">
            <v>678</v>
          </cell>
          <cell r="E51">
            <v>1356</v>
          </cell>
          <cell r="F51">
            <v>772.92</v>
          </cell>
          <cell r="G51">
            <v>1545.84</v>
          </cell>
          <cell r="H51">
            <v>752.58</v>
          </cell>
          <cell r="I51">
            <v>1505.16</v>
          </cell>
          <cell r="J51">
            <v>732.24</v>
          </cell>
          <cell r="K51">
            <v>1464.48</v>
          </cell>
          <cell r="L51">
            <v>711.9</v>
          </cell>
        </row>
        <row r="52">
          <cell r="A52" t="str">
            <v>714-292975-003</v>
          </cell>
          <cell r="B52" t="str">
            <v>SHM</v>
          </cell>
          <cell r="C52">
            <v>1</v>
          </cell>
          <cell r="D52">
            <v>4.4000000000000004</v>
          </cell>
          <cell r="E52">
            <v>4.4000000000000004</v>
          </cell>
          <cell r="F52">
            <v>5.016</v>
          </cell>
          <cell r="G52">
            <v>5.016</v>
          </cell>
          <cell r="H52">
            <v>4.8840000000000012</v>
          </cell>
          <cell r="I52">
            <v>4.8840000000000012</v>
          </cell>
          <cell r="J52">
            <v>4.7520000000000007</v>
          </cell>
          <cell r="K52">
            <v>4.7520000000000007</v>
          </cell>
          <cell r="L52">
            <v>4.620000000000001</v>
          </cell>
        </row>
        <row r="53">
          <cell r="A53" t="str">
            <v>714-290607-002</v>
          </cell>
          <cell r="B53" t="str">
            <v>SHM</v>
          </cell>
          <cell r="C53">
            <v>1</v>
          </cell>
          <cell r="D53">
            <v>26</v>
          </cell>
          <cell r="E53">
            <v>26</v>
          </cell>
          <cell r="F53">
            <v>29.639999999999997</v>
          </cell>
          <cell r="G53">
            <v>29.639999999999997</v>
          </cell>
          <cell r="H53">
            <v>28.860000000000003</v>
          </cell>
          <cell r="I53">
            <v>28.860000000000003</v>
          </cell>
          <cell r="J53">
            <v>28.080000000000002</v>
          </cell>
          <cell r="K53">
            <v>28.080000000000002</v>
          </cell>
          <cell r="L53">
            <v>27.3</v>
          </cell>
        </row>
        <row r="54">
          <cell r="A54" t="str">
            <v>22-00199-00</v>
          </cell>
          <cell r="B54" t="str">
            <v>OEM</v>
          </cell>
          <cell r="C54">
            <v>2</v>
          </cell>
          <cell r="D54">
            <v>11.7</v>
          </cell>
          <cell r="E54">
            <v>23.4</v>
          </cell>
          <cell r="F54">
            <v>11.7</v>
          </cell>
          <cell r="G54">
            <v>23.4</v>
          </cell>
          <cell r="H54">
            <v>11.7</v>
          </cell>
          <cell r="I54">
            <v>23.4</v>
          </cell>
          <cell r="J54">
            <v>11.7</v>
          </cell>
          <cell r="K54">
            <v>23.4</v>
          </cell>
          <cell r="L54">
            <v>11.7</v>
          </cell>
        </row>
        <row r="55">
          <cell r="A55" t="str">
            <v>22-131875-00</v>
          </cell>
          <cell r="B55" t="str">
            <v>OEM</v>
          </cell>
          <cell r="C55">
            <v>1</v>
          </cell>
          <cell r="D55">
            <v>16.52</v>
          </cell>
          <cell r="E55">
            <v>16.52</v>
          </cell>
          <cell r="F55">
            <v>16.52</v>
          </cell>
          <cell r="G55">
            <v>16.52</v>
          </cell>
          <cell r="H55">
            <v>16.52</v>
          </cell>
          <cell r="I55">
            <v>16.52</v>
          </cell>
          <cell r="J55">
            <v>16.52</v>
          </cell>
          <cell r="K55">
            <v>16.52</v>
          </cell>
          <cell r="L55">
            <v>16.52</v>
          </cell>
        </row>
        <row r="56">
          <cell r="A56" t="str">
            <v>920-212036-001</v>
          </cell>
          <cell r="B56" t="str">
            <v>OEM</v>
          </cell>
          <cell r="C56">
            <v>1</v>
          </cell>
          <cell r="D56">
            <v>5.99</v>
          </cell>
          <cell r="E56">
            <v>5.99</v>
          </cell>
          <cell r="F56">
            <v>5.99</v>
          </cell>
          <cell r="G56">
            <v>5.99</v>
          </cell>
          <cell r="H56">
            <v>5.99</v>
          </cell>
          <cell r="I56">
            <v>5.99</v>
          </cell>
          <cell r="J56">
            <v>5.99</v>
          </cell>
          <cell r="K56">
            <v>5.99</v>
          </cell>
          <cell r="L56">
            <v>5.99</v>
          </cell>
        </row>
        <row r="57">
          <cell r="A57" t="str">
            <v>785-277956-003</v>
          </cell>
          <cell r="B57" t="str">
            <v>OEM</v>
          </cell>
          <cell r="C57">
            <v>1</v>
          </cell>
          <cell r="D57">
            <v>0.73</v>
          </cell>
          <cell r="E57">
            <v>0.73</v>
          </cell>
          <cell r="F57">
            <v>0.73</v>
          </cell>
          <cell r="G57">
            <v>0.73</v>
          </cell>
          <cell r="H57">
            <v>0.73</v>
          </cell>
          <cell r="I57">
            <v>0.73</v>
          </cell>
          <cell r="J57">
            <v>0.73</v>
          </cell>
          <cell r="K57">
            <v>0.73</v>
          </cell>
          <cell r="L57">
            <v>0.73</v>
          </cell>
        </row>
        <row r="58">
          <cell r="A58" t="str">
            <v>22-315940-00</v>
          </cell>
          <cell r="B58" t="str">
            <v>OEM</v>
          </cell>
          <cell r="C58">
            <v>1</v>
          </cell>
          <cell r="D58">
            <v>22.91</v>
          </cell>
          <cell r="E58">
            <v>22.91</v>
          </cell>
          <cell r="F58">
            <v>22.91</v>
          </cell>
          <cell r="G58">
            <v>22.91</v>
          </cell>
          <cell r="H58">
            <v>22.91</v>
          </cell>
          <cell r="I58">
            <v>22.91</v>
          </cell>
          <cell r="J58">
            <v>22.91</v>
          </cell>
          <cell r="K58">
            <v>22.91</v>
          </cell>
          <cell r="L58">
            <v>22.91</v>
          </cell>
        </row>
        <row r="59">
          <cell r="A59" t="str">
            <v>21-042023-09</v>
          </cell>
          <cell r="B59" t="str">
            <v>HW</v>
          </cell>
          <cell r="C59">
            <v>4</v>
          </cell>
          <cell r="D59">
            <v>1.7304000000000003E-2</v>
          </cell>
          <cell r="E59">
            <v>6.9216000000000014E-2</v>
          </cell>
          <cell r="F59">
            <v>1.7304000000000003E-2</v>
          </cell>
          <cell r="G59">
            <v>6.9216000000000014E-2</v>
          </cell>
          <cell r="H59">
            <v>1.7304000000000003E-2</v>
          </cell>
          <cell r="I59">
            <v>6.9216000000000014E-2</v>
          </cell>
          <cell r="J59">
            <v>1.7304000000000003E-2</v>
          </cell>
          <cell r="K59">
            <v>6.9216000000000014E-2</v>
          </cell>
          <cell r="L59">
            <v>1.7304000000000003E-2</v>
          </cell>
        </row>
        <row r="60">
          <cell r="A60" t="str">
            <v>21-042024-08</v>
          </cell>
          <cell r="B60" t="str">
            <v>HW</v>
          </cell>
          <cell r="C60">
            <v>4</v>
          </cell>
          <cell r="D60">
            <v>1.4832E-2</v>
          </cell>
          <cell r="E60">
            <v>5.9327999999999999E-2</v>
          </cell>
          <cell r="F60">
            <v>1.4832E-2</v>
          </cell>
          <cell r="G60">
            <v>5.9327999999999999E-2</v>
          </cell>
          <cell r="H60">
            <v>1.4832E-2</v>
          </cell>
          <cell r="I60">
            <v>5.9327999999999999E-2</v>
          </cell>
          <cell r="J60">
            <v>1.4832E-2</v>
          </cell>
          <cell r="K60">
            <v>5.9327999999999999E-2</v>
          </cell>
          <cell r="L60">
            <v>1.4832E-2</v>
          </cell>
        </row>
        <row r="61">
          <cell r="A61" t="str">
            <v>21-041270-14</v>
          </cell>
          <cell r="B61" t="str">
            <v>HW</v>
          </cell>
          <cell r="C61">
            <v>4</v>
          </cell>
          <cell r="D61">
            <v>0.12413793103448278</v>
          </cell>
          <cell r="E61">
            <v>0.49655172413793114</v>
          </cell>
          <cell r="F61">
            <v>0.12413793103448278</v>
          </cell>
          <cell r="G61">
            <v>0.49655172413793114</v>
          </cell>
          <cell r="H61">
            <v>0.12413793103448278</v>
          </cell>
          <cell r="I61">
            <v>0.49655172413793114</v>
          </cell>
          <cell r="J61">
            <v>0.12413793103448278</v>
          </cell>
          <cell r="K61">
            <v>0.49655172413793114</v>
          </cell>
          <cell r="L61">
            <v>0.12413793103448278</v>
          </cell>
        </row>
        <row r="62">
          <cell r="A62" t="str">
            <v>17-362914-00</v>
          </cell>
          <cell r="B62" t="str">
            <v>SHM</v>
          </cell>
          <cell r="C62">
            <v>1</v>
          </cell>
          <cell r="D62">
            <v>92.99</v>
          </cell>
          <cell r="E62">
            <v>92.99</v>
          </cell>
          <cell r="F62">
            <v>106.00859999999999</v>
          </cell>
          <cell r="G62">
            <v>106.00859999999999</v>
          </cell>
          <cell r="H62">
            <v>103.2189</v>
          </cell>
          <cell r="I62">
            <v>103.2189</v>
          </cell>
          <cell r="J62">
            <v>100.42919999999999</v>
          </cell>
          <cell r="K62">
            <v>100.42919999999999</v>
          </cell>
          <cell r="L62">
            <v>97.639499999999998</v>
          </cell>
        </row>
        <row r="63">
          <cell r="A63" t="str">
            <v>22-290124-00</v>
          </cell>
          <cell r="B63" t="str">
            <v>OEM</v>
          </cell>
          <cell r="C63">
            <v>1</v>
          </cell>
          <cell r="D63">
            <v>194.13</v>
          </cell>
          <cell r="E63">
            <v>194.13</v>
          </cell>
          <cell r="F63">
            <v>194.13</v>
          </cell>
          <cell r="G63">
            <v>194.13</v>
          </cell>
          <cell r="H63">
            <v>194.13</v>
          </cell>
          <cell r="I63">
            <v>194.13</v>
          </cell>
          <cell r="J63">
            <v>194.13</v>
          </cell>
          <cell r="K63">
            <v>194.13</v>
          </cell>
          <cell r="L63">
            <v>194.13</v>
          </cell>
        </row>
        <row r="64">
          <cell r="A64" t="str">
            <v>19-122281-00</v>
          </cell>
          <cell r="B64" t="str">
            <v>MOD</v>
          </cell>
          <cell r="C64">
            <v>1</v>
          </cell>
          <cell r="D64">
            <v>533</v>
          </cell>
          <cell r="E64">
            <v>533</v>
          </cell>
          <cell r="F64">
            <v>607.62</v>
          </cell>
          <cell r="G64">
            <v>607.62</v>
          </cell>
          <cell r="H64">
            <v>591.63</v>
          </cell>
          <cell r="I64">
            <v>591.63</v>
          </cell>
          <cell r="J64">
            <v>575.64</v>
          </cell>
          <cell r="K64">
            <v>575.64</v>
          </cell>
          <cell r="L64">
            <v>559.65</v>
          </cell>
        </row>
        <row r="65">
          <cell r="A65" t="str">
            <v>21-042024-06</v>
          </cell>
          <cell r="B65" t="str">
            <v>HW</v>
          </cell>
          <cell r="C65">
            <v>3</v>
          </cell>
          <cell r="D65">
            <v>0.10300000000000001</v>
          </cell>
          <cell r="E65">
            <v>0.30900000000000005</v>
          </cell>
          <cell r="F65">
            <v>0.10300000000000001</v>
          </cell>
          <cell r="G65">
            <v>0.30900000000000005</v>
          </cell>
          <cell r="H65">
            <v>0.10300000000000001</v>
          </cell>
          <cell r="I65">
            <v>0.30900000000000005</v>
          </cell>
          <cell r="J65">
            <v>0.10300000000000001</v>
          </cell>
          <cell r="K65">
            <v>0.30900000000000005</v>
          </cell>
          <cell r="L65">
            <v>0.10300000000000001</v>
          </cell>
        </row>
        <row r="66">
          <cell r="A66" t="str">
            <v>21-041267-28</v>
          </cell>
          <cell r="B66" t="str">
            <v>HW</v>
          </cell>
          <cell r="C66">
            <v>3</v>
          </cell>
          <cell r="D66">
            <v>0.1149425287356322</v>
          </cell>
          <cell r="E66">
            <v>0.34482758620689657</v>
          </cell>
          <cell r="F66">
            <v>0.1149425287356322</v>
          </cell>
          <cell r="G66">
            <v>0.34482758620689657</v>
          </cell>
          <cell r="H66">
            <v>0.1149425287356322</v>
          </cell>
          <cell r="I66">
            <v>0.34482758620689657</v>
          </cell>
          <cell r="J66">
            <v>0.1149425287356322</v>
          </cell>
          <cell r="K66">
            <v>0.34482758620689657</v>
          </cell>
          <cell r="L66">
            <v>0.1149425287356322</v>
          </cell>
        </row>
        <row r="67">
          <cell r="A67" t="str">
            <v>21-042023-07</v>
          </cell>
          <cell r="B67" t="str">
            <v>HW</v>
          </cell>
          <cell r="C67">
            <v>3</v>
          </cell>
          <cell r="D67">
            <v>4.9440000000000005E-2</v>
          </cell>
          <cell r="E67">
            <v>0.14832000000000001</v>
          </cell>
          <cell r="F67">
            <v>4.9440000000000005E-2</v>
          </cell>
          <cell r="G67">
            <v>0.14832000000000001</v>
          </cell>
          <cell r="H67">
            <v>4.9440000000000005E-2</v>
          </cell>
          <cell r="I67">
            <v>0.14832000000000001</v>
          </cell>
          <cell r="J67">
            <v>4.9440000000000005E-2</v>
          </cell>
          <cell r="K67">
            <v>0.14832000000000001</v>
          </cell>
          <cell r="L67">
            <v>4.9440000000000005E-2</v>
          </cell>
        </row>
        <row r="68">
          <cell r="A68" t="str">
            <v>21-042023-08</v>
          </cell>
          <cell r="B68" t="str">
            <v>OEM</v>
          </cell>
          <cell r="C68">
            <v>3</v>
          </cell>
          <cell r="D68">
            <v>4.1200000000000001E-2</v>
          </cell>
          <cell r="E68">
            <v>0.1236</v>
          </cell>
          <cell r="F68">
            <v>4.1200000000000001E-2</v>
          </cell>
          <cell r="G68">
            <v>0.1236</v>
          </cell>
          <cell r="H68">
            <v>4.1200000000000001E-2</v>
          </cell>
          <cell r="I68">
            <v>0.1236</v>
          </cell>
          <cell r="J68">
            <v>4.1200000000000001E-2</v>
          </cell>
          <cell r="K68">
            <v>0.1236</v>
          </cell>
          <cell r="L68">
            <v>4.1200000000000001E-2</v>
          </cell>
        </row>
        <row r="69">
          <cell r="A69" t="str">
            <v>21-042024-07</v>
          </cell>
          <cell r="B69" t="str">
            <v>HW</v>
          </cell>
          <cell r="C69">
            <v>3</v>
          </cell>
          <cell r="D69">
            <v>5.1500000000000004E-2</v>
          </cell>
          <cell r="E69">
            <v>0.15450000000000003</v>
          </cell>
          <cell r="F69">
            <v>5.1500000000000004E-2</v>
          </cell>
          <cell r="G69">
            <v>0.15450000000000003</v>
          </cell>
          <cell r="H69">
            <v>5.1500000000000004E-2</v>
          </cell>
          <cell r="I69">
            <v>0.15450000000000003</v>
          </cell>
          <cell r="J69">
            <v>5.1500000000000004E-2</v>
          </cell>
          <cell r="K69">
            <v>0.15450000000000003</v>
          </cell>
          <cell r="L69">
            <v>5.1500000000000004E-2</v>
          </cell>
        </row>
        <row r="70">
          <cell r="A70" t="str">
            <v>21-041269-10</v>
          </cell>
          <cell r="B70" t="str">
            <v>HW</v>
          </cell>
          <cell r="C70">
            <v>3</v>
          </cell>
          <cell r="D70">
            <v>8.157600000000001E-2</v>
          </cell>
          <cell r="E70">
            <v>0.24472800000000003</v>
          </cell>
          <cell r="F70">
            <v>8.157600000000001E-2</v>
          </cell>
          <cell r="G70">
            <v>0.24472800000000003</v>
          </cell>
          <cell r="H70">
            <v>8.157600000000001E-2</v>
          </cell>
          <cell r="I70">
            <v>0.24472800000000003</v>
          </cell>
          <cell r="J70">
            <v>8.157600000000001E-2</v>
          </cell>
          <cell r="K70">
            <v>0.24472800000000003</v>
          </cell>
          <cell r="L70">
            <v>8.157600000000001E-2</v>
          </cell>
        </row>
        <row r="71">
          <cell r="A71" t="str">
            <v>17-368164-00</v>
          </cell>
          <cell r="B71" t="str">
            <v>SHM</v>
          </cell>
          <cell r="C71">
            <v>1</v>
          </cell>
          <cell r="D71">
            <v>6.89</v>
          </cell>
          <cell r="E71">
            <v>6.89</v>
          </cell>
          <cell r="F71">
            <v>7.8545999999999987</v>
          </cell>
          <cell r="G71">
            <v>7.8545999999999987</v>
          </cell>
          <cell r="H71">
            <v>7.6478999999999999</v>
          </cell>
          <cell r="I71">
            <v>7.6478999999999999</v>
          </cell>
          <cell r="J71">
            <v>7.4412000000000003</v>
          </cell>
          <cell r="K71">
            <v>7.4412000000000003</v>
          </cell>
          <cell r="L71">
            <v>7.2344999999999997</v>
          </cell>
        </row>
        <row r="72">
          <cell r="A72" t="str">
            <v>21-042024-05</v>
          </cell>
          <cell r="B72" t="str">
            <v>HW</v>
          </cell>
          <cell r="C72">
            <v>2</v>
          </cell>
          <cell r="D72">
            <v>0.02</v>
          </cell>
          <cell r="E72">
            <v>0.04</v>
          </cell>
          <cell r="F72">
            <v>0.02</v>
          </cell>
          <cell r="G72">
            <v>0.04</v>
          </cell>
          <cell r="H72">
            <v>0.02</v>
          </cell>
          <cell r="I72">
            <v>0.04</v>
          </cell>
          <cell r="J72">
            <v>0.02</v>
          </cell>
          <cell r="K72">
            <v>0.04</v>
          </cell>
          <cell r="L72">
            <v>0.02</v>
          </cell>
        </row>
        <row r="73">
          <cell r="A73" t="str">
            <v>21-041266-16</v>
          </cell>
          <cell r="B73" t="str">
            <v>HW</v>
          </cell>
          <cell r="C73">
            <v>2</v>
          </cell>
          <cell r="D73">
            <v>0.03</v>
          </cell>
          <cell r="E73">
            <v>0.06</v>
          </cell>
          <cell r="F73">
            <v>0.03</v>
          </cell>
          <cell r="G73">
            <v>0.06</v>
          </cell>
          <cell r="H73">
            <v>0.03</v>
          </cell>
          <cell r="I73">
            <v>0.06</v>
          </cell>
          <cell r="J73">
            <v>0.03</v>
          </cell>
          <cell r="K73">
            <v>0.06</v>
          </cell>
          <cell r="L73">
            <v>0.03</v>
          </cell>
        </row>
        <row r="74">
          <cell r="A74" t="str">
            <v>21-041269-10</v>
          </cell>
          <cell r="B74" t="str">
            <v>HW</v>
          </cell>
          <cell r="C74">
            <v>2</v>
          </cell>
          <cell r="D74">
            <v>8.157600000000001E-2</v>
          </cell>
          <cell r="E74">
            <v>0.16315200000000002</v>
          </cell>
          <cell r="F74">
            <v>8.157600000000001E-2</v>
          </cell>
          <cell r="G74">
            <v>0.16315200000000002</v>
          </cell>
          <cell r="H74">
            <v>8.157600000000001E-2</v>
          </cell>
          <cell r="I74">
            <v>0.16315200000000002</v>
          </cell>
          <cell r="J74">
            <v>8.157600000000001E-2</v>
          </cell>
          <cell r="K74">
            <v>0.16315200000000002</v>
          </cell>
          <cell r="L74">
            <v>8.157600000000001E-2</v>
          </cell>
        </row>
        <row r="75">
          <cell r="A75" t="str">
            <v>21-042023-08</v>
          </cell>
          <cell r="B75" t="str">
            <v>OEM</v>
          </cell>
          <cell r="C75">
            <v>2</v>
          </cell>
          <cell r="D75">
            <v>4.1200000000000001E-2</v>
          </cell>
          <cell r="E75">
            <v>8.2400000000000001E-2</v>
          </cell>
          <cell r="F75">
            <v>4.1200000000000001E-2</v>
          </cell>
          <cell r="G75">
            <v>8.2400000000000001E-2</v>
          </cell>
          <cell r="H75">
            <v>4.1200000000000001E-2</v>
          </cell>
          <cell r="I75">
            <v>8.2400000000000001E-2</v>
          </cell>
          <cell r="J75">
            <v>4.1200000000000001E-2</v>
          </cell>
          <cell r="K75">
            <v>8.2400000000000001E-2</v>
          </cell>
          <cell r="L75">
            <v>4.1200000000000001E-2</v>
          </cell>
        </row>
        <row r="76">
          <cell r="A76" t="str">
            <v>21-042024-07</v>
          </cell>
          <cell r="B76" t="str">
            <v>HW</v>
          </cell>
          <cell r="C76">
            <v>2</v>
          </cell>
          <cell r="D76">
            <v>5.1500000000000004E-2</v>
          </cell>
          <cell r="E76">
            <v>0.10300000000000001</v>
          </cell>
          <cell r="F76">
            <v>5.1500000000000004E-2</v>
          </cell>
          <cell r="G76">
            <v>0.10300000000000001</v>
          </cell>
          <cell r="H76">
            <v>5.1500000000000004E-2</v>
          </cell>
          <cell r="I76">
            <v>0.10300000000000001</v>
          </cell>
          <cell r="J76">
            <v>5.1500000000000004E-2</v>
          </cell>
          <cell r="K76">
            <v>0.10300000000000001</v>
          </cell>
          <cell r="L76">
            <v>5.1500000000000004E-2</v>
          </cell>
        </row>
        <row r="77">
          <cell r="A77" t="str">
            <v>21-041903-08</v>
          </cell>
          <cell r="B77" t="str">
            <v>HW</v>
          </cell>
          <cell r="C77">
            <v>6</v>
          </cell>
          <cell r="D77">
            <v>0.03</v>
          </cell>
          <cell r="E77">
            <v>0.18</v>
          </cell>
          <cell r="F77">
            <v>0.03</v>
          </cell>
          <cell r="G77">
            <v>0.18</v>
          </cell>
          <cell r="H77">
            <v>0.03</v>
          </cell>
          <cell r="I77">
            <v>0.18</v>
          </cell>
          <cell r="J77">
            <v>0.03</v>
          </cell>
          <cell r="K77">
            <v>0.18</v>
          </cell>
          <cell r="L77">
            <v>0.03</v>
          </cell>
        </row>
        <row r="78">
          <cell r="A78" t="str">
            <v>03-346165-00</v>
          </cell>
          <cell r="B78" t="str">
            <v>CABLE</v>
          </cell>
          <cell r="C78">
            <v>1</v>
          </cell>
          <cell r="D78">
            <v>27.020000000000003</v>
          </cell>
          <cell r="E78">
            <v>27.020000000000003</v>
          </cell>
          <cell r="F78">
            <v>30.802800000000001</v>
          </cell>
          <cell r="G78">
            <v>30.802800000000001</v>
          </cell>
          <cell r="H78">
            <v>29.992200000000008</v>
          </cell>
          <cell r="I78">
            <v>29.992200000000008</v>
          </cell>
          <cell r="J78">
            <v>29.181600000000007</v>
          </cell>
          <cell r="K78">
            <v>29.181600000000007</v>
          </cell>
          <cell r="L78">
            <v>28.371000000000006</v>
          </cell>
        </row>
        <row r="79">
          <cell r="A79" t="str">
            <v>22-376256-00</v>
          </cell>
          <cell r="B79" t="str">
            <v>HW</v>
          </cell>
          <cell r="C79">
            <v>1</v>
          </cell>
          <cell r="D79">
            <v>0.89100000000000001</v>
          </cell>
          <cell r="E79">
            <v>0.89100000000000001</v>
          </cell>
          <cell r="F79">
            <v>0.89100000000000001</v>
          </cell>
          <cell r="G79">
            <v>0.89100000000000001</v>
          </cell>
          <cell r="H79">
            <v>0.89100000000000001</v>
          </cell>
          <cell r="I79">
            <v>0.89100000000000001</v>
          </cell>
          <cell r="J79">
            <v>0.89100000000000001</v>
          </cell>
          <cell r="K79">
            <v>0.89100000000000001</v>
          </cell>
          <cell r="L79">
            <v>0.89100000000000001</v>
          </cell>
        </row>
        <row r="80">
          <cell r="A80" t="str">
            <v>15-315550-00</v>
          </cell>
          <cell r="B80" t="str">
            <v>MACH</v>
          </cell>
          <cell r="C80">
            <v>1</v>
          </cell>
          <cell r="D80">
            <v>35</v>
          </cell>
          <cell r="E80">
            <v>35</v>
          </cell>
          <cell r="F80">
            <v>39.9</v>
          </cell>
          <cell r="G80">
            <v>39.9</v>
          </cell>
          <cell r="H80">
            <v>38.85</v>
          </cell>
          <cell r="I80">
            <v>38.85</v>
          </cell>
          <cell r="J80">
            <v>37.800000000000004</v>
          </cell>
          <cell r="K80">
            <v>37.800000000000004</v>
          </cell>
          <cell r="L80">
            <v>36.75</v>
          </cell>
        </row>
        <row r="81">
          <cell r="A81" t="str">
            <v>15-315552-00</v>
          </cell>
          <cell r="B81" t="str">
            <v>MACH</v>
          </cell>
          <cell r="C81">
            <v>1</v>
          </cell>
          <cell r="D81">
            <v>32</v>
          </cell>
          <cell r="E81">
            <v>32</v>
          </cell>
          <cell r="F81">
            <v>36.479999999999997</v>
          </cell>
          <cell r="G81">
            <v>36.479999999999997</v>
          </cell>
          <cell r="H81">
            <v>35.520000000000003</v>
          </cell>
          <cell r="I81">
            <v>35.520000000000003</v>
          </cell>
          <cell r="J81">
            <v>34.56</v>
          </cell>
          <cell r="K81">
            <v>34.56</v>
          </cell>
          <cell r="L81">
            <v>33.6</v>
          </cell>
        </row>
        <row r="82">
          <cell r="A82" t="str">
            <v>69-176972-00</v>
          </cell>
          <cell r="B82" t="str">
            <v>OEM</v>
          </cell>
          <cell r="C82">
            <v>1</v>
          </cell>
          <cell r="D82">
            <v>16.260000000000002</v>
          </cell>
          <cell r="E82">
            <v>16.260000000000002</v>
          </cell>
          <cell r="F82">
            <v>16.260000000000002</v>
          </cell>
          <cell r="G82">
            <v>16.260000000000002</v>
          </cell>
          <cell r="H82">
            <v>16.260000000000002</v>
          </cell>
          <cell r="I82">
            <v>16.260000000000002</v>
          </cell>
          <cell r="J82">
            <v>16.260000000000002</v>
          </cell>
          <cell r="K82">
            <v>16.260000000000002</v>
          </cell>
          <cell r="L82">
            <v>16.260000000000002</v>
          </cell>
        </row>
        <row r="83">
          <cell r="A83" t="str">
            <v>38-136562-06</v>
          </cell>
          <cell r="B83" t="str">
            <v>OEM</v>
          </cell>
          <cell r="C83">
            <v>4</v>
          </cell>
          <cell r="D83">
            <v>59.95</v>
          </cell>
          <cell r="E83">
            <v>239.8</v>
          </cell>
          <cell r="F83">
            <v>59.95</v>
          </cell>
          <cell r="G83">
            <v>239.8</v>
          </cell>
          <cell r="H83">
            <v>59.95</v>
          </cell>
          <cell r="I83">
            <v>239.8</v>
          </cell>
          <cell r="J83">
            <v>59.95</v>
          </cell>
          <cell r="K83">
            <v>239.8</v>
          </cell>
          <cell r="L83">
            <v>59.95</v>
          </cell>
        </row>
        <row r="84">
          <cell r="A84" t="str">
            <v>03-339533-00</v>
          </cell>
          <cell r="B84" t="str">
            <v>CABLE</v>
          </cell>
          <cell r="C84">
            <v>1</v>
          </cell>
          <cell r="D84">
            <v>35.6</v>
          </cell>
          <cell r="E84">
            <v>35.6</v>
          </cell>
          <cell r="F84">
            <v>40.583999999999996</v>
          </cell>
          <cell r="G84">
            <v>40.583999999999996</v>
          </cell>
          <cell r="H84">
            <v>39.516000000000005</v>
          </cell>
          <cell r="I84">
            <v>39.516000000000005</v>
          </cell>
          <cell r="J84">
            <v>38.448000000000008</v>
          </cell>
          <cell r="K84">
            <v>38.448000000000008</v>
          </cell>
          <cell r="L84">
            <v>37.380000000000003</v>
          </cell>
        </row>
        <row r="85">
          <cell r="A85" t="str">
            <v>10-034881-00</v>
          </cell>
          <cell r="B85" t="str">
            <v>OEM</v>
          </cell>
          <cell r="C85">
            <v>10</v>
          </cell>
          <cell r="D85">
            <v>0.08</v>
          </cell>
          <cell r="E85">
            <v>0.8</v>
          </cell>
          <cell r="F85">
            <v>0.08</v>
          </cell>
          <cell r="G85">
            <v>0.8</v>
          </cell>
          <cell r="H85">
            <v>0.08</v>
          </cell>
          <cell r="I85">
            <v>0.8</v>
          </cell>
          <cell r="J85">
            <v>0.08</v>
          </cell>
          <cell r="K85">
            <v>0.8</v>
          </cell>
          <cell r="L85">
            <v>0.08</v>
          </cell>
        </row>
        <row r="86">
          <cell r="A86" t="str">
            <v>03-387795-00</v>
          </cell>
          <cell r="B86" t="str">
            <v>CABLE</v>
          </cell>
          <cell r="C86">
            <v>1</v>
          </cell>
          <cell r="D86">
            <v>44.309999999999995</v>
          </cell>
          <cell r="E86">
            <v>44.309999999999995</v>
          </cell>
          <cell r="F86">
            <v>50.51339999999999</v>
          </cell>
          <cell r="G86">
            <v>50.51339999999999</v>
          </cell>
          <cell r="H86">
            <v>49.184100000000001</v>
          </cell>
          <cell r="I86">
            <v>49.184100000000001</v>
          </cell>
          <cell r="J86">
            <v>47.854799999999997</v>
          </cell>
          <cell r="K86">
            <v>47.854799999999997</v>
          </cell>
          <cell r="L86">
            <v>46.525499999999994</v>
          </cell>
        </row>
        <row r="87">
          <cell r="A87" t="str">
            <v>03-353468-00</v>
          </cell>
          <cell r="B87" t="str">
            <v>CABLE</v>
          </cell>
          <cell r="C87">
            <v>1</v>
          </cell>
          <cell r="D87">
            <v>30.61</v>
          </cell>
          <cell r="E87">
            <v>30.61</v>
          </cell>
          <cell r="F87">
            <v>34.895399999999995</v>
          </cell>
          <cell r="G87">
            <v>34.895399999999995</v>
          </cell>
          <cell r="H87">
            <v>33.9771</v>
          </cell>
          <cell r="I87">
            <v>33.9771</v>
          </cell>
          <cell r="J87">
            <v>33.058800000000005</v>
          </cell>
          <cell r="K87">
            <v>33.058800000000005</v>
          </cell>
          <cell r="L87">
            <v>32.140500000000003</v>
          </cell>
        </row>
        <row r="88">
          <cell r="A88" t="str">
            <v>03-387854-00</v>
          </cell>
          <cell r="B88" t="str">
            <v>CABLE</v>
          </cell>
          <cell r="C88">
            <v>1</v>
          </cell>
          <cell r="D88">
            <v>39</v>
          </cell>
          <cell r="E88">
            <v>39</v>
          </cell>
          <cell r="F88">
            <v>44.459999999999994</v>
          </cell>
          <cell r="G88">
            <v>44.459999999999994</v>
          </cell>
          <cell r="H88">
            <v>43.290000000000006</v>
          </cell>
          <cell r="I88">
            <v>43.290000000000006</v>
          </cell>
          <cell r="J88">
            <v>42.120000000000005</v>
          </cell>
          <cell r="K88">
            <v>42.120000000000005</v>
          </cell>
          <cell r="L88">
            <v>40.950000000000003</v>
          </cell>
        </row>
        <row r="89">
          <cell r="A89" t="str">
            <v>03-339470-00</v>
          </cell>
          <cell r="B89" t="str">
            <v>CABLE</v>
          </cell>
          <cell r="C89">
            <v>1</v>
          </cell>
          <cell r="D89">
            <v>66.36</v>
          </cell>
          <cell r="E89">
            <v>66.36</v>
          </cell>
          <cell r="F89">
            <v>75.650399999999991</v>
          </cell>
          <cell r="G89">
            <v>75.650399999999991</v>
          </cell>
          <cell r="H89">
            <v>73.659600000000012</v>
          </cell>
          <cell r="I89">
            <v>73.659600000000012</v>
          </cell>
          <cell r="J89">
            <v>71.668800000000005</v>
          </cell>
          <cell r="K89">
            <v>71.668800000000005</v>
          </cell>
          <cell r="L89">
            <v>69.677999999999997</v>
          </cell>
        </row>
        <row r="90">
          <cell r="A90" t="str">
            <v>853-253365-004</v>
          </cell>
          <cell r="B90" t="str">
            <v>CABLE</v>
          </cell>
          <cell r="C90">
            <v>1</v>
          </cell>
          <cell r="D90">
            <v>62.4</v>
          </cell>
          <cell r="E90">
            <v>62.4</v>
          </cell>
          <cell r="F90">
            <v>71.135999999999996</v>
          </cell>
          <cell r="G90">
            <v>71.135999999999996</v>
          </cell>
          <cell r="H90">
            <v>69.26400000000001</v>
          </cell>
          <cell r="I90">
            <v>69.26400000000001</v>
          </cell>
          <cell r="J90">
            <v>67.391999999999996</v>
          </cell>
          <cell r="K90">
            <v>67.391999999999996</v>
          </cell>
          <cell r="L90">
            <v>65.52</v>
          </cell>
        </row>
        <row r="91">
          <cell r="A91" t="str">
            <v>03-376254-00</v>
          </cell>
          <cell r="B91" t="str">
            <v>CABLE</v>
          </cell>
          <cell r="C91">
            <v>1</v>
          </cell>
          <cell r="D91">
            <v>11.53</v>
          </cell>
          <cell r="E91">
            <v>11.53</v>
          </cell>
          <cell r="F91">
            <v>13.144199999999998</v>
          </cell>
          <cell r="G91">
            <v>13.144199999999998</v>
          </cell>
          <cell r="H91">
            <v>12.798300000000001</v>
          </cell>
          <cell r="I91">
            <v>12.798300000000001</v>
          </cell>
          <cell r="J91">
            <v>12.452400000000001</v>
          </cell>
          <cell r="K91">
            <v>12.452400000000001</v>
          </cell>
          <cell r="L91">
            <v>12.1065</v>
          </cell>
        </row>
        <row r="92">
          <cell r="A92" t="str">
            <v>853-253365-002</v>
          </cell>
          <cell r="B92" t="str">
            <v>CABLE</v>
          </cell>
          <cell r="C92">
            <v>1</v>
          </cell>
          <cell r="D92">
            <v>62.4</v>
          </cell>
          <cell r="E92">
            <v>62.4</v>
          </cell>
          <cell r="F92">
            <v>71.135999999999996</v>
          </cell>
          <cell r="G92">
            <v>71.135999999999996</v>
          </cell>
          <cell r="H92">
            <v>69.26400000000001</v>
          </cell>
          <cell r="I92">
            <v>69.26400000000001</v>
          </cell>
          <cell r="J92">
            <v>67.391999999999996</v>
          </cell>
          <cell r="K92">
            <v>67.391999999999996</v>
          </cell>
          <cell r="L92">
            <v>65.52</v>
          </cell>
        </row>
        <row r="93">
          <cell r="A93" t="str">
            <v>853-253365-005</v>
          </cell>
          <cell r="B93" t="str">
            <v>CABLE</v>
          </cell>
          <cell r="C93">
            <v>1</v>
          </cell>
          <cell r="D93">
            <v>65</v>
          </cell>
          <cell r="E93">
            <v>65</v>
          </cell>
          <cell r="F93">
            <v>74.099999999999994</v>
          </cell>
          <cell r="G93">
            <v>74.099999999999994</v>
          </cell>
          <cell r="H93">
            <v>72.150000000000006</v>
          </cell>
          <cell r="I93">
            <v>72.150000000000006</v>
          </cell>
          <cell r="J93">
            <v>70.2</v>
          </cell>
          <cell r="K93">
            <v>70.2</v>
          </cell>
          <cell r="L93">
            <v>68.25</v>
          </cell>
        </row>
        <row r="94">
          <cell r="A94" t="str">
            <v>03-383787-00</v>
          </cell>
          <cell r="B94" t="str">
            <v>CABLE</v>
          </cell>
          <cell r="C94">
            <v>1</v>
          </cell>
          <cell r="D94">
            <v>38.43</v>
          </cell>
          <cell r="E94">
            <v>38.43</v>
          </cell>
          <cell r="F94">
            <v>43.810199999999995</v>
          </cell>
          <cell r="G94">
            <v>43.810199999999995</v>
          </cell>
          <cell r="H94">
            <v>42.657300000000006</v>
          </cell>
          <cell r="I94">
            <v>42.657300000000006</v>
          </cell>
          <cell r="J94">
            <v>41.504400000000004</v>
          </cell>
          <cell r="K94">
            <v>41.504400000000004</v>
          </cell>
          <cell r="L94">
            <v>40.351500000000001</v>
          </cell>
        </row>
        <row r="95">
          <cell r="A95" t="str">
            <v>03-385321-00</v>
          </cell>
          <cell r="B95" t="str">
            <v>CABLE</v>
          </cell>
          <cell r="C95">
            <v>1</v>
          </cell>
          <cell r="D95">
            <v>25.41</v>
          </cell>
          <cell r="E95">
            <v>25.41</v>
          </cell>
          <cell r="F95">
            <v>28.967399999999998</v>
          </cell>
          <cell r="G95">
            <v>28.967399999999998</v>
          </cell>
          <cell r="H95">
            <v>28.205100000000002</v>
          </cell>
          <cell r="I95">
            <v>28.205100000000002</v>
          </cell>
          <cell r="J95">
            <v>27.442800000000002</v>
          </cell>
          <cell r="K95">
            <v>27.442800000000002</v>
          </cell>
          <cell r="L95">
            <v>26.680500000000002</v>
          </cell>
        </row>
        <row r="96">
          <cell r="A96" t="str">
            <v>21-042023-06</v>
          </cell>
          <cell r="B96" t="str">
            <v>HW</v>
          </cell>
          <cell r="C96">
            <v>2</v>
          </cell>
          <cell r="D96">
            <v>2.298850574712644E-2</v>
          </cell>
          <cell r="E96">
            <v>4.597701149425288E-2</v>
          </cell>
          <cell r="F96">
            <v>2.298850574712644E-2</v>
          </cell>
          <cell r="G96">
            <v>4.597701149425288E-2</v>
          </cell>
          <cell r="H96">
            <v>2.298850574712644E-2</v>
          </cell>
          <cell r="I96">
            <v>4.597701149425288E-2</v>
          </cell>
          <cell r="J96">
            <v>2.298850574712644E-2</v>
          </cell>
          <cell r="K96">
            <v>4.597701149425288E-2</v>
          </cell>
          <cell r="L96">
            <v>2.298850574712644E-2</v>
          </cell>
        </row>
        <row r="97">
          <cell r="A97" t="str">
            <v>21-179934-00</v>
          </cell>
          <cell r="B97" t="str">
            <v>HW</v>
          </cell>
          <cell r="C97">
            <v>10</v>
          </cell>
          <cell r="D97">
            <v>0.01</v>
          </cell>
          <cell r="E97">
            <v>0.1</v>
          </cell>
          <cell r="F97">
            <v>0.01</v>
          </cell>
          <cell r="G97">
            <v>0.1</v>
          </cell>
          <cell r="H97">
            <v>0.01</v>
          </cell>
          <cell r="I97">
            <v>0.1</v>
          </cell>
          <cell r="J97">
            <v>0.01</v>
          </cell>
          <cell r="K97">
            <v>0.1</v>
          </cell>
          <cell r="L97">
            <v>0.01</v>
          </cell>
        </row>
        <row r="98">
          <cell r="A98" t="str">
            <v>17-370519-00</v>
          </cell>
          <cell r="B98" t="str">
            <v>SHM</v>
          </cell>
          <cell r="C98">
            <v>1</v>
          </cell>
          <cell r="D98">
            <v>68.19</v>
          </cell>
          <cell r="E98">
            <v>68.19</v>
          </cell>
          <cell r="F98">
            <v>77.736599999999996</v>
          </cell>
          <cell r="G98">
            <v>77.736599999999996</v>
          </cell>
          <cell r="H98">
            <v>75.690899999999999</v>
          </cell>
          <cell r="I98">
            <v>75.690899999999999</v>
          </cell>
          <cell r="J98">
            <v>73.645200000000003</v>
          </cell>
          <cell r="K98">
            <v>73.645200000000003</v>
          </cell>
          <cell r="L98">
            <v>71.599500000000006</v>
          </cell>
        </row>
        <row r="99">
          <cell r="A99" t="str">
            <v>LR-50007194</v>
          </cell>
          <cell r="B99" t="str">
            <v>OEM</v>
          </cell>
          <cell r="C99">
            <v>2</v>
          </cell>
          <cell r="D99">
            <v>72.08</v>
          </cell>
          <cell r="E99">
            <v>144.16</v>
          </cell>
          <cell r="F99">
            <v>72.08</v>
          </cell>
          <cell r="G99">
            <v>144.16</v>
          </cell>
          <cell r="H99">
            <v>72.08</v>
          </cell>
          <cell r="I99">
            <v>144.16</v>
          </cell>
          <cell r="J99">
            <v>72.08</v>
          </cell>
          <cell r="K99">
            <v>144.16</v>
          </cell>
          <cell r="L99">
            <v>72.08</v>
          </cell>
        </row>
        <row r="100">
          <cell r="A100" t="str">
            <v>03-360361-02</v>
          </cell>
          <cell r="B100" t="str">
            <v>CABLE</v>
          </cell>
          <cell r="C100">
            <v>1</v>
          </cell>
          <cell r="D100">
            <v>40.989999999999995</v>
          </cell>
          <cell r="E100">
            <v>40.989999999999995</v>
          </cell>
          <cell r="F100">
            <v>46.728599999999993</v>
          </cell>
          <cell r="G100">
            <v>46.728599999999993</v>
          </cell>
          <cell r="H100">
            <v>45.498899999999999</v>
          </cell>
          <cell r="I100">
            <v>45.498899999999999</v>
          </cell>
          <cell r="J100">
            <v>44.269199999999998</v>
          </cell>
          <cell r="K100">
            <v>44.269199999999998</v>
          </cell>
          <cell r="L100">
            <v>43.039499999999997</v>
          </cell>
        </row>
        <row r="101">
          <cell r="A101" t="str">
            <v>853-282181-002</v>
          </cell>
          <cell r="B101" t="str">
            <v>CABLE</v>
          </cell>
          <cell r="C101">
            <v>1</v>
          </cell>
          <cell r="D101">
            <v>15.95</v>
          </cell>
          <cell r="E101">
            <v>15.95</v>
          </cell>
          <cell r="F101">
            <v>18.182999999999996</v>
          </cell>
          <cell r="G101">
            <v>18.182999999999996</v>
          </cell>
          <cell r="H101">
            <v>17.704499999999999</v>
          </cell>
          <cell r="I101">
            <v>17.704499999999999</v>
          </cell>
          <cell r="J101">
            <v>17.225999999999999</v>
          </cell>
          <cell r="K101">
            <v>17.225999999999999</v>
          </cell>
          <cell r="L101">
            <v>16.747499999999999</v>
          </cell>
        </row>
        <row r="102">
          <cell r="A102" t="str">
            <v>17-358995-00</v>
          </cell>
          <cell r="B102" t="str">
            <v>SHM</v>
          </cell>
          <cell r="C102">
            <v>2</v>
          </cell>
          <cell r="D102">
            <v>52.4</v>
          </cell>
          <cell r="E102">
            <v>104.8</v>
          </cell>
          <cell r="F102">
            <v>59.73599999999999</v>
          </cell>
          <cell r="G102">
            <v>119.47199999999998</v>
          </cell>
          <cell r="H102">
            <v>58.164000000000001</v>
          </cell>
          <cell r="I102">
            <v>116.328</v>
          </cell>
          <cell r="J102">
            <v>56.591999999999999</v>
          </cell>
          <cell r="K102">
            <v>113.184</v>
          </cell>
          <cell r="L102">
            <v>55.02</v>
          </cell>
        </row>
        <row r="103">
          <cell r="A103" t="str">
            <v>21-041269-08</v>
          </cell>
          <cell r="B103" t="str">
            <v>HW</v>
          </cell>
          <cell r="C103">
            <v>8</v>
          </cell>
          <cell r="D103">
            <v>7.415999999999999E-2</v>
          </cell>
          <cell r="E103">
            <v>0.59327999999999992</v>
          </cell>
          <cell r="F103">
            <v>7.415999999999999E-2</v>
          </cell>
          <cell r="G103">
            <v>0.59327999999999992</v>
          </cell>
          <cell r="H103">
            <v>7.415999999999999E-2</v>
          </cell>
          <cell r="I103">
            <v>0.59327999999999992</v>
          </cell>
          <cell r="J103">
            <v>7.415999999999999E-2</v>
          </cell>
          <cell r="K103">
            <v>0.59327999999999992</v>
          </cell>
          <cell r="L103">
            <v>7.415999999999999E-2</v>
          </cell>
        </row>
        <row r="104">
          <cell r="A104" t="str">
            <v>21-042023-08</v>
          </cell>
          <cell r="B104" t="str">
            <v>OEM</v>
          </cell>
          <cell r="C104">
            <v>8</v>
          </cell>
          <cell r="D104">
            <v>4.1200000000000001E-2</v>
          </cell>
          <cell r="E104">
            <v>0.3296</v>
          </cell>
          <cell r="F104">
            <v>4.1200000000000001E-2</v>
          </cell>
          <cell r="G104">
            <v>0.3296</v>
          </cell>
          <cell r="H104">
            <v>4.1200000000000001E-2</v>
          </cell>
          <cell r="I104">
            <v>0.3296</v>
          </cell>
          <cell r="J104">
            <v>4.1200000000000001E-2</v>
          </cell>
          <cell r="K104">
            <v>0.3296</v>
          </cell>
          <cell r="L104">
            <v>4.1200000000000001E-2</v>
          </cell>
        </row>
        <row r="105">
          <cell r="A105" t="str">
            <v>21-045954-00</v>
          </cell>
          <cell r="B105" t="str">
            <v>HW</v>
          </cell>
          <cell r="C105">
            <v>8</v>
          </cell>
          <cell r="D105">
            <v>0.13650000000000001</v>
          </cell>
          <cell r="E105">
            <v>1.0920000000000001</v>
          </cell>
          <cell r="F105">
            <v>0.13650000000000001</v>
          </cell>
          <cell r="G105">
            <v>1.0920000000000001</v>
          </cell>
          <cell r="H105">
            <v>0.13650000000000001</v>
          </cell>
          <cell r="I105">
            <v>1.0920000000000001</v>
          </cell>
          <cell r="J105">
            <v>0.13650000000000001</v>
          </cell>
          <cell r="K105">
            <v>1.0920000000000001</v>
          </cell>
          <cell r="L105">
            <v>0.13650000000000001</v>
          </cell>
        </row>
        <row r="106">
          <cell r="A106" t="str">
            <v>31-00155-00</v>
          </cell>
          <cell r="B106" t="str">
            <v>OEM</v>
          </cell>
          <cell r="C106">
            <v>2</v>
          </cell>
          <cell r="D106">
            <v>0.05</v>
          </cell>
          <cell r="E106">
            <v>0.1</v>
          </cell>
          <cell r="F106">
            <v>0.05</v>
          </cell>
          <cell r="G106">
            <v>0.1</v>
          </cell>
          <cell r="H106">
            <v>0.05</v>
          </cell>
          <cell r="I106">
            <v>0.1</v>
          </cell>
          <cell r="J106">
            <v>0.05</v>
          </cell>
          <cell r="K106">
            <v>0.1</v>
          </cell>
          <cell r="L106">
            <v>0.05</v>
          </cell>
        </row>
        <row r="107">
          <cell r="A107" t="str">
            <v>960-004843-002</v>
          </cell>
          <cell r="B107" t="str">
            <v>OEM</v>
          </cell>
          <cell r="C107">
            <v>1</v>
          </cell>
          <cell r="D107">
            <v>124.2</v>
          </cell>
          <cell r="E107">
            <v>124.2</v>
          </cell>
          <cell r="F107">
            <v>124.2</v>
          </cell>
          <cell r="G107">
            <v>124.2</v>
          </cell>
          <cell r="H107">
            <v>124.2</v>
          </cell>
          <cell r="I107">
            <v>124.2</v>
          </cell>
          <cell r="J107">
            <v>124.2</v>
          </cell>
          <cell r="K107">
            <v>124.2</v>
          </cell>
          <cell r="L107">
            <v>124.2</v>
          </cell>
        </row>
        <row r="108">
          <cell r="A108" t="str">
            <v>60-183735-00</v>
          </cell>
          <cell r="B108" t="str">
            <v>OEM</v>
          </cell>
          <cell r="C108">
            <v>3</v>
          </cell>
          <cell r="D108">
            <v>9.42</v>
          </cell>
          <cell r="E108">
            <v>28.259999999999998</v>
          </cell>
          <cell r="F108">
            <v>9.42</v>
          </cell>
          <cell r="G108">
            <v>28.259999999999998</v>
          </cell>
          <cell r="H108">
            <v>9.42</v>
          </cell>
          <cell r="I108">
            <v>28.259999999999998</v>
          </cell>
          <cell r="J108">
            <v>9.42</v>
          </cell>
          <cell r="K108">
            <v>28.259999999999998</v>
          </cell>
          <cell r="L108">
            <v>9.42</v>
          </cell>
        </row>
        <row r="109">
          <cell r="A109" t="str">
            <v>766-337637-001</v>
          </cell>
          <cell r="B109" t="str">
            <v>OEM</v>
          </cell>
          <cell r="C109">
            <v>1</v>
          </cell>
          <cell r="D109">
            <v>319.36</v>
          </cell>
          <cell r="E109">
            <v>319.36</v>
          </cell>
          <cell r="F109">
            <v>319.36</v>
          </cell>
          <cell r="G109">
            <v>319.36</v>
          </cell>
          <cell r="H109">
            <v>319.36</v>
          </cell>
          <cell r="I109">
            <v>319.36</v>
          </cell>
          <cell r="J109">
            <v>319.36</v>
          </cell>
          <cell r="K109">
            <v>319.36</v>
          </cell>
          <cell r="L109">
            <v>319.36</v>
          </cell>
        </row>
        <row r="110">
          <cell r="A110" t="str">
            <v>02-335229-00</v>
          </cell>
          <cell r="B110" t="str">
            <v>Sub-Assy</v>
          </cell>
          <cell r="C110">
            <v>1</v>
          </cell>
          <cell r="D110">
            <v>675</v>
          </cell>
          <cell r="E110">
            <v>675</v>
          </cell>
          <cell r="F110">
            <v>769.49999999999989</v>
          </cell>
          <cell r="G110">
            <v>769.49999999999989</v>
          </cell>
          <cell r="H110">
            <v>749.25000000000011</v>
          </cell>
          <cell r="I110">
            <v>749.25000000000011</v>
          </cell>
          <cell r="J110">
            <v>729</v>
          </cell>
          <cell r="K110">
            <v>729</v>
          </cell>
          <cell r="L110">
            <v>708.75</v>
          </cell>
        </row>
        <row r="111">
          <cell r="A111" t="str">
            <v>19-100478-00</v>
          </cell>
          <cell r="B111" t="str">
            <v>MOD</v>
          </cell>
          <cell r="C111">
            <v>1</v>
          </cell>
          <cell r="D111">
            <v>18.97</v>
          </cell>
          <cell r="E111">
            <v>18.97</v>
          </cell>
          <cell r="F111">
            <v>21.625799999999998</v>
          </cell>
          <cell r="G111">
            <v>21.625799999999998</v>
          </cell>
          <cell r="H111">
            <v>21.056699999999999</v>
          </cell>
          <cell r="I111">
            <v>21.056699999999999</v>
          </cell>
          <cell r="J111">
            <v>20.4876</v>
          </cell>
          <cell r="K111">
            <v>20.4876</v>
          </cell>
          <cell r="L111">
            <v>19.918499999999998</v>
          </cell>
        </row>
        <row r="112">
          <cell r="A112" t="str">
            <v>34-10175-00</v>
          </cell>
          <cell r="B112" t="str">
            <v>OEM</v>
          </cell>
          <cell r="C112">
            <v>1</v>
          </cell>
          <cell r="D112">
            <v>10.4</v>
          </cell>
          <cell r="E112">
            <v>10.4</v>
          </cell>
          <cell r="F112">
            <v>10.4</v>
          </cell>
          <cell r="G112">
            <v>10.4</v>
          </cell>
          <cell r="H112">
            <v>10.4</v>
          </cell>
          <cell r="I112">
            <v>10.4</v>
          </cell>
          <cell r="J112">
            <v>10.4</v>
          </cell>
          <cell r="K112">
            <v>10.4</v>
          </cell>
          <cell r="L112">
            <v>10.4</v>
          </cell>
        </row>
        <row r="113">
          <cell r="A113" t="str">
            <v>21-042023-06</v>
          </cell>
          <cell r="B113" t="str">
            <v>HW</v>
          </cell>
          <cell r="C113">
            <v>2</v>
          </cell>
          <cell r="D113">
            <v>2.298850574712644E-2</v>
          </cell>
          <cell r="E113">
            <v>4.597701149425288E-2</v>
          </cell>
          <cell r="F113">
            <v>2.298850574712644E-2</v>
          </cell>
          <cell r="G113">
            <v>4.597701149425288E-2</v>
          </cell>
          <cell r="H113">
            <v>2.298850574712644E-2</v>
          </cell>
          <cell r="I113">
            <v>4.597701149425288E-2</v>
          </cell>
          <cell r="J113">
            <v>2.298850574712644E-2</v>
          </cell>
          <cell r="K113">
            <v>4.597701149425288E-2</v>
          </cell>
          <cell r="L113">
            <v>2.298850574712644E-2</v>
          </cell>
        </row>
        <row r="114">
          <cell r="A114" t="str">
            <v>21-045952-00</v>
          </cell>
          <cell r="B114" t="str">
            <v>HW</v>
          </cell>
          <cell r="C114">
            <v>2</v>
          </cell>
          <cell r="D114">
            <v>0.08</v>
          </cell>
          <cell r="E114">
            <v>0.16</v>
          </cell>
          <cell r="F114">
            <v>0.08</v>
          </cell>
          <cell r="G114">
            <v>0.16</v>
          </cell>
          <cell r="H114">
            <v>0.08</v>
          </cell>
          <cell r="I114">
            <v>0.16</v>
          </cell>
          <cell r="J114">
            <v>0.08</v>
          </cell>
          <cell r="K114">
            <v>0.16</v>
          </cell>
          <cell r="L114">
            <v>0.08</v>
          </cell>
        </row>
        <row r="115">
          <cell r="A115" t="str">
            <v>21-042022-06</v>
          </cell>
          <cell r="B115" t="str">
            <v>HW</v>
          </cell>
          <cell r="C115">
            <v>6</v>
          </cell>
          <cell r="D115">
            <v>0.01</v>
          </cell>
          <cell r="E115">
            <v>0.06</v>
          </cell>
          <cell r="F115">
            <v>0.01</v>
          </cell>
          <cell r="G115">
            <v>0.06</v>
          </cell>
          <cell r="H115">
            <v>0.01</v>
          </cell>
          <cell r="I115">
            <v>0.06</v>
          </cell>
          <cell r="J115">
            <v>0.01</v>
          </cell>
          <cell r="K115">
            <v>0.06</v>
          </cell>
          <cell r="L115">
            <v>0.01</v>
          </cell>
        </row>
        <row r="116">
          <cell r="E116">
            <v>15715.059664643677</v>
          </cell>
          <cell r="G116">
            <v>16943.677664643677</v>
          </cell>
          <cell r="I116">
            <v>16672.725864643682</v>
          </cell>
          <cell r="K116">
            <v>16401.77406464368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ULTI LEVEL BOM"/>
      <sheetName val="costed bom"/>
      <sheetName val="Supplier Cost Model"/>
      <sheetName val="Sheet1"/>
    </sheetNames>
    <sheetDataSet>
      <sheetData sheetId="0"/>
      <sheetData sheetId="1"/>
      <sheetData sheetId="2">
        <row r="2">
          <cell r="E2" t="str">
            <v>Lam Part#</v>
          </cell>
          <cell r="F2" t="str">
            <v>Commodity Type</v>
          </cell>
          <cell r="G2" t="str">
            <v>Revision</v>
          </cell>
          <cell r="H2" t="str">
            <v>Description</v>
          </cell>
          <cell r="I2" t="str">
            <v>QPA</v>
          </cell>
          <cell r="J2" t="str">
            <v>EXT QTY</v>
          </cell>
          <cell r="K2" t="str">
            <v>UOM</v>
          </cell>
          <cell r="L2" t="str">
            <v>CE!</v>
          </cell>
          <cell r="M2" t="str">
            <v>Critical</v>
          </cell>
          <cell r="N2" t="str">
            <v>Type</v>
          </cell>
          <cell r="O2" t="str">
            <v>Supplier</v>
          </cell>
          <cell r="P2" t="str">
            <v>MFG</v>
          </cell>
          <cell r="Q2" t="str">
            <v>MPN</v>
          </cell>
          <cell r="R2" t="str">
            <v>Country of Origin</v>
          </cell>
          <cell r="S2" t="str">
            <v>UnitCost</v>
          </cell>
          <cell r="T2" t="str">
            <v>Ext$$</v>
          </cell>
          <cell r="U2" t="str">
            <v>UnitCost</v>
          </cell>
          <cell r="V2" t="str">
            <v>Ext$$</v>
          </cell>
          <cell r="W2" t="str">
            <v>UnitCost</v>
          </cell>
          <cell r="X2" t="str">
            <v>Ext$$</v>
          </cell>
          <cell r="Y2" t="str">
            <v>UnitCost</v>
          </cell>
          <cell r="Z2" t="str">
            <v>Ext$$</v>
          </cell>
          <cell r="AA2" t="str">
            <v>UnitCost</v>
          </cell>
        </row>
        <row r="3">
          <cell r="E3" t="str">
            <v>853-224170-107</v>
          </cell>
          <cell r="G3" t="str">
            <v>B</v>
          </cell>
          <cell r="H3" t="str">
            <v>VARF,HDR DB</v>
          </cell>
          <cell r="I3">
            <v>1</v>
          </cell>
          <cell r="J3">
            <v>1</v>
          </cell>
          <cell r="K3" t="str">
            <v>EA</v>
          </cell>
          <cell r="L3" t="str">
            <v xml:space="preserve"> </v>
          </cell>
          <cell r="M3" t="str">
            <v xml:space="preserve">   </v>
          </cell>
          <cell r="N3" t="str">
            <v>L</v>
          </cell>
          <cell r="O3" t="str">
            <v>TOP LEVEL</v>
          </cell>
          <cell r="S3">
            <v>9</v>
          </cell>
          <cell r="U3">
            <v>11</v>
          </cell>
          <cell r="W3">
            <v>13</v>
          </cell>
          <cell r="Y3">
            <v>15</v>
          </cell>
          <cell r="AA3">
            <v>17</v>
          </cell>
        </row>
        <row r="4">
          <cell r="E4" t="str">
            <v>839-292349-001</v>
          </cell>
          <cell r="F4" t="str">
            <v>FABRICATED</v>
          </cell>
          <cell r="G4" t="str">
            <v>E</v>
          </cell>
          <cell r="H4" t="str">
            <v>FRAME,UPPER RF</v>
          </cell>
          <cell r="I4">
            <v>1</v>
          </cell>
          <cell r="J4">
            <v>1</v>
          </cell>
          <cell r="K4" t="str">
            <v>EA</v>
          </cell>
          <cell r="L4" t="str">
            <v xml:space="preserve"> </v>
          </cell>
          <cell r="M4" t="str">
            <v xml:space="preserve">   </v>
          </cell>
          <cell r="N4" t="str">
            <v>L</v>
          </cell>
          <cell r="O4" t="str">
            <v>UCT CHANDLER FAB</v>
          </cell>
          <cell r="S4">
            <v>3048.82</v>
          </cell>
          <cell r="T4">
            <v>3048.82</v>
          </cell>
          <cell r="U4">
            <v>3048.82</v>
          </cell>
          <cell r="V4">
            <v>3048.82</v>
          </cell>
          <cell r="W4">
            <v>3048.82</v>
          </cell>
          <cell r="X4">
            <v>3048.82</v>
          </cell>
          <cell r="Y4">
            <v>3048.82</v>
          </cell>
          <cell r="Z4">
            <v>3048.82</v>
          </cell>
          <cell r="AA4">
            <v>3048.82</v>
          </cell>
        </row>
        <row r="5">
          <cell r="E5" t="str">
            <v>67-268813-00</v>
          </cell>
          <cell r="G5" t="str">
            <v>D</v>
          </cell>
          <cell r="H5" t="str">
            <v>STANDARD,MECHANICAL DRAWING</v>
          </cell>
          <cell r="I5">
            <v>1</v>
          </cell>
          <cell r="J5">
            <v>1</v>
          </cell>
          <cell r="K5" t="str">
            <v>EA</v>
          </cell>
          <cell r="L5" t="str">
            <v>Y</v>
          </cell>
          <cell r="M5" t="str">
            <v xml:space="preserve">   </v>
          </cell>
          <cell r="N5" t="str">
            <v>Z</v>
          </cell>
          <cell r="O5" t="str">
            <v>ZZ</v>
          </cell>
          <cell r="T5">
            <v>0</v>
          </cell>
          <cell r="V5">
            <v>0</v>
          </cell>
          <cell r="X5">
            <v>0</v>
          </cell>
          <cell r="Z5">
            <v>0</v>
          </cell>
        </row>
        <row r="6">
          <cell r="E6" t="str">
            <v>74-032409-00</v>
          </cell>
          <cell r="G6" t="str">
            <v>C</v>
          </cell>
          <cell r="H6" t="str">
            <v>WORKMANSHIP STANDARDS</v>
          </cell>
          <cell r="I6">
            <v>1</v>
          </cell>
          <cell r="J6">
            <v>1</v>
          </cell>
          <cell r="K6" t="str">
            <v>EA</v>
          </cell>
          <cell r="L6" t="str">
            <v>Y</v>
          </cell>
          <cell r="M6" t="str">
            <v xml:space="preserve">   </v>
          </cell>
          <cell r="N6" t="str">
            <v>Z</v>
          </cell>
          <cell r="O6" t="str">
            <v>ZZ</v>
          </cell>
          <cell r="T6">
            <v>0</v>
          </cell>
          <cell r="V6">
            <v>0</v>
          </cell>
          <cell r="X6">
            <v>0</v>
          </cell>
          <cell r="Z6">
            <v>0</v>
          </cell>
        </row>
        <row r="7">
          <cell r="E7" t="str">
            <v>75-00001-09</v>
          </cell>
          <cell r="G7" t="str">
            <v>Y</v>
          </cell>
          <cell r="H7" t="str">
            <v>SPEC,PAINT,BLACK (SILKSCREEN)</v>
          </cell>
          <cell r="I7">
            <v>1</v>
          </cell>
          <cell r="J7">
            <v>1</v>
          </cell>
          <cell r="K7" t="str">
            <v>EA</v>
          </cell>
          <cell r="L7" t="str">
            <v>Y</v>
          </cell>
          <cell r="M7" t="str">
            <v xml:space="preserve">   </v>
          </cell>
          <cell r="N7" t="str">
            <v>Z</v>
          </cell>
          <cell r="O7" t="str">
            <v>ZZ</v>
          </cell>
          <cell r="T7">
            <v>0</v>
          </cell>
          <cell r="V7">
            <v>0</v>
          </cell>
          <cell r="X7">
            <v>0</v>
          </cell>
          <cell r="Z7">
            <v>0</v>
          </cell>
        </row>
        <row r="8">
          <cell r="E8" t="str">
            <v>74-256420-00</v>
          </cell>
          <cell r="G8" t="str">
            <v>E</v>
          </cell>
          <cell r="H8" t="str">
            <v>PROC,COSMETIC ACCEPTANCE CRITERIA OF MEC</v>
          </cell>
          <cell r="I8">
            <v>1</v>
          </cell>
          <cell r="J8">
            <v>1</v>
          </cell>
          <cell r="K8" t="str">
            <v>EA</v>
          </cell>
          <cell r="L8" t="str">
            <v>Y</v>
          </cell>
          <cell r="M8" t="str">
            <v xml:space="preserve">   </v>
          </cell>
          <cell r="N8" t="str">
            <v>Z</v>
          </cell>
          <cell r="O8" t="str">
            <v>ZZ</v>
          </cell>
          <cell r="T8">
            <v>0</v>
          </cell>
          <cell r="V8">
            <v>0</v>
          </cell>
          <cell r="X8">
            <v>0</v>
          </cell>
          <cell r="Z8">
            <v>0</v>
          </cell>
        </row>
        <row r="9">
          <cell r="E9" t="str">
            <v>603-090436-001</v>
          </cell>
          <cell r="G9" t="str">
            <v>J</v>
          </cell>
          <cell r="H9" t="str">
            <v>SPECIFICATION,PACKAGING</v>
          </cell>
          <cell r="I9">
            <v>1</v>
          </cell>
          <cell r="J9">
            <v>1</v>
          </cell>
          <cell r="K9" t="str">
            <v>EA</v>
          </cell>
          <cell r="L9" t="str">
            <v>Y</v>
          </cell>
          <cell r="M9" t="str">
            <v xml:space="preserve">   </v>
          </cell>
          <cell r="N9" t="str">
            <v>Z</v>
          </cell>
          <cell r="O9" t="str">
            <v>ZZ</v>
          </cell>
          <cell r="T9">
            <v>0</v>
          </cell>
          <cell r="V9">
            <v>0</v>
          </cell>
          <cell r="X9">
            <v>0</v>
          </cell>
          <cell r="Z9">
            <v>0</v>
          </cell>
        </row>
        <row r="10">
          <cell r="E10" t="str">
            <v>202-031369-001</v>
          </cell>
          <cell r="G10" t="str">
            <v>G</v>
          </cell>
          <cell r="H10" t="str">
            <v>SPEC,TR I.D NO</v>
          </cell>
          <cell r="I10">
            <v>1</v>
          </cell>
          <cell r="J10">
            <v>1</v>
          </cell>
          <cell r="K10" t="str">
            <v>DOC</v>
          </cell>
          <cell r="L10" t="str">
            <v>Y</v>
          </cell>
          <cell r="M10" t="str">
            <v xml:space="preserve">   </v>
          </cell>
          <cell r="N10" t="str">
            <v>Z</v>
          </cell>
          <cell r="O10" t="str">
            <v>ZZ</v>
          </cell>
          <cell r="T10">
            <v>0</v>
          </cell>
          <cell r="V10">
            <v>0</v>
          </cell>
          <cell r="X10">
            <v>0</v>
          </cell>
          <cell r="Z10">
            <v>0</v>
          </cell>
        </row>
        <row r="11">
          <cell r="E11" t="str">
            <v>16-364886-00</v>
          </cell>
          <cell r="F11" t="str">
            <v>FABRICATED</v>
          </cell>
          <cell r="G11" t="str">
            <v>B</v>
          </cell>
          <cell r="H11" t="str">
            <v>SUPPORT,HFS GENERATOR,VXT</v>
          </cell>
          <cell r="I11">
            <v>1</v>
          </cell>
          <cell r="J11">
            <v>1</v>
          </cell>
          <cell r="K11" t="str">
            <v>EA</v>
          </cell>
          <cell r="L11" t="str">
            <v>Y</v>
          </cell>
          <cell r="M11" t="str">
            <v xml:space="preserve">   </v>
          </cell>
          <cell r="N11" t="str">
            <v>L</v>
          </cell>
          <cell r="O11" t="str">
            <v>UCT CHANDLER FAB</v>
          </cell>
          <cell r="S11">
            <v>648.53949999999998</v>
          </cell>
          <cell r="T11">
            <v>648.53949999999998</v>
          </cell>
          <cell r="U11">
            <v>300.98660000000001</v>
          </cell>
          <cell r="V11">
            <v>300.98660000000001</v>
          </cell>
          <cell r="W11">
            <v>231.47189999999998</v>
          </cell>
          <cell r="X11">
            <v>231.47189999999998</v>
          </cell>
          <cell r="Y11">
            <v>179.34360000000001</v>
          </cell>
          <cell r="Z11">
            <v>179.34360000000001</v>
          </cell>
          <cell r="AA11">
            <v>149.18520000000001</v>
          </cell>
        </row>
        <row r="12">
          <cell r="E12" t="str">
            <v>61-384814-00</v>
          </cell>
          <cell r="F12" t="str">
            <v>ELECTRO-MECHANICAL</v>
          </cell>
          <cell r="G12" t="str">
            <v>B</v>
          </cell>
          <cell r="H12" t="str">
            <v>CNTRLR,EIOC 0,TOP PLATE,VXT</v>
          </cell>
          <cell r="I12">
            <v>1</v>
          </cell>
          <cell r="J12">
            <v>1</v>
          </cell>
          <cell r="K12" t="str">
            <v>EA</v>
          </cell>
          <cell r="L12" t="str">
            <v>Y</v>
          </cell>
          <cell r="M12" t="str">
            <v xml:space="preserve">   </v>
          </cell>
          <cell r="N12" t="str">
            <v>L</v>
          </cell>
          <cell r="O12" t="str">
            <v>DIGITAL DYNAMICS</v>
          </cell>
          <cell r="P12" t="str">
            <v>DDI</v>
          </cell>
          <cell r="Q12" t="str">
            <v>61-384814-00</v>
          </cell>
          <cell r="S12">
            <v>3742.4</v>
          </cell>
          <cell r="T12">
            <v>3742.4</v>
          </cell>
          <cell r="U12">
            <v>3742.4</v>
          </cell>
          <cell r="V12">
            <v>3742.4</v>
          </cell>
          <cell r="W12">
            <v>3742.4</v>
          </cell>
          <cell r="X12">
            <v>3742.4</v>
          </cell>
          <cell r="Y12">
            <v>3705.4</v>
          </cell>
          <cell r="Z12">
            <v>3705.4</v>
          </cell>
          <cell r="AA12">
            <v>3669.4</v>
          </cell>
        </row>
        <row r="13">
          <cell r="E13" t="str">
            <v>76-353935-00</v>
          </cell>
          <cell r="G13" t="str">
            <v>A</v>
          </cell>
          <cell r="H13" t="str">
            <v>SCHEM,PCA,FCB,EIOC 0,TOP PLATE,VXT</v>
          </cell>
          <cell r="I13">
            <v>1</v>
          </cell>
          <cell r="J13">
            <v>1</v>
          </cell>
          <cell r="K13" t="str">
            <v>EA</v>
          </cell>
          <cell r="L13" t="str">
            <v>Y</v>
          </cell>
          <cell r="M13" t="str">
            <v xml:space="preserve">   </v>
          </cell>
          <cell r="N13" t="str">
            <v>Z</v>
          </cell>
          <cell r="O13" t="str">
            <v>ZZ</v>
          </cell>
          <cell r="T13">
            <v>0</v>
          </cell>
          <cell r="V13">
            <v>0</v>
          </cell>
          <cell r="X13">
            <v>0</v>
          </cell>
          <cell r="Z13">
            <v>0</v>
          </cell>
        </row>
        <row r="14">
          <cell r="E14" t="str">
            <v>76-355506-00</v>
          </cell>
          <cell r="G14" t="str">
            <v>A</v>
          </cell>
          <cell r="H14" t="str">
            <v>SCHEM,PCA,ILK,EIOC 0,TOP PLATE,VXT</v>
          </cell>
          <cell r="I14">
            <v>1</v>
          </cell>
          <cell r="J14">
            <v>1</v>
          </cell>
          <cell r="K14" t="str">
            <v>EA</v>
          </cell>
          <cell r="L14" t="str">
            <v>Y</v>
          </cell>
          <cell r="M14" t="str">
            <v xml:space="preserve">   </v>
          </cell>
          <cell r="N14" t="str">
            <v>Z</v>
          </cell>
          <cell r="O14" t="str">
            <v>ZZ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</row>
        <row r="15">
          <cell r="E15" t="str">
            <v>27-318164-00</v>
          </cell>
          <cell r="G15" t="str">
            <v>B</v>
          </cell>
          <cell r="H15" t="str">
            <v>MODULE,ESIOC,PPC5200,FLEX,88/88/32/16 DI</v>
          </cell>
          <cell r="I15">
            <v>1</v>
          </cell>
          <cell r="J15">
            <v>1</v>
          </cell>
          <cell r="K15" t="str">
            <v>EA</v>
          </cell>
          <cell r="L15" t="str">
            <v>Y</v>
          </cell>
          <cell r="M15" t="str">
            <v xml:space="preserve"> C4</v>
          </cell>
          <cell r="N15" t="str">
            <v>Z</v>
          </cell>
          <cell r="O15" t="str">
            <v>ZZ</v>
          </cell>
          <cell r="P15" t="str">
            <v>DIGITAL DYNAMICS, INC.</v>
          </cell>
          <cell r="Q15">
            <v>10282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</row>
        <row r="16">
          <cell r="E16" t="str">
            <v>75-294283-00</v>
          </cell>
          <cell r="G16" t="str">
            <v>A</v>
          </cell>
          <cell r="H16" t="str">
            <v>SOFTWARE,QNX6 OS IMAGE,6.3.X,ESIOC</v>
          </cell>
          <cell r="I16">
            <v>1</v>
          </cell>
          <cell r="J16">
            <v>1</v>
          </cell>
          <cell r="K16" t="str">
            <v>EA</v>
          </cell>
          <cell r="L16" t="str">
            <v>Y</v>
          </cell>
          <cell r="M16" t="str">
            <v xml:space="preserve">   </v>
          </cell>
          <cell r="N16" t="str">
            <v>Z</v>
          </cell>
          <cell r="O16" t="str">
            <v>ZZ</v>
          </cell>
          <cell r="P16" t="str">
            <v>QNX</v>
          </cell>
          <cell r="Q16">
            <v>503767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</row>
        <row r="17">
          <cell r="E17" t="str">
            <v>75-383481-00</v>
          </cell>
          <cell r="G17" t="str">
            <v>A</v>
          </cell>
          <cell r="H17" t="str">
            <v>FIRMWARE,DDI,ESIOC 1.514</v>
          </cell>
          <cell r="I17">
            <v>1</v>
          </cell>
          <cell r="J17">
            <v>1</v>
          </cell>
          <cell r="K17" t="str">
            <v>EA</v>
          </cell>
          <cell r="L17" t="str">
            <v>Y</v>
          </cell>
          <cell r="M17" t="str">
            <v xml:space="preserve"> C4</v>
          </cell>
          <cell r="N17" t="str">
            <v>L</v>
          </cell>
          <cell r="O17" t="str">
            <v>ZZ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</row>
        <row r="18">
          <cell r="E18" t="str">
            <v>61-338762-00</v>
          </cell>
          <cell r="F18" t="str">
            <v>ELECTRO-MECHANICAL</v>
          </cell>
          <cell r="G18" t="str">
            <v>E</v>
          </cell>
          <cell r="H18" t="str">
            <v>MANF,PILOT VALVE,ILDS,C3VCTR</v>
          </cell>
          <cell r="I18">
            <v>1</v>
          </cell>
          <cell r="J18">
            <v>1</v>
          </cell>
          <cell r="K18" t="str">
            <v>EA</v>
          </cell>
          <cell r="L18" t="str">
            <v>Y</v>
          </cell>
          <cell r="M18" t="str">
            <v xml:space="preserve"> C4</v>
          </cell>
          <cell r="N18" t="str">
            <v>L</v>
          </cell>
          <cell r="O18" t="str">
            <v>SMC CORP</v>
          </cell>
          <cell r="P18" t="str">
            <v>SMC</v>
          </cell>
          <cell r="Q18" t="str">
            <v>SV1000-DUL02231</v>
          </cell>
          <cell r="S18">
            <v>392</v>
          </cell>
          <cell r="T18">
            <v>392</v>
          </cell>
          <cell r="U18">
            <v>392</v>
          </cell>
          <cell r="V18">
            <v>392</v>
          </cell>
          <cell r="W18">
            <v>392</v>
          </cell>
          <cell r="X18">
            <v>392</v>
          </cell>
          <cell r="Y18">
            <v>392</v>
          </cell>
          <cell r="Z18">
            <v>392</v>
          </cell>
          <cell r="AA18">
            <v>392</v>
          </cell>
        </row>
        <row r="19">
          <cell r="E19" t="str">
            <v>17-370519-00</v>
          </cell>
          <cell r="F19" t="str">
            <v>FABRICATED</v>
          </cell>
          <cell r="G19" t="str">
            <v>A</v>
          </cell>
          <cell r="H19" t="str">
            <v>PLATE,MTG,SLIDE,RIGHT,HFS PWR SUPPLY,VXT</v>
          </cell>
          <cell r="I19">
            <v>1</v>
          </cell>
          <cell r="J19">
            <v>1</v>
          </cell>
          <cell r="K19" t="str">
            <v>EA</v>
          </cell>
          <cell r="L19" t="str">
            <v>Y</v>
          </cell>
          <cell r="M19" t="str">
            <v xml:space="preserve">   </v>
          </cell>
          <cell r="N19" t="str">
            <v>L</v>
          </cell>
          <cell r="O19" t="str">
            <v>UCT CHANDLER FAB</v>
          </cell>
          <cell r="S19">
            <v>247.11091200000004</v>
          </cell>
          <cell r="T19">
            <v>247.11091200000004</v>
          </cell>
          <cell r="U19">
            <v>95.674368000000001</v>
          </cell>
          <cell r="V19">
            <v>95.674368000000001</v>
          </cell>
          <cell r="W19">
            <v>65.384448000000006</v>
          </cell>
          <cell r="X19">
            <v>65.384448000000006</v>
          </cell>
          <cell r="Y19">
            <v>45.931008000000006</v>
          </cell>
          <cell r="Z19">
            <v>45.931008000000006</v>
          </cell>
          <cell r="AA19">
            <v>35.825664000000003</v>
          </cell>
        </row>
        <row r="20">
          <cell r="E20" t="str">
            <v>714-290607-002</v>
          </cell>
          <cell r="F20" t="str">
            <v>FABRICATED</v>
          </cell>
          <cell r="G20" t="str">
            <v>B</v>
          </cell>
          <cell r="H20" t="str">
            <v>BRKT,SOLENOID,3-WAY VLV, PCW</v>
          </cell>
          <cell r="I20">
            <v>1</v>
          </cell>
          <cell r="J20">
            <v>1</v>
          </cell>
          <cell r="K20" t="str">
            <v>EA</v>
          </cell>
          <cell r="L20" t="str">
            <v xml:space="preserve"> </v>
          </cell>
          <cell r="M20" t="str">
            <v xml:space="preserve">   </v>
          </cell>
          <cell r="N20" t="str">
            <v>L</v>
          </cell>
          <cell r="O20" t="str">
            <v>UCT CHANDLER FAB</v>
          </cell>
          <cell r="S20">
            <v>252.58137600000003</v>
          </cell>
          <cell r="T20">
            <v>252.58137600000003</v>
          </cell>
          <cell r="U20">
            <v>89.733888000000007</v>
          </cell>
          <cell r="V20">
            <v>89.733888000000007</v>
          </cell>
          <cell r="W20">
            <v>57.172224</v>
          </cell>
          <cell r="X20">
            <v>57.172224</v>
          </cell>
          <cell r="Y20">
            <v>32.744447999999998</v>
          </cell>
          <cell r="Z20">
            <v>32.744447999999998</v>
          </cell>
          <cell r="AA20">
            <v>19.009536000000001</v>
          </cell>
        </row>
        <row r="21">
          <cell r="E21" t="str">
            <v>67-268813-00</v>
          </cell>
          <cell r="G21" t="str">
            <v>D</v>
          </cell>
          <cell r="H21" t="str">
            <v>STANDARD,MECHANICAL DRAWING</v>
          </cell>
          <cell r="I21">
            <v>1</v>
          </cell>
          <cell r="J21">
            <v>1</v>
          </cell>
          <cell r="K21" t="str">
            <v>EA</v>
          </cell>
          <cell r="L21" t="str">
            <v>Y</v>
          </cell>
          <cell r="M21" t="str">
            <v xml:space="preserve">   </v>
          </cell>
          <cell r="N21" t="str">
            <v>Z</v>
          </cell>
          <cell r="O21" t="str">
            <v>ZZ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</row>
        <row r="22">
          <cell r="E22" t="str">
            <v>74-032409-00</v>
          </cell>
          <cell r="G22" t="str">
            <v>C</v>
          </cell>
          <cell r="H22" t="str">
            <v>WORKMANSHIP STANDARDS</v>
          </cell>
          <cell r="I22">
            <v>1</v>
          </cell>
          <cell r="J22">
            <v>1</v>
          </cell>
          <cell r="K22" t="str">
            <v>EA</v>
          </cell>
          <cell r="L22" t="str">
            <v>Y</v>
          </cell>
          <cell r="M22" t="str">
            <v xml:space="preserve">   </v>
          </cell>
          <cell r="N22" t="str">
            <v>Z</v>
          </cell>
          <cell r="O22" t="str">
            <v>ZZ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</row>
        <row r="23">
          <cell r="E23" t="str">
            <v>202-065546-001</v>
          </cell>
          <cell r="G23" t="str">
            <v>A</v>
          </cell>
          <cell r="H23" t="str">
            <v>SPEC,VISIBLY CLEAN</v>
          </cell>
          <cell r="I23">
            <v>1</v>
          </cell>
          <cell r="J23">
            <v>1</v>
          </cell>
          <cell r="K23" t="str">
            <v>EA</v>
          </cell>
          <cell r="L23" t="str">
            <v>Y</v>
          </cell>
          <cell r="M23" t="str">
            <v xml:space="preserve">   </v>
          </cell>
          <cell r="N23" t="str">
            <v>Z</v>
          </cell>
          <cell r="O23" t="str">
            <v>ZZ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</row>
        <row r="24">
          <cell r="E24" t="str">
            <v>603-090436-001</v>
          </cell>
          <cell r="G24" t="str">
            <v>J</v>
          </cell>
          <cell r="H24" t="str">
            <v>SPECIFICATION,PACKAGING</v>
          </cell>
          <cell r="I24">
            <v>1</v>
          </cell>
          <cell r="J24">
            <v>1</v>
          </cell>
          <cell r="K24" t="str">
            <v>EA</v>
          </cell>
          <cell r="L24" t="str">
            <v>Y</v>
          </cell>
          <cell r="M24" t="str">
            <v xml:space="preserve">   </v>
          </cell>
          <cell r="N24" t="str">
            <v>Z</v>
          </cell>
          <cell r="O24" t="str">
            <v>ZZ</v>
          </cell>
          <cell r="T24">
            <v>0</v>
          </cell>
          <cell r="V24">
            <v>0</v>
          </cell>
          <cell r="X24">
            <v>0</v>
          </cell>
          <cell r="Z24">
            <v>0</v>
          </cell>
        </row>
        <row r="25">
          <cell r="E25" t="str">
            <v>17-341578-00</v>
          </cell>
          <cell r="F25" t="str">
            <v>FABRICATED</v>
          </cell>
          <cell r="G25" t="str">
            <v>A</v>
          </cell>
          <cell r="H25" t="str">
            <v>BRKT,MNTG,RHS,EOIC,VXT</v>
          </cell>
          <cell r="I25">
            <v>1</v>
          </cell>
          <cell r="J25">
            <v>1</v>
          </cell>
          <cell r="K25" t="str">
            <v>EA</v>
          </cell>
          <cell r="L25" t="str">
            <v>Y</v>
          </cell>
          <cell r="M25" t="str">
            <v xml:space="preserve">   </v>
          </cell>
          <cell r="N25" t="str">
            <v>L</v>
          </cell>
          <cell r="O25" t="str">
            <v>UCT CHANDLER FAB</v>
          </cell>
          <cell r="S25">
            <v>188.387</v>
          </cell>
          <cell r="T25">
            <v>188.387</v>
          </cell>
          <cell r="U25">
            <v>67.341399999999993</v>
          </cell>
          <cell r="V25">
            <v>67.341399999999993</v>
          </cell>
          <cell r="W25">
            <v>43.136400000000002</v>
          </cell>
          <cell r="X25">
            <v>43.136400000000002</v>
          </cell>
          <cell r="Y25">
            <v>24.977499999999999</v>
          </cell>
          <cell r="Z25">
            <v>24.977499999999999</v>
          </cell>
          <cell r="AA25">
            <v>14.090399999999999</v>
          </cell>
        </row>
        <row r="26">
          <cell r="E26" t="str">
            <v>714-292975-003</v>
          </cell>
          <cell r="F26" t="str">
            <v>FABRICATED</v>
          </cell>
          <cell r="G26" t="str">
            <v>B</v>
          </cell>
          <cell r="H26" t="str">
            <v>COV,RF ENCLOSURE,BHD FTG</v>
          </cell>
          <cell r="I26">
            <v>1</v>
          </cell>
          <cell r="J26">
            <v>1</v>
          </cell>
          <cell r="K26" t="str">
            <v>EA</v>
          </cell>
          <cell r="L26" t="str">
            <v xml:space="preserve"> </v>
          </cell>
          <cell r="M26" t="str">
            <v xml:space="preserve">   </v>
          </cell>
          <cell r="N26" t="str">
            <v>L</v>
          </cell>
          <cell r="O26" t="str">
            <v>UCT CHANDLER FAB</v>
          </cell>
          <cell r="S26">
            <v>150.8229</v>
          </cell>
          <cell r="T26">
            <v>150.8229</v>
          </cell>
          <cell r="U26">
            <v>52.293100000000003</v>
          </cell>
          <cell r="V26">
            <v>52.293100000000003</v>
          </cell>
          <cell r="W26">
            <v>32.589199999999998</v>
          </cell>
          <cell r="X26">
            <v>32.589199999999998</v>
          </cell>
          <cell r="Y26">
            <v>17.808699999999998</v>
          </cell>
          <cell r="Z26">
            <v>17.808699999999998</v>
          </cell>
          <cell r="AA26">
            <v>8.9404000000000003</v>
          </cell>
        </row>
        <row r="27">
          <cell r="E27" t="str">
            <v>67-268813-00</v>
          </cell>
          <cell r="G27" t="str">
            <v>D</v>
          </cell>
          <cell r="H27" t="str">
            <v>STANDARD,MECHANICAL DRAWING</v>
          </cell>
          <cell r="I27">
            <v>1</v>
          </cell>
          <cell r="J27">
            <v>1</v>
          </cell>
          <cell r="K27" t="str">
            <v>EA</v>
          </cell>
          <cell r="L27" t="str">
            <v>Y</v>
          </cell>
          <cell r="M27" t="str">
            <v xml:space="preserve">   </v>
          </cell>
          <cell r="N27" t="str">
            <v>Z</v>
          </cell>
          <cell r="O27" t="str">
            <v>ZZ</v>
          </cell>
          <cell r="T27">
            <v>0</v>
          </cell>
          <cell r="V27">
            <v>0</v>
          </cell>
          <cell r="X27">
            <v>0</v>
          </cell>
          <cell r="Z27">
            <v>0</v>
          </cell>
        </row>
        <row r="28">
          <cell r="E28" t="str">
            <v>74-032409-00</v>
          </cell>
          <cell r="G28" t="str">
            <v>C</v>
          </cell>
          <cell r="H28" t="str">
            <v>WORKMANSHIP STANDARDS</v>
          </cell>
          <cell r="I28">
            <v>1</v>
          </cell>
          <cell r="J28">
            <v>1</v>
          </cell>
          <cell r="K28" t="str">
            <v>EA</v>
          </cell>
          <cell r="L28" t="str">
            <v>Y</v>
          </cell>
          <cell r="M28" t="str">
            <v xml:space="preserve">   </v>
          </cell>
          <cell r="N28" t="str">
            <v>Z</v>
          </cell>
          <cell r="O28" t="str">
            <v>ZZ</v>
          </cell>
          <cell r="T28">
            <v>0</v>
          </cell>
          <cell r="V28">
            <v>0</v>
          </cell>
          <cell r="X28">
            <v>0</v>
          </cell>
          <cell r="Z28">
            <v>0</v>
          </cell>
        </row>
        <row r="29">
          <cell r="E29" t="str">
            <v>202-065546-001</v>
          </cell>
          <cell r="G29" t="str">
            <v>A</v>
          </cell>
          <cell r="H29" t="str">
            <v>SPEC,VISIBLY CLEAN</v>
          </cell>
          <cell r="I29">
            <v>1</v>
          </cell>
          <cell r="J29">
            <v>1</v>
          </cell>
          <cell r="K29" t="str">
            <v>EA</v>
          </cell>
          <cell r="L29" t="str">
            <v>Y</v>
          </cell>
          <cell r="M29" t="str">
            <v xml:space="preserve">   </v>
          </cell>
          <cell r="N29" t="str">
            <v>Z</v>
          </cell>
          <cell r="O29" t="str">
            <v>ZZ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</row>
        <row r="30">
          <cell r="E30" t="str">
            <v>603-090436-001</v>
          </cell>
          <cell r="G30" t="str">
            <v>J</v>
          </cell>
          <cell r="H30" t="str">
            <v>SPECIFICATION,PACKAGING</v>
          </cell>
          <cell r="I30">
            <v>1</v>
          </cell>
          <cell r="J30">
            <v>1</v>
          </cell>
          <cell r="K30" t="str">
            <v>EA</v>
          </cell>
          <cell r="L30" t="str">
            <v>Y</v>
          </cell>
          <cell r="M30" t="str">
            <v xml:space="preserve">   </v>
          </cell>
          <cell r="N30" t="str">
            <v>Z</v>
          </cell>
          <cell r="O30" t="str">
            <v>ZZ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</row>
        <row r="31">
          <cell r="E31" t="str">
            <v>03-346165-00</v>
          </cell>
          <cell r="F31" t="str">
            <v>CABLES</v>
          </cell>
          <cell r="G31" t="str">
            <v>A</v>
          </cell>
          <cell r="H31" t="str">
            <v>CBL ASSY,ILDS JMPR CABLE,EIOC0,VXT,AHM</v>
          </cell>
          <cell r="I31">
            <v>1</v>
          </cell>
          <cell r="J31">
            <v>1</v>
          </cell>
          <cell r="K31" t="str">
            <v>EA</v>
          </cell>
          <cell r="L31" t="str">
            <v>Y</v>
          </cell>
          <cell r="M31" t="str">
            <v xml:space="preserve">   </v>
          </cell>
          <cell r="N31" t="str">
            <v>L</v>
          </cell>
          <cell r="O31" t="str">
            <v>RAPID MFG</v>
          </cell>
          <cell r="S31">
            <v>69</v>
          </cell>
          <cell r="T31">
            <v>69</v>
          </cell>
          <cell r="U31">
            <v>69</v>
          </cell>
          <cell r="V31">
            <v>69</v>
          </cell>
          <cell r="W31">
            <v>41</v>
          </cell>
          <cell r="X31">
            <v>41</v>
          </cell>
          <cell r="Y31">
            <v>41</v>
          </cell>
          <cell r="Z31">
            <v>41</v>
          </cell>
          <cell r="AA31">
            <v>41</v>
          </cell>
        </row>
        <row r="32">
          <cell r="E32" t="str">
            <v>76-346165-00</v>
          </cell>
          <cell r="G32" t="str">
            <v>A</v>
          </cell>
          <cell r="H32" t="str">
            <v>SCHEM,CBL ASSY,ILDS JMPR CABLE,EIOC0,VXT</v>
          </cell>
          <cell r="I32">
            <v>1</v>
          </cell>
          <cell r="J32">
            <v>1</v>
          </cell>
          <cell r="K32" t="str">
            <v>EA</v>
          </cell>
          <cell r="L32" t="str">
            <v>Y</v>
          </cell>
          <cell r="M32" t="str">
            <v xml:space="preserve">   </v>
          </cell>
          <cell r="N32" t="str">
            <v>Z</v>
          </cell>
          <cell r="O32" t="str">
            <v>ZZ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</row>
        <row r="33">
          <cell r="E33" t="str">
            <v>39-10028-00</v>
          </cell>
          <cell r="G33" t="str">
            <v>B</v>
          </cell>
          <cell r="H33" t="str">
            <v>CONN,37 PIN D FEM CRIMP</v>
          </cell>
          <cell r="I33">
            <v>1</v>
          </cell>
          <cell r="J33">
            <v>1</v>
          </cell>
          <cell r="K33" t="str">
            <v>EA</v>
          </cell>
          <cell r="L33" t="str">
            <v>Y</v>
          </cell>
          <cell r="M33" t="str">
            <v xml:space="preserve">   </v>
          </cell>
          <cell r="N33" t="str">
            <v>L</v>
          </cell>
          <cell r="O33" t="str">
            <v>ZZ</v>
          </cell>
          <cell r="P33" t="str">
            <v>ITT CANNON</v>
          </cell>
          <cell r="Q33" t="str">
            <v>110979-0035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</row>
        <row r="34">
          <cell r="E34" t="str">
            <v>38-109763-00</v>
          </cell>
          <cell r="G34" t="str">
            <v>B</v>
          </cell>
          <cell r="H34" t="str">
            <v>CABLE,1TWPR,22AWG,150V</v>
          </cell>
          <cell r="I34">
            <v>1</v>
          </cell>
          <cell r="J34">
            <v>1</v>
          </cell>
          <cell r="K34" t="str">
            <v>FT</v>
          </cell>
          <cell r="L34" t="str">
            <v>Y</v>
          </cell>
          <cell r="M34" t="str">
            <v xml:space="preserve">   </v>
          </cell>
          <cell r="N34" t="str">
            <v>L</v>
          </cell>
          <cell r="O34" t="str">
            <v>ZZ</v>
          </cell>
          <cell r="P34" t="str">
            <v>ALPHA WIRE</v>
          </cell>
          <cell r="Q34" t="str">
            <v>2211C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</row>
        <row r="35">
          <cell r="E35" t="str">
            <v>39-10029-00</v>
          </cell>
          <cell r="G35" t="str">
            <v>B</v>
          </cell>
          <cell r="H35" t="str">
            <v>CONN,50 PIN D MALE CRIMP</v>
          </cell>
          <cell r="I35">
            <v>1</v>
          </cell>
          <cell r="J35">
            <v>1</v>
          </cell>
          <cell r="K35" t="str">
            <v>EA</v>
          </cell>
          <cell r="L35" t="str">
            <v>Y</v>
          </cell>
          <cell r="M35" t="str">
            <v xml:space="preserve">   </v>
          </cell>
          <cell r="N35" t="str">
            <v>L</v>
          </cell>
          <cell r="O35" t="str">
            <v>ZZ</v>
          </cell>
          <cell r="P35" t="str">
            <v>ITT CANNON</v>
          </cell>
          <cell r="Q35" t="str">
            <v>110980-0022</v>
          </cell>
          <cell r="T35">
            <v>0</v>
          </cell>
          <cell r="V35">
            <v>0</v>
          </cell>
          <cell r="X35">
            <v>0</v>
          </cell>
          <cell r="Z35">
            <v>0</v>
          </cell>
        </row>
        <row r="36">
          <cell r="E36" t="str">
            <v>39-10031-00</v>
          </cell>
          <cell r="G36" t="str">
            <v>A</v>
          </cell>
          <cell r="H36" t="str">
            <v>CONTACT,PIN,24-20AWG,D-SUB</v>
          </cell>
          <cell r="I36">
            <v>1</v>
          </cell>
          <cell r="J36">
            <v>1</v>
          </cell>
          <cell r="K36" t="str">
            <v>EA</v>
          </cell>
          <cell r="L36" t="str">
            <v>Y</v>
          </cell>
          <cell r="M36" t="str">
            <v xml:space="preserve">   </v>
          </cell>
          <cell r="N36" t="str">
            <v>L</v>
          </cell>
          <cell r="O36" t="str">
            <v>ZZ</v>
          </cell>
          <cell r="P36" t="str">
            <v>ITT CANN</v>
          </cell>
          <cell r="Q36" t="str">
            <v>030-1952-000</v>
          </cell>
          <cell r="T36">
            <v>0</v>
          </cell>
          <cell r="V36">
            <v>0</v>
          </cell>
          <cell r="X36">
            <v>0</v>
          </cell>
          <cell r="Z36">
            <v>0</v>
          </cell>
        </row>
        <row r="37">
          <cell r="E37" t="str">
            <v>39-10032-00</v>
          </cell>
          <cell r="G37" t="str">
            <v>B</v>
          </cell>
          <cell r="H37" t="str">
            <v>CONTACT,SKT,24-20 AWG,D-SUB</v>
          </cell>
          <cell r="I37">
            <v>1</v>
          </cell>
          <cell r="J37">
            <v>1</v>
          </cell>
          <cell r="K37" t="str">
            <v>EA</v>
          </cell>
          <cell r="L37" t="str">
            <v>Y</v>
          </cell>
          <cell r="M37" t="str">
            <v xml:space="preserve">   </v>
          </cell>
          <cell r="N37" t="str">
            <v>L</v>
          </cell>
          <cell r="O37" t="str">
            <v>ZZ</v>
          </cell>
          <cell r="P37" t="str">
            <v>ITT CANNON</v>
          </cell>
          <cell r="Q37" t="str">
            <v>030-1953-000</v>
          </cell>
          <cell r="T37">
            <v>0</v>
          </cell>
          <cell r="V37">
            <v>0</v>
          </cell>
          <cell r="X37">
            <v>0</v>
          </cell>
          <cell r="Z37">
            <v>0</v>
          </cell>
        </row>
        <row r="38">
          <cell r="E38" t="str">
            <v>10-00060-00</v>
          </cell>
          <cell r="G38" t="str">
            <v>B</v>
          </cell>
          <cell r="H38" t="str">
            <v>HEAT SHRINK TUBING,.25,BLACK</v>
          </cell>
          <cell r="I38">
            <v>1</v>
          </cell>
          <cell r="J38">
            <v>1</v>
          </cell>
          <cell r="K38" t="str">
            <v>FT</v>
          </cell>
          <cell r="L38" t="str">
            <v>Y</v>
          </cell>
          <cell r="M38" t="str">
            <v xml:space="preserve">   </v>
          </cell>
          <cell r="N38" t="str">
            <v>L</v>
          </cell>
          <cell r="O38" t="str">
            <v>ZZ</v>
          </cell>
          <cell r="P38" t="str">
            <v>THOMAS &amp; BETTS</v>
          </cell>
          <cell r="Q38" t="str">
            <v>CP0250-0-25</v>
          </cell>
          <cell r="T38">
            <v>0</v>
          </cell>
          <cell r="V38">
            <v>0</v>
          </cell>
          <cell r="X38">
            <v>0</v>
          </cell>
          <cell r="Z38">
            <v>0</v>
          </cell>
        </row>
        <row r="39">
          <cell r="E39" t="str">
            <v>39-00176-00</v>
          </cell>
          <cell r="G39" t="str">
            <v>A</v>
          </cell>
          <cell r="H39" t="str">
            <v>HOOD,37POS D-SUB VERT</v>
          </cell>
          <cell r="I39">
            <v>1</v>
          </cell>
          <cell r="J39">
            <v>1</v>
          </cell>
          <cell r="K39" t="str">
            <v>EA</v>
          </cell>
          <cell r="L39" t="str">
            <v>Y</v>
          </cell>
          <cell r="M39" t="str">
            <v xml:space="preserve">   </v>
          </cell>
          <cell r="N39" t="str">
            <v>L</v>
          </cell>
          <cell r="O39" t="str">
            <v>ZZ</v>
          </cell>
          <cell r="P39" t="str">
            <v>NORTHERN TECH</v>
          </cell>
          <cell r="Q39" t="str">
            <v>C88E000210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</row>
        <row r="40">
          <cell r="E40" t="str">
            <v>39-109083-00</v>
          </cell>
          <cell r="G40" t="str">
            <v>A</v>
          </cell>
          <cell r="H40" t="str">
            <v>HOOD,50 POS CONN,VERTICAL</v>
          </cell>
          <cell r="I40">
            <v>1</v>
          </cell>
          <cell r="J40">
            <v>1</v>
          </cell>
          <cell r="K40" t="str">
            <v>EA</v>
          </cell>
          <cell r="L40" t="str">
            <v>Y</v>
          </cell>
          <cell r="M40" t="str">
            <v xml:space="preserve">   </v>
          </cell>
          <cell r="N40" t="str">
            <v>L</v>
          </cell>
          <cell r="O40" t="str">
            <v>ZZ</v>
          </cell>
          <cell r="P40" t="str">
            <v>NORTHERN TECH</v>
          </cell>
          <cell r="Q40" t="str">
            <v>C88E000212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</row>
        <row r="41">
          <cell r="E41" t="str">
            <v>79-00021-00</v>
          </cell>
          <cell r="G41" t="str">
            <v>A</v>
          </cell>
          <cell r="H41" t="str">
            <v>LABEL,BLANK 1 X 1/2</v>
          </cell>
          <cell r="I41">
            <v>2</v>
          </cell>
          <cell r="J41">
            <v>2</v>
          </cell>
          <cell r="K41" t="str">
            <v>EA</v>
          </cell>
          <cell r="L41" t="str">
            <v>Y</v>
          </cell>
          <cell r="M41" t="str">
            <v xml:space="preserve">   </v>
          </cell>
          <cell r="N41" t="str">
            <v>L</v>
          </cell>
          <cell r="O41" t="str">
            <v>ZZ</v>
          </cell>
          <cell r="P41" t="str">
            <v>THOMAS &amp; BETTS</v>
          </cell>
          <cell r="Q41" t="str">
            <v>WES-1112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</row>
        <row r="42">
          <cell r="E42" t="str">
            <v>31-00233-00</v>
          </cell>
          <cell r="G42" t="str">
            <v>A</v>
          </cell>
          <cell r="H42" t="str">
            <v>TAPE,COPPER FOIL,1/2</v>
          </cell>
          <cell r="I42">
            <v>1</v>
          </cell>
          <cell r="J42">
            <v>1</v>
          </cell>
          <cell r="K42" t="str">
            <v>FT</v>
          </cell>
          <cell r="L42" t="str">
            <v>Y</v>
          </cell>
          <cell r="M42" t="str">
            <v xml:space="preserve">   </v>
          </cell>
          <cell r="N42" t="str">
            <v>L</v>
          </cell>
          <cell r="O42" t="str">
            <v>ZZ</v>
          </cell>
          <cell r="P42" t="str">
            <v>3M</v>
          </cell>
          <cell r="Q42" t="str">
            <v>1181 TAPE (1/2)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</row>
        <row r="43">
          <cell r="E43" t="str">
            <v>22-376256-00</v>
          </cell>
          <cell r="F43" t="str">
            <v>ELECTRO-MECHANICAL</v>
          </cell>
          <cell r="G43" t="str">
            <v>A</v>
          </cell>
          <cell r="H43" t="str">
            <v>PLUG,2-1/4HEAD DIA,2ID,NP STEEL,PUSH-I</v>
          </cell>
          <cell r="I43">
            <v>1</v>
          </cell>
          <cell r="J43">
            <v>1</v>
          </cell>
          <cell r="K43" t="str">
            <v>EA</v>
          </cell>
          <cell r="L43" t="str">
            <v>Y</v>
          </cell>
          <cell r="M43" t="str">
            <v xml:space="preserve">   </v>
          </cell>
          <cell r="N43" t="str">
            <v>L</v>
          </cell>
          <cell r="O43" t="str">
            <v>MCMASTER CARR</v>
          </cell>
          <cell r="P43" t="str">
            <v>MCMASTER-CARR</v>
          </cell>
          <cell r="Q43" t="str">
            <v>9563K54</v>
          </cell>
          <cell r="S43">
            <v>0.89100000000000001</v>
          </cell>
          <cell r="T43">
            <v>0.89100000000000001</v>
          </cell>
          <cell r="U43">
            <v>0.89100000000000001</v>
          </cell>
          <cell r="V43">
            <v>0.89100000000000001</v>
          </cell>
          <cell r="W43">
            <v>0.89100000000000001</v>
          </cell>
          <cell r="X43">
            <v>0.89100000000000001</v>
          </cell>
          <cell r="Y43">
            <v>0.89100000000000001</v>
          </cell>
          <cell r="Z43">
            <v>0.89100000000000001</v>
          </cell>
          <cell r="AA43">
            <v>0.89100000000000001</v>
          </cell>
        </row>
        <row r="44">
          <cell r="E44" t="str">
            <v>02-335229-00</v>
          </cell>
          <cell r="F44" t="str">
            <v>FABRICATED</v>
          </cell>
          <cell r="G44" t="str">
            <v>A</v>
          </cell>
          <cell r="H44" t="str">
            <v>ASSY,MOTOR,TOP PLATE LIFT,230V AC</v>
          </cell>
          <cell r="I44">
            <v>1</v>
          </cell>
          <cell r="J44">
            <v>1</v>
          </cell>
          <cell r="K44" t="str">
            <v>EA</v>
          </cell>
          <cell r="L44" t="str">
            <v>Y</v>
          </cell>
          <cell r="M44" t="str">
            <v xml:space="preserve">   </v>
          </cell>
          <cell r="N44" t="str">
            <v>L</v>
          </cell>
          <cell r="O44" t="str">
            <v>Electric Motor Service (EMS)</v>
          </cell>
          <cell r="S44">
            <v>675</v>
          </cell>
          <cell r="T44">
            <v>675</v>
          </cell>
          <cell r="U44">
            <v>675</v>
          </cell>
          <cell r="V44">
            <v>675</v>
          </cell>
          <cell r="W44">
            <v>675</v>
          </cell>
          <cell r="X44">
            <v>675</v>
          </cell>
          <cell r="Y44">
            <v>675</v>
          </cell>
          <cell r="Z44">
            <v>675</v>
          </cell>
          <cell r="AA44">
            <v>675</v>
          </cell>
        </row>
        <row r="45">
          <cell r="E45" t="str">
            <v>76-335229-00</v>
          </cell>
          <cell r="G45" t="str">
            <v>A</v>
          </cell>
          <cell r="H45" t="str">
            <v>SCHEM,ASSY,MOTOR,TOP PLATE LIFT,230V AC</v>
          </cell>
          <cell r="I45">
            <v>1</v>
          </cell>
          <cell r="J45">
            <v>1</v>
          </cell>
          <cell r="K45" t="str">
            <v>EA</v>
          </cell>
          <cell r="L45" t="str">
            <v>Y</v>
          </cell>
          <cell r="M45" t="str">
            <v xml:space="preserve">   </v>
          </cell>
          <cell r="N45" t="str">
            <v>Z</v>
          </cell>
          <cell r="O45" t="str">
            <v>ZZ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</row>
        <row r="46">
          <cell r="E46" t="str">
            <v>33-290639-00</v>
          </cell>
          <cell r="G46" t="str">
            <v>A</v>
          </cell>
          <cell r="H46" t="str">
            <v>MOTOR,AC,230V,R/A GEAR,HOIST</v>
          </cell>
          <cell r="I46">
            <v>1</v>
          </cell>
          <cell r="J46">
            <v>1</v>
          </cell>
          <cell r="K46" t="str">
            <v>EA</v>
          </cell>
          <cell r="L46" t="str">
            <v>Y</v>
          </cell>
          <cell r="M46" t="str">
            <v xml:space="preserve">   </v>
          </cell>
          <cell r="N46" t="str">
            <v>L</v>
          </cell>
          <cell r="O46" t="str">
            <v>ZZ</v>
          </cell>
          <cell r="P46" t="str">
            <v>BODINE ELECTRIC COMPANY</v>
          </cell>
          <cell r="Q46" t="str">
            <v>MODEL 0630 TYPE 42R5BFPP-5N</v>
          </cell>
          <cell r="T46">
            <v>0</v>
          </cell>
          <cell r="V46">
            <v>0</v>
          </cell>
          <cell r="X46">
            <v>0</v>
          </cell>
          <cell r="Z46">
            <v>0</v>
          </cell>
        </row>
        <row r="47">
          <cell r="E47" t="str">
            <v>19-335241-00</v>
          </cell>
          <cell r="G47" t="str">
            <v>A</v>
          </cell>
          <cell r="H47" t="str">
            <v>BOX,TERMINAL,MOTOR,DIECAST,MOD,MOD</v>
          </cell>
          <cell r="I47">
            <v>1</v>
          </cell>
          <cell r="J47">
            <v>1</v>
          </cell>
          <cell r="K47" t="str">
            <v>EA</v>
          </cell>
          <cell r="L47" t="str">
            <v>Y</v>
          </cell>
          <cell r="M47" t="str">
            <v xml:space="preserve">   </v>
          </cell>
          <cell r="N47" t="str">
            <v>L</v>
          </cell>
          <cell r="O47" t="str">
            <v>ZZ</v>
          </cell>
          <cell r="T47">
            <v>0</v>
          </cell>
          <cell r="V47">
            <v>0</v>
          </cell>
          <cell r="X47">
            <v>0</v>
          </cell>
          <cell r="Z47">
            <v>0</v>
          </cell>
        </row>
        <row r="48">
          <cell r="E48" t="str">
            <v>22-00349-00</v>
          </cell>
          <cell r="G48" t="str">
            <v>A</v>
          </cell>
          <cell r="H48" t="str">
            <v>PLUG,PLASTIC .875 DIA HOLE</v>
          </cell>
          <cell r="I48">
            <v>1</v>
          </cell>
          <cell r="J48">
            <v>1</v>
          </cell>
          <cell r="K48" t="str">
            <v>EA</v>
          </cell>
          <cell r="L48" t="str">
            <v>Y</v>
          </cell>
          <cell r="M48" t="str">
            <v xml:space="preserve">   </v>
          </cell>
          <cell r="N48" t="str">
            <v>L</v>
          </cell>
          <cell r="O48" t="str">
            <v>ZZ</v>
          </cell>
          <cell r="T48">
            <v>0</v>
          </cell>
          <cell r="V48">
            <v>0</v>
          </cell>
          <cell r="X48">
            <v>0</v>
          </cell>
          <cell r="Z48">
            <v>0</v>
          </cell>
        </row>
        <row r="49">
          <cell r="E49" t="str">
            <v>39-100789-00</v>
          </cell>
          <cell r="G49" t="str">
            <v>A</v>
          </cell>
          <cell r="H49" t="str">
            <v>CONN,5P CPC,FLG,MALE</v>
          </cell>
          <cell r="I49">
            <v>1</v>
          </cell>
          <cell r="J49">
            <v>1</v>
          </cell>
          <cell r="K49" t="str">
            <v>EA</v>
          </cell>
          <cell r="L49" t="str">
            <v>Y</v>
          </cell>
          <cell r="M49" t="str">
            <v xml:space="preserve">   </v>
          </cell>
          <cell r="N49" t="str">
            <v>L</v>
          </cell>
          <cell r="O49" t="str">
            <v>ZZ</v>
          </cell>
          <cell r="P49" t="str">
            <v>AMP/TYCO</v>
          </cell>
          <cell r="Q49" t="str">
            <v>208719-1</v>
          </cell>
          <cell r="T49">
            <v>0</v>
          </cell>
          <cell r="V49">
            <v>0</v>
          </cell>
          <cell r="X49">
            <v>0</v>
          </cell>
          <cell r="Z49">
            <v>0</v>
          </cell>
        </row>
        <row r="50">
          <cell r="E50" t="str">
            <v>39-00256-00</v>
          </cell>
          <cell r="G50" t="str">
            <v>C</v>
          </cell>
          <cell r="H50" t="str">
            <v>CONTACT,CIRC. PIN,18-16 AWG</v>
          </cell>
          <cell r="I50">
            <v>5</v>
          </cell>
          <cell r="J50">
            <v>5</v>
          </cell>
          <cell r="K50" t="str">
            <v>EA</v>
          </cell>
          <cell r="L50" t="str">
            <v>Y</v>
          </cell>
          <cell r="M50" t="str">
            <v xml:space="preserve">   </v>
          </cell>
          <cell r="N50" t="str">
            <v>L</v>
          </cell>
          <cell r="O50" t="str">
            <v>ZZ</v>
          </cell>
          <cell r="P50" t="str">
            <v>TE CONNECTIVITY</v>
          </cell>
          <cell r="Q50" t="str">
            <v>66099-3</v>
          </cell>
          <cell r="T50">
            <v>0</v>
          </cell>
          <cell r="V50">
            <v>0</v>
          </cell>
          <cell r="X50">
            <v>0</v>
          </cell>
          <cell r="Z50">
            <v>0</v>
          </cell>
        </row>
        <row r="51">
          <cell r="E51" t="str">
            <v>34-00118-00</v>
          </cell>
          <cell r="G51" t="str">
            <v>A</v>
          </cell>
          <cell r="H51" t="str">
            <v>RING, TERMINAL 10,18-14AWG</v>
          </cell>
          <cell r="I51">
            <v>2</v>
          </cell>
          <cell r="J51">
            <v>2</v>
          </cell>
          <cell r="K51" t="str">
            <v>EA</v>
          </cell>
          <cell r="L51" t="str">
            <v>Y</v>
          </cell>
          <cell r="M51" t="str">
            <v xml:space="preserve">   </v>
          </cell>
          <cell r="N51" t="str">
            <v>L</v>
          </cell>
          <cell r="O51" t="str">
            <v>ZZ</v>
          </cell>
          <cell r="P51" t="str">
            <v>BELL ELECTRICAL SUPPLY</v>
          </cell>
          <cell r="Q51" t="str">
            <v>14RB-10 STA-KON</v>
          </cell>
          <cell r="T51">
            <v>0</v>
          </cell>
          <cell r="V51">
            <v>0</v>
          </cell>
          <cell r="X51">
            <v>0</v>
          </cell>
          <cell r="Z51">
            <v>0</v>
          </cell>
        </row>
        <row r="52">
          <cell r="E52" t="str">
            <v>21-042022-04</v>
          </cell>
          <cell r="G52" t="str">
            <v>A</v>
          </cell>
          <cell r="H52" t="str">
            <v>WASHER,FLAT,SMALL OD,4,SS</v>
          </cell>
          <cell r="I52">
            <v>4</v>
          </cell>
          <cell r="J52">
            <v>4</v>
          </cell>
          <cell r="K52" t="str">
            <v>EA</v>
          </cell>
          <cell r="L52" t="str">
            <v>Y</v>
          </cell>
          <cell r="M52" t="str">
            <v xml:space="preserve">   </v>
          </cell>
          <cell r="N52" t="str">
            <v>L</v>
          </cell>
          <cell r="O52" t="str">
            <v>ZZ</v>
          </cell>
          <cell r="P52" t="str">
            <v>PRO STAINLESS</v>
          </cell>
          <cell r="Q52" t="str">
            <v>NAS620-C4</v>
          </cell>
          <cell r="T52">
            <v>0</v>
          </cell>
          <cell r="V52">
            <v>0</v>
          </cell>
          <cell r="X52">
            <v>0</v>
          </cell>
          <cell r="Z52">
            <v>0</v>
          </cell>
        </row>
        <row r="53">
          <cell r="E53" t="str">
            <v>21-042024-03</v>
          </cell>
          <cell r="G53" t="str">
            <v>A</v>
          </cell>
          <cell r="H53" t="str">
            <v>WASHER,LOCK,4,SS</v>
          </cell>
          <cell r="I53">
            <v>4</v>
          </cell>
          <cell r="J53">
            <v>4</v>
          </cell>
          <cell r="K53" t="str">
            <v>EA</v>
          </cell>
          <cell r="L53" t="str">
            <v>Y</v>
          </cell>
          <cell r="M53" t="str">
            <v xml:space="preserve">   </v>
          </cell>
          <cell r="N53" t="str">
            <v>L</v>
          </cell>
          <cell r="O53" t="str">
            <v>ZZ</v>
          </cell>
          <cell r="P53" t="str">
            <v>MCMASTER-CARR</v>
          </cell>
          <cell r="Q53" t="str">
            <v>BY DESCRIPTION</v>
          </cell>
          <cell r="T53">
            <v>0</v>
          </cell>
          <cell r="V53">
            <v>0</v>
          </cell>
          <cell r="X53">
            <v>0</v>
          </cell>
          <cell r="Z53">
            <v>0</v>
          </cell>
        </row>
        <row r="54">
          <cell r="E54" t="str">
            <v>21-041264-06</v>
          </cell>
          <cell r="G54" t="str">
            <v>B</v>
          </cell>
          <cell r="H54" t="str">
            <v>SCRW,SKT,HEX,4-40 X 3/8,SST</v>
          </cell>
          <cell r="I54">
            <v>4</v>
          </cell>
          <cell r="J54">
            <v>4</v>
          </cell>
          <cell r="K54" t="str">
            <v>EA</v>
          </cell>
          <cell r="L54" t="str">
            <v>Y</v>
          </cell>
          <cell r="M54" t="str">
            <v xml:space="preserve">   </v>
          </cell>
          <cell r="N54" t="str">
            <v>L</v>
          </cell>
          <cell r="O54" t="str">
            <v>ZZ</v>
          </cell>
          <cell r="P54" t="str">
            <v>ORDER TO SPECIFICATION</v>
          </cell>
          <cell r="Q54" t="str">
            <v>ORDER TO SPECIFICATION</v>
          </cell>
          <cell r="T54">
            <v>0</v>
          </cell>
          <cell r="V54">
            <v>0</v>
          </cell>
          <cell r="X54">
            <v>0</v>
          </cell>
          <cell r="Z54">
            <v>0</v>
          </cell>
        </row>
        <row r="55">
          <cell r="E55" t="str">
            <v>202-153766-001</v>
          </cell>
          <cell r="G55" t="str">
            <v>C</v>
          </cell>
          <cell r="H55" t="str">
            <v>SPEC,SST FASTENERS,INCH SERIES</v>
          </cell>
          <cell r="I55">
            <v>1</v>
          </cell>
          <cell r="J55">
            <v>4</v>
          </cell>
          <cell r="K55" t="str">
            <v>EA</v>
          </cell>
          <cell r="L55" t="str">
            <v>Y</v>
          </cell>
          <cell r="M55" t="str">
            <v xml:space="preserve">   </v>
          </cell>
          <cell r="N55" t="str">
            <v>Z</v>
          </cell>
          <cell r="O55" t="str">
            <v>ZZ</v>
          </cell>
          <cell r="T55">
            <v>0</v>
          </cell>
          <cell r="V55">
            <v>0</v>
          </cell>
          <cell r="X55">
            <v>0</v>
          </cell>
          <cell r="Z55">
            <v>0</v>
          </cell>
        </row>
        <row r="56">
          <cell r="E56" t="str">
            <v>202-065546-001</v>
          </cell>
          <cell r="G56" t="str">
            <v>A</v>
          </cell>
          <cell r="H56" t="str">
            <v>SPEC,VISIBLY CLEAN</v>
          </cell>
          <cell r="I56">
            <v>1</v>
          </cell>
          <cell r="J56">
            <v>4</v>
          </cell>
          <cell r="K56" t="str">
            <v>EA</v>
          </cell>
          <cell r="L56" t="str">
            <v>Y</v>
          </cell>
          <cell r="M56" t="str">
            <v xml:space="preserve">   </v>
          </cell>
          <cell r="N56" t="str">
            <v>Z</v>
          </cell>
          <cell r="O56" t="str">
            <v>ZZ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</row>
        <row r="57">
          <cell r="E57" t="str">
            <v>15-315550-00</v>
          </cell>
          <cell r="F57" t="str">
            <v>FABRICATED</v>
          </cell>
          <cell r="G57" t="str">
            <v>A</v>
          </cell>
          <cell r="H57" t="str">
            <v>SHAFT,DRIVE,HOIST,LONG</v>
          </cell>
          <cell r="I57">
            <v>1</v>
          </cell>
          <cell r="J57">
            <v>1</v>
          </cell>
          <cell r="K57" t="str">
            <v>EA</v>
          </cell>
          <cell r="L57" t="str">
            <v>Y</v>
          </cell>
          <cell r="M57" t="str">
            <v xml:space="preserve"> C4</v>
          </cell>
          <cell r="N57" t="str">
            <v>L</v>
          </cell>
          <cell r="O57" t="str">
            <v>ELE &amp; BEE Enterprises</v>
          </cell>
          <cell r="S57">
            <v>48</v>
          </cell>
          <cell r="T57">
            <v>48</v>
          </cell>
          <cell r="U57">
            <v>48</v>
          </cell>
          <cell r="V57">
            <v>48</v>
          </cell>
          <cell r="W57">
            <v>48</v>
          </cell>
          <cell r="X57">
            <v>48</v>
          </cell>
          <cell r="Y57">
            <v>48</v>
          </cell>
          <cell r="Z57">
            <v>48</v>
          </cell>
          <cell r="AA57">
            <v>48</v>
          </cell>
        </row>
        <row r="58">
          <cell r="E58" t="str">
            <v>15-315552-00</v>
          </cell>
          <cell r="F58" t="str">
            <v>FABRICATED</v>
          </cell>
          <cell r="G58" t="str">
            <v>A</v>
          </cell>
          <cell r="H58" t="str">
            <v>SHAFT,DRIVE,HOIST,SHORT</v>
          </cell>
          <cell r="I58">
            <v>1</v>
          </cell>
          <cell r="J58">
            <v>1</v>
          </cell>
          <cell r="K58" t="str">
            <v>EA</v>
          </cell>
          <cell r="L58" t="str">
            <v>Y</v>
          </cell>
          <cell r="M58" t="str">
            <v xml:space="preserve"> C4</v>
          </cell>
          <cell r="N58" t="str">
            <v>L</v>
          </cell>
          <cell r="O58" t="str">
            <v>ELE &amp; BEE Enterprises</v>
          </cell>
          <cell r="S58">
            <v>46.25</v>
          </cell>
          <cell r="T58">
            <v>46.25</v>
          </cell>
          <cell r="U58">
            <v>46.25</v>
          </cell>
          <cell r="V58">
            <v>46.25</v>
          </cell>
          <cell r="W58">
            <v>46.25</v>
          </cell>
          <cell r="X58">
            <v>46.25</v>
          </cell>
          <cell r="Y58">
            <v>46.25</v>
          </cell>
          <cell r="Z58">
            <v>46.25</v>
          </cell>
          <cell r="AA58">
            <v>46.25</v>
          </cell>
        </row>
        <row r="59">
          <cell r="E59" t="str">
            <v>17-368164-00</v>
          </cell>
          <cell r="F59" t="str">
            <v>FABRICATED</v>
          </cell>
          <cell r="G59" t="str">
            <v>B</v>
          </cell>
          <cell r="H59" t="str">
            <v>BRKT,HOIST UP SENSOR,VXT LT</v>
          </cell>
          <cell r="I59">
            <v>1</v>
          </cell>
          <cell r="J59">
            <v>1</v>
          </cell>
          <cell r="K59" t="str">
            <v>EA</v>
          </cell>
          <cell r="L59" t="str">
            <v>Y</v>
          </cell>
          <cell r="M59" t="str">
            <v xml:space="preserve">   </v>
          </cell>
          <cell r="N59" t="str">
            <v>L</v>
          </cell>
          <cell r="O59" t="str">
            <v>UNI-FAB</v>
          </cell>
          <cell r="S59">
            <v>340.49</v>
          </cell>
          <cell r="T59">
            <v>340.49</v>
          </cell>
          <cell r="U59">
            <v>125.81</v>
          </cell>
          <cell r="V59">
            <v>125.81</v>
          </cell>
          <cell r="W59">
            <v>82.88</v>
          </cell>
          <cell r="X59">
            <v>82.88</v>
          </cell>
          <cell r="Y59">
            <v>53.09</v>
          </cell>
          <cell r="Z59">
            <v>53.09</v>
          </cell>
          <cell r="AA59">
            <v>31.36</v>
          </cell>
        </row>
        <row r="60">
          <cell r="E60" t="str">
            <v>17-403851-00</v>
          </cell>
          <cell r="F60" t="str">
            <v>FABRICATED</v>
          </cell>
          <cell r="G60" t="str">
            <v>B</v>
          </cell>
          <cell r="H60" t="str">
            <v>BRKT,HOIST STOP SWITCH,VXT</v>
          </cell>
          <cell r="I60">
            <v>1</v>
          </cell>
          <cell r="J60">
            <v>1</v>
          </cell>
          <cell r="K60" t="str">
            <v>EA</v>
          </cell>
          <cell r="L60" t="str">
            <v>Y</v>
          </cell>
          <cell r="M60" t="str">
            <v xml:space="preserve">   </v>
          </cell>
          <cell r="N60" t="str">
            <v>L</v>
          </cell>
          <cell r="O60" t="str">
            <v>Unifab</v>
          </cell>
          <cell r="S60">
            <v>315.68</v>
          </cell>
          <cell r="T60">
            <v>315.68</v>
          </cell>
          <cell r="U60">
            <v>115.89</v>
          </cell>
          <cell r="V60">
            <v>115.89</v>
          </cell>
          <cell r="W60">
            <v>76.540000000000006</v>
          </cell>
          <cell r="X60">
            <v>76.540000000000006</v>
          </cell>
          <cell r="Y60">
            <v>47.02</v>
          </cell>
          <cell r="Z60">
            <v>47.02</v>
          </cell>
          <cell r="AA60">
            <v>29.32</v>
          </cell>
        </row>
        <row r="61">
          <cell r="E61" t="str">
            <v>17-362914-00</v>
          </cell>
          <cell r="F61" t="str">
            <v>FABRICATED</v>
          </cell>
          <cell r="G61" t="str">
            <v>A</v>
          </cell>
          <cell r="H61" t="str">
            <v>MOUNT,TOP PLATE HOIST MOTOR,VXT LT</v>
          </cell>
          <cell r="I61">
            <v>1</v>
          </cell>
          <cell r="J61">
            <v>1</v>
          </cell>
          <cell r="K61" t="str">
            <v>EA</v>
          </cell>
          <cell r="L61" t="str">
            <v>Y</v>
          </cell>
          <cell r="M61" t="str">
            <v xml:space="preserve">   </v>
          </cell>
          <cell r="N61" t="str">
            <v>L</v>
          </cell>
          <cell r="O61" t="str">
            <v>UCT CHANDLER FAB</v>
          </cell>
          <cell r="S61">
            <v>49.14</v>
          </cell>
          <cell r="T61">
            <v>49.14</v>
          </cell>
          <cell r="U61">
            <v>49.14</v>
          </cell>
          <cell r="V61">
            <v>49.14</v>
          </cell>
          <cell r="W61">
            <v>49.14</v>
          </cell>
          <cell r="X61">
            <v>49.14</v>
          </cell>
          <cell r="Y61">
            <v>49.14</v>
          </cell>
          <cell r="Z61">
            <v>49.14</v>
          </cell>
          <cell r="AA61">
            <v>49.14</v>
          </cell>
        </row>
        <row r="62">
          <cell r="E62" t="str">
            <v>714-225474-001</v>
          </cell>
          <cell r="F62" t="str">
            <v>FABRICATED</v>
          </cell>
          <cell r="G62" t="str">
            <v>B</v>
          </cell>
          <cell r="H62" t="str">
            <v>COVER,MITRE BOXES,UPPER RF</v>
          </cell>
          <cell r="I62">
            <v>1</v>
          </cell>
          <cell r="J62">
            <v>1</v>
          </cell>
          <cell r="K62" t="str">
            <v>EA</v>
          </cell>
          <cell r="L62" t="str">
            <v>Y</v>
          </cell>
          <cell r="M62" t="str">
            <v xml:space="preserve">   </v>
          </cell>
          <cell r="N62" t="str">
            <v>L</v>
          </cell>
          <cell r="O62" t="str">
            <v>UCT CHANDLER FAB</v>
          </cell>
          <cell r="S62">
            <v>506.76864</v>
          </cell>
          <cell r="T62">
            <v>506.76864</v>
          </cell>
          <cell r="U62">
            <v>198.47731200000004</v>
          </cell>
          <cell r="V62">
            <v>198.47731200000004</v>
          </cell>
          <cell r="W62">
            <v>136.81382400000001</v>
          </cell>
          <cell r="X62">
            <v>136.81382400000001</v>
          </cell>
          <cell r="Y62">
            <v>90.569472000000005</v>
          </cell>
          <cell r="Z62">
            <v>90.569472000000005</v>
          </cell>
          <cell r="AA62">
            <v>67.852032000000008</v>
          </cell>
        </row>
        <row r="63">
          <cell r="E63" t="str">
            <v>67-268813-00</v>
          </cell>
          <cell r="G63" t="str">
            <v>D</v>
          </cell>
          <cell r="H63" t="str">
            <v>STANDARD,MECHANICAL DRAWING</v>
          </cell>
          <cell r="I63">
            <v>1</v>
          </cell>
          <cell r="J63">
            <v>1</v>
          </cell>
          <cell r="K63" t="str">
            <v>EA</v>
          </cell>
          <cell r="L63" t="str">
            <v>Y</v>
          </cell>
          <cell r="M63" t="str">
            <v xml:space="preserve">   </v>
          </cell>
          <cell r="N63" t="str">
            <v>Z</v>
          </cell>
          <cell r="O63" t="str">
            <v>ZZ</v>
          </cell>
          <cell r="T63">
            <v>0</v>
          </cell>
          <cell r="V63">
            <v>0</v>
          </cell>
          <cell r="X63">
            <v>0</v>
          </cell>
          <cell r="Z63">
            <v>0</v>
          </cell>
        </row>
        <row r="64">
          <cell r="E64" t="str">
            <v>74-032409-00</v>
          </cell>
          <cell r="G64" t="str">
            <v>C</v>
          </cell>
          <cell r="H64" t="str">
            <v>WORKMANSHIP STANDARDS</v>
          </cell>
          <cell r="I64">
            <v>1</v>
          </cell>
          <cell r="J64">
            <v>1</v>
          </cell>
          <cell r="K64" t="str">
            <v>EA</v>
          </cell>
          <cell r="L64" t="str">
            <v>Y</v>
          </cell>
          <cell r="M64" t="str">
            <v xml:space="preserve">   </v>
          </cell>
          <cell r="N64" t="str">
            <v>Z</v>
          </cell>
          <cell r="O64" t="str">
            <v>ZZ</v>
          </cell>
          <cell r="T64">
            <v>0</v>
          </cell>
          <cell r="V64">
            <v>0</v>
          </cell>
          <cell r="X64">
            <v>0</v>
          </cell>
          <cell r="Z64">
            <v>0</v>
          </cell>
        </row>
        <row r="65">
          <cell r="E65" t="str">
            <v>74-024094-00</v>
          </cell>
          <cell r="G65" t="str">
            <v>U</v>
          </cell>
          <cell r="H65" t="str">
            <v>PROC,PART IDENTIFICATION</v>
          </cell>
          <cell r="I65">
            <v>1</v>
          </cell>
          <cell r="J65">
            <v>1</v>
          </cell>
          <cell r="K65" t="str">
            <v>EA</v>
          </cell>
          <cell r="L65" t="str">
            <v>Y</v>
          </cell>
          <cell r="M65" t="str">
            <v xml:space="preserve">   </v>
          </cell>
          <cell r="N65" t="str">
            <v>Z</v>
          </cell>
          <cell r="O65" t="str">
            <v>ZZ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</row>
        <row r="66">
          <cell r="E66" t="str">
            <v>74-160156-00</v>
          </cell>
          <cell r="G66" t="str">
            <v>H</v>
          </cell>
          <cell r="H66" t="str">
            <v>PROC,PACKING REQUIREMENTS</v>
          </cell>
          <cell r="I66">
            <v>1</v>
          </cell>
          <cell r="J66">
            <v>1</v>
          </cell>
          <cell r="K66" t="str">
            <v>EA</v>
          </cell>
          <cell r="L66" t="str">
            <v>Y</v>
          </cell>
          <cell r="M66" t="str">
            <v xml:space="preserve">   </v>
          </cell>
          <cell r="N66" t="str">
            <v>Z</v>
          </cell>
          <cell r="O66" t="str">
            <v>ZZ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</row>
        <row r="67">
          <cell r="E67" t="str">
            <v>74-106348-00</v>
          </cell>
          <cell r="G67" t="str">
            <v>M</v>
          </cell>
          <cell r="H67" t="str">
            <v>SPEC,SURFACE CLEAN,PROC SPEC</v>
          </cell>
          <cell r="I67">
            <v>1</v>
          </cell>
          <cell r="J67">
            <v>1</v>
          </cell>
          <cell r="K67" t="str">
            <v>EA</v>
          </cell>
          <cell r="L67" t="str">
            <v>Y</v>
          </cell>
          <cell r="M67" t="str">
            <v xml:space="preserve">   </v>
          </cell>
          <cell r="N67" t="str">
            <v>Z</v>
          </cell>
          <cell r="O67" t="str">
            <v>ZZ</v>
          </cell>
          <cell r="T67">
            <v>0</v>
          </cell>
          <cell r="V67">
            <v>0</v>
          </cell>
          <cell r="X67">
            <v>0</v>
          </cell>
          <cell r="Z67">
            <v>0</v>
          </cell>
        </row>
        <row r="68">
          <cell r="E68" t="str">
            <v>718-346305-001</v>
          </cell>
          <cell r="F68" t="str">
            <v>FABRICATED</v>
          </cell>
          <cell r="G68" t="str">
            <v>A</v>
          </cell>
          <cell r="H68" t="str">
            <v>MOD,KEY,STOCK,1/8 X 1/8 X .55 LG</v>
          </cell>
          <cell r="I68">
            <v>10</v>
          </cell>
          <cell r="J68">
            <v>10</v>
          </cell>
          <cell r="K68" t="str">
            <v>EA</v>
          </cell>
          <cell r="L68" t="str">
            <v>Y</v>
          </cell>
          <cell r="M68" t="str">
            <v xml:space="preserve">   </v>
          </cell>
          <cell r="N68" t="str">
            <v>L</v>
          </cell>
          <cell r="O68" t="str">
            <v>GRANITE MOUNTAIN</v>
          </cell>
          <cell r="S68">
            <v>29</v>
          </cell>
          <cell r="T68">
            <v>290</v>
          </cell>
          <cell r="U68">
            <v>29</v>
          </cell>
          <cell r="V68">
            <v>290</v>
          </cell>
          <cell r="W68">
            <v>29</v>
          </cell>
          <cell r="X68">
            <v>290</v>
          </cell>
          <cell r="Y68">
            <v>29</v>
          </cell>
          <cell r="Z68">
            <v>290</v>
          </cell>
          <cell r="AA68">
            <v>29</v>
          </cell>
        </row>
        <row r="69">
          <cell r="E69" t="str">
            <v>67-268813-00</v>
          </cell>
          <cell r="G69" t="str">
            <v>D</v>
          </cell>
          <cell r="H69" t="str">
            <v>STANDARD,MECHANICAL DRAWING</v>
          </cell>
          <cell r="I69">
            <v>1</v>
          </cell>
          <cell r="J69">
            <v>10</v>
          </cell>
          <cell r="K69" t="str">
            <v>EA</v>
          </cell>
          <cell r="L69" t="str">
            <v>Y</v>
          </cell>
          <cell r="M69" t="str">
            <v xml:space="preserve">   </v>
          </cell>
          <cell r="N69" t="str">
            <v>Z</v>
          </cell>
          <cell r="O69" t="str">
            <v>ZZ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</row>
        <row r="70">
          <cell r="E70" t="str">
            <v>74-032409-00</v>
          </cell>
          <cell r="G70" t="str">
            <v>C</v>
          </cell>
          <cell r="H70" t="str">
            <v>WORKMANSHIP STANDARDS</v>
          </cell>
          <cell r="I70">
            <v>1</v>
          </cell>
          <cell r="J70">
            <v>10</v>
          </cell>
          <cell r="K70" t="str">
            <v>EA</v>
          </cell>
          <cell r="L70" t="str">
            <v>Y</v>
          </cell>
          <cell r="M70" t="str">
            <v xml:space="preserve">   </v>
          </cell>
          <cell r="N70" t="str">
            <v>Z</v>
          </cell>
          <cell r="O70" t="str">
            <v>ZZ</v>
          </cell>
          <cell r="T70">
            <v>0</v>
          </cell>
          <cell r="V70">
            <v>0</v>
          </cell>
          <cell r="X70">
            <v>0</v>
          </cell>
          <cell r="Z70">
            <v>0</v>
          </cell>
        </row>
        <row r="71">
          <cell r="E71" t="str">
            <v>202-065546-001</v>
          </cell>
          <cell r="G71" t="str">
            <v>A</v>
          </cell>
          <cell r="H71" t="str">
            <v>SPEC,VISIBLY CLEAN</v>
          </cell>
          <cell r="I71">
            <v>1</v>
          </cell>
          <cell r="J71">
            <v>10</v>
          </cell>
          <cell r="K71" t="str">
            <v>EA</v>
          </cell>
          <cell r="L71" t="str">
            <v>Y</v>
          </cell>
          <cell r="M71" t="str">
            <v xml:space="preserve">   </v>
          </cell>
          <cell r="N71" t="str">
            <v>Z</v>
          </cell>
          <cell r="O71" t="str">
            <v>ZZ</v>
          </cell>
          <cell r="T71">
            <v>0</v>
          </cell>
          <cell r="V71">
            <v>0</v>
          </cell>
          <cell r="X71">
            <v>0</v>
          </cell>
          <cell r="Z71">
            <v>0</v>
          </cell>
        </row>
        <row r="72">
          <cell r="E72" t="str">
            <v>603-090436-001</v>
          </cell>
          <cell r="G72" t="str">
            <v>J</v>
          </cell>
          <cell r="H72" t="str">
            <v>SPECIFICATION,PACKAGING</v>
          </cell>
          <cell r="I72">
            <v>1</v>
          </cell>
          <cell r="J72">
            <v>10</v>
          </cell>
          <cell r="K72" t="str">
            <v>EA</v>
          </cell>
          <cell r="L72" t="str">
            <v>Y</v>
          </cell>
          <cell r="M72" t="str">
            <v xml:space="preserve">   </v>
          </cell>
          <cell r="N72" t="str">
            <v>Z</v>
          </cell>
          <cell r="O72" t="str">
            <v>ZZ</v>
          </cell>
          <cell r="T72">
            <v>0</v>
          </cell>
          <cell r="V72">
            <v>0</v>
          </cell>
          <cell r="X72">
            <v>0</v>
          </cell>
          <cell r="Z72">
            <v>0</v>
          </cell>
        </row>
        <row r="73">
          <cell r="E73" t="str">
            <v>718-239214-004</v>
          </cell>
          <cell r="F73" t="str">
            <v>FABRICATED</v>
          </cell>
          <cell r="G73" t="str">
            <v>A</v>
          </cell>
          <cell r="H73" t="str">
            <v>MOD,JOINT,UNIV,3/8 BORE,2.69 LG</v>
          </cell>
          <cell r="I73">
            <v>5</v>
          </cell>
          <cell r="J73">
            <v>5</v>
          </cell>
          <cell r="K73" t="str">
            <v>EA</v>
          </cell>
          <cell r="L73" t="str">
            <v>Y</v>
          </cell>
          <cell r="M73" t="str">
            <v xml:space="preserve">   </v>
          </cell>
          <cell r="N73" t="str">
            <v>L</v>
          </cell>
          <cell r="O73" t="str">
            <v>GRANITE MOUNTAIN</v>
          </cell>
          <cell r="S73">
            <v>475</v>
          </cell>
          <cell r="T73">
            <v>2375</v>
          </cell>
          <cell r="U73">
            <v>475</v>
          </cell>
          <cell r="V73">
            <v>2375</v>
          </cell>
          <cell r="W73">
            <v>475</v>
          </cell>
          <cell r="X73">
            <v>2375</v>
          </cell>
          <cell r="Y73">
            <v>475</v>
          </cell>
          <cell r="Z73">
            <v>2375</v>
          </cell>
          <cell r="AA73">
            <v>475</v>
          </cell>
        </row>
        <row r="74">
          <cell r="E74" t="str">
            <v>720-243403-001</v>
          </cell>
          <cell r="G74" t="str">
            <v>A</v>
          </cell>
          <cell r="H74" t="str">
            <v>SSCR,CPT,KNRL GRIP,8-32THD X1/4IN LG,SST</v>
          </cell>
          <cell r="I74">
            <v>2</v>
          </cell>
          <cell r="J74">
            <v>10</v>
          </cell>
          <cell r="K74" t="str">
            <v>EA</v>
          </cell>
          <cell r="L74" t="str">
            <v>Y</v>
          </cell>
          <cell r="M74" t="str">
            <v xml:space="preserve">   </v>
          </cell>
          <cell r="N74" t="str">
            <v>L</v>
          </cell>
          <cell r="P74" t="str">
            <v>ORDER TO SPECIFICATION</v>
          </cell>
          <cell r="Q74" t="str">
            <v>ORDER TO SPECIFICATION</v>
          </cell>
          <cell r="T74">
            <v>0</v>
          </cell>
          <cell r="V74">
            <v>0</v>
          </cell>
          <cell r="X74">
            <v>0</v>
          </cell>
          <cell r="Z74">
            <v>0</v>
          </cell>
        </row>
        <row r="75">
          <cell r="E75" t="str">
            <v>67-268813-00</v>
          </cell>
          <cell r="G75" t="str">
            <v>D</v>
          </cell>
          <cell r="H75" t="str">
            <v>STANDARD,MECHANICAL DRAWING</v>
          </cell>
          <cell r="I75">
            <v>1</v>
          </cell>
          <cell r="J75">
            <v>5</v>
          </cell>
          <cell r="K75" t="str">
            <v>EA</v>
          </cell>
          <cell r="L75" t="str">
            <v>Y</v>
          </cell>
          <cell r="M75" t="str">
            <v xml:space="preserve">   </v>
          </cell>
          <cell r="N75" t="str">
            <v>Z</v>
          </cell>
          <cell r="O75" t="str">
            <v>ZZ</v>
          </cell>
          <cell r="T75">
            <v>0</v>
          </cell>
          <cell r="V75">
            <v>0</v>
          </cell>
          <cell r="X75">
            <v>0</v>
          </cell>
          <cell r="Z75">
            <v>0</v>
          </cell>
        </row>
        <row r="76">
          <cell r="E76" t="str">
            <v>74-032409-00</v>
          </cell>
          <cell r="G76" t="str">
            <v>C</v>
          </cell>
          <cell r="H76" t="str">
            <v>WORKMANSHIP STANDARDS</v>
          </cell>
          <cell r="I76">
            <v>1</v>
          </cell>
          <cell r="J76">
            <v>5</v>
          </cell>
          <cell r="K76" t="str">
            <v>EA</v>
          </cell>
          <cell r="L76" t="str">
            <v>Y</v>
          </cell>
          <cell r="M76" t="str">
            <v xml:space="preserve">   </v>
          </cell>
          <cell r="N76" t="str">
            <v>Z</v>
          </cell>
          <cell r="O76" t="str">
            <v>ZZ</v>
          </cell>
          <cell r="T76">
            <v>0</v>
          </cell>
          <cell r="V76">
            <v>0</v>
          </cell>
          <cell r="X76">
            <v>0</v>
          </cell>
          <cell r="Z76">
            <v>0</v>
          </cell>
        </row>
        <row r="77">
          <cell r="E77" t="str">
            <v>202-065546-001</v>
          </cell>
          <cell r="G77" t="str">
            <v>A</v>
          </cell>
          <cell r="H77" t="str">
            <v>SPEC,VISIBLY CLEAN</v>
          </cell>
          <cell r="I77">
            <v>1</v>
          </cell>
          <cell r="J77">
            <v>5</v>
          </cell>
          <cell r="K77" t="str">
            <v>EA</v>
          </cell>
          <cell r="L77" t="str">
            <v>Y</v>
          </cell>
          <cell r="M77" t="str">
            <v xml:space="preserve">   </v>
          </cell>
          <cell r="N77" t="str">
            <v>Z</v>
          </cell>
          <cell r="O77" t="str">
            <v>ZZ</v>
          </cell>
          <cell r="T77">
            <v>0</v>
          </cell>
          <cell r="V77">
            <v>0</v>
          </cell>
          <cell r="X77">
            <v>0</v>
          </cell>
          <cell r="Z77">
            <v>0</v>
          </cell>
        </row>
        <row r="78">
          <cell r="E78" t="str">
            <v>603-090436-001</v>
          </cell>
          <cell r="G78" t="str">
            <v>J</v>
          </cell>
          <cell r="H78" t="str">
            <v>SPECIFICATION,PACKAGING</v>
          </cell>
          <cell r="I78">
            <v>1</v>
          </cell>
          <cell r="J78">
            <v>5</v>
          </cell>
          <cell r="K78" t="str">
            <v>EA</v>
          </cell>
          <cell r="L78" t="str">
            <v>Y</v>
          </cell>
          <cell r="M78" t="str">
            <v xml:space="preserve">   </v>
          </cell>
          <cell r="N78" t="str">
            <v>Z</v>
          </cell>
          <cell r="O78" t="str">
            <v>ZZ</v>
          </cell>
          <cell r="T78">
            <v>0</v>
          </cell>
          <cell r="V78">
            <v>0</v>
          </cell>
          <cell r="X78">
            <v>0</v>
          </cell>
          <cell r="Z78">
            <v>0</v>
          </cell>
        </row>
        <row r="79">
          <cell r="E79" t="str">
            <v>19-122281-00</v>
          </cell>
          <cell r="F79" t="str">
            <v>FABRICATED</v>
          </cell>
          <cell r="G79" t="str">
            <v>H</v>
          </cell>
          <cell r="H79" t="str">
            <v>MITER GEAR BOX,AD-4 W/ KEYWAY,MOD</v>
          </cell>
          <cell r="I79">
            <v>2</v>
          </cell>
          <cell r="J79">
            <v>2</v>
          </cell>
          <cell r="K79" t="str">
            <v>EA</v>
          </cell>
          <cell r="L79" t="str">
            <v>Y</v>
          </cell>
          <cell r="M79" t="str">
            <v xml:space="preserve"> C4</v>
          </cell>
          <cell r="N79" t="str">
            <v>L</v>
          </cell>
          <cell r="O79" t="str">
            <v>LINEAR INDUSTRIES</v>
          </cell>
          <cell r="P79" t="str">
            <v>HUBCITY</v>
          </cell>
          <cell r="Q79" t="str">
            <v>0221-14406</v>
          </cell>
          <cell r="S79">
            <v>533</v>
          </cell>
          <cell r="T79">
            <v>1066</v>
          </cell>
          <cell r="U79">
            <v>533</v>
          </cell>
          <cell r="V79">
            <v>1066</v>
          </cell>
          <cell r="W79">
            <v>533</v>
          </cell>
          <cell r="X79">
            <v>1066</v>
          </cell>
          <cell r="Y79">
            <v>533</v>
          </cell>
          <cell r="Z79">
            <v>1066</v>
          </cell>
          <cell r="AA79">
            <v>533</v>
          </cell>
        </row>
        <row r="80">
          <cell r="E80" t="str">
            <v>67-268813-00</v>
          </cell>
          <cell r="G80" t="str">
            <v>D</v>
          </cell>
          <cell r="H80" t="str">
            <v>STANDARD,MECHANICAL DRAWING</v>
          </cell>
          <cell r="I80">
            <v>1</v>
          </cell>
          <cell r="J80">
            <v>2</v>
          </cell>
          <cell r="K80" t="str">
            <v>EA</v>
          </cell>
          <cell r="L80" t="str">
            <v>Y</v>
          </cell>
          <cell r="M80" t="str">
            <v xml:space="preserve">   </v>
          </cell>
          <cell r="N80" t="str">
            <v>Z</v>
          </cell>
          <cell r="O80" t="str">
            <v>ZZ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</row>
        <row r="81">
          <cell r="E81" t="str">
            <v>74-032409-00</v>
          </cell>
          <cell r="G81" t="str">
            <v>C</v>
          </cell>
          <cell r="H81" t="str">
            <v>WORKMANSHIP STANDARDS</v>
          </cell>
          <cell r="I81">
            <v>1</v>
          </cell>
          <cell r="J81">
            <v>2</v>
          </cell>
          <cell r="K81" t="str">
            <v>EA</v>
          </cell>
          <cell r="L81" t="str">
            <v>Y</v>
          </cell>
          <cell r="M81" t="str">
            <v xml:space="preserve">   </v>
          </cell>
          <cell r="N81" t="str">
            <v>Z</v>
          </cell>
          <cell r="O81" t="str">
            <v>ZZ</v>
          </cell>
          <cell r="T81">
            <v>0</v>
          </cell>
          <cell r="V81">
            <v>0</v>
          </cell>
          <cell r="X81">
            <v>0</v>
          </cell>
          <cell r="Z81">
            <v>0</v>
          </cell>
        </row>
        <row r="82">
          <cell r="E82" t="str">
            <v>202-065546-001</v>
          </cell>
          <cell r="G82" t="str">
            <v>A</v>
          </cell>
          <cell r="H82" t="str">
            <v>SPEC,VISIBLY CLEAN</v>
          </cell>
          <cell r="I82">
            <v>1</v>
          </cell>
          <cell r="J82">
            <v>2</v>
          </cell>
          <cell r="K82" t="str">
            <v>EA</v>
          </cell>
          <cell r="L82" t="str">
            <v>Y</v>
          </cell>
          <cell r="M82" t="str">
            <v xml:space="preserve">   </v>
          </cell>
          <cell r="N82" t="str">
            <v>Z</v>
          </cell>
          <cell r="O82" t="str">
            <v>ZZ</v>
          </cell>
          <cell r="T82">
            <v>0</v>
          </cell>
          <cell r="V82">
            <v>0</v>
          </cell>
          <cell r="X82">
            <v>0</v>
          </cell>
          <cell r="Z82">
            <v>0</v>
          </cell>
        </row>
        <row r="83">
          <cell r="E83" t="str">
            <v>603-090436-001</v>
          </cell>
          <cell r="G83" t="str">
            <v>J</v>
          </cell>
          <cell r="H83" t="str">
            <v>SPECIFICATION,PACKAGING</v>
          </cell>
          <cell r="I83">
            <v>1</v>
          </cell>
          <cell r="J83">
            <v>2</v>
          </cell>
          <cell r="K83" t="str">
            <v>EA</v>
          </cell>
          <cell r="L83" t="str">
            <v>Y</v>
          </cell>
          <cell r="M83" t="str">
            <v xml:space="preserve">   </v>
          </cell>
          <cell r="N83" t="str">
            <v>Z</v>
          </cell>
          <cell r="O83" t="str">
            <v>ZZ</v>
          </cell>
          <cell r="T83">
            <v>0</v>
          </cell>
          <cell r="V83">
            <v>0</v>
          </cell>
          <cell r="X83">
            <v>0</v>
          </cell>
          <cell r="Z83">
            <v>0</v>
          </cell>
        </row>
        <row r="84">
          <cell r="E84" t="str">
            <v>19-129479-00</v>
          </cell>
          <cell r="F84" t="str">
            <v>FABRICATED</v>
          </cell>
          <cell r="G84" t="str">
            <v>C</v>
          </cell>
          <cell r="H84" t="str">
            <v>SHAFT,HOIST,LFTG TOOL,C3</v>
          </cell>
          <cell r="I84">
            <v>1</v>
          </cell>
          <cell r="J84">
            <v>1</v>
          </cell>
          <cell r="K84" t="str">
            <v>EA</v>
          </cell>
          <cell r="L84" t="str">
            <v>Y</v>
          </cell>
          <cell r="M84" t="str">
            <v xml:space="preserve"> C4</v>
          </cell>
          <cell r="N84" t="str">
            <v>L</v>
          </cell>
          <cell r="O84" t="str">
            <v>Benchmark Precision Tech</v>
          </cell>
          <cell r="S84">
            <v>157.46</v>
          </cell>
          <cell r="T84">
            <v>157.46</v>
          </cell>
          <cell r="U84">
            <v>157.46</v>
          </cell>
          <cell r="V84">
            <v>157.46</v>
          </cell>
          <cell r="W84">
            <v>157.46</v>
          </cell>
          <cell r="X84">
            <v>157.46</v>
          </cell>
          <cell r="Y84">
            <v>157.46</v>
          </cell>
          <cell r="Z84">
            <v>157.46</v>
          </cell>
          <cell r="AA84">
            <v>157.46</v>
          </cell>
        </row>
        <row r="85">
          <cell r="E85" t="str">
            <v>20-100482-00</v>
          </cell>
          <cell r="F85" t="str">
            <v>ELECTRO-MECHANICAL</v>
          </cell>
          <cell r="G85" t="str">
            <v>E</v>
          </cell>
          <cell r="H85" t="str">
            <v>ACTUATOR,WORM GEAR</v>
          </cell>
          <cell r="I85">
            <v>2</v>
          </cell>
          <cell r="J85">
            <v>2</v>
          </cell>
          <cell r="K85" t="str">
            <v>EA</v>
          </cell>
          <cell r="L85" t="str">
            <v>Y</v>
          </cell>
          <cell r="M85" t="str">
            <v>C4S</v>
          </cell>
          <cell r="N85" t="str">
            <v>L</v>
          </cell>
          <cell r="O85" t="str">
            <v>LINEAR INDUSTRIES</v>
          </cell>
          <cell r="P85" t="str">
            <v>LINEAR TECHNOLOGY</v>
          </cell>
          <cell r="Q85" t="str">
            <v>2536624 MODIFIED</v>
          </cell>
          <cell r="S85">
            <v>678.5</v>
          </cell>
          <cell r="T85">
            <v>1357</v>
          </cell>
          <cell r="U85">
            <v>678.5</v>
          </cell>
          <cell r="V85">
            <v>1357</v>
          </cell>
          <cell r="W85">
            <v>678.5</v>
          </cell>
          <cell r="X85">
            <v>1357</v>
          </cell>
          <cell r="Y85">
            <v>678.5</v>
          </cell>
          <cell r="Z85">
            <v>1357</v>
          </cell>
          <cell r="AA85">
            <v>678.5</v>
          </cell>
        </row>
        <row r="86">
          <cell r="E86" t="str">
            <v>67-268813-00</v>
          </cell>
          <cell r="G86" t="str">
            <v>D</v>
          </cell>
          <cell r="H86" t="str">
            <v>STANDARD,MECHANICAL DRAWING</v>
          </cell>
          <cell r="I86">
            <v>1</v>
          </cell>
          <cell r="J86">
            <v>2</v>
          </cell>
          <cell r="K86" t="str">
            <v>EA</v>
          </cell>
          <cell r="L86" t="str">
            <v>Y</v>
          </cell>
          <cell r="M86" t="str">
            <v xml:space="preserve">   </v>
          </cell>
          <cell r="N86" t="str">
            <v>Z</v>
          </cell>
          <cell r="O86" t="str">
            <v>ZZ</v>
          </cell>
          <cell r="T86">
            <v>0</v>
          </cell>
          <cell r="V86">
            <v>0</v>
          </cell>
          <cell r="X86">
            <v>0</v>
          </cell>
          <cell r="Z86">
            <v>0</v>
          </cell>
        </row>
        <row r="87">
          <cell r="E87" t="str">
            <v>74-160156-00</v>
          </cell>
          <cell r="G87" t="str">
            <v>H</v>
          </cell>
          <cell r="H87" t="str">
            <v>PROC,PACKING REQUIREMENTS</v>
          </cell>
          <cell r="I87">
            <v>1</v>
          </cell>
          <cell r="J87">
            <v>2</v>
          </cell>
          <cell r="K87" t="str">
            <v>EA</v>
          </cell>
          <cell r="L87" t="str">
            <v>Y</v>
          </cell>
          <cell r="M87" t="str">
            <v xml:space="preserve">   </v>
          </cell>
          <cell r="N87" t="str">
            <v>Z</v>
          </cell>
          <cell r="O87" t="str">
            <v>ZZ</v>
          </cell>
          <cell r="T87">
            <v>0</v>
          </cell>
          <cell r="V87">
            <v>0</v>
          </cell>
          <cell r="X87">
            <v>0</v>
          </cell>
          <cell r="Z87">
            <v>0</v>
          </cell>
        </row>
        <row r="88">
          <cell r="E88" t="str">
            <v>22-290124-00</v>
          </cell>
          <cell r="F88" t="str">
            <v>ELECTRO-MECHANICAL</v>
          </cell>
          <cell r="G88" t="str">
            <v>B</v>
          </cell>
          <cell r="H88" t="str">
            <v>CLUTCH,DETENT, TORQ. LMTR.,80 IN-LB, .62</v>
          </cell>
          <cell r="I88">
            <v>1</v>
          </cell>
          <cell r="J88">
            <v>1</v>
          </cell>
          <cell r="K88" t="str">
            <v>EA</v>
          </cell>
          <cell r="L88" t="str">
            <v>Y</v>
          </cell>
          <cell r="M88" t="str">
            <v xml:space="preserve">   </v>
          </cell>
          <cell r="N88" t="str">
            <v>L</v>
          </cell>
          <cell r="O88" t="str">
            <v>HIGH PRECISION INC.</v>
          </cell>
          <cell r="P88" t="str">
            <v>HIGH PRECISION INC.</v>
          </cell>
          <cell r="Q88" t="str">
            <v>M918-2521</v>
          </cell>
          <cell r="S88">
            <v>220</v>
          </cell>
          <cell r="T88">
            <v>220</v>
          </cell>
          <cell r="U88">
            <v>220</v>
          </cell>
          <cell r="V88">
            <v>220</v>
          </cell>
          <cell r="W88">
            <v>220</v>
          </cell>
          <cell r="X88">
            <v>220</v>
          </cell>
          <cell r="Y88">
            <v>205</v>
          </cell>
          <cell r="Z88">
            <v>205</v>
          </cell>
          <cell r="AA88">
            <v>205</v>
          </cell>
        </row>
        <row r="89">
          <cell r="E89" t="str">
            <v>34-10175-00</v>
          </cell>
          <cell r="F89" t="str">
            <v>ELECTRO-MECHANICAL</v>
          </cell>
          <cell r="G89" t="str">
            <v>B</v>
          </cell>
          <cell r="H89" t="str">
            <v>SWITCH, ROLLER LEVER</v>
          </cell>
          <cell r="I89">
            <v>1</v>
          </cell>
          <cell r="J89">
            <v>1</v>
          </cell>
          <cell r="K89" t="str">
            <v>EA</v>
          </cell>
          <cell r="L89" t="str">
            <v>Y</v>
          </cell>
          <cell r="M89" t="str">
            <v xml:space="preserve">   </v>
          </cell>
          <cell r="N89" t="str">
            <v>L</v>
          </cell>
          <cell r="O89" t="str">
            <v>ALLIED ELECTRONICS INC</v>
          </cell>
          <cell r="P89" t="str">
            <v>HONEYWELL</v>
          </cell>
          <cell r="Q89" t="str">
            <v>BZ-2RW822-A2</v>
          </cell>
          <cell r="S89">
            <v>11.33</v>
          </cell>
          <cell r="T89">
            <v>11.33</v>
          </cell>
          <cell r="U89">
            <v>11.33</v>
          </cell>
          <cell r="V89">
            <v>11.33</v>
          </cell>
          <cell r="W89">
            <v>11.33</v>
          </cell>
          <cell r="X89">
            <v>11.33</v>
          </cell>
          <cell r="Y89">
            <v>11.33</v>
          </cell>
          <cell r="Z89">
            <v>11.33</v>
          </cell>
          <cell r="AA89">
            <v>11.33</v>
          </cell>
        </row>
        <row r="90">
          <cell r="E90" t="str">
            <v>853-339572-001</v>
          </cell>
          <cell r="G90" t="str">
            <v>B</v>
          </cell>
          <cell r="H90" t="str">
            <v>ASSY,3-WAY VALVE,PCW AL</v>
          </cell>
          <cell r="I90">
            <v>1</v>
          </cell>
          <cell r="J90">
            <v>1</v>
          </cell>
          <cell r="K90" t="str">
            <v>EA</v>
          </cell>
          <cell r="L90" t="str">
            <v>Y</v>
          </cell>
          <cell r="M90" t="str">
            <v xml:space="preserve">   </v>
          </cell>
          <cell r="N90" t="str">
            <v>L</v>
          </cell>
          <cell r="O90" t="str">
            <v>AA UCT CHANDLER ASSY</v>
          </cell>
          <cell r="T90">
            <v>0</v>
          </cell>
          <cell r="V90">
            <v>0</v>
          </cell>
          <cell r="X90">
            <v>0</v>
          </cell>
          <cell r="Z90">
            <v>0</v>
          </cell>
        </row>
        <row r="91">
          <cell r="E91" t="str">
            <v>766-337637-001</v>
          </cell>
          <cell r="F91" t="str">
            <v>ELECTRO-MECHANICAL</v>
          </cell>
          <cell r="G91" t="str">
            <v>A</v>
          </cell>
          <cell r="H91" t="str">
            <v>VLV,3-WAY,DIAPH,PNEU,3/16 ORF,1/4IN FNPT</v>
          </cell>
          <cell r="I91">
            <v>1</v>
          </cell>
          <cell r="J91">
            <v>1</v>
          </cell>
          <cell r="K91" t="str">
            <v>EA</v>
          </cell>
          <cell r="L91" t="str">
            <v>Y</v>
          </cell>
          <cell r="M91" t="str">
            <v xml:space="preserve">   </v>
          </cell>
          <cell r="N91" t="str">
            <v>L</v>
          </cell>
          <cell r="O91" t="str">
            <v>RYAN HERCO FLOW SOLUTIONS</v>
          </cell>
          <cell r="P91" t="str">
            <v>SAINT-GOBAIN</v>
          </cell>
          <cell r="Q91" t="str">
            <v>HPV3-144-HT (1115963)</v>
          </cell>
          <cell r="S91">
            <v>341.71</v>
          </cell>
          <cell r="T91">
            <v>341.71</v>
          </cell>
          <cell r="U91">
            <v>341.71</v>
          </cell>
          <cell r="V91">
            <v>341.71</v>
          </cell>
          <cell r="W91">
            <v>341.71</v>
          </cell>
          <cell r="X91">
            <v>341.71</v>
          </cell>
          <cell r="Y91">
            <v>341.71</v>
          </cell>
          <cell r="Z91">
            <v>341.71</v>
          </cell>
          <cell r="AA91">
            <v>341.71</v>
          </cell>
        </row>
        <row r="92">
          <cell r="E92" t="str">
            <v>60-183735-00</v>
          </cell>
          <cell r="F92" t="str">
            <v>ELECTRO-MECHANICAL</v>
          </cell>
          <cell r="G92" t="str">
            <v>A</v>
          </cell>
          <cell r="H92" t="str">
            <v>FITTING,ADAPTER,MALE 1/4 NPT-3/8 TUBE</v>
          </cell>
          <cell r="I92">
            <v>3</v>
          </cell>
          <cell r="J92">
            <v>3</v>
          </cell>
          <cell r="K92" t="str">
            <v>EA</v>
          </cell>
          <cell r="L92" t="str">
            <v>Y</v>
          </cell>
          <cell r="M92" t="str">
            <v xml:space="preserve">   </v>
          </cell>
          <cell r="N92" t="str">
            <v>L</v>
          </cell>
          <cell r="O92" t="str">
            <v>SWAGELOK SW</v>
          </cell>
          <cell r="P92" t="str">
            <v>SWAGELOK</v>
          </cell>
          <cell r="Q92" t="str">
            <v>SS-6-TA-1-4</v>
          </cell>
          <cell r="S92">
            <v>8.01</v>
          </cell>
          <cell r="T92">
            <v>24.03</v>
          </cell>
          <cell r="U92">
            <v>8.01</v>
          </cell>
          <cell r="V92">
            <v>24.03</v>
          </cell>
          <cell r="W92">
            <v>8.01</v>
          </cell>
          <cell r="X92">
            <v>24.03</v>
          </cell>
          <cell r="Y92">
            <v>8.01</v>
          </cell>
          <cell r="Z92">
            <v>24.03</v>
          </cell>
          <cell r="AA92">
            <v>8.01</v>
          </cell>
        </row>
        <row r="93">
          <cell r="E93" t="str">
            <v>22-00199-00</v>
          </cell>
          <cell r="F93" t="str">
            <v>ELECTRO-MECHANICAL</v>
          </cell>
          <cell r="G93" t="str">
            <v>A</v>
          </cell>
          <cell r="H93" t="str">
            <v>FTG,UNION,ELBOW,90DEG,3/8SW</v>
          </cell>
          <cell r="I93">
            <v>2</v>
          </cell>
          <cell r="J93">
            <v>2</v>
          </cell>
          <cell r="K93" t="str">
            <v>EA</v>
          </cell>
          <cell r="L93" t="str">
            <v>Y</v>
          </cell>
          <cell r="M93" t="str">
            <v xml:space="preserve">   </v>
          </cell>
          <cell r="N93" t="str">
            <v>L</v>
          </cell>
          <cell r="O93" t="str">
            <v>SWAGELOK SW</v>
          </cell>
          <cell r="P93" t="str">
            <v>SWAGELOK</v>
          </cell>
          <cell r="Q93" t="str">
            <v>SS-600-9</v>
          </cell>
          <cell r="S93">
            <v>20.059999999999999</v>
          </cell>
          <cell r="T93">
            <v>40.119999999999997</v>
          </cell>
          <cell r="U93">
            <v>20.059999999999999</v>
          </cell>
          <cell r="V93">
            <v>40.119999999999997</v>
          </cell>
          <cell r="W93">
            <v>20.059999999999999</v>
          </cell>
          <cell r="X93">
            <v>40.119999999999997</v>
          </cell>
          <cell r="Y93">
            <v>20.059999999999999</v>
          </cell>
          <cell r="Z93">
            <v>40.119999999999997</v>
          </cell>
          <cell r="AA93">
            <v>20.059999999999999</v>
          </cell>
        </row>
        <row r="94">
          <cell r="E94" t="str">
            <v>22-131875-00</v>
          </cell>
          <cell r="F94" t="str">
            <v>ELECTRO-MECHANICAL</v>
          </cell>
          <cell r="G94" t="str">
            <v>A</v>
          </cell>
          <cell r="H94" t="str">
            <v>FTG,TEE,UNIION,3/8 TUBE</v>
          </cell>
          <cell r="I94">
            <v>1</v>
          </cell>
          <cell r="J94">
            <v>1</v>
          </cell>
          <cell r="K94" t="str">
            <v>EA</v>
          </cell>
          <cell r="L94" t="str">
            <v>Y</v>
          </cell>
          <cell r="M94" t="str">
            <v xml:space="preserve">   </v>
          </cell>
          <cell r="N94" t="str">
            <v>L</v>
          </cell>
          <cell r="O94" t="str">
            <v>SWAGELOK SW</v>
          </cell>
          <cell r="P94" t="str">
            <v>SWAGELOK</v>
          </cell>
          <cell r="Q94" t="str">
            <v>SS-600-3</v>
          </cell>
          <cell r="S94">
            <v>29.74</v>
          </cell>
          <cell r="T94">
            <v>29.74</v>
          </cell>
          <cell r="U94">
            <v>29.74</v>
          </cell>
          <cell r="V94">
            <v>29.74</v>
          </cell>
          <cell r="W94">
            <v>29.74</v>
          </cell>
          <cell r="X94">
            <v>29.74</v>
          </cell>
          <cell r="Y94">
            <v>29.74</v>
          </cell>
          <cell r="Z94">
            <v>29.74</v>
          </cell>
          <cell r="AA94">
            <v>29.74</v>
          </cell>
        </row>
        <row r="95">
          <cell r="E95" t="str">
            <v>920-212036-001</v>
          </cell>
          <cell r="F95" t="str">
            <v>ELECTRO-MECHANICAL</v>
          </cell>
          <cell r="G95" t="str">
            <v>A</v>
          </cell>
          <cell r="H95" t="str">
            <v>FTG,TUBE,ELB,MALE,10-32UNF THD,1/8IN OD</v>
          </cell>
          <cell r="I95">
            <v>1</v>
          </cell>
          <cell r="J95">
            <v>1</v>
          </cell>
          <cell r="K95" t="str">
            <v>EA</v>
          </cell>
          <cell r="L95" t="str">
            <v>Y</v>
          </cell>
          <cell r="M95" t="str">
            <v xml:space="preserve">   </v>
          </cell>
          <cell r="N95" t="str">
            <v>L</v>
          </cell>
          <cell r="O95" t="str">
            <v>FLODRAULIC GROUP</v>
          </cell>
          <cell r="P95" t="str">
            <v>SMC</v>
          </cell>
          <cell r="Q95" t="str">
            <v>KQB2L01-32</v>
          </cell>
          <cell r="S95">
            <v>6</v>
          </cell>
          <cell r="T95">
            <v>6</v>
          </cell>
          <cell r="U95">
            <v>6</v>
          </cell>
          <cell r="V95">
            <v>6</v>
          </cell>
          <cell r="W95">
            <v>6</v>
          </cell>
          <cell r="X95">
            <v>6</v>
          </cell>
          <cell r="Y95">
            <v>6</v>
          </cell>
          <cell r="Z95">
            <v>6</v>
          </cell>
          <cell r="AA95">
            <v>6</v>
          </cell>
        </row>
        <row r="96">
          <cell r="E96" t="str">
            <v>785-277956-003</v>
          </cell>
          <cell r="F96" t="str">
            <v>OTHERS</v>
          </cell>
          <cell r="G96" t="str">
            <v>A</v>
          </cell>
          <cell r="H96" t="str">
            <v>LBL,VLV,3-WAY,PORTS</v>
          </cell>
          <cell r="I96">
            <v>1</v>
          </cell>
          <cell r="J96">
            <v>1</v>
          </cell>
          <cell r="K96" t="str">
            <v>EA</v>
          </cell>
          <cell r="L96" t="str">
            <v>Y</v>
          </cell>
          <cell r="M96" t="str">
            <v xml:space="preserve">   </v>
          </cell>
          <cell r="N96" t="str">
            <v>L</v>
          </cell>
          <cell r="O96" t="str">
            <v>SINE-TIFIC SOLUTIONS</v>
          </cell>
          <cell r="S96">
            <v>13.7</v>
          </cell>
          <cell r="T96">
            <v>13.7</v>
          </cell>
          <cell r="U96">
            <v>13.7</v>
          </cell>
          <cell r="V96">
            <v>13.7</v>
          </cell>
          <cell r="W96">
            <v>13.7</v>
          </cell>
          <cell r="X96">
            <v>13.7</v>
          </cell>
          <cell r="Y96">
            <v>13.7</v>
          </cell>
          <cell r="Z96">
            <v>13.7</v>
          </cell>
          <cell r="AA96">
            <v>13.7</v>
          </cell>
        </row>
        <row r="97">
          <cell r="E97" t="str">
            <v>67-268813-00</v>
          </cell>
          <cell r="G97" t="str">
            <v>D</v>
          </cell>
          <cell r="H97" t="str">
            <v>STANDARD,MECHANICAL DRAWING</v>
          </cell>
          <cell r="I97">
            <v>1</v>
          </cell>
          <cell r="J97">
            <v>1</v>
          </cell>
          <cell r="K97" t="str">
            <v>EA</v>
          </cell>
          <cell r="L97" t="str">
            <v>Y</v>
          </cell>
          <cell r="M97" t="str">
            <v xml:space="preserve">   </v>
          </cell>
          <cell r="N97" t="str">
            <v>Z</v>
          </cell>
          <cell r="O97" t="str">
            <v>ZZ</v>
          </cell>
          <cell r="T97">
            <v>0</v>
          </cell>
          <cell r="V97">
            <v>0</v>
          </cell>
          <cell r="X97">
            <v>0</v>
          </cell>
          <cell r="Z97">
            <v>0</v>
          </cell>
        </row>
        <row r="98">
          <cell r="E98" t="str">
            <v>74-032409-00</v>
          </cell>
          <cell r="G98" t="str">
            <v>C</v>
          </cell>
          <cell r="H98" t="str">
            <v>WORKMANSHIP STANDARDS</v>
          </cell>
          <cell r="I98">
            <v>1</v>
          </cell>
          <cell r="J98">
            <v>1</v>
          </cell>
          <cell r="K98" t="str">
            <v>EA</v>
          </cell>
          <cell r="L98" t="str">
            <v>Y</v>
          </cell>
          <cell r="M98" t="str">
            <v xml:space="preserve">   </v>
          </cell>
          <cell r="N98" t="str">
            <v>Z</v>
          </cell>
          <cell r="O98" t="str">
            <v>ZZ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</row>
        <row r="99">
          <cell r="E99" t="str">
            <v>603-090436-001</v>
          </cell>
          <cell r="G99" t="str">
            <v>J</v>
          </cell>
          <cell r="H99" t="str">
            <v>SPECIFICATION,PACKAGING</v>
          </cell>
          <cell r="I99">
            <v>1</v>
          </cell>
          <cell r="J99">
            <v>1</v>
          </cell>
          <cell r="K99" t="str">
            <v>EA</v>
          </cell>
          <cell r="L99" t="str">
            <v>Y</v>
          </cell>
          <cell r="M99" t="str">
            <v xml:space="preserve">   </v>
          </cell>
          <cell r="N99" t="str">
            <v>Z</v>
          </cell>
          <cell r="O99" t="str">
            <v>ZZ</v>
          </cell>
          <cell r="T99">
            <v>0</v>
          </cell>
          <cell r="V99">
            <v>0</v>
          </cell>
          <cell r="X99">
            <v>0</v>
          </cell>
          <cell r="Z99">
            <v>0</v>
          </cell>
        </row>
        <row r="100">
          <cell r="E100" t="str">
            <v>67-268813-00</v>
          </cell>
          <cell r="G100" t="str">
            <v>D</v>
          </cell>
          <cell r="H100" t="str">
            <v>STANDARD,MECHANICAL DRAWING</v>
          </cell>
          <cell r="I100">
            <v>1</v>
          </cell>
          <cell r="J100">
            <v>1</v>
          </cell>
          <cell r="K100" t="str">
            <v>EA</v>
          </cell>
          <cell r="L100" t="str">
            <v>Y</v>
          </cell>
          <cell r="M100" t="str">
            <v xml:space="preserve">   </v>
          </cell>
          <cell r="N100" t="str">
            <v>Z</v>
          </cell>
          <cell r="O100" t="str">
            <v>ZZ</v>
          </cell>
          <cell r="T100">
            <v>0</v>
          </cell>
          <cell r="V100">
            <v>0</v>
          </cell>
          <cell r="X100">
            <v>0</v>
          </cell>
          <cell r="Z100">
            <v>0</v>
          </cell>
        </row>
        <row r="101">
          <cell r="E101" t="str">
            <v>74-032409-00</v>
          </cell>
          <cell r="G101" t="str">
            <v>C</v>
          </cell>
          <cell r="H101" t="str">
            <v>WORKMANSHIP STANDARDS</v>
          </cell>
          <cell r="I101">
            <v>1</v>
          </cell>
          <cell r="J101">
            <v>1</v>
          </cell>
          <cell r="K101" t="str">
            <v>EA</v>
          </cell>
          <cell r="L101" t="str">
            <v>Y</v>
          </cell>
          <cell r="M101" t="str">
            <v xml:space="preserve">   </v>
          </cell>
          <cell r="N101" t="str">
            <v>Z</v>
          </cell>
          <cell r="O101" t="str">
            <v>ZZ</v>
          </cell>
          <cell r="T101">
            <v>0</v>
          </cell>
          <cell r="V101">
            <v>0</v>
          </cell>
          <cell r="X101">
            <v>0</v>
          </cell>
          <cell r="Z101">
            <v>0</v>
          </cell>
        </row>
        <row r="102">
          <cell r="E102" t="str">
            <v>202-031369-001</v>
          </cell>
          <cell r="G102" t="str">
            <v>G</v>
          </cell>
          <cell r="H102" t="str">
            <v>SPEC,TR I.D NO</v>
          </cell>
          <cell r="I102">
            <v>1</v>
          </cell>
          <cell r="J102">
            <v>1</v>
          </cell>
          <cell r="K102" t="str">
            <v>DOC</v>
          </cell>
          <cell r="L102" t="str">
            <v>Y</v>
          </cell>
          <cell r="M102" t="str">
            <v xml:space="preserve">   </v>
          </cell>
          <cell r="N102" t="str">
            <v>Z</v>
          </cell>
          <cell r="O102" t="str">
            <v>ZZ</v>
          </cell>
          <cell r="T102">
            <v>0</v>
          </cell>
          <cell r="V102">
            <v>0</v>
          </cell>
          <cell r="X102">
            <v>0</v>
          </cell>
          <cell r="Z102">
            <v>0</v>
          </cell>
        </row>
        <row r="103">
          <cell r="E103" t="str">
            <v>603-090436-001</v>
          </cell>
          <cell r="G103" t="str">
            <v>J</v>
          </cell>
          <cell r="H103" t="str">
            <v>SPECIFICATION,PACKAGING</v>
          </cell>
          <cell r="I103">
            <v>1</v>
          </cell>
          <cell r="J103">
            <v>1</v>
          </cell>
          <cell r="K103" t="str">
            <v>EA</v>
          </cell>
          <cell r="L103" t="str">
            <v>Y</v>
          </cell>
          <cell r="M103" t="str">
            <v xml:space="preserve">   </v>
          </cell>
          <cell r="N103" t="str">
            <v>Z</v>
          </cell>
          <cell r="O103" t="str">
            <v>ZZ</v>
          </cell>
          <cell r="T103">
            <v>0</v>
          </cell>
          <cell r="V103">
            <v>0</v>
          </cell>
          <cell r="X103">
            <v>0</v>
          </cell>
          <cell r="Z103">
            <v>0</v>
          </cell>
        </row>
        <row r="104">
          <cell r="E104" t="str">
            <v>202-065546-001</v>
          </cell>
          <cell r="G104" t="str">
            <v>A</v>
          </cell>
          <cell r="H104" t="str">
            <v>SPEC,VISIBLY CLEAN</v>
          </cell>
          <cell r="I104">
            <v>1</v>
          </cell>
          <cell r="J104">
            <v>1</v>
          </cell>
          <cell r="K104" t="str">
            <v>EA</v>
          </cell>
          <cell r="L104" t="str">
            <v>Y</v>
          </cell>
          <cell r="M104" t="str">
            <v xml:space="preserve">   </v>
          </cell>
          <cell r="N104" t="str">
            <v>Z</v>
          </cell>
          <cell r="O104" t="str">
            <v>ZZ</v>
          </cell>
          <cell r="T104">
            <v>0</v>
          </cell>
          <cell r="V104">
            <v>0</v>
          </cell>
          <cell r="X104">
            <v>0</v>
          </cell>
          <cell r="Z104">
            <v>0</v>
          </cell>
        </row>
        <row r="105">
          <cell r="E105" t="str">
            <v>02-346367-00</v>
          </cell>
          <cell r="F105" t="str">
            <v>FABRICATED</v>
          </cell>
          <cell r="G105" t="str">
            <v>E</v>
          </cell>
          <cell r="H105" t="str">
            <v>ASSY,HEAT EXCHNGR,120MM FAN,3/8 WTR</v>
          </cell>
          <cell r="I105">
            <v>2</v>
          </cell>
          <cell r="J105">
            <v>2</v>
          </cell>
          <cell r="K105" t="str">
            <v>EA</v>
          </cell>
          <cell r="L105" t="str">
            <v>Y</v>
          </cell>
          <cell r="M105" t="str">
            <v xml:space="preserve">   </v>
          </cell>
          <cell r="N105" t="str">
            <v>L</v>
          </cell>
          <cell r="O105" t="str">
            <v>JABIL</v>
          </cell>
          <cell r="S105">
            <v>498.43</v>
          </cell>
          <cell r="T105">
            <v>996.86</v>
          </cell>
          <cell r="U105">
            <v>498.43</v>
          </cell>
          <cell r="V105">
            <v>996.86</v>
          </cell>
          <cell r="W105">
            <v>498.43</v>
          </cell>
          <cell r="X105">
            <v>996.86</v>
          </cell>
          <cell r="Y105">
            <v>498.43</v>
          </cell>
          <cell r="Z105">
            <v>996.86</v>
          </cell>
          <cell r="AA105">
            <v>498.43</v>
          </cell>
        </row>
        <row r="106">
          <cell r="E106" t="str">
            <v>17-358995-00</v>
          </cell>
          <cell r="G106" t="str">
            <v>A</v>
          </cell>
          <cell r="H106" t="str">
            <v>BRKT,MOUNT,HEAT XCHNGR</v>
          </cell>
          <cell r="I106">
            <v>1</v>
          </cell>
          <cell r="J106">
            <v>2</v>
          </cell>
          <cell r="K106" t="str">
            <v>EA</v>
          </cell>
          <cell r="L106" t="str">
            <v>Y</v>
          </cell>
          <cell r="M106" t="str">
            <v xml:space="preserve">   </v>
          </cell>
          <cell r="N106" t="str">
            <v>L</v>
          </cell>
          <cell r="O106" t="str">
            <v>ZZ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</row>
        <row r="107">
          <cell r="E107" t="str">
            <v>61-274138-00</v>
          </cell>
          <cell r="G107" t="str">
            <v>A</v>
          </cell>
          <cell r="H107" t="str">
            <v>HEAT EXCHANGER,AIR/WATER,3/8 COPPER FIN</v>
          </cell>
          <cell r="I107">
            <v>1</v>
          </cell>
          <cell r="J107">
            <v>2</v>
          </cell>
          <cell r="K107" t="str">
            <v>EA</v>
          </cell>
          <cell r="L107" t="str">
            <v>Y</v>
          </cell>
          <cell r="M107" t="str">
            <v xml:space="preserve"> C4</v>
          </cell>
          <cell r="N107" t="str">
            <v>L</v>
          </cell>
          <cell r="O107" t="str">
            <v>ZZ</v>
          </cell>
          <cell r="P107" t="str">
            <v>LYTRON</v>
          </cell>
          <cell r="Q107" t="str">
            <v>6105G1SBAA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</row>
        <row r="108">
          <cell r="E108" t="str">
            <v>21-041269-08</v>
          </cell>
          <cell r="G108" t="str">
            <v>B</v>
          </cell>
          <cell r="H108" t="str">
            <v>SCRW,SKT,CAP,10-32X.5,SS</v>
          </cell>
          <cell r="I108">
            <v>4</v>
          </cell>
          <cell r="J108">
            <v>8</v>
          </cell>
          <cell r="K108" t="str">
            <v>EA</v>
          </cell>
          <cell r="L108" t="str">
            <v>Y</v>
          </cell>
          <cell r="M108" t="str">
            <v xml:space="preserve">   </v>
          </cell>
          <cell r="N108" t="str">
            <v>L</v>
          </cell>
          <cell r="O108" t="str">
            <v>ZZ</v>
          </cell>
          <cell r="P108" t="str">
            <v>PRO STAINLESS</v>
          </cell>
          <cell r="Q108" t="str">
            <v>SCRW,SKT,CAP,10-32X.5,SS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</row>
        <row r="109">
          <cell r="E109" t="str">
            <v>21-042023-08</v>
          </cell>
          <cell r="G109" t="str">
            <v>B</v>
          </cell>
          <cell r="H109" t="str">
            <v>WASHER, FLAT, 10, SST</v>
          </cell>
          <cell r="I109">
            <v>4</v>
          </cell>
          <cell r="J109">
            <v>8</v>
          </cell>
          <cell r="K109" t="str">
            <v>EA</v>
          </cell>
          <cell r="L109" t="str">
            <v>Y</v>
          </cell>
          <cell r="M109" t="str">
            <v xml:space="preserve">   </v>
          </cell>
          <cell r="N109" t="str">
            <v>L</v>
          </cell>
          <cell r="O109" t="str">
            <v>ZZ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</row>
        <row r="110">
          <cell r="E110" t="str">
            <v>21-045954-00</v>
          </cell>
          <cell r="G110" t="str">
            <v>A</v>
          </cell>
          <cell r="H110" t="str">
            <v>NUT,KEP,HEX,10-32,SS</v>
          </cell>
          <cell r="I110">
            <v>4</v>
          </cell>
          <cell r="J110">
            <v>8</v>
          </cell>
          <cell r="K110" t="str">
            <v>EA</v>
          </cell>
          <cell r="L110" t="str">
            <v>Y</v>
          </cell>
          <cell r="M110" t="str">
            <v xml:space="preserve">   </v>
          </cell>
          <cell r="N110" t="str">
            <v>L</v>
          </cell>
          <cell r="O110" t="str">
            <v>ZZ</v>
          </cell>
          <cell r="P110" t="str">
            <v>MCMASTER-CARR</v>
          </cell>
          <cell r="Q110" t="str">
            <v>96278A411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</row>
        <row r="111">
          <cell r="E111" t="str">
            <v>02-287650-00</v>
          </cell>
          <cell r="G111" t="str">
            <v>D</v>
          </cell>
          <cell r="H111" t="str">
            <v>ASSY,FAN ASSEMBLY PHASE II</v>
          </cell>
          <cell r="I111">
            <v>1</v>
          </cell>
          <cell r="J111">
            <v>2</v>
          </cell>
          <cell r="K111" t="str">
            <v>EA</v>
          </cell>
          <cell r="L111" t="str">
            <v>Y</v>
          </cell>
          <cell r="M111" t="str">
            <v xml:space="preserve"> C4</v>
          </cell>
          <cell r="N111" t="str">
            <v>L</v>
          </cell>
          <cell r="O111" t="str">
            <v>ZZ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</row>
        <row r="112">
          <cell r="E112" t="str">
            <v>76-287650-00</v>
          </cell>
          <cell r="G112" t="str">
            <v>C</v>
          </cell>
          <cell r="H112" t="str">
            <v>SCHEM,FAN ASSEMBLY PHASE II</v>
          </cell>
          <cell r="I112">
            <v>1</v>
          </cell>
          <cell r="J112">
            <v>2</v>
          </cell>
          <cell r="K112" t="str">
            <v>EA</v>
          </cell>
          <cell r="L112" t="str">
            <v>Y</v>
          </cell>
          <cell r="M112" t="str">
            <v xml:space="preserve">   </v>
          </cell>
          <cell r="N112" t="str">
            <v>Z</v>
          </cell>
          <cell r="O112" t="str">
            <v>ZZ</v>
          </cell>
          <cell r="T112">
            <v>0</v>
          </cell>
          <cell r="V112">
            <v>0</v>
          </cell>
          <cell r="X112">
            <v>0</v>
          </cell>
          <cell r="Z112">
            <v>0</v>
          </cell>
        </row>
        <row r="113">
          <cell r="E113" t="str">
            <v>668-221970-001</v>
          </cell>
          <cell r="G113" t="str">
            <v>A</v>
          </cell>
          <cell r="H113" t="str">
            <v>CONN,RCPT,HOUSING,5CKT,DUAL GEN, .093</v>
          </cell>
          <cell r="I113">
            <v>1</v>
          </cell>
          <cell r="J113">
            <v>2</v>
          </cell>
          <cell r="K113" t="str">
            <v>EA</v>
          </cell>
          <cell r="L113" t="str">
            <v>Y</v>
          </cell>
          <cell r="M113" t="str">
            <v xml:space="preserve">   </v>
          </cell>
          <cell r="N113" t="str">
            <v>L</v>
          </cell>
          <cell r="O113" t="str">
            <v>ZZ</v>
          </cell>
          <cell r="P113" t="str">
            <v>TE CONNECTIVITY</v>
          </cell>
          <cell r="Q113" t="str">
            <v>770084-1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</row>
        <row r="114">
          <cell r="E114" t="str">
            <v>39-176735-00</v>
          </cell>
          <cell r="G114" t="str">
            <v>A</v>
          </cell>
          <cell r="H114" t="str">
            <v>CONTACT, BRASS,STANDARD 0.093 ,18-22 AWG</v>
          </cell>
          <cell r="I114">
            <v>5</v>
          </cell>
          <cell r="J114">
            <v>10</v>
          </cell>
          <cell r="K114" t="str">
            <v>EA</v>
          </cell>
          <cell r="L114" t="str">
            <v>Y</v>
          </cell>
          <cell r="M114" t="str">
            <v xml:space="preserve">   </v>
          </cell>
          <cell r="N114" t="str">
            <v>L</v>
          </cell>
          <cell r="O114" t="str">
            <v>ZZ</v>
          </cell>
          <cell r="P114" t="str">
            <v>MOLEX, LLC</v>
          </cell>
          <cell r="Q114">
            <v>1542460</v>
          </cell>
          <cell r="T114">
            <v>0</v>
          </cell>
          <cell r="V114">
            <v>0</v>
          </cell>
          <cell r="X114">
            <v>0</v>
          </cell>
          <cell r="Z114">
            <v>0</v>
          </cell>
        </row>
        <row r="115">
          <cell r="E115" t="str">
            <v>79-00021-00</v>
          </cell>
          <cell r="G115" t="str">
            <v>A</v>
          </cell>
          <cell r="H115" t="str">
            <v>LABEL,BLANK 1 X 1/2</v>
          </cell>
          <cell r="I115">
            <v>1</v>
          </cell>
          <cell r="J115">
            <v>2</v>
          </cell>
          <cell r="K115" t="str">
            <v>EA</v>
          </cell>
          <cell r="L115" t="str">
            <v>Y</v>
          </cell>
          <cell r="M115" t="str">
            <v xml:space="preserve">   </v>
          </cell>
          <cell r="N115" t="str">
            <v>L</v>
          </cell>
          <cell r="O115" t="str">
            <v>ZZ</v>
          </cell>
          <cell r="P115" t="str">
            <v>THOMAS &amp; BETTS</v>
          </cell>
          <cell r="Q115" t="str">
            <v>WES-1112</v>
          </cell>
          <cell r="T115">
            <v>0</v>
          </cell>
          <cell r="V115">
            <v>0</v>
          </cell>
          <cell r="X115">
            <v>0</v>
          </cell>
          <cell r="Z115">
            <v>0</v>
          </cell>
        </row>
        <row r="116">
          <cell r="E116" t="str">
            <v>02-377780-00</v>
          </cell>
          <cell r="G116" t="str">
            <v>C</v>
          </cell>
          <cell r="H116" t="str">
            <v>ASSY,FAN,RPC AND SIRF</v>
          </cell>
          <cell r="I116">
            <v>1</v>
          </cell>
          <cell r="J116">
            <v>2</v>
          </cell>
          <cell r="K116" t="str">
            <v>EA</v>
          </cell>
          <cell r="L116" t="str">
            <v>Y</v>
          </cell>
          <cell r="M116" t="str">
            <v xml:space="preserve">   </v>
          </cell>
          <cell r="N116" t="str">
            <v>L</v>
          </cell>
          <cell r="O116" t="str">
            <v>ZZ</v>
          </cell>
          <cell r="T116">
            <v>0</v>
          </cell>
          <cell r="V116">
            <v>0</v>
          </cell>
          <cell r="X116">
            <v>0</v>
          </cell>
          <cell r="Z116">
            <v>0</v>
          </cell>
        </row>
        <row r="117">
          <cell r="E117" t="str">
            <v>34-377793-00</v>
          </cell>
          <cell r="G117" t="str">
            <v>A</v>
          </cell>
          <cell r="H117" t="str">
            <v>FAN,COOLING,24VDC,0.34A,3100RPM,118CFM,1</v>
          </cell>
          <cell r="I117">
            <v>1</v>
          </cell>
          <cell r="J117">
            <v>2</v>
          </cell>
          <cell r="K117" t="str">
            <v>EA</v>
          </cell>
          <cell r="L117" t="str">
            <v>Y</v>
          </cell>
          <cell r="M117" t="str">
            <v xml:space="preserve">   </v>
          </cell>
          <cell r="N117" t="str">
            <v>L</v>
          </cell>
          <cell r="O117" t="str">
            <v>ZZ</v>
          </cell>
          <cell r="P117" t="str">
            <v>SANYO DENKI</v>
          </cell>
          <cell r="Q117" t="str">
            <v>9G1224E101</v>
          </cell>
          <cell r="T117">
            <v>0</v>
          </cell>
          <cell r="V117">
            <v>0</v>
          </cell>
          <cell r="X117">
            <v>0</v>
          </cell>
          <cell r="Z117">
            <v>0</v>
          </cell>
        </row>
        <row r="118">
          <cell r="E118" t="str">
            <v>03-377921-00</v>
          </cell>
          <cell r="G118" t="str">
            <v>D</v>
          </cell>
          <cell r="H118" t="str">
            <v>PCA,TACH-ALARM CONVERSION</v>
          </cell>
          <cell r="I118">
            <v>1</v>
          </cell>
          <cell r="J118">
            <v>2</v>
          </cell>
          <cell r="K118" t="str">
            <v>EA</v>
          </cell>
          <cell r="L118" t="str">
            <v>Y</v>
          </cell>
          <cell r="M118" t="str">
            <v xml:space="preserve">   </v>
          </cell>
          <cell r="N118" t="str">
            <v>L</v>
          </cell>
          <cell r="O118" t="str">
            <v>ZZ</v>
          </cell>
          <cell r="T118">
            <v>0</v>
          </cell>
          <cell r="V118">
            <v>0</v>
          </cell>
          <cell r="X118">
            <v>0</v>
          </cell>
          <cell r="Z118">
            <v>0</v>
          </cell>
        </row>
        <row r="119">
          <cell r="E119" t="str">
            <v>76-377921-00</v>
          </cell>
          <cell r="G119" t="str">
            <v>D</v>
          </cell>
          <cell r="H119" t="str">
            <v>SCHEM,PCA,TACH-ALARM CONVERSION</v>
          </cell>
          <cell r="I119">
            <v>1</v>
          </cell>
          <cell r="J119">
            <v>2</v>
          </cell>
          <cell r="K119" t="str">
            <v>EA</v>
          </cell>
          <cell r="L119" t="str">
            <v>Y</v>
          </cell>
          <cell r="M119" t="str">
            <v xml:space="preserve">   </v>
          </cell>
          <cell r="N119" t="str">
            <v>Z</v>
          </cell>
          <cell r="O119" t="str">
            <v>ZZ</v>
          </cell>
          <cell r="T119">
            <v>0</v>
          </cell>
          <cell r="V119">
            <v>0</v>
          </cell>
          <cell r="X119">
            <v>0</v>
          </cell>
          <cell r="Z119">
            <v>0</v>
          </cell>
        </row>
        <row r="120">
          <cell r="E120" t="str">
            <v>26-377921-00</v>
          </cell>
          <cell r="G120" t="str">
            <v>B</v>
          </cell>
          <cell r="H120" t="str">
            <v>PCB,TACH-ALARM CONVERSION</v>
          </cell>
          <cell r="I120">
            <v>1</v>
          </cell>
          <cell r="J120">
            <v>2</v>
          </cell>
          <cell r="K120" t="str">
            <v>EA</v>
          </cell>
          <cell r="L120" t="str">
            <v>Y</v>
          </cell>
          <cell r="M120" t="str">
            <v xml:space="preserve">   </v>
          </cell>
          <cell r="N120" t="str">
            <v>L</v>
          </cell>
          <cell r="O120" t="str">
            <v>ZZ</v>
          </cell>
          <cell r="T120">
            <v>0</v>
          </cell>
          <cell r="V120">
            <v>0</v>
          </cell>
          <cell r="X120">
            <v>0</v>
          </cell>
          <cell r="Z120">
            <v>0</v>
          </cell>
        </row>
        <row r="121">
          <cell r="E121" t="str">
            <v>75-379504-00</v>
          </cell>
          <cell r="G121" t="str">
            <v>A</v>
          </cell>
          <cell r="H121" t="str">
            <v>FIRMWARE,IC,MICROCONTROLLER,SOIC-8,TACH</v>
          </cell>
          <cell r="I121">
            <v>1</v>
          </cell>
          <cell r="J121">
            <v>2</v>
          </cell>
          <cell r="K121" t="str">
            <v>EA</v>
          </cell>
          <cell r="L121" t="str">
            <v>Y</v>
          </cell>
          <cell r="M121" t="str">
            <v xml:space="preserve">   </v>
          </cell>
          <cell r="N121" t="str">
            <v>L</v>
          </cell>
          <cell r="O121" t="str">
            <v>ZZ</v>
          </cell>
          <cell r="T121">
            <v>0</v>
          </cell>
          <cell r="V121">
            <v>0</v>
          </cell>
          <cell r="X121">
            <v>0</v>
          </cell>
          <cell r="Z121">
            <v>0</v>
          </cell>
        </row>
        <row r="122">
          <cell r="E122" t="str">
            <v>32-378168-00</v>
          </cell>
          <cell r="G122" t="str">
            <v>A</v>
          </cell>
          <cell r="H122" t="str">
            <v>IC,CMOS MICROCONTRLR,1.75KB FLASH,8-BIT,</v>
          </cell>
          <cell r="I122">
            <v>1</v>
          </cell>
          <cell r="J122">
            <v>2</v>
          </cell>
          <cell r="K122" t="str">
            <v>EA</v>
          </cell>
          <cell r="L122" t="str">
            <v>Y</v>
          </cell>
          <cell r="M122" t="str">
            <v xml:space="preserve">   </v>
          </cell>
          <cell r="N122" t="str">
            <v>L</v>
          </cell>
          <cell r="O122" t="str">
            <v>ZZ</v>
          </cell>
          <cell r="P122" t="str">
            <v>MICROCHIP TECHNOLOGY, INC.</v>
          </cell>
          <cell r="Q122" t="str">
            <v>PIC12F615-I/SN</v>
          </cell>
          <cell r="T122">
            <v>0</v>
          </cell>
          <cell r="V122">
            <v>0</v>
          </cell>
          <cell r="X122">
            <v>0</v>
          </cell>
          <cell r="Z122">
            <v>0</v>
          </cell>
        </row>
        <row r="123">
          <cell r="E123" t="str">
            <v>32-378188-00</v>
          </cell>
          <cell r="G123" t="str">
            <v>A</v>
          </cell>
          <cell r="H123" t="str">
            <v>IC,PHOTOTRANSISTOR OPTOCOUPLER,1CH,80V,L</v>
          </cell>
          <cell r="I123">
            <v>1</v>
          </cell>
          <cell r="J123">
            <v>2</v>
          </cell>
          <cell r="K123" t="str">
            <v>EA</v>
          </cell>
          <cell r="L123" t="str">
            <v>Y</v>
          </cell>
          <cell r="M123" t="str">
            <v xml:space="preserve">   </v>
          </cell>
          <cell r="N123" t="str">
            <v>L</v>
          </cell>
          <cell r="O123" t="str">
            <v>ZZ</v>
          </cell>
          <cell r="P123" t="str">
            <v>LITEON</v>
          </cell>
          <cell r="Q123" t="str">
            <v>LTV-356T</v>
          </cell>
          <cell r="T123">
            <v>0</v>
          </cell>
          <cell r="V123">
            <v>0</v>
          </cell>
          <cell r="X123">
            <v>0</v>
          </cell>
          <cell r="Z123">
            <v>0</v>
          </cell>
        </row>
        <row r="124">
          <cell r="E124" t="str">
            <v>29-378112-00</v>
          </cell>
          <cell r="G124" t="str">
            <v>A</v>
          </cell>
          <cell r="H124" t="str">
            <v>CAP,MLCC,0.1UF,50V,20%,X7R,SMD 0805</v>
          </cell>
          <cell r="I124">
            <v>1</v>
          </cell>
          <cell r="J124">
            <v>2</v>
          </cell>
          <cell r="K124" t="str">
            <v>EA</v>
          </cell>
          <cell r="L124" t="str">
            <v>Y</v>
          </cell>
          <cell r="M124" t="str">
            <v xml:space="preserve">   </v>
          </cell>
          <cell r="N124" t="str">
            <v>L</v>
          </cell>
          <cell r="O124" t="str">
            <v>ZZ</v>
          </cell>
          <cell r="P124" t="str">
            <v>AVX</v>
          </cell>
          <cell r="Q124" t="str">
            <v>08055C104MAT2A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</row>
        <row r="125">
          <cell r="E125" t="str">
            <v>32-378111-00</v>
          </cell>
          <cell r="G125" t="str">
            <v>A</v>
          </cell>
          <cell r="H125" t="str">
            <v>DIODE,ZENER,5.1V,SOD-123,0.5A</v>
          </cell>
          <cell r="I125">
            <v>1</v>
          </cell>
          <cell r="J125">
            <v>2</v>
          </cell>
          <cell r="K125" t="str">
            <v>EA</v>
          </cell>
          <cell r="L125" t="str">
            <v>Y</v>
          </cell>
          <cell r="M125" t="str">
            <v xml:space="preserve">   </v>
          </cell>
          <cell r="N125" t="str">
            <v>L</v>
          </cell>
          <cell r="O125" t="str">
            <v>ZZ</v>
          </cell>
          <cell r="P125" t="str">
            <v>ON SEMICONDUCTOR</v>
          </cell>
          <cell r="Q125" t="str">
            <v>MMSZ5V1T1G</v>
          </cell>
          <cell r="T125">
            <v>0</v>
          </cell>
          <cell r="V125">
            <v>0</v>
          </cell>
          <cell r="X125">
            <v>0</v>
          </cell>
          <cell r="Z125">
            <v>0</v>
          </cell>
        </row>
        <row r="126">
          <cell r="E126" t="str">
            <v>28-378205-00</v>
          </cell>
          <cell r="G126" t="str">
            <v>A</v>
          </cell>
          <cell r="H126" t="str">
            <v>RES,TKF,1K,1W,5%,SMD 2512,ROHS</v>
          </cell>
          <cell r="I126">
            <v>1</v>
          </cell>
          <cell r="J126">
            <v>2</v>
          </cell>
          <cell r="K126" t="str">
            <v>EA</v>
          </cell>
          <cell r="L126" t="str">
            <v>Y</v>
          </cell>
          <cell r="M126" t="str">
            <v xml:space="preserve">   </v>
          </cell>
          <cell r="N126" t="str">
            <v>L</v>
          </cell>
          <cell r="O126" t="str">
            <v>ZZ</v>
          </cell>
          <cell r="P126" t="str">
            <v>PANASONIC</v>
          </cell>
          <cell r="Q126" t="str">
            <v>ERJ-1TYJ102U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</row>
        <row r="127">
          <cell r="E127" t="str">
            <v>615-098743-152</v>
          </cell>
          <cell r="G127" t="str">
            <v>B</v>
          </cell>
          <cell r="H127" t="str">
            <v>RESISTOR,SMD,2010,1.5K OHM,5% 1/2W,ROHS</v>
          </cell>
          <cell r="I127">
            <v>1</v>
          </cell>
          <cell r="J127">
            <v>2</v>
          </cell>
          <cell r="K127" t="str">
            <v>EA</v>
          </cell>
          <cell r="L127" t="str">
            <v>Y</v>
          </cell>
          <cell r="M127" t="str">
            <v xml:space="preserve">   </v>
          </cell>
          <cell r="N127" t="str">
            <v>L</v>
          </cell>
          <cell r="O127" t="str">
            <v>ZZ</v>
          </cell>
          <cell r="P127" t="str">
            <v>VISHAY</v>
          </cell>
          <cell r="Q127" t="str">
            <v>CRCW20101K50 JNEF</v>
          </cell>
          <cell r="T127">
            <v>0</v>
          </cell>
          <cell r="V127">
            <v>0</v>
          </cell>
          <cell r="X127">
            <v>0</v>
          </cell>
          <cell r="Z127">
            <v>0</v>
          </cell>
        </row>
        <row r="128">
          <cell r="E128" t="str">
            <v>28-378206-00</v>
          </cell>
          <cell r="G128" t="str">
            <v>A</v>
          </cell>
          <cell r="H128" t="str">
            <v>RES,THICK FILM,10K OHM,.125W,+/-5%,0805</v>
          </cell>
          <cell r="I128">
            <v>2</v>
          </cell>
          <cell r="J128">
            <v>4</v>
          </cell>
          <cell r="K128" t="str">
            <v>EA</v>
          </cell>
          <cell r="L128" t="str">
            <v>Y</v>
          </cell>
          <cell r="M128" t="str">
            <v xml:space="preserve">   </v>
          </cell>
          <cell r="N128" t="str">
            <v>L</v>
          </cell>
          <cell r="O128" t="str">
            <v>ZZ</v>
          </cell>
          <cell r="P128" t="str">
            <v>SEI ELECTRONICS</v>
          </cell>
          <cell r="Q128" t="str">
            <v>RMCF 1/10 10K 5% R</v>
          </cell>
          <cell r="T128">
            <v>0</v>
          </cell>
          <cell r="V128">
            <v>0</v>
          </cell>
          <cell r="X128">
            <v>0</v>
          </cell>
          <cell r="Z128">
            <v>0</v>
          </cell>
        </row>
        <row r="129">
          <cell r="E129" t="str">
            <v>32-378203-00</v>
          </cell>
          <cell r="G129" t="str">
            <v>B</v>
          </cell>
          <cell r="H129" t="str">
            <v>XSTR,GEN PURPOSE,NPN,SOT-23,1A,40V,0.35W</v>
          </cell>
          <cell r="I129">
            <v>1</v>
          </cell>
          <cell r="J129">
            <v>2</v>
          </cell>
          <cell r="K129" t="str">
            <v>EA</v>
          </cell>
          <cell r="L129" t="str">
            <v>Y</v>
          </cell>
          <cell r="M129" t="str">
            <v xml:space="preserve">   </v>
          </cell>
          <cell r="N129" t="str">
            <v>L</v>
          </cell>
          <cell r="O129" t="str">
            <v>ZZ</v>
          </cell>
          <cell r="P129" t="str">
            <v>ON SEMICONDUCTOR</v>
          </cell>
          <cell r="Q129" t="str">
            <v>MMBT2222A</v>
          </cell>
          <cell r="T129">
            <v>0</v>
          </cell>
          <cell r="V129">
            <v>0</v>
          </cell>
          <cell r="X129">
            <v>0</v>
          </cell>
          <cell r="Z129">
            <v>0</v>
          </cell>
        </row>
        <row r="130">
          <cell r="E130" t="str">
            <v>202-100298-001</v>
          </cell>
          <cell r="G130" t="str">
            <v>C</v>
          </cell>
          <cell r="H130" t="str">
            <v>SPEC,PCB MFG (FABS)</v>
          </cell>
          <cell r="I130">
            <v>1</v>
          </cell>
          <cell r="J130">
            <v>2</v>
          </cell>
          <cell r="K130" t="str">
            <v>DOC</v>
          </cell>
          <cell r="L130" t="str">
            <v>Y</v>
          </cell>
          <cell r="M130" t="str">
            <v xml:space="preserve">   </v>
          </cell>
          <cell r="N130" t="str">
            <v>Z</v>
          </cell>
          <cell r="O130" t="str">
            <v>ZZ</v>
          </cell>
          <cell r="T130">
            <v>0</v>
          </cell>
          <cell r="V130">
            <v>0</v>
          </cell>
          <cell r="X130">
            <v>0</v>
          </cell>
          <cell r="Z130">
            <v>0</v>
          </cell>
        </row>
        <row r="131">
          <cell r="E131" t="str">
            <v>603-090436-001</v>
          </cell>
          <cell r="G131" t="str">
            <v>J</v>
          </cell>
          <cell r="H131" t="str">
            <v>SPECIFICATION,PACKAGING</v>
          </cell>
          <cell r="I131">
            <v>1</v>
          </cell>
          <cell r="J131">
            <v>2</v>
          </cell>
          <cell r="K131" t="str">
            <v>EA</v>
          </cell>
          <cell r="L131" t="str">
            <v>Y</v>
          </cell>
          <cell r="M131" t="str">
            <v xml:space="preserve">   </v>
          </cell>
          <cell r="N131" t="str">
            <v>Z</v>
          </cell>
          <cell r="O131" t="str">
            <v>ZZ</v>
          </cell>
          <cell r="T131">
            <v>0</v>
          </cell>
          <cell r="V131">
            <v>0</v>
          </cell>
          <cell r="X131">
            <v>0</v>
          </cell>
          <cell r="Z131">
            <v>0</v>
          </cell>
        </row>
        <row r="132">
          <cell r="E132" t="str">
            <v>202-313041-001</v>
          </cell>
          <cell r="G132" t="str">
            <v>A</v>
          </cell>
          <cell r="H132" t="str">
            <v>PROC,PROGRAMMING, TACH-ALARM PCB</v>
          </cell>
          <cell r="I132">
            <v>1</v>
          </cell>
          <cell r="J132">
            <v>2</v>
          </cell>
          <cell r="K132" t="str">
            <v>EA</v>
          </cell>
          <cell r="L132" t="str">
            <v>Y</v>
          </cell>
          <cell r="M132" t="str">
            <v xml:space="preserve">   </v>
          </cell>
          <cell r="N132" t="str">
            <v>L</v>
          </cell>
          <cell r="O132" t="str">
            <v>ZZ</v>
          </cell>
          <cell r="T132">
            <v>0</v>
          </cell>
          <cell r="V132">
            <v>0</v>
          </cell>
          <cell r="X132">
            <v>0</v>
          </cell>
          <cell r="Z132">
            <v>0</v>
          </cell>
        </row>
        <row r="133">
          <cell r="E133" t="str">
            <v>510-A19213-001</v>
          </cell>
          <cell r="G133" t="str">
            <v>A</v>
          </cell>
          <cell r="H133" t="str">
            <v>TPI,PCA,TACH-ALARM CONVERSION</v>
          </cell>
          <cell r="I133">
            <v>1</v>
          </cell>
          <cell r="J133">
            <v>2</v>
          </cell>
          <cell r="K133" t="str">
            <v>EA</v>
          </cell>
          <cell r="L133" t="str">
            <v>Y</v>
          </cell>
          <cell r="M133" t="str">
            <v xml:space="preserve">   </v>
          </cell>
          <cell r="N133" t="str">
            <v>Z</v>
          </cell>
          <cell r="O133" t="str">
            <v>ZZ</v>
          </cell>
          <cell r="T133">
            <v>0</v>
          </cell>
          <cell r="V133">
            <v>0</v>
          </cell>
          <cell r="X133">
            <v>0</v>
          </cell>
          <cell r="Z133">
            <v>0</v>
          </cell>
        </row>
        <row r="134">
          <cell r="E134" t="str">
            <v>686-121195-001</v>
          </cell>
          <cell r="G134" t="str">
            <v>A</v>
          </cell>
          <cell r="H134" t="str">
            <v>TIE WRAP,BLACK 3.9 LG W-98</v>
          </cell>
          <cell r="I134">
            <v>2</v>
          </cell>
          <cell r="J134">
            <v>4</v>
          </cell>
          <cell r="K134" t="str">
            <v>EA</v>
          </cell>
          <cell r="L134" t="str">
            <v>Y</v>
          </cell>
          <cell r="M134" t="str">
            <v xml:space="preserve">   </v>
          </cell>
          <cell r="N134" t="str">
            <v>L</v>
          </cell>
          <cell r="O134" t="str">
            <v>ZZ</v>
          </cell>
          <cell r="P134" t="str">
            <v>PANDUIT</v>
          </cell>
          <cell r="Q134" t="str">
            <v>PLT1M-C0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</row>
        <row r="135">
          <cell r="E135" t="str">
            <v>10-00058-00</v>
          </cell>
          <cell r="G135" t="str">
            <v>A</v>
          </cell>
          <cell r="H135" t="str">
            <v>HEAT SHRINK TUBING,.5,BLACK</v>
          </cell>
          <cell r="I135">
            <v>2.5</v>
          </cell>
          <cell r="J135">
            <v>5</v>
          </cell>
          <cell r="K135" t="str">
            <v>FT</v>
          </cell>
          <cell r="L135" t="str">
            <v>Y</v>
          </cell>
          <cell r="M135" t="str">
            <v xml:space="preserve">   </v>
          </cell>
          <cell r="N135" t="str">
            <v>L</v>
          </cell>
          <cell r="O135" t="str">
            <v>ZZ</v>
          </cell>
          <cell r="P135" t="str">
            <v>ALPHA WIRE</v>
          </cell>
          <cell r="Q135" t="str">
            <v>FIT-221V-1/2-BLK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</row>
        <row r="136">
          <cell r="E136" t="str">
            <v>35-00079-00</v>
          </cell>
          <cell r="G136" t="str">
            <v>A</v>
          </cell>
          <cell r="H136" t="str">
            <v>WIRE,24AWG,UL1007,BLK</v>
          </cell>
          <cell r="I136">
            <v>0.5</v>
          </cell>
          <cell r="J136">
            <v>1</v>
          </cell>
          <cell r="K136" t="str">
            <v>FT</v>
          </cell>
          <cell r="L136" t="str">
            <v>Y</v>
          </cell>
          <cell r="M136" t="str">
            <v xml:space="preserve">   </v>
          </cell>
          <cell r="N136" t="str">
            <v>L</v>
          </cell>
          <cell r="O136" t="str">
            <v>ZZ</v>
          </cell>
          <cell r="P136" t="str">
            <v>BELDEN INC.</v>
          </cell>
          <cell r="Q136" t="str">
            <v>9923-10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</row>
        <row r="137">
          <cell r="E137" t="str">
            <v>35-00081-00</v>
          </cell>
          <cell r="G137" t="str">
            <v>A</v>
          </cell>
          <cell r="H137" t="str">
            <v>WIRE,24AWG,UL1007,RED</v>
          </cell>
          <cell r="I137">
            <v>0.5</v>
          </cell>
          <cell r="J137">
            <v>1</v>
          </cell>
          <cell r="K137" t="str">
            <v>FT</v>
          </cell>
          <cell r="L137" t="str">
            <v>Y</v>
          </cell>
          <cell r="M137" t="str">
            <v xml:space="preserve">   </v>
          </cell>
          <cell r="N137" t="str">
            <v>L</v>
          </cell>
          <cell r="O137" t="str">
            <v>ZZ</v>
          </cell>
          <cell r="P137" t="str">
            <v>BELDEN INC.</v>
          </cell>
          <cell r="Q137" t="str">
            <v>9923-2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</row>
        <row r="138">
          <cell r="E138" t="str">
            <v>35-377918-13</v>
          </cell>
          <cell r="G138" t="str">
            <v>A</v>
          </cell>
          <cell r="H138" t="str">
            <v>WIRE,HOOK-UP,24AWG,300V,DARK BLUE,PVC,UL</v>
          </cell>
          <cell r="I138">
            <v>0.5</v>
          </cell>
          <cell r="J138">
            <v>1</v>
          </cell>
          <cell r="K138" t="str">
            <v>FT</v>
          </cell>
          <cell r="L138" t="str">
            <v>Y</v>
          </cell>
          <cell r="M138" t="str">
            <v xml:space="preserve">   </v>
          </cell>
          <cell r="N138" t="str">
            <v>L</v>
          </cell>
          <cell r="O138" t="str">
            <v>ZZ</v>
          </cell>
          <cell r="P138" t="str">
            <v>BELDEN INC.</v>
          </cell>
          <cell r="Q138" t="str">
            <v>9923-13</v>
          </cell>
          <cell r="T138">
            <v>0</v>
          </cell>
          <cell r="V138">
            <v>0</v>
          </cell>
          <cell r="X138">
            <v>0</v>
          </cell>
          <cell r="Z138">
            <v>0</v>
          </cell>
        </row>
        <row r="139">
          <cell r="E139" t="str">
            <v>35-377918-14</v>
          </cell>
          <cell r="G139" t="str">
            <v>A</v>
          </cell>
          <cell r="H139" t="str">
            <v>WIRE,HOOK-UP,24AWG,300V,WHT/BLK,PVC,UL10</v>
          </cell>
          <cell r="I139">
            <v>0.5</v>
          </cell>
          <cell r="J139">
            <v>1</v>
          </cell>
          <cell r="K139" t="str">
            <v>FT</v>
          </cell>
          <cell r="L139" t="str">
            <v>Y</v>
          </cell>
          <cell r="M139" t="str">
            <v xml:space="preserve">   </v>
          </cell>
          <cell r="N139" t="str">
            <v>L</v>
          </cell>
          <cell r="O139" t="str">
            <v>ZZ</v>
          </cell>
          <cell r="P139" t="str">
            <v>BELDEN INC.</v>
          </cell>
          <cell r="Q139" t="str">
            <v>9923-14</v>
          </cell>
          <cell r="T139">
            <v>0</v>
          </cell>
          <cell r="V139">
            <v>0</v>
          </cell>
          <cell r="X139">
            <v>0</v>
          </cell>
          <cell r="Z139">
            <v>0</v>
          </cell>
        </row>
        <row r="140">
          <cell r="E140" t="str">
            <v>35-377918-15</v>
          </cell>
          <cell r="G140" t="str">
            <v>A</v>
          </cell>
          <cell r="H140" t="str">
            <v>WIRE,HOOK-UP,24AWG,300V,WHT/RED,PVC,UL10</v>
          </cell>
          <cell r="I140">
            <v>0.5</v>
          </cell>
          <cell r="J140">
            <v>1</v>
          </cell>
          <cell r="K140" t="str">
            <v>FT</v>
          </cell>
          <cell r="L140" t="str">
            <v>Y</v>
          </cell>
          <cell r="M140" t="str">
            <v xml:space="preserve">   </v>
          </cell>
          <cell r="N140" t="str">
            <v>L</v>
          </cell>
          <cell r="O140" t="str">
            <v>ZZ</v>
          </cell>
          <cell r="P140" t="str">
            <v>BELDEN INC.</v>
          </cell>
          <cell r="Q140" t="str">
            <v>9923-15</v>
          </cell>
          <cell r="T140">
            <v>0</v>
          </cell>
          <cell r="V140">
            <v>0</v>
          </cell>
          <cell r="X140">
            <v>0</v>
          </cell>
          <cell r="Z140">
            <v>0</v>
          </cell>
        </row>
        <row r="141">
          <cell r="E141" t="str">
            <v>67-268813-00</v>
          </cell>
          <cell r="G141" t="str">
            <v>D</v>
          </cell>
          <cell r="H141" t="str">
            <v>STANDARD,MECHANICAL DRAWING</v>
          </cell>
          <cell r="I141">
            <v>1</v>
          </cell>
          <cell r="J141">
            <v>2</v>
          </cell>
          <cell r="K141" t="str">
            <v>EA</v>
          </cell>
          <cell r="L141" t="str">
            <v>Y</v>
          </cell>
          <cell r="M141" t="str">
            <v xml:space="preserve">   </v>
          </cell>
          <cell r="N141" t="str">
            <v>Z</v>
          </cell>
          <cell r="O141" t="str">
            <v>ZZ</v>
          </cell>
          <cell r="T141">
            <v>0</v>
          </cell>
          <cell r="V141">
            <v>0</v>
          </cell>
          <cell r="X141">
            <v>0</v>
          </cell>
          <cell r="Z141">
            <v>0</v>
          </cell>
        </row>
        <row r="142">
          <cell r="E142" t="str">
            <v>74-032409-00</v>
          </cell>
          <cell r="G142" t="str">
            <v>C</v>
          </cell>
          <cell r="H142" t="str">
            <v>WORKMANSHIP STANDARDS</v>
          </cell>
          <cell r="I142">
            <v>1</v>
          </cell>
          <cell r="J142">
            <v>2</v>
          </cell>
          <cell r="K142" t="str">
            <v>EA</v>
          </cell>
          <cell r="L142" t="str">
            <v>Y</v>
          </cell>
          <cell r="M142" t="str">
            <v xml:space="preserve">   </v>
          </cell>
          <cell r="N142" t="str">
            <v>Z</v>
          </cell>
          <cell r="O142" t="str">
            <v>ZZ</v>
          </cell>
          <cell r="T142">
            <v>0</v>
          </cell>
          <cell r="V142">
            <v>0</v>
          </cell>
          <cell r="X142">
            <v>0</v>
          </cell>
          <cell r="Z142">
            <v>0</v>
          </cell>
        </row>
        <row r="143">
          <cell r="E143" t="str">
            <v>74-024094-00</v>
          </cell>
          <cell r="G143" t="str">
            <v>U</v>
          </cell>
          <cell r="H143" t="str">
            <v>PROC,PART IDENTIFICATION</v>
          </cell>
          <cell r="I143">
            <v>1</v>
          </cell>
          <cell r="J143">
            <v>2</v>
          </cell>
          <cell r="K143" t="str">
            <v>EA</v>
          </cell>
          <cell r="L143" t="str">
            <v>Y</v>
          </cell>
          <cell r="M143" t="str">
            <v xml:space="preserve">   </v>
          </cell>
          <cell r="N143" t="str">
            <v>Z</v>
          </cell>
          <cell r="O143" t="str">
            <v>ZZ</v>
          </cell>
          <cell r="T143">
            <v>0</v>
          </cell>
          <cell r="V143">
            <v>0</v>
          </cell>
          <cell r="X143">
            <v>0</v>
          </cell>
          <cell r="Z143">
            <v>0</v>
          </cell>
        </row>
        <row r="144">
          <cell r="E144" t="str">
            <v>74-160156-00</v>
          </cell>
          <cell r="G144" t="str">
            <v>H</v>
          </cell>
          <cell r="H144" t="str">
            <v>PROC,PACKING REQUIREMENTS</v>
          </cell>
          <cell r="I144">
            <v>1</v>
          </cell>
          <cell r="J144">
            <v>2</v>
          </cell>
          <cell r="K144" t="str">
            <v>EA</v>
          </cell>
          <cell r="L144" t="str">
            <v>Y</v>
          </cell>
          <cell r="M144" t="str">
            <v xml:space="preserve">   </v>
          </cell>
          <cell r="N144" t="str">
            <v>Z</v>
          </cell>
          <cell r="O144" t="str">
            <v>ZZ</v>
          </cell>
          <cell r="T144">
            <v>0</v>
          </cell>
          <cell r="V144">
            <v>0</v>
          </cell>
          <cell r="X144">
            <v>0</v>
          </cell>
          <cell r="Z144">
            <v>0</v>
          </cell>
        </row>
        <row r="145">
          <cell r="E145" t="str">
            <v>74-10024-00</v>
          </cell>
          <cell r="G145" t="str">
            <v>P</v>
          </cell>
          <cell r="H145" t="str">
            <v>PROC. ELEC. ASS'Y INSTR.</v>
          </cell>
          <cell r="I145">
            <v>1</v>
          </cell>
          <cell r="J145">
            <v>2</v>
          </cell>
          <cell r="K145" t="str">
            <v>EA</v>
          </cell>
          <cell r="L145" t="str">
            <v>Y</v>
          </cell>
          <cell r="M145" t="str">
            <v xml:space="preserve">   </v>
          </cell>
          <cell r="N145" t="str">
            <v>Z</v>
          </cell>
          <cell r="O145" t="str">
            <v>ZZ</v>
          </cell>
          <cell r="T145">
            <v>0</v>
          </cell>
          <cell r="V145">
            <v>0</v>
          </cell>
          <cell r="X145">
            <v>0</v>
          </cell>
          <cell r="Z145">
            <v>0</v>
          </cell>
        </row>
        <row r="146">
          <cell r="E146" t="str">
            <v>74-024094-00</v>
          </cell>
          <cell r="G146" t="str">
            <v>U</v>
          </cell>
          <cell r="H146" t="str">
            <v>PROC,PART IDENTIFICATION</v>
          </cell>
          <cell r="I146">
            <v>1</v>
          </cell>
          <cell r="J146">
            <v>2</v>
          </cell>
          <cell r="K146" t="str">
            <v>EA</v>
          </cell>
          <cell r="L146" t="str">
            <v>Y</v>
          </cell>
          <cell r="M146" t="str">
            <v xml:space="preserve">   </v>
          </cell>
          <cell r="N146" t="str">
            <v>Z</v>
          </cell>
          <cell r="O146" t="str">
            <v>ZZ</v>
          </cell>
          <cell r="T146">
            <v>0</v>
          </cell>
          <cell r="V146">
            <v>0</v>
          </cell>
          <cell r="X146">
            <v>0</v>
          </cell>
          <cell r="Z146">
            <v>0</v>
          </cell>
        </row>
        <row r="147">
          <cell r="E147" t="str">
            <v>965-208382-001</v>
          </cell>
          <cell r="G147" t="str">
            <v>A</v>
          </cell>
          <cell r="H147" t="str">
            <v>EPOXY,FAST SET,50ML CNTNR SIZE</v>
          </cell>
          <cell r="I147">
            <v>1</v>
          </cell>
          <cell r="J147">
            <v>2</v>
          </cell>
          <cell r="K147" t="str">
            <v>EA</v>
          </cell>
          <cell r="L147" t="str">
            <v>Y</v>
          </cell>
          <cell r="M147" t="str">
            <v xml:space="preserve">   </v>
          </cell>
          <cell r="N147" t="str">
            <v>Z</v>
          </cell>
          <cell r="O147" t="str">
            <v>ZZ</v>
          </cell>
          <cell r="P147" t="str">
            <v>ITW DEVCON, INC.</v>
          </cell>
          <cell r="Q147">
            <v>14270</v>
          </cell>
          <cell r="T147">
            <v>0</v>
          </cell>
          <cell r="V147">
            <v>0</v>
          </cell>
          <cell r="X147">
            <v>0</v>
          </cell>
          <cell r="Z147">
            <v>0</v>
          </cell>
        </row>
        <row r="148">
          <cell r="E148" t="str">
            <v>79-10179-00</v>
          </cell>
          <cell r="G148" t="str">
            <v>A</v>
          </cell>
          <cell r="H148" t="str">
            <v>MARKER, WIRE (1-33)</v>
          </cell>
          <cell r="I148">
            <v>1</v>
          </cell>
          <cell r="J148">
            <v>2</v>
          </cell>
          <cell r="K148" t="str">
            <v>EA</v>
          </cell>
          <cell r="L148" t="str">
            <v>Y</v>
          </cell>
          <cell r="M148" t="str">
            <v xml:space="preserve">   </v>
          </cell>
          <cell r="N148" t="str">
            <v>Z</v>
          </cell>
          <cell r="O148" t="str">
            <v>ZZ</v>
          </cell>
          <cell r="P148" t="str">
            <v>BRADY CORPORATION</v>
          </cell>
          <cell r="Q148" t="str">
            <v>WM-1-33-3/4</v>
          </cell>
          <cell r="T148">
            <v>0</v>
          </cell>
          <cell r="V148">
            <v>0</v>
          </cell>
          <cell r="X148">
            <v>0</v>
          </cell>
          <cell r="Z148">
            <v>0</v>
          </cell>
        </row>
        <row r="149">
          <cell r="E149" t="str">
            <v>79-10444-00</v>
          </cell>
          <cell r="G149" t="str">
            <v>B</v>
          </cell>
          <cell r="H149" t="str">
            <v>LABEL,A-Z,0-15,(+),(-),(/),WIRE MARKING</v>
          </cell>
          <cell r="I149">
            <v>1</v>
          </cell>
          <cell r="J149">
            <v>2</v>
          </cell>
          <cell r="K149" t="str">
            <v>EA</v>
          </cell>
          <cell r="L149" t="str">
            <v>Y</v>
          </cell>
          <cell r="M149" t="str">
            <v xml:space="preserve">   </v>
          </cell>
          <cell r="N149" t="str">
            <v>Z</v>
          </cell>
          <cell r="O149" t="str">
            <v>ZZ</v>
          </cell>
          <cell r="P149" t="str">
            <v>BRADY CORPORATION</v>
          </cell>
          <cell r="Q149" t="str">
            <v>PWM-PK-2</v>
          </cell>
          <cell r="T149">
            <v>0</v>
          </cell>
          <cell r="V149">
            <v>0</v>
          </cell>
          <cell r="X149">
            <v>0</v>
          </cell>
          <cell r="Z149">
            <v>0</v>
          </cell>
        </row>
        <row r="150">
          <cell r="E150" t="str">
            <v>79-10183-00</v>
          </cell>
          <cell r="G150" t="str">
            <v>B</v>
          </cell>
          <cell r="H150" t="str">
            <v>MARKERS,WIRE WRITE ON</v>
          </cell>
          <cell r="I150">
            <v>1</v>
          </cell>
          <cell r="J150">
            <v>2</v>
          </cell>
          <cell r="K150" t="str">
            <v>EA</v>
          </cell>
          <cell r="L150" t="str">
            <v>Y</v>
          </cell>
          <cell r="M150" t="str">
            <v xml:space="preserve">   </v>
          </cell>
          <cell r="N150" t="str">
            <v>Z</v>
          </cell>
          <cell r="O150" t="str">
            <v>ZZ</v>
          </cell>
          <cell r="P150" t="str">
            <v>BRADY CORPORATION</v>
          </cell>
          <cell r="Q150" t="str">
            <v>SLFW-250-PK</v>
          </cell>
          <cell r="T150">
            <v>0</v>
          </cell>
          <cell r="V150">
            <v>0</v>
          </cell>
          <cell r="X150">
            <v>0</v>
          </cell>
          <cell r="Z150">
            <v>0</v>
          </cell>
        </row>
        <row r="151">
          <cell r="E151" t="str">
            <v>79-10179-01</v>
          </cell>
          <cell r="G151" t="str">
            <v>A</v>
          </cell>
          <cell r="H151" t="str">
            <v>MARKER, WIRE, 34-66</v>
          </cell>
          <cell r="I151">
            <v>1</v>
          </cell>
          <cell r="J151">
            <v>2</v>
          </cell>
          <cell r="K151" t="str">
            <v>EA</v>
          </cell>
          <cell r="L151" t="str">
            <v>Y</v>
          </cell>
          <cell r="M151" t="str">
            <v xml:space="preserve">   </v>
          </cell>
          <cell r="N151" t="str">
            <v>Z</v>
          </cell>
          <cell r="O151" t="str">
            <v>ZZ</v>
          </cell>
          <cell r="T151">
            <v>0</v>
          </cell>
          <cell r="V151">
            <v>0</v>
          </cell>
          <cell r="X151">
            <v>0</v>
          </cell>
          <cell r="Z151">
            <v>0</v>
          </cell>
        </row>
        <row r="152">
          <cell r="E152" t="str">
            <v>79-10179-02</v>
          </cell>
          <cell r="G152" t="str">
            <v>A</v>
          </cell>
          <cell r="H152" t="str">
            <v>MARKER, WIRE 67-99</v>
          </cell>
          <cell r="I152">
            <v>1</v>
          </cell>
          <cell r="J152">
            <v>2</v>
          </cell>
          <cell r="K152" t="str">
            <v>EA</v>
          </cell>
          <cell r="L152" t="str">
            <v>Y</v>
          </cell>
          <cell r="M152" t="str">
            <v xml:space="preserve">   </v>
          </cell>
          <cell r="N152" t="str">
            <v>Z</v>
          </cell>
          <cell r="O152" t="str">
            <v>ZZ</v>
          </cell>
          <cell r="T152">
            <v>0</v>
          </cell>
          <cell r="V152">
            <v>0</v>
          </cell>
          <cell r="X152">
            <v>0</v>
          </cell>
          <cell r="Z152">
            <v>0</v>
          </cell>
        </row>
        <row r="153">
          <cell r="E153" t="str">
            <v>79-00021-00</v>
          </cell>
          <cell r="G153" t="str">
            <v>A</v>
          </cell>
          <cell r="H153" t="str">
            <v>LABEL,BLANK 1 X 1/2</v>
          </cell>
          <cell r="I153">
            <v>1</v>
          </cell>
          <cell r="J153">
            <v>2</v>
          </cell>
          <cell r="K153" t="str">
            <v>EA</v>
          </cell>
          <cell r="L153" t="str">
            <v>Y</v>
          </cell>
          <cell r="M153" t="str">
            <v xml:space="preserve">   </v>
          </cell>
          <cell r="N153" t="str">
            <v>Z</v>
          </cell>
          <cell r="O153" t="str">
            <v>ZZ</v>
          </cell>
          <cell r="P153" t="str">
            <v>THOMAS &amp; BETTS</v>
          </cell>
          <cell r="Q153" t="str">
            <v>WES-1112</v>
          </cell>
          <cell r="T153">
            <v>0</v>
          </cell>
          <cell r="V153">
            <v>0</v>
          </cell>
          <cell r="X153">
            <v>0</v>
          </cell>
          <cell r="Z153">
            <v>0</v>
          </cell>
        </row>
        <row r="154">
          <cell r="E154" t="str">
            <v>79-00021-01</v>
          </cell>
          <cell r="G154" t="str">
            <v>A</v>
          </cell>
          <cell r="H154" t="str">
            <v>LABEL,BLANK 1 X 1</v>
          </cell>
          <cell r="I154">
            <v>1</v>
          </cell>
          <cell r="J154">
            <v>2</v>
          </cell>
          <cell r="K154" t="str">
            <v>EA</v>
          </cell>
          <cell r="L154" t="str">
            <v>Y</v>
          </cell>
          <cell r="M154" t="str">
            <v xml:space="preserve">   </v>
          </cell>
          <cell r="N154" t="str">
            <v>Z</v>
          </cell>
          <cell r="O154" t="str">
            <v>ZZ</v>
          </cell>
          <cell r="P154" t="str">
            <v>ABB</v>
          </cell>
          <cell r="Q154" t="str">
            <v>WES-1334</v>
          </cell>
          <cell r="T154">
            <v>0</v>
          </cell>
          <cell r="V154">
            <v>0</v>
          </cell>
          <cell r="X154">
            <v>0</v>
          </cell>
          <cell r="Z154">
            <v>0</v>
          </cell>
        </row>
        <row r="155">
          <cell r="E155" t="str">
            <v>79-00021-02</v>
          </cell>
          <cell r="G155" t="str">
            <v>A</v>
          </cell>
          <cell r="H155" t="str">
            <v>LABEL,CBL MARKING,1X.5X1.5,BLANK,WRITE-O</v>
          </cell>
          <cell r="I155">
            <v>1</v>
          </cell>
          <cell r="J155">
            <v>2</v>
          </cell>
          <cell r="K155" t="str">
            <v>EA</v>
          </cell>
          <cell r="L155" t="str">
            <v>Y</v>
          </cell>
          <cell r="M155" t="str">
            <v xml:space="preserve">   </v>
          </cell>
          <cell r="N155" t="str">
            <v>Z</v>
          </cell>
          <cell r="O155" t="str">
            <v>ZZ</v>
          </cell>
          <cell r="P155" t="str">
            <v>THOMAS &amp; BETTS</v>
          </cell>
          <cell r="Q155" t="str">
            <v>WLP-1112</v>
          </cell>
          <cell r="T155">
            <v>0</v>
          </cell>
          <cell r="V155">
            <v>0</v>
          </cell>
          <cell r="X155">
            <v>0</v>
          </cell>
          <cell r="Z155">
            <v>0</v>
          </cell>
        </row>
        <row r="156">
          <cell r="E156" t="str">
            <v>79-00021-03</v>
          </cell>
          <cell r="G156" t="str">
            <v>A</v>
          </cell>
          <cell r="H156" t="str">
            <v>LABEL,CBL MARKING,1X1X3,BLANK,WRITE-ON,S</v>
          </cell>
          <cell r="I156">
            <v>1</v>
          </cell>
          <cell r="J156">
            <v>2</v>
          </cell>
          <cell r="K156" t="str">
            <v>EA</v>
          </cell>
          <cell r="L156" t="str">
            <v>Y</v>
          </cell>
          <cell r="M156" t="str">
            <v xml:space="preserve">   </v>
          </cell>
          <cell r="N156" t="str">
            <v>Z</v>
          </cell>
          <cell r="O156" t="str">
            <v>ZZ</v>
          </cell>
          <cell r="P156" t="str">
            <v>THOMAS &amp; BETTS</v>
          </cell>
          <cell r="Q156" t="str">
            <v>WLP-1300</v>
          </cell>
          <cell r="T156">
            <v>0</v>
          </cell>
          <cell r="V156">
            <v>0</v>
          </cell>
          <cell r="X156">
            <v>0</v>
          </cell>
          <cell r="Z156">
            <v>0</v>
          </cell>
        </row>
        <row r="157">
          <cell r="E157" t="str">
            <v>79-00021-04</v>
          </cell>
          <cell r="G157" t="str">
            <v>B</v>
          </cell>
          <cell r="H157" t="str">
            <v>LABEL,CBL MARKING,1X1X5,BLANK,WRITE-ON,S</v>
          </cell>
          <cell r="I157">
            <v>1</v>
          </cell>
          <cell r="J157">
            <v>2</v>
          </cell>
          <cell r="K157" t="str">
            <v>EA</v>
          </cell>
          <cell r="L157" t="str">
            <v>Y</v>
          </cell>
          <cell r="M157" t="str">
            <v xml:space="preserve">   </v>
          </cell>
          <cell r="N157" t="str">
            <v>Z</v>
          </cell>
          <cell r="O157" t="str">
            <v>ZZ</v>
          </cell>
          <cell r="P157" t="str">
            <v>THOMAS &amp; BETTS</v>
          </cell>
          <cell r="Q157" t="str">
            <v>THT-139-461-2</v>
          </cell>
          <cell r="T157">
            <v>0</v>
          </cell>
          <cell r="V157">
            <v>0</v>
          </cell>
          <cell r="X157">
            <v>0</v>
          </cell>
          <cell r="Z157">
            <v>0</v>
          </cell>
        </row>
        <row r="158">
          <cell r="E158" t="str">
            <v>74-032409-00</v>
          </cell>
          <cell r="G158" t="str">
            <v>C</v>
          </cell>
          <cell r="H158" t="str">
            <v>WORKMANSHIP STANDARDS</v>
          </cell>
          <cell r="I158">
            <v>1</v>
          </cell>
          <cell r="J158">
            <v>2</v>
          </cell>
          <cell r="K158" t="str">
            <v>EA</v>
          </cell>
          <cell r="L158" t="str">
            <v>Y</v>
          </cell>
          <cell r="M158" t="str">
            <v xml:space="preserve">   </v>
          </cell>
          <cell r="N158" t="str">
            <v>Z</v>
          </cell>
          <cell r="O158" t="str">
            <v>ZZ</v>
          </cell>
          <cell r="T158">
            <v>0</v>
          </cell>
          <cell r="V158">
            <v>0</v>
          </cell>
          <cell r="X158">
            <v>0</v>
          </cell>
          <cell r="Z158">
            <v>0</v>
          </cell>
        </row>
        <row r="159">
          <cell r="E159" t="str">
            <v>202-328325-001</v>
          </cell>
          <cell r="G159" t="str">
            <v>F</v>
          </cell>
          <cell r="H159" t="str">
            <v>PROC,CRIMP TERMINATION GUIDELINE</v>
          </cell>
          <cell r="I159">
            <v>1</v>
          </cell>
          <cell r="J159">
            <v>2</v>
          </cell>
          <cell r="K159" t="str">
            <v>EA</v>
          </cell>
          <cell r="L159" t="str">
            <v>Y</v>
          </cell>
          <cell r="M159" t="str">
            <v xml:space="preserve">   </v>
          </cell>
          <cell r="N159" t="str">
            <v>Z</v>
          </cell>
          <cell r="O159" t="str">
            <v>ZZ</v>
          </cell>
          <cell r="T159">
            <v>0</v>
          </cell>
          <cell r="V159">
            <v>0</v>
          </cell>
          <cell r="X159">
            <v>0</v>
          </cell>
          <cell r="Z159">
            <v>0</v>
          </cell>
        </row>
        <row r="160">
          <cell r="E160" t="str">
            <v>76-377780-00</v>
          </cell>
          <cell r="G160" t="str">
            <v>A</v>
          </cell>
          <cell r="H160" t="str">
            <v>SCHEM,FAN,RPC AND SIRF</v>
          </cell>
          <cell r="I160">
            <v>1</v>
          </cell>
          <cell r="J160">
            <v>2</v>
          </cell>
          <cell r="K160" t="str">
            <v>DOC</v>
          </cell>
          <cell r="L160" t="str">
            <v>Y</v>
          </cell>
          <cell r="M160" t="str">
            <v xml:space="preserve">   </v>
          </cell>
          <cell r="N160" t="str">
            <v>Z</v>
          </cell>
          <cell r="O160" t="str">
            <v>ZZ</v>
          </cell>
          <cell r="T160">
            <v>0</v>
          </cell>
          <cell r="V160">
            <v>0</v>
          </cell>
          <cell r="X160">
            <v>0</v>
          </cell>
          <cell r="Z160">
            <v>0</v>
          </cell>
        </row>
        <row r="161">
          <cell r="E161" t="str">
            <v>74-300156-00</v>
          </cell>
          <cell r="G161" t="str">
            <v>A</v>
          </cell>
          <cell r="H161" t="str">
            <v>PROC,TEST, FAN, HEAT EXCHANGER ASSEMBLY</v>
          </cell>
          <cell r="I161">
            <v>1</v>
          </cell>
          <cell r="J161">
            <v>2</v>
          </cell>
          <cell r="K161" t="str">
            <v>EA</v>
          </cell>
          <cell r="L161" t="str">
            <v>Y</v>
          </cell>
          <cell r="M161" t="str">
            <v xml:space="preserve">   </v>
          </cell>
          <cell r="N161" t="str">
            <v>Z</v>
          </cell>
          <cell r="O161" t="str">
            <v>ZZ</v>
          </cell>
          <cell r="T161">
            <v>0</v>
          </cell>
          <cell r="V161">
            <v>0</v>
          </cell>
          <cell r="X161">
            <v>0</v>
          </cell>
          <cell r="Z161">
            <v>0</v>
          </cell>
        </row>
        <row r="162">
          <cell r="E162" t="str">
            <v>74-10024-00</v>
          </cell>
          <cell r="G162" t="str">
            <v>P</v>
          </cell>
          <cell r="H162" t="str">
            <v>PROC. ELEC. ASS'Y INSTR.</v>
          </cell>
          <cell r="I162">
            <v>1</v>
          </cell>
          <cell r="J162">
            <v>2</v>
          </cell>
          <cell r="K162" t="str">
            <v>EA</v>
          </cell>
          <cell r="L162" t="str">
            <v>Y</v>
          </cell>
          <cell r="M162" t="str">
            <v xml:space="preserve">   </v>
          </cell>
          <cell r="N162" t="str">
            <v>Z</v>
          </cell>
          <cell r="O162" t="str">
            <v>ZZ</v>
          </cell>
          <cell r="T162">
            <v>0</v>
          </cell>
          <cell r="V162">
            <v>0</v>
          </cell>
          <cell r="X162">
            <v>0</v>
          </cell>
          <cell r="Z162">
            <v>0</v>
          </cell>
        </row>
        <row r="163">
          <cell r="E163" t="str">
            <v>74-024094-00</v>
          </cell>
          <cell r="G163" t="str">
            <v>U</v>
          </cell>
          <cell r="H163" t="str">
            <v>PROC,PART IDENTIFICATION</v>
          </cell>
          <cell r="I163">
            <v>1</v>
          </cell>
          <cell r="J163">
            <v>2</v>
          </cell>
          <cell r="K163" t="str">
            <v>EA</v>
          </cell>
          <cell r="L163" t="str">
            <v>Y</v>
          </cell>
          <cell r="M163" t="str">
            <v xml:space="preserve">   </v>
          </cell>
          <cell r="N163" t="str">
            <v>Z</v>
          </cell>
          <cell r="O163" t="str">
            <v>ZZ</v>
          </cell>
          <cell r="T163">
            <v>0</v>
          </cell>
          <cell r="V163">
            <v>0</v>
          </cell>
          <cell r="X163">
            <v>0</v>
          </cell>
          <cell r="Z163">
            <v>0</v>
          </cell>
        </row>
        <row r="164">
          <cell r="E164" t="str">
            <v>965-208382-001</v>
          </cell>
          <cell r="G164" t="str">
            <v>A</v>
          </cell>
          <cell r="H164" t="str">
            <v>EPOXY,FAST SET,50ML CNTNR SIZE</v>
          </cell>
          <cell r="I164">
            <v>1</v>
          </cell>
          <cell r="J164">
            <v>2</v>
          </cell>
          <cell r="K164" t="str">
            <v>EA</v>
          </cell>
          <cell r="L164" t="str">
            <v>Y</v>
          </cell>
          <cell r="M164" t="str">
            <v xml:space="preserve">   </v>
          </cell>
          <cell r="N164" t="str">
            <v>Z</v>
          </cell>
          <cell r="O164" t="str">
            <v>ZZ</v>
          </cell>
          <cell r="P164" t="str">
            <v>ITW DEVCON, INC.</v>
          </cell>
          <cell r="Q164">
            <v>14270</v>
          </cell>
          <cell r="T164">
            <v>0</v>
          </cell>
          <cell r="V164">
            <v>0</v>
          </cell>
          <cell r="X164">
            <v>0</v>
          </cell>
          <cell r="Z164">
            <v>0</v>
          </cell>
        </row>
        <row r="165">
          <cell r="E165" t="str">
            <v>79-10179-00</v>
          </cell>
          <cell r="G165" t="str">
            <v>A</v>
          </cell>
          <cell r="H165" t="str">
            <v>MARKER, WIRE (1-33)</v>
          </cell>
          <cell r="I165">
            <v>1</v>
          </cell>
          <cell r="J165">
            <v>2</v>
          </cell>
          <cell r="K165" t="str">
            <v>EA</v>
          </cell>
          <cell r="L165" t="str">
            <v>Y</v>
          </cell>
          <cell r="M165" t="str">
            <v xml:space="preserve">   </v>
          </cell>
          <cell r="N165" t="str">
            <v>Z</v>
          </cell>
          <cell r="O165" t="str">
            <v>ZZ</v>
          </cell>
          <cell r="P165" t="str">
            <v>BRADY CORPORATION</v>
          </cell>
          <cell r="Q165" t="str">
            <v>WM-1-33-3/4</v>
          </cell>
          <cell r="T165">
            <v>0</v>
          </cell>
          <cell r="V165">
            <v>0</v>
          </cell>
          <cell r="X165">
            <v>0</v>
          </cell>
          <cell r="Z165">
            <v>0</v>
          </cell>
        </row>
        <row r="166">
          <cell r="E166" t="str">
            <v>79-10444-00</v>
          </cell>
          <cell r="G166" t="str">
            <v>B</v>
          </cell>
          <cell r="H166" t="str">
            <v>LABEL,A-Z,0-15,(+),(-),(/),WIRE MARKING</v>
          </cell>
          <cell r="I166">
            <v>1</v>
          </cell>
          <cell r="J166">
            <v>2</v>
          </cell>
          <cell r="K166" t="str">
            <v>EA</v>
          </cell>
          <cell r="L166" t="str">
            <v>Y</v>
          </cell>
          <cell r="M166" t="str">
            <v xml:space="preserve">   </v>
          </cell>
          <cell r="N166" t="str">
            <v>Z</v>
          </cell>
          <cell r="O166" t="str">
            <v>ZZ</v>
          </cell>
          <cell r="P166" t="str">
            <v>BRADY CORPORATION</v>
          </cell>
          <cell r="Q166" t="str">
            <v>PWM-PK-2</v>
          </cell>
          <cell r="T166">
            <v>0</v>
          </cell>
          <cell r="V166">
            <v>0</v>
          </cell>
          <cell r="X166">
            <v>0</v>
          </cell>
          <cell r="Z166">
            <v>0</v>
          </cell>
        </row>
        <row r="167">
          <cell r="E167" t="str">
            <v>79-10183-00</v>
          </cell>
          <cell r="G167" t="str">
            <v>B</v>
          </cell>
          <cell r="H167" t="str">
            <v>MARKERS,WIRE WRITE ON</v>
          </cell>
          <cell r="I167">
            <v>1</v>
          </cell>
          <cell r="J167">
            <v>2</v>
          </cell>
          <cell r="K167" t="str">
            <v>EA</v>
          </cell>
          <cell r="L167" t="str">
            <v>Y</v>
          </cell>
          <cell r="M167" t="str">
            <v xml:space="preserve">   </v>
          </cell>
          <cell r="N167" t="str">
            <v>Z</v>
          </cell>
          <cell r="O167" t="str">
            <v>ZZ</v>
          </cell>
          <cell r="P167" t="str">
            <v>BRADY CORPORATION</v>
          </cell>
          <cell r="Q167" t="str">
            <v>SLFW-250-PK</v>
          </cell>
          <cell r="T167">
            <v>0</v>
          </cell>
          <cell r="V167">
            <v>0</v>
          </cell>
          <cell r="X167">
            <v>0</v>
          </cell>
          <cell r="Z167">
            <v>0</v>
          </cell>
        </row>
        <row r="168">
          <cell r="E168" t="str">
            <v>79-10179-01</v>
          </cell>
          <cell r="G168" t="str">
            <v>A</v>
          </cell>
          <cell r="H168" t="str">
            <v>MARKER, WIRE, 34-66</v>
          </cell>
          <cell r="I168">
            <v>1</v>
          </cell>
          <cell r="J168">
            <v>2</v>
          </cell>
          <cell r="K168" t="str">
            <v>EA</v>
          </cell>
          <cell r="L168" t="str">
            <v>Y</v>
          </cell>
          <cell r="M168" t="str">
            <v xml:space="preserve">   </v>
          </cell>
          <cell r="N168" t="str">
            <v>Z</v>
          </cell>
          <cell r="O168" t="str">
            <v>ZZ</v>
          </cell>
          <cell r="T168">
            <v>0</v>
          </cell>
          <cell r="V168">
            <v>0</v>
          </cell>
          <cell r="X168">
            <v>0</v>
          </cell>
          <cell r="Z168">
            <v>0</v>
          </cell>
        </row>
        <row r="169">
          <cell r="E169" t="str">
            <v>79-10179-02</v>
          </cell>
          <cell r="G169" t="str">
            <v>A</v>
          </cell>
          <cell r="H169" t="str">
            <v>MARKER, WIRE 67-99</v>
          </cell>
          <cell r="I169">
            <v>1</v>
          </cell>
          <cell r="J169">
            <v>2</v>
          </cell>
          <cell r="K169" t="str">
            <v>EA</v>
          </cell>
          <cell r="L169" t="str">
            <v>Y</v>
          </cell>
          <cell r="M169" t="str">
            <v xml:space="preserve">   </v>
          </cell>
          <cell r="N169" t="str">
            <v>Z</v>
          </cell>
          <cell r="O169" t="str">
            <v>ZZ</v>
          </cell>
          <cell r="T169">
            <v>0</v>
          </cell>
          <cell r="V169">
            <v>0</v>
          </cell>
          <cell r="X169">
            <v>0</v>
          </cell>
          <cell r="Z169">
            <v>0</v>
          </cell>
        </row>
        <row r="170">
          <cell r="E170" t="str">
            <v>79-00021-00</v>
          </cell>
          <cell r="G170" t="str">
            <v>A</v>
          </cell>
          <cell r="H170" t="str">
            <v>LABEL,BLANK 1 X 1/2</v>
          </cell>
          <cell r="I170">
            <v>1</v>
          </cell>
          <cell r="J170">
            <v>2</v>
          </cell>
          <cell r="K170" t="str">
            <v>EA</v>
          </cell>
          <cell r="L170" t="str">
            <v>Y</v>
          </cell>
          <cell r="M170" t="str">
            <v xml:space="preserve">   </v>
          </cell>
          <cell r="N170" t="str">
            <v>Z</v>
          </cell>
          <cell r="O170" t="str">
            <v>ZZ</v>
          </cell>
          <cell r="P170" t="str">
            <v>THOMAS &amp; BETTS</v>
          </cell>
          <cell r="Q170" t="str">
            <v>WES-1112</v>
          </cell>
          <cell r="T170">
            <v>0</v>
          </cell>
          <cell r="V170">
            <v>0</v>
          </cell>
          <cell r="X170">
            <v>0</v>
          </cell>
          <cell r="Z170">
            <v>0</v>
          </cell>
        </row>
        <row r="171">
          <cell r="E171" t="str">
            <v>79-00021-01</v>
          </cell>
          <cell r="G171" t="str">
            <v>A</v>
          </cell>
          <cell r="H171" t="str">
            <v>LABEL,BLANK 1 X 1</v>
          </cell>
          <cell r="I171">
            <v>1</v>
          </cell>
          <cell r="J171">
            <v>2</v>
          </cell>
          <cell r="K171" t="str">
            <v>EA</v>
          </cell>
          <cell r="L171" t="str">
            <v>Y</v>
          </cell>
          <cell r="M171" t="str">
            <v xml:space="preserve">   </v>
          </cell>
          <cell r="N171" t="str">
            <v>Z</v>
          </cell>
          <cell r="O171" t="str">
            <v>ZZ</v>
          </cell>
          <cell r="P171" t="str">
            <v>ABB</v>
          </cell>
          <cell r="Q171" t="str">
            <v>WES-1334</v>
          </cell>
          <cell r="T171">
            <v>0</v>
          </cell>
          <cell r="V171">
            <v>0</v>
          </cell>
          <cell r="X171">
            <v>0</v>
          </cell>
          <cell r="Z171">
            <v>0</v>
          </cell>
        </row>
        <row r="172">
          <cell r="E172" t="str">
            <v>79-00021-02</v>
          </cell>
          <cell r="G172" t="str">
            <v>A</v>
          </cell>
          <cell r="H172" t="str">
            <v>LABEL,CBL MARKING,1X.5X1.5,BLANK,WRITE-O</v>
          </cell>
          <cell r="I172">
            <v>1</v>
          </cell>
          <cell r="J172">
            <v>2</v>
          </cell>
          <cell r="K172" t="str">
            <v>EA</v>
          </cell>
          <cell r="L172" t="str">
            <v>Y</v>
          </cell>
          <cell r="M172" t="str">
            <v xml:space="preserve">   </v>
          </cell>
          <cell r="N172" t="str">
            <v>Z</v>
          </cell>
          <cell r="O172" t="str">
            <v>ZZ</v>
          </cell>
          <cell r="P172" t="str">
            <v>THOMAS &amp; BETTS</v>
          </cell>
          <cell r="Q172" t="str">
            <v>WLP-1112</v>
          </cell>
          <cell r="T172">
            <v>0</v>
          </cell>
          <cell r="V172">
            <v>0</v>
          </cell>
          <cell r="X172">
            <v>0</v>
          </cell>
          <cell r="Z172">
            <v>0</v>
          </cell>
        </row>
        <row r="173">
          <cell r="E173" t="str">
            <v>79-00021-03</v>
          </cell>
          <cell r="G173" t="str">
            <v>A</v>
          </cell>
          <cell r="H173" t="str">
            <v>LABEL,CBL MARKING,1X1X3,BLANK,WRITE-ON,S</v>
          </cell>
          <cell r="I173">
            <v>1</v>
          </cell>
          <cell r="J173">
            <v>2</v>
          </cell>
          <cell r="K173" t="str">
            <v>EA</v>
          </cell>
          <cell r="L173" t="str">
            <v>Y</v>
          </cell>
          <cell r="M173" t="str">
            <v xml:space="preserve">   </v>
          </cell>
          <cell r="N173" t="str">
            <v>Z</v>
          </cell>
          <cell r="O173" t="str">
            <v>ZZ</v>
          </cell>
          <cell r="P173" t="str">
            <v>THOMAS &amp; BETTS</v>
          </cell>
          <cell r="Q173" t="str">
            <v>WLP-1300</v>
          </cell>
          <cell r="T173">
            <v>0</v>
          </cell>
          <cell r="V173">
            <v>0</v>
          </cell>
          <cell r="X173">
            <v>0</v>
          </cell>
          <cell r="Z173">
            <v>0</v>
          </cell>
        </row>
        <row r="174">
          <cell r="E174" t="str">
            <v>79-00021-04</v>
          </cell>
          <cell r="G174" t="str">
            <v>B</v>
          </cell>
          <cell r="H174" t="str">
            <v>LABEL,CBL MARKING,1X1X5,BLANK,WRITE-ON,S</v>
          </cell>
          <cell r="I174">
            <v>1</v>
          </cell>
          <cell r="J174">
            <v>2</v>
          </cell>
          <cell r="K174" t="str">
            <v>EA</v>
          </cell>
          <cell r="L174" t="str">
            <v>Y</v>
          </cell>
          <cell r="M174" t="str">
            <v xml:space="preserve">   </v>
          </cell>
          <cell r="N174" t="str">
            <v>Z</v>
          </cell>
          <cell r="O174" t="str">
            <v>ZZ</v>
          </cell>
          <cell r="P174" t="str">
            <v>THOMAS &amp; BETTS</v>
          </cell>
          <cell r="Q174" t="str">
            <v>THT-139-461-2</v>
          </cell>
          <cell r="T174">
            <v>0</v>
          </cell>
          <cell r="V174">
            <v>0</v>
          </cell>
          <cell r="X174">
            <v>0</v>
          </cell>
          <cell r="Z174">
            <v>0</v>
          </cell>
        </row>
        <row r="175">
          <cell r="E175" t="str">
            <v>74-032409-00</v>
          </cell>
          <cell r="G175" t="str">
            <v>C</v>
          </cell>
          <cell r="H175" t="str">
            <v>WORKMANSHIP STANDARDS</v>
          </cell>
          <cell r="I175">
            <v>1</v>
          </cell>
          <cell r="J175">
            <v>2</v>
          </cell>
          <cell r="K175" t="str">
            <v>EA</v>
          </cell>
          <cell r="L175" t="str">
            <v>Y</v>
          </cell>
          <cell r="M175" t="str">
            <v xml:space="preserve">   </v>
          </cell>
          <cell r="N175" t="str">
            <v>Z</v>
          </cell>
          <cell r="O175" t="str">
            <v>ZZ</v>
          </cell>
          <cell r="T175">
            <v>0</v>
          </cell>
          <cell r="V175">
            <v>0</v>
          </cell>
          <cell r="X175">
            <v>0</v>
          </cell>
          <cell r="Z175">
            <v>0</v>
          </cell>
        </row>
        <row r="176">
          <cell r="E176" t="str">
            <v>202-328325-001</v>
          </cell>
          <cell r="G176" t="str">
            <v>F</v>
          </cell>
          <cell r="H176" t="str">
            <v>PROC,CRIMP TERMINATION GUIDELINE</v>
          </cell>
          <cell r="I176">
            <v>1</v>
          </cell>
          <cell r="J176">
            <v>2</v>
          </cell>
          <cell r="K176" t="str">
            <v>EA</v>
          </cell>
          <cell r="L176" t="str">
            <v>Y</v>
          </cell>
          <cell r="M176" t="str">
            <v xml:space="preserve">   </v>
          </cell>
          <cell r="N176" t="str">
            <v>Z</v>
          </cell>
          <cell r="O176" t="str">
            <v>ZZ</v>
          </cell>
          <cell r="T176">
            <v>0</v>
          </cell>
          <cell r="V176">
            <v>0</v>
          </cell>
          <cell r="X176">
            <v>0</v>
          </cell>
          <cell r="Z176">
            <v>0</v>
          </cell>
        </row>
        <row r="177">
          <cell r="E177" t="str">
            <v>74-024094-00</v>
          </cell>
          <cell r="G177" t="str">
            <v>U</v>
          </cell>
          <cell r="H177" t="str">
            <v>PROC,PART IDENTIFICATION</v>
          </cell>
          <cell r="I177">
            <v>1</v>
          </cell>
          <cell r="J177">
            <v>2</v>
          </cell>
          <cell r="K177" t="str">
            <v>EA</v>
          </cell>
          <cell r="L177" t="str">
            <v>Y</v>
          </cell>
          <cell r="M177" t="str">
            <v xml:space="preserve">   </v>
          </cell>
          <cell r="N177" t="str">
            <v>Z</v>
          </cell>
          <cell r="O177" t="str">
            <v>ZZ</v>
          </cell>
          <cell r="T177">
            <v>0</v>
          </cell>
          <cell r="V177">
            <v>0</v>
          </cell>
          <cell r="X177">
            <v>0</v>
          </cell>
          <cell r="Z177">
            <v>0</v>
          </cell>
        </row>
        <row r="178">
          <cell r="E178" t="str">
            <v>603-090436-001</v>
          </cell>
          <cell r="G178" t="str">
            <v>J</v>
          </cell>
          <cell r="H178" t="str">
            <v>SPECIFICATION,PACKAGING</v>
          </cell>
          <cell r="I178">
            <v>1</v>
          </cell>
          <cell r="J178">
            <v>2</v>
          </cell>
          <cell r="K178" t="str">
            <v>EA</v>
          </cell>
          <cell r="L178" t="str">
            <v>Y</v>
          </cell>
          <cell r="M178" t="str">
            <v xml:space="preserve">   </v>
          </cell>
          <cell r="N178" t="str">
            <v>Z</v>
          </cell>
          <cell r="O178" t="str">
            <v>ZZ</v>
          </cell>
          <cell r="T178">
            <v>0</v>
          </cell>
          <cell r="V178">
            <v>0</v>
          </cell>
          <cell r="X178">
            <v>0</v>
          </cell>
          <cell r="Z178">
            <v>0</v>
          </cell>
        </row>
        <row r="179">
          <cell r="E179" t="str">
            <v>20-160892-00</v>
          </cell>
          <cell r="G179" t="str">
            <v>A</v>
          </cell>
          <cell r="H179" t="str">
            <v>GUARD,FAN,FLIGHT II 120</v>
          </cell>
          <cell r="I179">
            <v>1</v>
          </cell>
          <cell r="J179">
            <v>2</v>
          </cell>
          <cell r="K179" t="str">
            <v>EA</v>
          </cell>
          <cell r="L179" t="str">
            <v>Y</v>
          </cell>
          <cell r="M179" t="str">
            <v xml:space="preserve">   </v>
          </cell>
          <cell r="N179" t="str">
            <v>L</v>
          </cell>
          <cell r="O179" t="str">
            <v>ZZ</v>
          </cell>
          <cell r="P179" t="str">
            <v>QUALTEK ELECTRONICS</v>
          </cell>
          <cell r="Q179" t="str">
            <v>09450-6</v>
          </cell>
          <cell r="T179">
            <v>0</v>
          </cell>
          <cell r="V179">
            <v>0</v>
          </cell>
          <cell r="X179">
            <v>0</v>
          </cell>
          <cell r="Z179">
            <v>0</v>
          </cell>
        </row>
        <row r="180">
          <cell r="E180" t="str">
            <v>21-041319-32</v>
          </cell>
          <cell r="G180" t="str">
            <v>B</v>
          </cell>
          <cell r="H180" t="str">
            <v>SCRW,FLAT,PHIL,6-32x2,SS</v>
          </cell>
          <cell r="I180">
            <v>4</v>
          </cell>
          <cell r="J180">
            <v>8</v>
          </cell>
          <cell r="K180" t="str">
            <v>EA</v>
          </cell>
          <cell r="L180" t="str">
            <v>Y</v>
          </cell>
          <cell r="M180" t="str">
            <v xml:space="preserve">   </v>
          </cell>
          <cell r="N180" t="str">
            <v>L</v>
          </cell>
          <cell r="O180" t="str">
            <v>ZZ</v>
          </cell>
          <cell r="T180">
            <v>0</v>
          </cell>
          <cell r="V180">
            <v>0</v>
          </cell>
          <cell r="X180">
            <v>0</v>
          </cell>
          <cell r="Z180">
            <v>0</v>
          </cell>
        </row>
        <row r="181">
          <cell r="E181" t="str">
            <v>22-00199-00</v>
          </cell>
          <cell r="G181" t="str">
            <v>A</v>
          </cell>
          <cell r="H181" t="str">
            <v>FTG,UNION,ELBOW,90DEG,3/8SW</v>
          </cell>
          <cell r="I181">
            <v>2</v>
          </cell>
          <cell r="J181">
            <v>4</v>
          </cell>
          <cell r="K181" t="str">
            <v>EA</v>
          </cell>
          <cell r="L181" t="str">
            <v>Y</v>
          </cell>
          <cell r="M181" t="str">
            <v xml:space="preserve">   </v>
          </cell>
          <cell r="N181" t="str">
            <v>L</v>
          </cell>
          <cell r="O181" t="str">
            <v>ZZ</v>
          </cell>
          <cell r="P181" t="str">
            <v>SWAGELOK</v>
          </cell>
          <cell r="Q181" t="str">
            <v>SS-600-9</v>
          </cell>
          <cell r="T181">
            <v>0</v>
          </cell>
          <cell r="V181">
            <v>0</v>
          </cell>
          <cell r="X181">
            <v>0</v>
          </cell>
          <cell r="Z181">
            <v>0</v>
          </cell>
        </row>
        <row r="182">
          <cell r="E182" t="str">
            <v>31-00155-00</v>
          </cell>
          <cell r="G182" t="str">
            <v>A</v>
          </cell>
          <cell r="H182" t="str">
            <v>TIE WRAP,3.6 NYLON</v>
          </cell>
          <cell r="I182">
            <v>1</v>
          </cell>
          <cell r="J182">
            <v>2</v>
          </cell>
          <cell r="K182" t="str">
            <v>EA</v>
          </cell>
          <cell r="L182" t="str">
            <v>Y</v>
          </cell>
          <cell r="M182" t="str">
            <v xml:space="preserve">   </v>
          </cell>
          <cell r="N182" t="str">
            <v>L</v>
          </cell>
          <cell r="O182" t="str">
            <v>ZZ</v>
          </cell>
          <cell r="P182" t="str">
            <v>THOMAS &amp; BETTS</v>
          </cell>
          <cell r="Q182" t="str">
            <v>TY23M</v>
          </cell>
          <cell r="T182">
            <v>0</v>
          </cell>
          <cell r="V182">
            <v>0</v>
          </cell>
          <cell r="X182">
            <v>0</v>
          </cell>
          <cell r="Z182">
            <v>0</v>
          </cell>
        </row>
        <row r="183">
          <cell r="E183" t="str">
            <v>785-016037-001</v>
          </cell>
          <cell r="G183" t="str">
            <v>C</v>
          </cell>
          <cell r="H183" t="str">
            <v>LBL,OUTSOURCE ASSY</v>
          </cell>
          <cell r="I183">
            <v>1</v>
          </cell>
          <cell r="J183">
            <v>2</v>
          </cell>
          <cell r="K183" t="str">
            <v>EA</v>
          </cell>
          <cell r="L183" t="str">
            <v>Y</v>
          </cell>
          <cell r="M183" t="str">
            <v xml:space="preserve">   </v>
          </cell>
          <cell r="N183" t="str">
            <v>L</v>
          </cell>
          <cell r="O183" t="str">
            <v>ZZ</v>
          </cell>
          <cell r="P183" t="str">
            <v>ORDER TO SPECIFICATION</v>
          </cell>
          <cell r="Q183" t="str">
            <v>ORDER TO SPECIFICATION</v>
          </cell>
          <cell r="T183">
            <v>0</v>
          </cell>
          <cell r="V183">
            <v>0</v>
          </cell>
          <cell r="X183">
            <v>0</v>
          </cell>
          <cell r="Z183">
            <v>0</v>
          </cell>
        </row>
        <row r="184">
          <cell r="E184" t="str">
            <v>67-268813-00</v>
          </cell>
          <cell r="G184" t="str">
            <v>D</v>
          </cell>
          <cell r="H184" t="str">
            <v>STANDARD,MECHANICAL DRAWING</v>
          </cell>
          <cell r="I184">
            <v>1</v>
          </cell>
          <cell r="J184">
            <v>2</v>
          </cell>
          <cell r="K184" t="str">
            <v>EA</v>
          </cell>
          <cell r="L184" t="str">
            <v>Y</v>
          </cell>
          <cell r="M184" t="str">
            <v xml:space="preserve">   </v>
          </cell>
          <cell r="N184" t="str">
            <v>Z</v>
          </cell>
          <cell r="O184" t="str">
            <v>ZZ</v>
          </cell>
          <cell r="T184">
            <v>0</v>
          </cell>
          <cell r="V184">
            <v>0</v>
          </cell>
          <cell r="X184">
            <v>0</v>
          </cell>
          <cell r="Z184">
            <v>0</v>
          </cell>
        </row>
        <row r="185">
          <cell r="E185" t="str">
            <v>74-032409-00</v>
          </cell>
          <cell r="G185" t="str">
            <v>C</v>
          </cell>
          <cell r="H185" t="str">
            <v>WORKMANSHIP STANDARDS</v>
          </cell>
          <cell r="I185">
            <v>1</v>
          </cell>
          <cell r="J185">
            <v>2</v>
          </cell>
          <cell r="K185" t="str">
            <v>EA</v>
          </cell>
          <cell r="L185" t="str">
            <v>Y</v>
          </cell>
          <cell r="M185" t="str">
            <v xml:space="preserve">   </v>
          </cell>
          <cell r="N185" t="str">
            <v>Z</v>
          </cell>
          <cell r="O185" t="str">
            <v>ZZ</v>
          </cell>
          <cell r="T185">
            <v>0</v>
          </cell>
          <cell r="V185">
            <v>0</v>
          </cell>
          <cell r="X185">
            <v>0</v>
          </cell>
          <cell r="Z185">
            <v>0</v>
          </cell>
        </row>
        <row r="186">
          <cell r="E186" t="str">
            <v>74-108664-00</v>
          </cell>
          <cell r="G186" t="str">
            <v>D</v>
          </cell>
          <cell r="H186" t="str">
            <v>BAR CODING OF PACKAGING SPEC</v>
          </cell>
          <cell r="I186">
            <v>1</v>
          </cell>
          <cell r="J186">
            <v>2</v>
          </cell>
          <cell r="K186" t="str">
            <v>EA</v>
          </cell>
          <cell r="L186" t="str">
            <v>Y</v>
          </cell>
          <cell r="M186" t="str">
            <v xml:space="preserve">   </v>
          </cell>
          <cell r="N186" t="str">
            <v>Z</v>
          </cell>
          <cell r="O186" t="str">
            <v>ZZ</v>
          </cell>
          <cell r="T186">
            <v>0</v>
          </cell>
          <cell r="V186">
            <v>0</v>
          </cell>
          <cell r="X186">
            <v>0</v>
          </cell>
          <cell r="Z186">
            <v>0</v>
          </cell>
        </row>
        <row r="187">
          <cell r="E187" t="str">
            <v>74-160156-00</v>
          </cell>
          <cell r="G187" t="str">
            <v>H</v>
          </cell>
          <cell r="H187" t="str">
            <v>PROC,PACKING REQUIREMENTS</v>
          </cell>
          <cell r="I187">
            <v>1</v>
          </cell>
          <cell r="J187">
            <v>2</v>
          </cell>
          <cell r="K187" t="str">
            <v>EA</v>
          </cell>
          <cell r="L187" t="str">
            <v>Y</v>
          </cell>
          <cell r="M187" t="str">
            <v xml:space="preserve">   </v>
          </cell>
          <cell r="N187" t="str">
            <v>Z</v>
          </cell>
          <cell r="O187" t="str">
            <v>ZZ</v>
          </cell>
          <cell r="T187">
            <v>0</v>
          </cell>
          <cell r="V187">
            <v>0</v>
          </cell>
          <cell r="X187">
            <v>0</v>
          </cell>
          <cell r="Z187">
            <v>0</v>
          </cell>
        </row>
        <row r="188">
          <cell r="E188" t="str">
            <v>715-288323-001</v>
          </cell>
          <cell r="F188" t="str">
            <v>FABRICATED</v>
          </cell>
          <cell r="G188" t="str">
            <v>B</v>
          </cell>
          <cell r="H188" t="str">
            <v>PL,MOUNT,HOT TOP PLATE VALVE</v>
          </cell>
          <cell r="I188">
            <v>1</v>
          </cell>
          <cell r="J188">
            <v>1</v>
          </cell>
          <cell r="K188" t="str">
            <v>EA</v>
          </cell>
          <cell r="L188" t="str">
            <v xml:space="preserve"> </v>
          </cell>
          <cell r="M188" t="str">
            <v xml:space="preserve">   </v>
          </cell>
          <cell r="N188" t="str">
            <v>L</v>
          </cell>
          <cell r="O188" t="str">
            <v>KLK</v>
          </cell>
          <cell r="S188">
            <v>360</v>
          </cell>
          <cell r="T188">
            <v>360</v>
          </cell>
          <cell r="U188">
            <v>150</v>
          </cell>
          <cell r="V188">
            <v>150</v>
          </cell>
          <cell r="W188">
            <v>112</v>
          </cell>
          <cell r="X188">
            <v>112</v>
          </cell>
          <cell r="Y188">
            <v>68</v>
          </cell>
          <cell r="Z188">
            <v>68</v>
          </cell>
          <cell r="AA188">
            <v>47</v>
          </cell>
        </row>
        <row r="189">
          <cell r="E189" t="str">
            <v>67-268813-00</v>
          </cell>
          <cell r="G189" t="str">
            <v>D</v>
          </cell>
          <cell r="H189" t="str">
            <v>STANDARD,MECHANICAL DRAWING</v>
          </cell>
          <cell r="I189">
            <v>1</v>
          </cell>
          <cell r="J189">
            <v>1</v>
          </cell>
          <cell r="K189" t="str">
            <v>EA</v>
          </cell>
          <cell r="L189" t="str">
            <v>Y</v>
          </cell>
          <cell r="M189" t="str">
            <v xml:space="preserve">   </v>
          </cell>
          <cell r="N189" t="str">
            <v>Z</v>
          </cell>
          <cell r="O189" t="str">
            <v>ZZ</v>
          </cell>
          <cell r="T189">
            <v>0</v>
          </cell>
          <cell r="V189">
            <v>0</v>
          </cell>
          <cell r="X189">
            <v>0</v>
          </cell>
          <cell r="Z189">
            <v>0</v>
          </cell>
        </row>
        <row r="190">
          <cell r="E190" t="str">
            <v>74-032409-00</v>
          </cell>
          <cell r="G190" t="str">
            <v>C</v>
          </cell>
          <cell r="H190" t="str">
            <v>WORKMANSHIP STANDARDS</v>
          </cell>
          <cell r="I190">
            <v>1</v>
          </cell>
          <cell r="J190">
            <v>1</v>
          </cell>
          <cell r="K190" t="str">
            <v>EA</v>
          </cell>
          <cell r="L190" t="str">
            <v>Y</v>
          </cell>
          <cell r="M190" t="str">
            <v xml:space="preserve">   </v>
          </cell>
          <cell r="N190" t="str">
            <v>Z</v>
          </cell>
          <cell r="O190" t="str">
            <v>ZZ</v>
          </cell>
          <cell r="T190">
            <v>0</v>
          </cell>
          <cell r="V190">
            <v>0</v>
          </cell>
          <cell r="X190">
            <v>0</v>
          </cell>
          <cell r="Z190">
            <v>0</v>
          </cell>
        </row>
        <row r="191">
          <cell r="E191" t="str">
            <v>202-065546-001</v>
          </cell>
          <cell r="G191" t="str">
            <v>A</v>
          </cell>
          <cell r="H191" t="str">
            <v>SPEC,VISIBLY CLEAN</v>
          </cell>
          <cell r="I191">
            <v>1</v>
          </cell>
          <cell r="J191">
            <v>1</v>
          </cell>
          <cell r="K191" t="str">
            <v>EA</v>
          </cell>
          <cell r="L191" t="str">
            <v>Y</v>
          </cell>
          <cell r="M191" t="str">
            <v xml:space="preserve">   </v>
          </cell>
          <cell r="N191" t="str">
            <v>Z</v>
          </cell>
          <cell r="O191" t="str">
            <v>ZZ</v>
          </cell>
          <cell r="T191">
            <v>0</v>
          </cell>
          <cell r="V191">
            <v>0</v>
          </cell>
          <cell r="X191">
            <v>0</v>
          </cell>
          <cell r="Z191">
            <v>0</v>
          </cell>
        </row>
        <row r="192">
          <cell r="E192" t="str">
            <v>603-090436-001</v>
          </cell>
          <cell r="G192" t="str">
            <v>J</v>
          </cell>
          <cell r="H192" t="str">
            <v>SPECIFICATION,PACKAGING</v>
          </cell>
          <cell r="I192">
            <v>1</v>
          </cell>
          <cell r="J192">
            <v>1</v>
          </cell>
          <cell r="K192" t="str">
            <v>EA</v>
          </cell>
          <cell r="L192" t="str">
            <v>Y</v>
          </cell>
          <cell r="M192" t="str">
            <v xml:space="preserve">   </v>
          </cell>
          <cell r="N192" t="str">
            <v>Z</v>
          </cell>
          <cell r="O192" t="str">
            <v>ZZ</v>
          </cell>
          <cell r="T192">
            <v>0</v>
          </cell>
          <cell r="V192">
            <v>0</v>
          </cell>
          <cell r="X192">
            <v>0</v>
          </cell>
          <cell r="Z192">
            <v>0</v>
          </cell>
        </row>
        <row r="193">
          <cell r="E193" t="str">
            <v>22-00190-00</v>
          </cell>
          <cell r="F193" t="str">
            <v>ELECTRO-MECHANICAL</v>
          </cell>
          <cell r="G193" t="str">
            <v>A</v>
          </cell>
          <cell r="H193" t="str">
            <v>FTG,UNION BULKHEAD,3/8SW,SS</v>
          </cell>
          <cell r="I193">
            <v>2</v>
          </cell>
          <cell r="J193">
            <v>2</v>
          </cell>
          <cell r="K193" t="str">
            <v>EA</v>
          </cell>
          <cell r="L193" t="str">
            <v>Y</v>
          </cell>
          <cell r="M193" t="str">
            <v xml:space="preserve">   </v>
          </cell>
          <cell r="N193" t="str">
            <v>L</v>
          </cell>
          <cell r="O193" t="str">
            <v>SWAGELOK SW</v>
          </cell>
          <cell r="P193" t="str">
            <v>SWAGELOK</v>
          </cell>
          <cell r="Q193" t="str">
            <v>SS-600-61</v>
          </cell>
          <cell r="S193">
            <v>20.77</v>
          </cell>
          <cell r="T193">
            <v>41.54</v>
          </cell>
          <cell r="U193">
            <v>20.77</v>
          </cell>
          <cell r="V193">
            <v>41.54</v>
          </cell>
          <cell r="W193">
            <v>20.77</v>
          </cell>
          <cell r="X193">
            <v>41.54</v>
          </cell>
          <cell r="Y193">
            <v>20.77</v>
          </cell>
          <cell r="Z193">
            <v>41.54</v>
          </cell>
          <cell r="AA193">
            <v>20.77</v>
          </cell>
        </row>
        <row r="194">
          <cell r="E194" t="str">
            <v>38-136562-06</v>
          </cell>
          <cell r="F194" t="str">
            <v>ELECTRO-MECHANICAL</v>
          </cell>
          <cell r="G194" t="str">
            <v>B</v>
          </cell>
          <cell r="H194" t="str">
            <v>CABLE,RF CURRENT SENSOR,72 IN.</v>
          </cell>
          <cell r="I194">
            <v>4</v>
          </cell>
          <cell r="J194">
            <v>4</v>
          </cell>
          <cell r="K194" t="str">
            <v>EA</v>
          </cell>
          <cell r="L194" t="str">
            <v>Y</v>
          </cell>
          <cell r="M194" t="str">
            <v xml:space="preserve">   </v>
          </cell>
          <cell r="N194" t="str">
            <v>L</v>
          </cell>
          <cell r="O194" t="str">
            <v>INFINITE ELECTRONICS INTL</v>
          </cell>
          <cell r="P194" t="str">
            <v>3rd Party Supplier/Generic Website</v>
          </cell>
          <cell r="Q194" t="str">
            <v>PE3573-72</v>
          </cell>
          <cell r="S194">
            <v>74.319999999999993</v>
          </cell>
          <cell r="T194">
            <v>297.27999999999997</v>
          </cell>
          <cell r="U194">
            <v>74.319999999999993</v>
          </cell>
          <cell r="V194">
            <v>297.27999999999997</v>
          </cell>
          <cell r="W194">
            <v>74.319999999999993</v>
          </cell>
          <cell r="X194">
            <v>297.27999999999997</v>
          </cell>
          <cell r="Y194">
            <v>74.319999999999993</v>
          </cell>
          <cell r="Z194">
            <v>297.27999999999997</v>
          </cell>
          <cell r="AA194">
            <v>74.319999999999993</v>
          </cell>
        </row>
        <row r="195">
          <cell r="E195" t="str">
            <v>03-339533-00</v>
          </cell>
          <cell r="F195" t="str">
            <v>CABLES</v>
          </cell>
          <cell r="G195" t="str">
            <v>A</v>
          </cell>
          <cell r="H195" t="str">
            <v>CBL ASSY,RF ENCLOSURE,TOP FAN 1-2</v>
          </cell>
          <cell r="I195">
            <v>1</v>
          </cell>
          <cell r="J195">
            <v>1</v>
          </cell>
          <cell r="K195" t="str">
            <v>EA</v>
          </cell>
          <cell r="L195" t="str">
            <v xml:space="preserve"> </v>
          </cell>
          <cell r="M195" t="str">
            <v xml:space="preserve">   </v>
          </cell>
          <cell r="N195" t="str">
            <v>L</v>
          </cell>
          <cell r="O195" t="str">
            <v>RAPID MANUFACTURING</v>
          </cell>
          <cell r="S195">
            <v>122</v>
          </cell>
          <cell r="T195">
            <v>122</v>
          </cell>
          <cell r="U195">
            <v>122</v>
          </cell>
          <cell r="V195">
            <v>122</v>
          </cell>
          <cell r="W195">
            <v>66</v>
          </cell>
          <cell r="X195">
            <v>66</v>
          </cell>
          <cell r="Y195">
            <v>66</v>
          </cell>
          <cell r="Z195">
            <v>66</v>
          </cell>
          <cell r="AA195">
            <v>66</v>
          </cell>
        </row>
        <row r="196">
          <cell r="E196" t="str">
            <v>76-339533-00</v>
          </cell>
          <cell r="G196" t="str">
            <v>A</v>
          </cell>
          <cell r="H196" t="str">
            <v>SCHEM,CBL ASSY,RF ENCLOSURE,TOP FAN 1-2</v>
          </cell>
          <cell r="I196">
            <v>1</v>
          </cell>
          <cell r="J196">
            <v>1</v>
          </cell>
          <cell r="K196" t="str">
            <v>EA</v>
          </cell>
          <cell r="L196" t="str">
            <v xml:space="preserve"> </v>
          </cell>
          <cell r="M196" t="str">
            <v xml:space="preserve">   </v>
          </cell>
          <cell r="N196" t="str">
            <v>Z</v>
          </cell>
          <cell r="O196" t="str">
            <v>ZZ</v>
          </cell>
          <cell r="T196">
            <v>0</v>
          </cell>
          <cell r="V196">
            <v>0</v>
          </cell>
          <cell r="X196">
            <v>0</v>
          </cell>
          <cell r="Z196">
            <v>0</v>
          </cell>
        </row>
        <row r="197">
          <cell r="E197" t="str">
            <v>39-10021-00</v>
          </cell>
          <cell r="G197" t="str">
            <v>B</v>
          </cell>
          <cell r="H197" t="str">
            <v>CONN,9 PIN D MALE CRIMP</v>
          </cell>
          <cell r="I197">
            <v>1</v>
          </cell>
          <cell r="J197">
            <v>1</v>
          </cell>
          <cell r="K197" t="str">
            <v>EA</v>
          </cell>
          <cell r="L197" t="str">
            <v>Y</v>
          </cell>
          <cell r="M197" t="str">
            <v xml:space="preserve">   </v>
          </cell>
          <cell r="N197" t="str">
            <v>L</v>
          </cell>
          <cell r="O197" t="str">
            <v>ZZ</v>
          </cell>
          <cell r="P197" t="str">
            <v>ITT CANNON</v>
          </cell>
          <cell r="Q197" t="str">
            <v>DEU-9P-K87-F0</v>
          </cell>
          <cell r="T197">
            <v>0</v>
          </cell>
          <cell r="V197">
            <v>0</v>
          </cell>
          <cell r="X197">
            <v>0</v>
          </cell>
          <cell r="Z197">
            <v>0</v>
          </cell>
        </row>
        <row r="198">
          <cell r="E198" t="str">
            <v>39-287654-00</v>
          </cell>
          <cell r="G198" t="str">
            <v>B</v>
          </cell>
          <cell r="H198" t="str">
            <v>CONN,5 POS,0.093,RECPT HSG</v>
          </cell>
          <cell r="I198">
            <v>2</v>
          </cell>
          <cell r="J198">
            <v>2</v>
          </cell>
          <cell r="K198" t="str">
            <v>EA</v>
          </cell>
          <cell r="L198" t="str">
            <v>Y</v>
          </cell>
          <cell r="M198" t="str">
            <v xml:space="preserve">   </v>
          </cell>
          <cell r="N198" t="str">
            <v>L</v>
          </cell>
          <cell r="O198" t="str">
            <v>ZZ</v>
          </cell>
          <cell r="P198" t="str">
            <v>TE CONNECTIVITY</v>
          </cell>
          <cell r="Q198" t="str">
            <v>770083-1</v>
          </cell>
          <cell r="T198">
            <v>0</v>
          </cell>
          <cell r="V198">
            <v>0</v>
          </cell>
          <cell r="X198">
            <v>0</v>
          </cell>
          <cell r="Z198">
            <v>0</v>
          </cell>
        </row>
        <row r="199">
          <cell r="E199" t="str">
            <v>39-00021-01</v>
          </cell>
          <cell r="G199" t="str">
            <v>A</v>
          </cell>
          <cell r="H199" t="str">
            <v>BACKSHELL,9 POS CONN,D-SUB,CBL</v>
          </cell>
          <cell r="I199">
            <v>1</v>
          </cell>
          <cell r="J199">
            <v>1</v>
          </cell>
          <cell r="K199" t="str">
            <v>EA</v>
          </cell>
          <cell r="L199" t="str">
            <v>Y</v>
          </cell>
          <cell r="M199" t="str">
            <v xml:space="preserve">   </v>
          </cell>
          <cell r="N199" t="str">
            <v>L</v>
          </cell>
          <cell r="O199" t="str">
            <v>ZZ</v>
          </cell>
          <cell r="P199" t="str">
            <v>NORTHERN TECH</v>
          </cell>
          <cell r="Q199" t="str">
            <v>C88E000218</v>
          </cell>
          <cell r="T199">
            <v>0</v>
          </cell>
          <cell r="V199">
            <v>0</v>
          </cell>
          <cell r="X199">
            <v>0</v>
          </cell>
          <cell r="Z199">
            <v>0</v>
          </cell>
        </row>
        <row r="200">
          <cell r="E200" t="str">
            <v>39-10031-00</v>
          </cell>
          <cell r="G200" t="str">
            <v>A</v>
          </cell>
          <cell r="H200" t="str">
            <v>CONTACT,PIN,24-20AWG,D-SUB</v>
          </cell>
          <cell r="I200">
            <v>8</v>
          </cell>
          <cell r="J200">
            <v>8</v>
          </cell>
          <cell r="K200" t="str">
            <v>EA</v>
          </cell>
          <cell r="L200" t="str">
            <v>Y</v>
          </cell>
          <cell r="M200" t="str">
            <v xml:space="preserve">   </v>
          </cell>
          <cell r="N200" t="str">
            <v>L</v>
          </cell>
          <cell r="O200" t="str">
            <v>ZZ</v>
          </cell>
          <cell r="P200" t="str">
            <v>ITT CANN</v>
          </cell>
          <cell r="Q200" t="str">
            <v>030-1952-000</v>
          </cell>
          <cell r="T200">
            <v>0</v>
          </cell>
          <cell r="V200">
            <v>0</v>
          </cell>
          <cell r="X200">
            <v>0</v>
          </cell>
          <cell r="Z200">
            <v>0</v>
          </cell>
        </row>
        <row r="201">
          <cell r="E201" t="str">
            <v>39-114829-00</v>
          </cell>
          <cell r="G201" t="str">
            <v>C</v>
          </cell>
          <cell r="H201" t="str">
            <v>CONTACT,SCKT,18-22AWG</v>
          </cell>
          <cell r="I201">
            <v>10</v>
          </cell>
          <cell r="J201">
            <v>10</v>
          </cell>
          <cell r="K201" t="str">
            <v>EA</v>
          </cell>
          <cell r="L201" t="str">
            <v>Y</v>
          </cell>
          <cell r="M201" t="str">
            <v xml:space="preserve">   </v>
          </cell>
          <cell r="N201" t="str">
            <v>L</v>
          </cell>
          <cell r="O201" t="str">
            <v>ZZ</v>
          </cell>
          <cell r="P201" t="str">
            <v>MOLEX, LLC</v>
          </cell>
          <cell r="Q201">
            <v>1184157</v>
          </cell>
          <cell r="T201">
            <v>0</v>
          </cell>
          <cell r="V201">
            <v>0</v>
          </cell>
          <cell r="X201">
            <v>0</v>
          </cell>
          <cell r="Z201">
            <v>0</v>
          </cell>
        </row>
        <row r="202">
          <cell r="E202" t="str">
            <v>38-145006-05</v>
          </cell>
          <cell r="G202" t="str">
            <v>A</v>
          </cell>
          <cell r="H202" t="str">
            <v>CABLE,5 COND,22AWG,F SHLD</v>
          </cell>
          <cell r="I202">
            <v>7.5</v>
          </cell>
          <cell r="J202">
            <v>7.5</v>
          </cell>
          <cell r="K202" t="str">
            <v>FT</v>
          </cell>
          <cell r="L202" t="str">
            <v>Y</v>
          </cell>
          <cell r="M202" t="str">
            <v xml:space="preserve">   </v>
          </cell>
          <cell r="N202" t="str">
            <v>L</v>
          </cell>
          <cell r="O202" t="str">
            <v>ZZ</v>
          </cell>
          <cell r="P202" t="str">
            <v>ALPHA WIRE</v>
          </cell>
          <cell r="Q202" t="str">
            <v>1295C</v>
          </cell>
          <cell r="T202">
            <v>0</v>
          </cell>
          <cell r="V202">
            <v>0</v>
          </cell>
          <cell r="X202">
            <v>0</v>
          </cell>
          <cell r="Z202">
            <v>0</v>
          </cell>
        </row>
        <row r="203">
          <cell r="E203" t="str">
            <v>31-00233-00</v>
          </cell>
          <cell r="G203" t="str">
            <v>A</v>
          </cell>
          <cell r="H203" t="str">
            <v>TAPE,COPPER FOIL,1/2</v>
          </cell>
          <cell r="I203">
            <v>1</v>
          </cell>
          <cell r="J203">
            <v>1</v>
          </cell>
          <cell r="K203" t="str">
            <v>FT</v>
          </cell>
          <cell r="L203" t="str">
            <v>Y</v>
          </cell>
          <cell r="M203" t="str">
            <v xml:space="preserve">   </v>
          </cell>
          <cell r="N203" t="str">
            <v>L</v>
          </cell>
          <cell r="O203" t="str">
            <v>ZZ</v>
          </cell>
          <cell r="P203" t="str">
            <v>3M</v>
          </cell>
          <cell r="Q203" t="str">
            <v>1181 TAPE (1/2)</v>
          </cell>
          <cell r="T203">
            <v>0</v>
          </cell>
          <cell r="V203">
            <v>0</v>
          </cell>
          <cell r="X203">
            <v>0</v>
          </cell>
          <cell r="Z203">
            <v>0</v>
          </cell>
        </row>
        <row r="204">
          <cell r="E204" t="str">
            <v>10-00059-00</v>
          </cell>
          <cell r="G204" t="str">
            <v>A</v>
          </cell>
          <cell r="H204" t="str">
            <v>HEAT SHRINK TUBING,.375,BLACK</v>
          </cell>
          <cell r="I204">
            <v>0.5</v>
          </cell>
          <cell r="J204">
            <v>0.5</v>
          </cell>
          <cell r="K204" t="str">
            <v>FT</v>
          </cell>
          <cell r="L204" t="str">
            <v>Y</v>
          </cell>
          <cell r="M204" t="str">
            <v xml:space="preserve">   </v>
          </cell>
          <cell r="N204" t="str">
            <v>L</v>
          </cell>
          <cell r="O204" t="str">
            <v>ZZ</v>
          </cell>
          <cell r="P204" t="str">
            <v>THOMAS &amp; BETTS</v>
          </cell>
          <cell r="Q204" t="str">
            <v>CP0375-0-25</v>
          </cell>
          <cell r="T204">
            <v>0</v>
          </cell>
          <cell r="V204">
            <v>0</v>
          </cell>
          <cell r="X204">
            <v>0</v>
          </cell>
          <cell r="Z204">
            <v>0</v>
          </cell>
        </row>
        <row r="205">
          <cell r="E205" t="str">
            <v>79-00021-00</v>
          </cell>
          <cell r="G205" t="str">
            <v>A</v>
          </cell>
          <cell r="H205" t="str">
            <v>LABEL,BLANK 1 X 1/2</v>
          </cell>
          <cell r="I205">
            <v>2</v>
          </cell>
          <cell r="J205">
            <v>2</v>
          </cell>
          <cell r="K205" t="str">
            <v>EA</v>
          </cell>
          <cell r="L205" t="str">
            <v>Y</v>
          </cell>
          <cell r="M205" t="str">
            <v xml:space="preserve">   </v>
          </cell>
          <cell r="N205" t="str">
            <v>L</v>
          </cell>
          <cell r="O205" t="str">
            <v>ZZ</v>
          </cell>
          <cell r="P205" t="str">
            <v>THOMAS &amp; BETTS</v>
          </cell>
          <cell r="Q205" t="str">
            <v>WES-1112</v>
          </cell>
          <cell r="T205">
            <v>0</v>
          </cell>
          <cell r="V205">
            <v>0</v>
          </cell>
          <cell r="X205">
            <v>0</v>
          </cell>
          <cell r="Z205">
            <v>0</v>
          </cell>
        </row>
        <row r="206">
          <cell r="E206" t="str">
            <v>79-00021-01</v>
          </cell>
          <cell r="G206" t="str">
            <v>A</v>
          </cell>
          <cell r="H206" t="str">
            <v>LABEL,BLANK 1 X 1</v>
          </cell>
          <cell r="I206">
            <v>1</v>
          </cell>
          <cell r="J206">
            <v>1</v>
          </cell>
          <cell r="K206" t="str">
            <v>EA</v>
          </cell>
          <cell r="L206" t="str">
            <v>Y</v>
          </cell>
          <cell r="M206" t="str">
            <v xml:space="preserve">   </v>
          </cell>
          <cell r="N206" t="str">
            <v>L</v>
          </cell>
          <cell r="O206" t="str">
            <v>ZZ</v>
          </cell>
          <cell r="P206" t="str">
            <v>ABB</v>
          </cell>
          <cell r="Q206" t="str">
            <v>WES-1334</v>
          </cell>
          <cell r="T206">
            <v>0</v>
          </cell>
          <cell r="V206">
            <v>0</v>
          </cell>
          <cell r="X206">
            <v>0</v>
          </cell>
          <cell r="Z206">
            <v>0</v>
          </cell>
        </row>
        <row r="207">
          <cell r="E207" t="str">
            <v>31-10019-00</v>
          </cell>
          <cell r="G207" t="str">
            <v>A</v>
          </cell>
          <cell r="H207" t="str">
            <v>CONTACT,PIN,2/22-18AWG,D-SUB</v>
          </cell>
          <cell r="I207">
            <v>1</v>
          </cell>
          <cell r="J207">
            <v>1</v>
          </cell>
          <cell r="K207" t="str">
            <v>EA</v>
          </cell>
          <cell r="L207" t="str">
            <v>Y</v>
          </cell>
          <cell r="M207" t="str">
            <v xml:space="preserve">   </v>
          </cell>
          <cell r="N207" t="str">
            <v>L</v>
          </cell>
          <cell r="O207" t="str">
            <v>ZZ</v>
          </cell>
          <cell r="P207" t="str">
            <v>ITT CANNON</v>
          </cell>
          <cell r="Q207" t="str">
            <v>D110238-165</v>
          </cell>
          <cell r="T207">
            <v>0</v>
          </cell>
          <cell r="V207">
            <v>0</v>
          </cell>
          <cell r="X207">
            <v>0</v>
          </cell>
          <cell r="Z207">
            <v>0</v>
          </cell>
        </row>
        <row r="208">
          <cell r="E208" t="str">
            <v>853-282181-002</v>
          </cell>
          <cell r="F208" t="str">
            <v>CABLES</v>
          </cell>
          <cell r="G208" t="str">
            <v>B</v>
          </cell>
          <cell r="H208" t="str">
            <v>CA,EIOC 0,WATER VLV</v>
          </cell>
          <cell r="I208">
            <v>1</v>
          </cell>
          <cell r="J208">
            <v>1</v>
          </cell>
          <cell r="K208" t="str">
            <v>EA</v>
          </cell>
          <cell r="L208" t="str">
            <v xml:space="preserve"> </v>
          </cell>
          <cell r="M208" t="str">
            <v xml:space="preserve">   </v>
          </cell>
          <cell r="N208" t="str">
            <v>L</v>
          </cell>
          <cell r="O208" t="str">
            <v>ROGAR</v>
          </cell>
          <cell r="S208">
            <v>75</v>
          </cell>
          <cell r="T208">
            <v>75</v>
          </cell>
          <cell r="U208">
            <v>75</v>
          </cell>
          <cell r="V208">
            <v>75</v>
          </cell>
          <cell r="W208">
            <v>70</v>
          </cell>
          <cell r="X208">
            <v>70</v>
          </cell>
          <cell r="Y208">
            <v>65</v>
          </cell>
          <cell r="Z208">
            <v>65</v>
          </cell>
          <cell r="AA208">
            <v>60</v>
          </cell>
        </row>
        <row r="209">
          <cell r="E209" t="str">
            <v>39-283363-00</v>
          </cell>
          <cell r="G209" t="str">
            <v>A</v>
          </cell>
          <cell r="H209" t="str">
            <v>CONN,SMC VALVE,2,FEMALE</v>
          </cell>
          <cell r="I209">
            <v>1</v>
          </cell>
          <cell r="J209">
            <v>1</v>
          </cell>
          <cell r="K209" t="str">
            <v>EA</v>
          </cell>
          <cell r="L209" t="str">
            <v>Y</v>
          </cell>
          <cell r="M209" t="str">
            <v xml:space="preserve">   </v>
          </cell>
          <cell r="N209" t="str">
            <v>L</v>
          </cell>
          <cell r="O209" t="str">
            <v>ZZ</v>
          </cell>
          <cell r="P209" t="str">
            <v>SMC</v>
          </cell>
          <cell r="Q209" t="str">
            <v>SY100-30-A</v>
          </cell>
          <cell r="T209">
            <v>0</v>
          </cell>
          <cell r="V209">
            <v>0</v>
          </cell>
          <cell r="X209">
            <v>0</v>
          </cell>
          <cell r="Z209">
            <v>0</v>
          </cell>
        </row>
        <row r="210">
          <cell r="E210" t="str">
            <v>10-00060-00</v>
          </cell>
          <cell r="G210" t="str">
            <v>B</v>
          </cell>
          <cell r="H210" t="str">
            <v>HEAT SHRINK TUBING,.25,BLACK</v>
          </cell>
          <cell r="I210">
            <v>1</v>
          </cell>
          <cell r="J210">
            <v>1</v>
          </cell>
          <cell r="K210" t="str">
            <v>FT</v>
          </cell>
          <cell r="L210" t="str">
            <v>Y</v>
          </cell>
          <cell r="M210" t="str">
            <v xml:space="preserve">   </v>
          </cell>
          <cell r="N210" t="str">
            <v>L</v>
          </cell>
          <cell r="O210" t="str">
            <v>ZZ</v>
          </cell>
          <cell r="P210" t="str">
            <v>THOMAS &amp; BETTS</v>
          </cell>
          <cell r="Q210" t="str">
            <v>CP0250-0-25</v>
          </cell>
          <cell r="T210">
            <v>0</v>
          </cell>
          <cell r="V210">
            <v>0</v>
          </cell>
          <cell r="X210">
            <v>0</v>
          </cell>
          <cell r="Z210">
            <v>0</v>
          </cell>
        </row>
        <row r="211">
          <cell r="E211" t="str">
            <v>31-00233-00</v>
          </cell>
          <cell r="G211" t="str">
            <v>A</v>
          </cell>
          <cell r="H211" t="str">
            <v>TAPE,COPPER FOIL,1/2</v>
          </cell>
          <cell r="I211">
            <v>0.5</v>
          </cell>
          <cell r="J211">
            <v>0.5</v>
          </cell>
          <cell r="K211" t="str">
            <v>FT</v>
          </cell>
          <cell r="L211" t="str">
            <v>Y</v>
          </cell>
          <cell r="M211" t="str">
            <v xml:space="preserve">   </v>
          </cell>
          <cell r="N211" t="str">
            <v>L</v>
          </cell>
          <cell r="O211" t="str">
            <v>ZZ</v>
          </cell>
          <cell r="P211" t="str">
            <v>3M</v>
          </cell>
          <cell r="Q211" t="str">
            <v>1181 TAPE (1/2)</v>
          </cell>
          <cell r="T211">
            <v>0</v>
          </cell>
          <cell r="V211">
            <v>0</v>
          </cell>
          <cell r="X211">
            <v>0</v>
          </cell>
          <cell r="Z211">
            <v>0</v>
          </cell>
        </row>
        <row r="212">
          <cell r="E212" t="str">
            <v>79-00021-02</v>
          </cell>
          <cell r="G212" t="str">
            <v>A</v>
          </cell>
          <cell r="H212" t="str">
            <v>LABEL,CBL MARKING,1X.5X1.5,BLANK,WRITE-O</v>
          </cell>
          <cell r="I212">
            <v>2</v>
          </cell>
          <cell r="J212">
            <v>2</v>
          </cell>
          <cell r="K212" t="str">
            <v>EA</v>
          </cell>
          <cell r="L212" t="str">
            <v>Y</v>
          </cell>
          <cell r="M212" t="str">
            <v xml:space="preserve">   </v>
          </cell>
          <cell r="N212" t="str">
            <v>L</v>
          </cell>
          <cell r="O212" t="str">
            <v>ZZ</v>
          </cell>
          <cell r="P212" t="str">
            <v>THOMAS &amp; BETTS</v>
          </cell>
          <cell r="Q212" t="str">
            <v>WLP-1112</v>
          </cell>
          <cell r="T212">
            <v>0</v>
          </cell>
          <cell r="V212">
            <v>0</v>
          </cell>
          <cell r="X212">
            <v>0</v>
          </cell>
          <cell r="Z212">
            <v>0</v>
          </cell>
        </row>
        <row r="213">
          <cell r="E213" t="str">
            <v>39-10021-00</v>
          </cell>
          <cell r="G213" t="str">
            <v>B</v>
          </cell>
          <cell r="H213" t="str">
            <v>CONN,9 PIN D MALE CRIMP</v>
          </cell>
          <cell r="I213">
            <v>1</v>
          </cell>
          <cell r="J213">
            <v>1</v>
          </cell>
          <cell r="K213" t="str">
            <v>EA</v>
          </cell>
          <cell r="L213" t="str">
            <v>Y</v>
          </cell>
          <cell r="M213" t="str">
            <v xml:space="preserve">   </v>
          </cell>
          <cell r="N213" t="str">
            <v>L</v>
          </cell>
          <cell r="O213" t="str">
            <v>ZZ</v>
          </cell>
          <cell r="P213" t="str">
            <v>ITT CANNON</v>
          </cell>
          <cell r="Q213" t="str">
            <v>DEU-9P-K87-F0</v>
          </cell>
          <cell r="T213">
            <v>0</v>
          </cell>
          <cell r="V213">
            <v>0</v>
          </cell>
          <cell r="X213">
            <v>0</v>
          </cell>
          <cell r="Z213">
            <v>0</v>
          </cell>
        </row>
        <row r="214">
          <cell r="E214" t="str">
            <v>39-178688-09</v>
          </cell>
          <cell r="G214" t="str">
            <v>D</v>
          </cell>
          <cell r="H214" t="str">
            <v>BACKSHELL,D-SUB,METAL FOR CLIP,FCT</v>
          </cell>
          <cell r="I214">
            <v>1</v>
          </cell>
          <cell r="J214">
            <v>1</v>
          </cell>
          <cell r="K214" t="str">
            <v>EA</v>
          </cell>
          <cell r="L214" t="str">
            <v>Y</v>
          </cell>
          <cell r="M214" t="str">
            <v xml:space="preserve">   </v>
          </cell>
          <cell r="N214" t="str">
            <v>L</v>
          </cell>
          <cell r="O214" t="str">
            <v>ZZ</v>
          </cell>
          <cell r="P214" t="str">
            <v>MOLEX</v>
          </cell>
          <cell r="Q214">
            <v>1727040096</v>
          </cell>
          <cell r="T214">
            <v>0</v>
          </cell>
          <cell r="V214">
            <v>0</v>
          </cell>
          <cell r="X214">
            <v>0</v>
          </cell>
          <cell r="Z214">
            <v>0</v>
          </cell>
        </row>
        <row r="215">
          <cell r="E215" t="str">
            <v>669-116372-002</v>
          </cell>
          <cell r="G215" t="str">
            <v>A</v>
          </cell>
          <cell r="H215" t="str">
            <v>CONT,MALE,MACHINE CRIMP,24-20 AWG,ROHS</v>
          </cell>
          <cell r="I215">
            <v>2</v>
          </cell>
          <cell r="J215">
            <v>2</v>
          </cell>
          <cell r="K215" t="str">
            <v>EA</v>
          </cell>
          <cell r="L215" t="str">
            <v>Y</v>
          </cell>
          <cell r="M215" t="str">
            <v xml:space="preserve">   </v>
          </cell>
          <cell r="N215" t="str">
            <v>L</v>
          </cell>
          <cell r="O215" t="str">
            <v>ZZ</v>
          </cell>
          <cell r="P215" t="str">
            <v>ITT CANNON</v>
          </cell>
          <cell r="Q215" t="str">
            <v>030-1952-000</v>
          </cell>
          <cell r="T215">
            <v>0</v>
          </cell>
          <cell r="V215">
            <v>0</v>
          </cell>
          <cell r="X215">
            <v>0</v>
          </cell>
          <cell r="Z215">
            <v>0</v>
          </cell>
        </row>
        <row r="216">
          <cell r="E216" t="str">
            <v>39-178687-00</v>
          </cell>
          <cell r="G216" t="str">
            <v>B</v>
          </cell>
          <cell r="H216" t="str">
            <v>BACKSHELL,CLIP FOR FCT CONNS</v>
          </cell>
          <cell r="I216">
            <v>2</v>
          </cell>
          <cell r="J216">
            <v>2</v>
          </cell>
          <cell r="K216" t="str">
            <v>EA</v>
          </cell>
          <cell r="L216" t="str">
            <v>Y</v>
          </cell>
          <cell r="M216" t="str">
            <v xml:space="preserve">   </v>
          </cell>
          <cell r="N216" t="str">
            <v>L</v>
          </cell>
          <cell r="O216" t="str">
            <v>ZZ</v>
          </cell>
          <cell r="P216" t="str">
            <v>MOLEX, LLC</v>
          </cell>
          <cell r="Q216">
            <v>1731120066</v>
          </cell>
          <cell r="T216">
            <v>0</v>
          </cell>
          <cell r="V216">
            <v>0</v>
          </cell>
          <cell r="X216">
            <v>0</v>
          </cell>
          <cell r="Z216">
            <v>0</v>
          </cell>
        </row>
        <row r="217">
          <cell r="E217" t="str">
            <v>38-10018-00</v>
          </cell>
          <cell r="G217" t="str">
            <v>A</v>
          </cell>
          <cell r="H217" t="str">
            <v>CABLE,TWPR,22AWG,150V</v>
          </cell>
          <cell r="I217">
            <v>1.2</v>
          </cell>
          <cell r="J217">
            <v>1.2</v>
          </cell>
          <cell r="K217" t="str">
            <v>FT</v>
          </cell>
          <cell r="L217" t="str">
            <v>Y</v>
          </cell>
          <cell r="M217" t="str">
            <v xml:space="preserve">   </v>
          </cell>
          <cell r="N217" t="str">
            <v>L</v>
          </cell>
          <cell r="O217" t="str">
            <v>ZZ</v>
          </cell>
          <cell r="P217" t="str">
            <v>ALPHA WIRE</v>
          </cell>
          <cell r="Q217" t="str">
            <v>2211C</v>
          </cell>
          <cell r="T217">
            <v>0</v>
          </cell>
          <cell r="V217">
            <v>0</v>
          </cell>
          <cell r="X217">
            <v>0</v>
          </cell>
          <cell r="Z217">
            <v>0</v>
          </cell>
        </row>
        <row r="218">
          <cell r="E218" t="str">
            <v>74-10024-00</v>
          </cell>
          <cell r="G218" t="str">
            <v>P</v>
          </cell>
          <cell r="H218" t="str">
            <v>PROC. ELEC. ASS'Y INSTR.</v>
          </cell>
          <cell r="I218">
            <v>1</v>
          </cell>
          <cell r="J218">
            <v>1</v>
          </cell>
          <cell r="K218" t="str">
            <v>EA</v>
          </cell>
          <cell r="L218" t="str">
            <v>Y</v>
          </cell>
          <cell r="M218" t="str">
            <v xml:space="preserve">   </v>
          </cell>
          <cell r="N218" t="str">
            <v>Z</v>
          </cell>
          <cell r="O218" t="str">
            <v>ZZ</v>
          </cell>
          <cell r="T218">
            <v>0</v>
          </cell>
          <cell r="V218">
            <v>0</v>
          </cell>
          <cell r="X218">
            <v>0</v>
          </cell>
          <cell r="Z218">
            <v>0</v>
          </cell>
        </row>
        <row r="219">
          <cell r="E219" t="str">
            <v>74-024094-00</v>
          </cell>
          <cell r="G219" t="str">
            <v>U</v>
          </cell>
          <cell r="H219" t="str">
            <v>PROC,PART IDENTIFICATION</v>
          </cell>
          <cell r="I219">
            <v>1</v>
          </cell>
          <cell r="J219">
            <v>1</v>
          </cell>
          <cell r="K219" t="str">
            <v>EA</v>
          </cell>
          <cell r="L219" t="str">
            <v>Y</v>
          </cell>
          <cell r="M219" t="str">
            <v xml:space="preserve">   </v>
          </cell>
          <cell r="N219" t="str">
            <v>Z</v>
          </cell>
          <cell r="O219" t="str">
            <v>ZZ</v>
          </cell>
          <cell r="T219">
            <v>0</v>
          </cell>
          <cell r="V219">
            <v>0</v>
          </cell>
          <cell r="X219">
            <v>0</v>
          </cell>
          <cell r="Z219">
            <v>0</v>
          </cell>
        </row>
        <row r="220">
          <cell r="E220" t="str">
            <v>965-208382-001</v>
          </cell>
          <cell r="G220" t="str">
            <v>A</v>
          </cell>
          <cell r="H220" t="str">
            <v>EPOXY,FAST SET,50ML CNTNR SIZE</v>
          </cell>
          <cell r="I220">
            <v>1</v>
          </cell>
          <cell r="J220">
            <v>1</v>
          </cell>
          <cell r="K220" t="str">
            <v>EA</v>
          </cell>
          <cell r="L220" t="str">
            <v>Y</v>
          </cell>
          <cell r="M220" t="str">
            <v xml:space="preserve">   </v>
          </cell>
          <cell r="N220" t="str">
            <v>Z</v>
          </cell>
          <cell r="O220" t="str">
            <v>ZZ</v>
          </cell>
          <cell r="P220" t="str">
            <v>ITW DEVCON, INC.</v>
          </cell>
          <cell r="Q220">
            <v>14270</v>
          </cell>
          <cell r="T220">
            <v>0</v>
          </cell>
          <cell r="V220">
            <v>0</v>
          </cell>
          <cell r="X220">
            <v>0</v>
          </cell>
          <cell r="Z220">
            <v>0</v>
          </cell>
        </row>
        <row r="221">
          <cell r="E221" t="str">
            <v>79-10179-00</v>
          </cell>
          <cell r="G221" t="str">
            <v>A</v>
          </cell>
          <cell r="H221" t="str">
            <v>MARKER, WIRE (1-33)</v>
          </cell>
          <cell r="I221">
            <v>1</v>
          </cell>
          <cell r="J221">
            <v>1</v>
          </cell>
          <cell r="K221" t="str">
            <v>EA</v>
          </cell>
          <cell r="L221" t="str">
            <v>Y</v>
          </cell>
          <cell r="M221" t="str">
            <v xml:space="preserve">   </v>
          </cell>
          <cell r="N221" t="str">
            <v>Z</v>
          </cell>
          <cell r="O221" t="str">
            <v>ZZ</v>
          </cell>
          <cell r="P221" t="str">
            <v>BRADY CORPORATION</v>
          </cell>
          <cell r="Q221" t="str">
            <v>WM-1-33-3/4</v>
          </cell>
          <cell r="T221">
            <v>0</v>
          </cell>
          <cell r="V221">
            <v>0</v>
          </cell>
          <cell r="X221">
            <v>0</v>
          </cell>
          <cell r="Z221">
            <v>0</v>
          </cell>
        </row>
        <row r="222">
          <cell r="E222" t="str">
            <v>79-10444-00</v>
          </cell>
          <cell r="G222" t="str">
            <v>B</v>
          </cell>
          <cell r="H222" t="str">
            <v>LABEL,A-Z,0-15,(+),(-),(/),WIRE MARKING</v>
          </cell>
          <cell r="I222">
            <v>1</v>
          </cell>
          <cell r="J222">
            <v>1</v>
          </cell>
          <cell r="K222" t="str">
            <v>EA</v>
          </cell>
          <cell r="L222" t="str">
            <v>Y</v>
          </cell>
          <cell r="M222" t="str">
            <v xml:space="preserve">   </v>
          </cell>
          <cell r="N222" t="str">
            <v>Z</v>
          </cell>
          <cell r="O222" t="str">
            <v>ZZ</v>
          </cell>
          <cell r="P222" t="str">
            <v>BRADY CORPORATION</v>
          </cell>
          <cell r="Q222" t="str">
            <v>PWM-PK-2</v>
          </cell>
          <cell r="T222">
            <v>0</v>
          </cell>
          <cell r="V222">
            <v>0</v>
          </cell>
          <cell r="X222">
            <v>0</v>
          </cell>
          <cell r="Z222">
            <v>0</v>
          </cell>
        </row>
        <row r="223">
          <cell r="E223" t="str">
            <v>79-10183-00</v>
          </cell>
          <cell r="G223" t="str">
            <v>B</v>
          </cell>
          <cell r="H223" t="str">
            <v>MARKERS,WIRE WRITE ON</v>
          </cell>
          <cell r="I223">
            <v>1</v>
          </cell>
          <cell r="J223">
            <v>1</v>
          </cell>
          <cell r="K223" t="str">
            <v>EA</v>
          </cell>
          <cell r="L223" t="str">
            <v>Y</v>
          </cell>
          <cell r="M223" t="str">
            <v xml:space="preserve">   </v>
          </cell>
          <cell r="N223" t="str">
            <v>Z</v>
          </cell>
          <cell r="O223" t="str">
            <v>ZZ</v>
          </cell>
          <cell r="P223" t="str">
            <v>BRADY CORPORATION</v>
          </cell>
          <cell r="Q223" t="str">
            <v>SLFW-250-PK</v>
          </cell>
          <cell r="T223">
            <v>0</v>
          </cell>
          <cell r="V223">
            <v>0</v>
          </cell>
          <cell r="X223">
            <v>0</v>
          </cell>
          <cell r="Z223">
            <v>0</v>
          </cell>
        </row>
        <row r="224">
          <cell r="E224" t="str">
            <v>79-10179-01</v>
          </cell>
          <cell r="G224" t="str">
            <v>A</v>
          </cell>
          <cell r="H224" t="str">
            <v>MARKER, WIRE, 34-66</v>
          </cell>
          <cell r="I224">
            <v>1</v>
          </cell>
          <cell r="J224">
            <v>1</v>
          </cell>
          <cell r="K224" t="str">
            <v>EA</v>
          </cell>
          <cell r="L224" t="str">
            <v>Y</v>
          </cell>
          <cell r="M224" t="str">
            <v xml:space="preserve">   </v>
          </cell>
          <cell r="N224" t="str">
            <v>Z</v>
          </cell>
          <cell r="O224" t="str">
            <v>ZZ</v>
          </cell>
          <cell r="T224">
            <v>0</v>
          </cell>
          <cell r="V224">
            <v>0</v>
          </cell>
          <cell r="X224">
            <v>0</v>
          </cell>
          <cell r="Z224">
            <v>0</v>
          </cell>
        </row>
        <row r="225">
          <cell r="E225" t="str">
            <v>79-10179-02</v>
          </cell>
          <cell r="G225" t="str">
            <v>A</v>
          </cell>
          <cell r="H225" t="str">
            <v>MARKER, WIRE 67-99</v>
          </cell>
          <cell r="I225">
            <v>1</v>
          </cell>
          <cell r="J225">
            <v>1</v>
          </cell>
          <cell r="K225" t="str">
            <v>EA</v>
          </cell>
          <cell r="L225" t="str">
            <v>Y</v>
          </cell>
          <cell r="M225" t="str">
            <v xml:space="preserve">   </v>
          </cell>
          <cell r="N225" t="str">
            <v>Z</v>
          </cell>
          <cell r="O225" t="str">
            <v>ZZ</v>
          </cell>
          <cell r="T225">
            <v>0</v>
          </cell>
          <cell r="V225">
            <v>0</v>
          </cell>
          <cell r="X225">
            <v>0</v>
          </cell>
          <cell r="Z225">
            <v>0</v>
          </cell>
        </row>
        <row r="226">
          <cell r="E226" t="str">
            <v>79-00021-00</v>
          </cell>
          <cell r="G226" t="str">
            <v>A</v>
          </cell>
          <cell r="H226" t="str">
            <v>LABEL,BLANK 1 X 1/2</v>
          </cell>
          <cell r="I226">
            <v>1</v>
          </cell>
          <cell r="J226">
            <v>1</v>
          </cell>
          <cell r="K226" t="str">
            <v>EA</v>
          </cell>
          <cell r="L226" t="str">
            <v>Y</v>
          </cell>
          <cell r="M226" t="str">
            <v xml:space="preserve">   </v>
          </cell>
          <cell r="N226" t="str">
            <v>Z</v>
          </cell>
          <cell r="O226" t="str">
            <v>ZZ</v>
          </cell>
          <cell r="P226" t="str">
            <v>THOMAS &amp; BETTS</v>
          </cell>
          <cell r="Q226" t="str">
            <v>WES-1112</v>
          </cell>
          <cell r="T226">
            <v>0</v>
          </cell>
          <cell r="V226">
            <v>0</v>
          </cell>
          <cell r="X226">
            <v>0</v>
          </cell>
          <cell r="Z226">
            <v>0</v>
          </cell>
        </row>
        <row r="227">
          <cell r="E227" t="str">
            <v>79-00021-01</v>
          </cell>
          <cell r="G227" t="str">
            <v>A</v>
          </cell>
          <cell r="H227" t="str">
            <v>LABEL,BLANK 1 X 1</v>
          </cell>
          <cell r="I227">
            <v>1</v>
          </cell>
          <cell r="J227">
            <v>1</v>
          </cell>
          <cell r="K227" t="str">
            <v>EA</v>
          </cell>
          <cell r="L227" t="str">
            <v>Y</v>
          </cell>
          <cell r="M227" t="str">
            <v xml:space="preserve">   </v>
          </cell>
          <cell r="N227" t="str">
            <v>Z</v>
          </cell>
          <cell r="O227" t="str">
            <v>ZZ</v>
          </cell>
          <cell r="P227" t="str">
            <v>ABB</v>
          </cell>
          <cell r="Q227" t="str">
            <v>WES-1334</v>
          </cell>
          <cell r="T227">
            <v>0</v>
          </cell>
          <cell r="V227">
            <v>0</v>
          </cell>
          <cell r="X227">
            <v>0</v>
          </cell>
          <cell r="Z227">
            <v>0</v>
          </cell>
        </row>
        <row r="228">
          <cell r="E228" t="str">
            <v>79-00021-02</v>
          </cell>
          <cell r="G228" t="str">
            <v>A</v>
          </cell>
          <cell r="H228" t="str">
            <v>LABEL,CBL MARKING,1X.5X1.5,BLANK,WRITE-O</v>
          </cell>
          <cell r="I228">
            <v>1</v>
          </cell>
          <cell r="J228">
            <v>1</v>
          </cell>
          <cell r="K228" t="str">
            <v>EA</v>
          </cell>
          <cell r="L228" t="str">
            <v>Y</v>
          </cell>
          <cell r="M228" t="str">
            <v xml:space="preserve">   </v>
          </cell>
          <cell r="N228" t="str">
            <v>Z</v>
          </cell>
          <cell r="O228" t="str">
            <v>ZZ</v>
          </cell>
          <cell r="P228" t="str">
            <v>THOMAS &amp; BETTS</v>
          </cell>
          <cell r="Q228" t="str">
            <v>WLP-1112</v>
          </cell>
          <cell r="T228">
            <v>0</v>
          </cell>
          <cell r="V228">
            <v>0</v>
          </cell>
          <cell r="X228">
            <v>0</v>
          </cell>
          <cell r="Z228">
            <v>0</v>
          </cell>
        </row>
        <row r="229">
          <cell r="E229" t="str">
            <v>79-00021-03</v>
          </cell>
          <cell r="G229" t="str">
            <v>A</v>
          </cell>
          <cell r="H229" t="str">
            <v>LABEL,CBL MARKING,1X1X3,BLANK,WRITE-ON,S</v>
          </cell>
          <cell r="I229">
            <v>1</v>
          </cell>
          <cell r="J229">
            <v>1</v>
          </cell>
          <cell r="K229" t="str">
            <v>EA</v>
          </cell>
          <cell r="L229" t="str">
            <v>Y</v>
          </cell>
          <cell r="M229" t="str">
            <v xml:space="preserve">   </v>
          </cell>
          <cell r="N229" t="str">
            <v>Z</v>
          </cell>
          <cell r="O229" t="str">
            <v>ZZ</v>
          </cell>
          <cell r="P229" t="str">
            <v>THOMAS &amp; BETTS</v>
          </cell>
          <cell r="Q229" t="str">
            <v>WLP-1300</v>
          </cell>
          <cell r="T229">
            <v>0</v>
          </cell>
          <cell r="V229">
            <v>0</v>
          </cell>
          <cell r="X229">
            <v>0</v>
          </cell>
          <cell r="Z229">
            <v>0</v>
          </cell>
        </row>
        <row r="230">
          <cell r="E230" t="str">
            <v>79-00021-04</v>
          </cell>
          <cell r="G230" t="str">
            <v>B</v>
          </cell>
          <cell r="H230" t="str">
            <v>LABEL,CBL MARKING,1X1X5,BLANK,WRITE-ON,S</v>
          </cell>
          <cell r="I230">
            <v>1</v>
          </cell>
          <cell r="J230">
            <v>1</v>
          </cell>
          <cell r="K230" t="str">
            <v>EA</v>
          </cell>
          <cell r="L230" t="str">
            <v>Y</v>
          </cell>
          <cell r="M230" t="str">
            <v xml:space="preserve">   </v>
          </cell>
          <cell r="N230" t="str">
            <v>Z</v>
          </cell>
          <cell r="O230" t="str">
            <v>ZZ</v>
          </cell>
          <cell r="P230" t="str">
            <v>THOMAS &amp; BETTS</v>
          </cell>
          <cell r="Q230" t="str">
            <v>THT-139-461-2</v>
          </cell>
          <cell r="T230">
            <v>0</v>
          </cell>
          <cell r="V230">
            <v>0</v>
          </cell>
          <cell r="X230">
            <v>0</v>
          </cell>
          <cell r="Z230">
            <v>0</v>
          </cell>
        </row>
        <row r="231">
          <cell r="E231" t="str">
            <v>74-032409-00</v>
          </cell>
          <cell r="G231" t="str">
            <v>C</v>
          </cell>
          <cell r="H231" t="str">
            <v>WORKMANSHIP STANDARDS</v>
          </cell>
          <cell r="I231">
            <v>1</v>
          </cell>
          <cell r="J231">
            <v>1</v>
          </cell>
          <cell r="K231" t="str">
            <v>EA</v>
          </cell>
          <cell r="L231" t="str">
            <v>Y</v>
          </cell>
          <cell r="M231" t="str">
            <v xml:space="preserve">   </v>
          </cell>
          <cell r="N231" t="str">
            <v>Z</v>
          </cell>
          <cell r="O231" t="str">
            <v>ZZ</v>
          </cell>
          <cell r="T231">
            <v>0</v>
          </cell>
          <cell r="V231">
            <v>0</v>
          </cell>
          <cell r="X231">
            <v>0</v>
          </cell>
          <cell r="Z231">
            <v>0</v>
          </cell>
        </row>
        <row r="232">
          <cell r="E232" t="str">
            <v>202-328325-001</v>
          </cell>
          <cell r="G232" t="str">
            <v>F</v>
          </cell>
          <cell r="H232" t="str">
            <v>PROC,CRIMP TERMINATION GUIDELINE</v>
          </cell>
          <cell r="I232">
            <v>1</v>
          </cell>
          <cell r="J232">
            <v>1</v>
          </cell>
          <cell r="K232" t="str">
            <v>EA</v>
          </cell>
          <cell r="L232" t="str">
            <v>Y</v>
          </cell>
          <cell r="M232" t="str">
            <v xml:space="preserve">   </v>
          </cell>
          <cell r="N232" t="str">
            <v>Z</v>
          </cell>
          <cell r="O232" t="str">
            <v>ZZ</v>
          </cell>
          <cell r="T232">
            <v>0</v>
          </cell>
          <cell r="V232">
            <v>0</v>
          </cell>
          <cell r="X232">
            <v>0</v>
          </cell>
          <cell r="Z232">
            <v>0</v>
          </cell>
        </row>
        <row r="233">
          <cell r="E233" t="str">
            <v>74-024094-00</v>
          </cell>
          <cell r="G233" t="str">
            <v>U</v>
          </cell>
          <cell r="H233" t="str">
            <v>PROC,PART IDENTIFICATION</v>
          </cell>
          <cell r="I233">
            <v>1</v>
          </cell>
          <cell r="J233">
            <v>1</v>
          </cell>
          <cell r="K233" t="str">
            <v>EA</v>
          </cell>
          <cell r="L233" t="str">
            <v>Y</v>
          </cell>
          <cell r="M233" t="str">
            <v xml:space="preserve">   </v>
          </cell>
          <cell r="N233" t="str">
            <v>Z</v>
          </cell>
          <cell r="O233" t="str">
            <v>ZZ</v>
          </cell>
          <cell r="T233">
            <v>0</v>
          </cell>
          <cell r="V233">
            <v>0</v>
          </cell>
          <cell r="X233">
            <v>0</v>
          </cell>
          <cell r="Z233">
            <v>0</v>
          </cell>
        </row>
        <row r="234">
          <cell r="E234" t="str">
            <v>603-090436-001</v>
          </cell>
          <cell r="G234" t="str">
            <v>J</v>
          </cell>
          <cell r="H234" t="str">
            <v>SPECIFICATION,PACKAGING</v>
          </cell>
          <cell r="I234">
            <v>1</v>
          </cell>
          <cell r="J234">
            <v>1</v>
          </cell>
          <cell r="K234" t="str">
            <v>EA</v>
          </cell>
          <cell r="L234" t="str">
            <v>Y</v>
          </cell>
          <cell r="M234" t="str">
            <v xml:space="preserve">   </v>
          </cell>
          <cell r="N234" t="str">
            <v>Z</v>
          </cell>
          <cell r="O234" t="str">
            <v>ZZ</v>
          </cell>
          <cell r="T234">
            <v>0</v>
          </cell>
          <cell r="V234">
            <v>0</v>
          </cell>
          <cell r="X234">
            <v>0</v>
          </cell>
          <cell r="Z234">
            <v>0</v>
          </cell>
        </row>
        <row r="235">
          <cell r="E235" t="str">
            <v>225-282181-002</v>
          </cell>
          <cell r="G235" t="str">
            <v>A</v>
          </cell>
          <cell r="H235" t="str">
            <v>DIAG,WRG,EIOC 0,WATER VLV</v>
          </cell>
          <cell r="I235">
            <v>1</v>
          </cell>
          <cell r="J235">
            <v>1</v>
          </cell>
          <cell r="K235" t="str">
            <v>EA</v>
          </cell>
          <cell r="L235" t="str">
            <v xml:space="preserve"> </v>
          </cell>
          <cell r="M235" t="str">
            <v xml:space="preserve">   </v>
          </cell>
          <cell r="N235" t="str">
            <v>Z</v>
          </cell>
          <cell r="O235" t="str">
            <v>ZZ</v>
          </cell>
          <cell r="T235">
            <v>0</v>
          </cell>
          <cell r="V235">
            <v>0</v>
          </cell>
          <cell r="X235">
            <v>0</v>
          </cell>
          <cell r="Z235">
            <v>0</v>
          </cell>
        </row>
        <row r="236">
          <cell r="E236" t="str">
            <v>03-360361-02</v>
          </cell>
          <cell r="F236" t="str">
            <v>CABLES</v>
          </cell>
          <cell r="G236" t="str">
            <v>A</v>
          </cell>
          <cell r="H236" t="str">
            <v>CBL ASSY,RELAY CNTRLR,RF PCA,RF DIST,85</v>
          </cell>
          <cell r="I236">
            <v>1</v>
          </cell>
          <cell r="J236">
            <v>1</v>
          </cell>
          <cell r="K236" t="str">
            <v>EA</v>
          </cell>
          <cell r="L236" t="str">
            <v>Y</v>
          </cell>
          <cell r="M236" t="str">
            <v xml:space="preserve">   </v>
          </cell>
          <cell r="N236" t="str">
            <v>L</v>
          </cell>
          <cell r="O236" t="str">
            <v>RAPID</v>
          </cell>
          <cell r="S236">
            <v>114</v>
          </cell>
          <cell r="T236">
            <v>114</v>
          </cell>
          <cell r="U236">
            <v>114</v>
          </cell>
          <cell r="V236">
            <v>114</v>
          </cell>
          <cell r="W236">
            <v>62</v>
          </cell>
          <cell r="X236">
            <v>62</v>
          </cell>
          <cell r="Y236">
            <v>62</v>
          </cell>
          <cell r="Z236">
            <v>62</v>
          </cell>
          <cell r="AA236">
            <v>62</v>
          </cell>
        </row>
        <row r="237">
          <cell r="E237" t="str">
            <v>76-360361-02</v>
          </cell>
          <cell r="G237" t="str">
            <v>A</v>
          </cell>
          <cell r="H237" t="str">
            <v>SCHEM,CBL ASSY,RELAY CNTRLR,RF PCA,RF DI</v>
          </cell>
          <cell r="I237">
            <v>1</v>
          </cell>
          <cell r="J237">
            <v>1</v>
          </cell>
          <cell r="K237" t="str">
            <v>EA</v>
          </cell>
          <cell r="L237" t="str">
            <v>Y</v>
          </cell>
          <cell r="M237" t="str">
            <v xml:space="preserve">   </v>
          </cell>
          <cell r="N237" t="str">
            <v>Z</v>
          </cell>
          <cell r="O237" t="str">
            <v>ZZ</v>
          </cell>
          <cell r="T237">
            <v>0</v>
          </cell>
          <cell r="V237">
            <v>0</v>
          </cell>
          <cell r="X237">
            <v>0</v>
          </cell>
          <cell r="Z237">
            <v>0</v>
          </cell>
        </row>
        <row r="238">
          <cell r="E238" t="str">
            <v>38-10035-00</v>
          </cell>
          <cell r="G238" t="str">
            <v>A</v>
          </cell>
          <cell r="H238" t="str">
            <v>CABLE,10 COND,150V 22AW</v>
          </cell>
          <cell r="I238">
            <v>7.5</v>
          </cell>
          <cell r="J238">
            <v>7.5</v>
          </cell>
          <cell r="K238" t="str">
            <v>FT</v>
          </cell>
          <cell r="L238" t="str">
            <v>Y</v>
          </cell>
          <cell r="M238" t="str">
            <v xml:space="preserve">   </v>
          </cell>
          <cell r="N238" t="str">
            <v>L</v>
          </cell>
          <cell r="O238" t="str">
            <v>ZZ</v>
          </cell>
          <cell r="P238" t="str">
            <v>ALPHA WIRE</v>
          </cell>
          <cell r="Q238" t="str">
            <v>1299/10C</v>
          </cell>
          <cell r="T238">
            <v>0</v>
          </cell>
          <cell r="V238">
            <v>0</v>
          </cell>
          <cell r="X238">
            <v>0</v>
          </cell>
          <cell r="Z238">
            <v>0</v>
          </cell>
        </row>
        <row r="239">
          <cell r="E239" t="str">
            <v>39-10021-00</v>
          </cell>
          <cell r="G239" t="str">
            <v>B</v>
          </cell>
          <cell r="H239" t="str">
            <v>CONN,9 PIN D MALE CRIMP</v>
          </cell>
          <cell r="I239">
            <v>1</v>
          </cell>
          <cell r="J239">
            <v>1</v>
          </cell>
          <cell r="K239" t="str">
            <v>EA</v>
          </cell>
          <cell r="L239" t="str">
            <v>Y</v>
          </cell>
          <cell r="M239" t="str">
            <v xml:space="preserve">   </v>
          </cell>
          <cell r="N239" t="str">
            <v>L</v>
          </cell>
          <cell r="O239" t="str">
            <v>ZZ</v>
          </cell>
          <cell r="P239" t="str">
            <v>ITT CANNON</v>
          </cell>
          <cell r="Q239" t="str">
            <v>DEU-9P-K87-F0</v>
          </cell>
          <cell r="T239">
            <v>0</v>
          </cell>
          <cell r="V239">
            <v>0</v>
          </cell>
          <cell r="X239">
            <v>0</v>
          </cell>
          <cell r="Z239">
            <v>0</v>
          </cell>
        </row>
        <row r="240">
          <cell r="E240" t="str">
            <v>39-10022-00</v>
          </cell>
          <cell r="G240" t="str">
            <v>B</v>
          </cell>
          <cell r="H240" t="str">
            <v>CONN,9 PIN D FEM CRIMP</v>
          </cell>
          <cell r="I240">
            <v>1</v>
          </cell>
          <cell r="J240">
            <v>1</v>
          </cell>
          <cell r="K240" t="str">
            <v>EA</v>
          </cell>
          <cell r="L240" t="str">
            <v>Y</v>
          </cell>
          <cell r="M240" t="str">
            <v xml:space="preserve">   </v>
          </cell>
          <cell r="N240" t="str">
            <v>L</v>
          </cell>
          <cell r="O240" t="str">
            <v>ZZ</v>
          </cell>
          <cell r="P240" t="str">
            <v>ITT CANNON</v>
          </cell>
          <cell r="Q240" t="str">
            <v>DEU9SA197F0</v>
          </cell>
          <cell r="T240">
            <v>0</v>
          </cell>
          <cell r="V240">
            <v>0</v>
          </cell>
          <cell r="X240">
            <v>0</v>
          </cell>
          <cell r="Z240">
            <v>0</v>
          </cell>
        </row>
        <row r="241">
          <cell r="E241" t="str">
            <v>39-10031-00</v>
          </cell>
          <cell r="G241" t="str">
            <v>A</v>
          </cell>
          <cell r="H241" t="str">
            <v>CONTACT,PIN,24-20AWG,D-SUB</v>
          </cell>
          <cell r="I241">
            <v>9</v>
          </cell>
          <cell r="J241">
            <v>9</v>
          </cell>
          <cell r="K241" t="str">
            <v>EA</v>
          </cell>
          <cell r="L241" t="str">
            <v>Y</v>
          </cell>
          <cell r="M241" t="str">
            <v xml:space="preserve">   </v>
          </cell>
          <cell r="N241" t="str">
            <v>L</v>
          </cell>
          <cell r="O241" t="str">
            <v>ZZ</v>
          </cell>
          <cell r="P241" t="str">
            <v>ITT CANN</v>
          </cell>
          <cell r="Q241" t="str">
            <v>030-1952-000</v>
          </cell>
          <cell r="T241">
            <v>0</v>
          </cell>
          <cell r="V241">
            <v>0</v>
          </cell>
          <cell r="X241">
            <v>0</v>
          </cell>
          <cell r="Z241">
            <v>0</v>
          </cell>
        </row>
        <row r="242">
          <cell r="E242" t="str">
            <v>39-10032-00</v>
          </cell>
          <cell r="G242" t="str">
            <v>B</v>
          </cell>
          <cell r="H242" t="str">
            <v>CONTACT,SKT,24-20 AWG,D-SUB</v>
          </cell>
          <cell r="I242">
            <v>9</v>
          </cell>
          <cell r="J242">
            <v>9</v>
          </cell>
          <cell r="K242" t="str">
            <v>EA</v>
          </cell>
          <cell r="L242" t="str">
            <v>Y</v>
          </cell>
          <cell r="M242" t="str">
            <v xml:space="preserve">   </v>
          </cell>
          <cell r="N242" t="str">
            <v>L</v>
          </cell>
          <cell r="O242" t="str">
            <v>ZZ</v>
          </cell>
          <cell r="P242" t="str">
            <v>ITT CANNON</v>
          </cell>
          <cell r="Q242" t="str">
            <v>030-1953-000</v>
          </cell>
          <cell r="T242">
            <v>0</v>
          </cell>
          <cell r="V242">
            <v>0</v>
          </cell>
          <cell r="X242">
            <v>0</v>
          </cell>
          <cell r="Z242">
            <v>0</v>
          </cell>
        </row>
        <row r="243">
          <cell r="E243" t="str">
            <v>10-00059-00</v>
          </cell>
          <cell r="G243" t="str">
            <v>A</v>
          </cell>
          <cell r="H243" t="str">
            <v>HEAT SHRINK TUBING,.375,BLACK</v>
          </cell>
          <cell r="I243">
            <v>1</v>
          </cell>
          <cell r="J243">
            <v>1</v>
          </cell>
          <cell r="K243" t="str">
            <v>FT</v>
          </cell>
          <cell r="L243" t="str">
            <v>Y</v>
          </cell>
          <cell r="M243" t="str">
            <v xml:space="preserve">   </v>
          </cell>
          <cell r="N243" t="str">
            <v>L</v>
          </cell>
          <cell r="O243" t="str">
            <v>ZZ</v>
          </cell>
          <cell r="P243" t="str">
            <v>THOMAS &amp; BETTS</v>
          </cell>
          <cell r="Q243" t="str">
            <v>CP0375-0-25</v>
          </cell>
          <cell r="T243">
            <v>0</v>
          </cell>
          <cell r="V243">
            <v>0</v>
          </cell>
          <cell r="X243">
            <v>0</v>
          </cell>
          <cell r="Z243">
            <v>0</v>
          </cell>
        </row>
        <row r="244">
          <cell r="E244" t="str">
            <v>39-00021-01</v>
          </cell>
          <cell r="G244" t="str">
            <v>A</v>
          </cell>
          <cell r="H244" t="str">
            <v>BACKSHELL,9 POS CONN,D-SUB,CBL</v>
          </cell>
          <cell r="I244">
            <v>2</v>
          </cell>
          <cell r="J244">
            <v>2</v>
          </cell>
          <cell r="K244" t="str">
            <v>EA</v>
          </cell>
          <cell r="L244" t="str">
            <v>Y</v>
          </cell>
          <cell r="M244" t="str">
            <v xml:space="preserve">   </v>
          </cell>
          <cell r="N244" t="str">
            <v>L</v>
          </cell>
          <cell r="O244" t="str">
            <v>ZZ</v>
          </cell>
          <cell r="P244" t="str">
            <v>NORTHERN TECH</v>
          </cell>
          <cell r="Q244" t="str">
            <v>C88E000218</v>
          </cell>
          <cell r="T244">
            <v>0</v>
          </cell>
          <cell r="V244">
            <v>0</v>
          </cell>
          <cell r="X244">
            <v>0</v>
          </cell>
          <cell r="Z244">
            <v>0</v>
          </cell>
        </row>
        <row r="245">
          <cell r="E245" t="str">
            <v>79-00021-00</v>
          </cell>
          <cell r="G245" t="str">
            <v>A</v>
          </cell>
          <cell r="H245" t="str">
            <v>LABEL,BLANK 1 X 1/2</v>
          </cell>
          <cell r="I245">
            <v>2</v>
          </cell>
          <cell r="J245">
            <v>2</v>
          </cell>
          <cell r="K245" t="str">
            <v>EA</v>
          </cell>
          <cell r="L245" t="str">
            <v>Y</v>
          </cell>
          <cell r="M245" t="str">
            <v xml:space="preserve">   </v>
          </cell>
          <cell r="N245" t="str">
            <v>L</v>
          </cell>
          <cell r="O245" t="str">
            <v>ZZ</v>
          </cell>
          <cell r="P245" t="str">
            <v>THOMAS &amp; BETTS</v>
          </cell>
          <cell r="Q245" t="str">
            <v>WES-1112</v>
          </cell>
          <cell r="T245">
            <v>0</v>
          </cell>
          <cell r="V245">
            <v>0</v>
          </cell>
          <cell r="X245">
            <v>0</v>
          </cell>
          <cell r="Z245">
            <v>0</v>
          </cell>
        </row>
        <row r="246">
          <cell r="E246" t="str">
            <v>31-00233-00</v>
          </cell>
          <cell r="G246" t="str">
            <v>A</v>
          </cell>
          <cell r="H246" t="str">
            <v>TAPE,COPPER FOIL,1/2</v>
          </cell>
          <cell r="I246">
            <v>1</v>
          </cell>
          <cell r="J246">
            <v>1</v>
          </cell>
          <cell r="K246" t="str">
            <v>FT</v>
          </cell>
          <cell r="L246" t="str">
            <v>Y</v>
          </cell>
          <cell r="M246" t="str">
            <v xml:space="preserve">   </v>
          </cell>
          <cell r="N246" t="str">
            <v>L</v>
          </cell>
          <cell r="O246" t="str">
            <v>ZZ</v>
          </cell>
          <cell r="P246" t="str">
            <v>3M</v>
          </cell>
          <cell r="Q246" t="str">
            <v>1181 TAPE (1/2)</v>
          </cell>
          <cell r="T246">
            <v>0</v>
          </cell>
          <cell r="V246">
            <v>0</v>
          </cell>
          <cell r="X246">
            <v>0</v>
          </cell>
          <cell r="Z246">
            <v>0</v>
          </cell>
        </row>
        <row r="247">
          <cell r="E247" t="str">
            <v>03-387795-00</v>
          </cell>
          <cell r="F247" t="str">
            <v>CABLES</v>
          </cell>
          <cell r="G247" t="str">
            <v>A</v>
          </cell>
          <cell r="H247" t="str">
            <v>CBL ASSY,25DSUB,PNEUMATIC F INTFC</v>
          </cell>
          <cell r="I247">
            <v>1</v>
          </cell>
          <cell r="J247">
            <v>1</v>
          </cell>
          <cell r="K247" t="str">
            <v>EA</v>
          </cell>
          <cell r="L247" t="str">
            <v>Y</v>
          </cell>
          <cell r="M247" t="str">
            <v xml:space="preserve">   </v>
          </cell>
          <cell r="N247" t="str">
            <v>L</v>
          </cell>
          <cell r="O247" t="str">
            <v>NPI SOLUTIONS</v>
          </cell>
          <cell r="S247">
            <v>88.5</v>
          </cell>
          <cell r="T247">
            <v>88.5</v>
          </cell>
          <cell r="U247">
            <v>88.5</v>
          </cell>
          <cell r="V247">
            <v>88.5</v>
          </cell>
          <cell r="W247">
            <v>62.79</v>
          </cell>
          <cell r="X247">
            <v>62.79</v>
          </cell>
          <cell r="Y247">
            <v>61.23</v>
          </cell>
          <cell r="Z247">
            <v>61.23</v>
          </cell>
          <cell r="AA247">
            <v>59.67</v>
          </cell>
        </row>
        <row r="248">
          <cell r="E248" t="str">
            <v>76-387795-00</v>
          </cell>
          <cell r="G248" t="str">
            <v>A</v>
          </cell>
          <cell r="H248" t="str">
            <v>SCHEM,CBL ASSY,25DSUB,PNEUMATIC F INTFC</v>
          </cell>
          <cell r="I248">
            <v>1</v>
          </cell>
          <cell r="J248">
            <v>1</v>
          </cell>
          <cell r="K248" t="str">
            <v>EA</v>
          </cell>
          <cell r="L248" t="str">
            <v>Y</v>
          </cell>
          <cell r="M248" t="str">
            <v xml:space="preserve">   </v>
          </cell>
          <cell r="N248" t="str">
            <v>Z</v>
          </cell>
          <cell r="O248" t="str">
            <v>ZZ</v>
          </cell>
          <cell r="T248">
            <v>0</v>
          </cell>
          <cell r="V248">
            <v>0</v>
          </cell>
          <cell r="X248">
            <v>0</v>
          </cell>
          <cell r="Z248">
            <v>0</v>
          </cell>
        </row>
        <row r="249">
          <cell r="E249" t="str">
            <v>39-10025-00</v>
          </cell>
          <cell r="G249" t="str">
            <v>D</v>
          </cell>
          <cell r="H249" t="str">
            <v>CONN,D-SUB,25M,CRIMP</v>
          </cell>
          <cell r="I249">
            <v>1</v>
          </cell>
          <cell r="J249">
            <v>1</v>
          </cell>
          <cell r="K249" t="str">
            <v>EA</v>
          </cell>
          <cell r="L249" t="str">
            <v>Y</v>
          </cell>
          <cell r="M249" t="str">
            <v xml:space="preserve">   </v>
          </cell>
          <cell r="N249" t="str">
            <v>L</v>
          </cell>
          <cell r="O249" t="str">
            <v>ZZ</v>
          </cell>
          <cell r="P249" t="str">
            <v>ITT CANNON</v>
          </cell>
          <cell r="Q249" t="str">
            <v>DBU-25P K87 FO</v>
          </cell>
          <cell r="T249">
            <v>0</v>
          </cell>
          <cell r="V249">
            <v>0</v>
          </cell>
          <cell r="X249">
            <v>0</v>
          </cell>
          <cell r="Z249">
            <v>0</v>
          </cell>
        </row>
        <row r="250">
          <cell r="E250" t="str">
            <v>39-10026-00</v>
          </cell>
          <cell r="G250" t="str">
            <v>C</v>
          </cell>
          <cell r="H250" t="str">
            <v>CONN,25 PIN D FEMALE CRIMP</v>
          </cell>
          <cell r="I250">
            <v>1</v>
          </cell>
          <cell r="J250">
            <v>1</v>
          </cell>
          <cell r="K250" t="str">
            <v>EA</v>
          </cell>
          <cell r="L250" t="str">
            <v>Y</v>
          </cell>
          <cell r="M250" t="str">
            <v xml:space="preserve">   </v>
          </cell>
          <cell r="N250" t="str">
            <v>L</v>
          </cell>
          <cell r="O250" t="str">
            <v>ZZ</v>
          </cell>
          <cell r="P250" t="str">
            <v>ITT CANNON</v>
          </cell>
          <cell r="Q250" t="str">
            <v>110977-0021</v>
          </cell>
          <cell r="T250">
            <v>0</v>
          </cell>
          <cell r="V250">
            <v>0</v>
          </cell>
          <cell r="X250">
            <v>0</v>
          </cell>
          <cell r="Z250">
            <v>0</v>
          </cell>
        </row>
        <row r="251">
          <cell r="E251" t="str">
            <v>39-00019-01</v>
          </cell>
          <cell r="G251" t="str">
            <v>B</v>
          </cell>
          <cell r="H251" t="str">
            <v>BACKSHELL,25POS,CONN,VERT</v>
          </cell>
          <cell r="I251">
            <v>1</v>
          </cell>
          <cell r="J251">
            <v>1</v>
          </cell>
          <cell r="K251" t="str">
            <v>EA</v>
          </cell>
          <cell r="L251" t="str">
            <v>Y</v>
          </cell>
          <cell r="M251" t="str">
            <v xml:space="preserve">   </v>
          </cell>
          <cell r="N251" t="str">
            <v>L</v>
          </cell>
          <cell r="O251" t="str">
            <v>ZZ</v>
          </cell>
          <cell r="P251" t="str">
            <v>NORTHERN TECHNOLOGIES</v>
          </cell>
          <cell r="Q251" t="str">
            <v>C88E000203</v>
          </cell>
          <cell r="T251">
            <v>0</v>
          </cell>
          <cell r="V251">
            <v>0</v>
          </cell>
          <cell r="X251">
            <v>0</v>
          </cell>
          <cell r="Z251">
            <v>0</v>
          </cell>
        </row>
        <row r="252">
          <cell r="E252" t="str">
            <v>39-10031-00</v>
          </cell>
          <cell r="G252" t="str">
            <v>A</v>
          </cell>
          <cell r="H252" t="str">
            <v>CONTACT,PIN,24-20AWG,D-SUB</v>
          </cell>
          <cell r="I252">
            <v>12</v>
          </cell>
          <cell r="J252">
            <v>12</v>
          </cell>
          <cell r="K252" t="str">
            <v>EA</v>
          </cell>
          <cell r="L252" t="str">
            <v>Y</v>
          </cell>
          <cell r="M252" t="str">
            <v xml:space="preserve">   </v>
          </cell>
          <cell r="N252" t="str">
            <v>L</v>
          </cell>
          <cell r="O252" t="str">
            <v>ZZ</v>
          </cell>
          <cell r="P252" t="str">
            <v>ITT CANN</v>
          </cell>
          <cell r="Q252" t="str">
            <v>030-1952-000</v>
          </cell>
          <cell r="T252">
            <v>0</v>
          </cell>
          <cell r="V252">
            <v>0</v>
          </cell>
          <cell r="X252">
            <v>0</v>
          </cell>
          <cell r="Z252">
            <v>0</v>
          </cell>
        </row>
        <row r="253">
          <cell r="E253" t="str">
            <v>39-10032-00</v>
          </cell>
          <cell r="G253" t="str">
            <v>B</v>
          </cell>
          <cell r="H253" t="str">
            <v>CONTACT,SKT,24-20 AWG,D-SUB</v>
          </cell>
          <cell r="I253">
            <v>12</v>
          </cell>
          <cell r="J253">
            <v>12</v>
          </cell>
          <cell r="K253" t="str">
            <v>EA</v>
          </cell>
          <cell r="L253" t="str">
            <v>Y</v>
          </cell>
          <cell r="M253" t="str">
            <v xml:space="preserve">   </v>
          </cell>
          <cell r="N253" t="str">
            <v>L</v>
          </cell>
          <cell r="O253" t="str">
            <v>ZZ</v>
          </cell>
          <cell r="P253" t="str">
            <v>ITT CANNON</v>
          </cell>
          <cell r="Q253" t="str">
            <v>030-1953-000</v>
          </cell>
          <cell r="T253">
            <v>0</v>
          </cell>
          <cell r="V253">
            <v>0</v>
          </cell>
          <cell r="X253">
            <v>0</v>
          </cell>
          <cell r="Z253">
            <v>0</v>
          </cell>
        </row>
        <row r="254">
          <cell r="E254" t="str">
            <v>31-00233-00</v>
          </cell>
          <cell r="G254" t="str">
            <v>A</v>
          </cell>
          <cell r="H254" t="str">
            <v>TAPE,COPPER FOIL,1/2</v>
          </cell>
          <cell r="I254">
            <v>1</v>
          </cell>
          <cell r="J254">
            <v>1</v>
          </cell>
          <cell r="K254" t="str">
            <v>FT</v>
          </cell>
          <cell r="L254" t="str">
            <v>Y</v>
          </cell>
          <cell r="M254" t="str">
            <v xml:space="preserve">   </v>
          </cell>
          <cell r="N254" t="str">
            <v>L</v>
          </cell>
          <cell r="O254" t="str">
            <v>ZZ</v>
          </cell>
          <cell r="P254" t="str">
            <v>3M</v>
          </cell>
          <cell r="Q254" t="str">
            <v>1181 TAPE (1/2)</v>
          </cell>
          <cell r="T254">
            <v>0</v>
          </cell>
          <cell r="V254">
            <v>0</v>
          </cell>
          <cell r="X254">
            <v>0</v>
          </cell>
          <cell r="Z254">
            <v>0</v>
          </cell>
        </row>
        <row r="255">
          <cell r="E255" t="str">
            <v>10-00059-00</v>
          </cell>
          <cell r="G255" t="str">
            <v>A</v>
          </cell>
          <cell r="H255" t="str">
            <v>HEAT SHRINK TUBING,.375,BLACK</v>
          </cell>
          <cell r="I255">
            <v>0.5</v>
          </cell>
          <cell r="J255">
            <v>0.5</v>
          </cell>
          <cell r="K255" t="str">
            <v>FT</v>
          </cell>
          <cell r="L255" t="str">
            <v>Y</v>
          </cell>
          <cell r="M255" t="str">
            <v xml:space="preserve">   </v>
          </cell>
          <cell r="N255" t="str">
            <v>L</v>
          </cell>
          <cell r="O255" t="str">
            <v>ZZ</v>
          </cell>
          <cell r="P255" t="str">
            <v>THOMAS &amp; BETTS</v>
          </cell>
          <cell r="Q255" t="str">
            <v>CP0375-0-25</v>
          </cell>
          <cell r="T255">
            <v>0</v>
          </cell>
          <cell r="V255">
            <v>0</v>
          </cell>
          <cell r="X255">
            <v>0</v>
          </cell>
          <cell r="Z255">
            <v>0</v>
          </cell>
        </row>
        <row r="256">
          <cell r="E256" t="str">
            <v>79-00021-00</v>
          </cell>
          <cell r="G256" t="str">
            <v>A</v>
          </cell>
          <cell r="H256" t="str">
            <v>LABEL,BLANK 1 X 1/2</v>
          </cell>
          <cell r="I256">
            <v>2</v>
          </cell>
          <cell r="J256">
            <v>2</v>
          </cell>
          <cell r="K256" t="str">
            <v>EA</v>
          </cell>
          <cell r="L256" t="str">
            <v>Y</v>
          </cell>
          <cell r="M256" t="str">
            <v xml:space="preserve">   </v>
          </cell>
          <cell r="N256" t="str">
            <v>L</v>
          </cell>
          <cell r="O256" t="str">
            <v>ZZ</v>
          </cell>
          <cell r="P256" t="str">
            <v>THOMAS &amp; BETTS</v>
          </cell>
          <cell r="Q256" t="str">
            <v>WES-1112</v>
          </cell>
          <cell r="T256">
            <v>0</v>
          </cell>
          <cell r="V256">
            <v>0</v>
          </cell>
          <cell r="X256">
            <v>0</v>
          </cell>
          <cell r="Z256">
            <v>0</v>
          </cell>
        </row>
        <row r="257">
          <cell r="E257" t="str">
            <v>39-340908-26</v>
          </cell>
          <cell r="G257" t="str">
            <v>B</v>
          </cell>
          <cell r="H257" t="str">
            <v>BACKSHELL,LRG 25PIN,45DEG,MTEAL HOOD</v>
          </cell>
          <cell r="I257">
            <v>1</v>
          </cell>
          <cell r="J257">
            <v>1</v>
          </cell>
          <cell r="K257" t="str">
            <v>EA</v>
          </cell>
          <cell r="L257" t="str">
            <v>Y</v>
          </cell>
          <cell r="M257" t="str">
            <v xml:space="preserve">   </v>
          </cell>
          <cell r="N257" t="str">
            <v>L</v>
          </cell>
          <cell r="O257" t="str">
            <v>ZZ</v>
          </cell>
          <cell r="P257" t="str">
            <v>MOLEX, LLC</v>
          </cell>
          <cell r="Q257">
            <v>1731110062</v>
          </cell>
          <cell r="T257">
            <v>0</v>
          </cell>
          <cell r="V257">
            <v>0</v>
          </cell>
          <cell r="X257">
            <v>0</v>
          </cell>
          <cell r="Z257">
            <v>0</v>
          </cell>
        </row>
        <row r="258">
          <cell r="E258" t="str">
            <v>39-178687-00</v>
          </cell>
          <cell r="G258" t="str">
            <v>B</v>
          </cell>
          <cell r="H258" t="str">
            <v>BACKSHELL,CLIP FOR FCT CONNS</v>
          </cell>
          <cell r="I258">
            <v>2</v>
          </cell>
          <cell r="J258">
            <v>2</v>
          </cell>
          <cell r="K258" t="str">
            <v>EA</v>
          </cell>
          <cell r="L258" t="str">
            <v>Y</v>
          </cell>
          <cell r="M258" t="str">
            <v xml:space="preserve">   </v>
          </cell>
          <cell r="N258" t="str">
            <v>L</v>
          </cell>
          <cell r="O258" t="str">
            <v>ZZ</v>
          </cell>
          <cell r="P258" t="str">
            <v>MOLEX, LLC</v>
          </cell>
          <cell r="Q258">
            <v>1731120066</v>
          </cell>
          <cell r="T258">
            <v>0</v>
          </cell>
          <cell r="V258">
            <v>0</v>
          </cell>
          <cell r="X258">
            <v>0</v>
          </cell>
          <cell r="Z258">
            <v>0</v>
          </cell>
        </row>
        <row r="259">
          <cell r="E259" t="str">
            <v>38-145006-12</v>
          </cell>
          <cell r="G259" t="str">
            <v>A</v>
          </cell>
          <cell r="H259" t="str">
            <v>CABLE,12 COND,22AWG,F SHLD</v>
          </cell>
          <cell r="I259">
            <v>2.7</v>
          </cell>
          <cell r="J259">
            <v>2.7</v>
          </cell>
          <cell r="K259" t="str">
            <v>FT</v>
          </cell>
          <cell r="L259" t="str">
            <v>Y</v>
          </cell>
          <cell r="M259" t="str">
            <v xml:space="preserve">   </v>
          </cell>
          <cell r="N259" t="str">
            <v>L</v>
          </cell>
          <cell r="O259" t="str">
            <v>ZZ</v>
          </cell>
          <cell r="P259" t="str">
            <v>ALPHA WIRE</v>
          </cell>
          <cell r="Q259" t="str">
            <v>1299/12C</v>
          </cell>
          <cell r="T259">
            <v>0</v>
          </cell>
          <cell r="V259">
            <v>0</v>
          </cell>
          <cell r="X259">
            <v>0</v>
          </cell>
          <cell r="Z259">
            <v>0</v>
          </cell>
        </row>
        <row r="260">
          <cell r="E260" t="str">
            <v>03-353468-00</v>
          </cell>
          <cell r="F260" t="str">
            <v>CABLES</v>
          </cell>
          <cell r="G260" t="str">
            <v>B</v>
          </cell>
          <cell r="H260" t="str">
            <v>CBL ASSY,9DSUB,HOIST LMT SW,INTLK</v>
          </cell>
          <cell r="I260">
            <v>1</v>
          </cell>
          <cell r="J260">
            <v>1</v>
          </cell>
          <cell r="K260" t="str">
            <v>EA</v>
          </cell>
          <cell r="L260" t="str">
            <v>Y</v>
          </cell>
          <cell r="M260" t="str">
            <v xml:space="preserve">   </v>
          </cell>
          <cell r="N260" t="str">
            <v>L</v>
          </cell>
          <cell r="O260" t="str">
            <v>NPI SOLUTIONS</v>
          </cell>
          <cell r="S260">
            <v>85.93</v>
          </cell>
          <cell r="T260">
            <v>85.93</v>
          </cell>
          <cell r="U260">
            <v>85.93</v>
          </cell>
          <cell r="V260">
            <v>85.93</v>
          </cell>
          <cell r="W260">
            <v>73.709999999999994</v>
          </cell>
          <cell r="X260">
            <v>73.709999999999994</v>
          </cell>
          <cell r="Y260">
            <v>67.83</v>
          </cell>
          <cell r="Z260">
            <v>67.83</v>
          </cell>
          <cell r="AA260">
            <v>64.56</v>
          </cell>
        </row>
        <row r="261">
          <cell r="E261" t="str">
            <v>76-353468-00</v>
          </cell>
          <cell r="G261" t="str">
            <v>B</v>
          </cell>
          <cell r="H261" t="str">
            <v>SCHEM,CBL ASSY,9DSUB,HOIST LMT SW,INTLK</v>
          </cell>
          <cell r="I261">
            <v>1</v>
          </cell>
          <cell r="J261">
            <v>1</v>
          </cell>
          <cell r="K261" t="str">
            <v>EA</v>
          </cell>
          <cell r="L261" t="str">
            <v>Y</v>
          </cell>
          <cell r="M261" t="str">
            <v xml:space="preserve">   </v>
          </cell>
          <cell r="N261" t="str">
            <v>Z</v>
          </cell>
          <cell r="O261" t="str">
            <v>ZZ</v>
          </cell>
          <cell r="T261">
            <v>0</v>
          </cell>
          <cell r="V261">
            <v>0</v>
          </cell>
          <cell r="X261">
            <v>0</v>
          </cell>
          <cell r="Z261">
            <v>0</v>
          </cell>
        </row>
        <row r="262">
          <cell r="E262" t="str">
            <v>38-109763-00</v>
          </cell>
          <cell r="G262" t="str">
            <v>B</v>
          </cell>
          <cell r="H262" t="str">
            <v>CABLE,1TWPR,22AWG,150V</v>
          </cell>
          <cell r="I262">
            <v>8.1999999999999993</v>
          </cell>
          <cell r="J262">
            <v>8.1999999999999993</v>
          </cell>
          <cell r="K262" t="str">
            <v>FT</v>
          </cell>
          <cell r="L262" t="str">
            <v>Y</v>
          </cell>
          <cell r="M262" t="str">
            <v xml:space="preserve">   </v>
          </cell>
          <cell r="N262" t="str">
            <v>L</v>
          </cell>
          <cell r="O262" t="str">
            <v>ZZ</v>
          </cell>
          <cell r="P262" t="str">
            <v>ALPHA WIRE</v>
          </cell>
          <cell r="Q262" t="str">
            <v>2211C</v>
          </cell>
          <cell r="T262">
            <v>0</v>
          </cell>
          <cell r="V262">
            <v>0</v>
          </cell>
          <cell r="X262">
            <v>0</v>
          </cell>
          <cell r="Z262">
            <v>0</v>
          </cell>
        </row>
        <row r="263">
          <cell r="E263" t="str">
            <v>39-10021-00</v>
          </cell>
          <cell r="G263" t="str">
            <v>B</v>
          </cell>
          <cell r="H263" t="str">
            <v>CONN,9 PIN D MALE CRIMP</v>
          </cell>
          <cell r="I263">
            <v>1</v>
          </cell>
          <cell r="J263">
            <v>1</v>
          </cell>
          <cell r="K263" t="str">
            <v>EA</v>
          </cell>
          <cell r="L263" t="str">
            <v>Y</v>
          </cell>
          <cell r="M263" t="str">
            <v xml:space="preserve">   </v>
          </cell>
          <cell r="N263" t="str">
            <v>L</v>
          </cell>
          <cell r="O263" t="str">
            <v>ZZ</v>
          </cell>
          <cell r="P263" t="str">
            <v>ITT CANNON</v>
          </cell>
          <cell r="Q263" t="str">
            <v>DEU-9P-K87-F0</v>
          </cell>
          <cell r="T263">
            <v>0</v>
          </cell>
          <cell r="V263">
            <v>0</v>
          </cell>
          <cell r="X263">
            <v>0</v>
          </cell>
          <cell r="Z263">
            <v>0</v>
          </cell>
        </row>
        <row r="264">
          <cell r="E264" t="str">
            <v>39-340908-09</v>
          </cell>
          <cell r="G264" t="str">
            <v>B</v>
          </cell>
          <cell r="H264" t="str">
            <v>BACKSHELL,9PIN,45DEG,METAL HOOD</v>
          </cell>
          <cell r="I264">
            <v>1</v>
          </cell>
          <cell r="J264">
            <v>1</v>
          </cell>
          <cell r="K264" t="str">
            <v>EA</v>
          </cell>
          <cell r="L264" t="str">
            <v>Y</v>
          </cell>
          <cell r="M264" t="str">
            <v xml:space="preserve">   </v>
          </cell>
          <cell r="N264" t="str">
            <v>L</v>
          </cell>
          <cell r="O264" t="str">
            <v>ZZ</v>
          </cell>
          <cell r="P264" t="str">
            <v>MOLEX, LLC</v>
          </cell>
          <cell r="Q264">
            <v>1727040095</v>
          </cell>
          <cell r="T264">
            <v>0</v>
          </cell>
          <cell r="V264">
            <v>0</v>
          </cell>
          <cell r="X264">
            <v>0</v>
          </cell>
          <cell r="Z264">
            <v>0</v>
          </cell>
        </row>
        <row r="265">
          <cell r="E265" t="str">
            <v>39-10031-00</v>
          </cell>
          <cell r="G265" t="str">
            <v>A</v>
          </cell>
          <cell r="H265" t="str">
            <v>CONTACT,PIN,24-20AWG,D-SUB</v>
          </cell>
          <cell r="I265">
            <v>5</v>
          </cell>
          <cell r="J265">
            <v>5</v>
          </cell>
          <cell r="K265" t="str">
            <v>EA</v>
          </cell>
          <cell r="L265" t="str">
            <v>Y</v>
          </cell>
          <cell r="M265" t="str">
            <v xml:space="preserve">   </v>
          </cell>
          <cell r="N265" t="str">
            <v>L</v>
          </cell>
          <cell r="O265" t="str">
            <v>ZZ</v>
          </cell>
          <cell r="P265" t="str">
            <v>ITT CANN</v>
          </cell>
          <cell r="Q265" t="str">
            <v>030-1952-000</v>
          </cell>
          <cell r="T265">
            <v>0</v>
          </cell>
          <cell r="V265">
            <v>0</v>
          </cell>
          <cell r="X265">
            <v>0</v>
          </cell>
          <cell r="Z265">
            <v>0</v>
          </cell>
        </row>
        <row r="266">
          <cell r="E266" t="str">
            <v>31-00233-00</v>
          </cell>
          <cell r="G266" t="str">
            <v>A</v>
          </cell>
          <cell r="H266" t="str">
            <v>TAPE,COPPER FOIL,1/2</v>
          </cell>
          <cell r="I266">
            <v>1</v>
          </cell>
          <cell r="J266">
            <v>1</v>
          </cell>
          <cell r="K266" t="str">
            <v>FT</v>
          </cell>
          <cell r="L266" t="str">
            <v>Y</v>
          </cell>
          <cell r="M266" t="str">
            <v xml:space="preserve">   </v>
          </cell>
          <cell r="N266" t="str">
            <v>L</v>
          </cell>
          <cell r="O266" t="str">
            <v>ZZ</v>
          </cell>
          <cell r="P266" t="str">
            <v>3M</v>
          </cell>
          <cell r="Q266" t="str">
            <v>1181 TAPE (1/2)</v>
          </cell>
          <cell r="T266">
            <v>0</v>
          </cell>
          <cell r="V266">
            <v>0</v>
          </cell>
          <cell r="X266">
            <v>0</v>
          </cell>
          <cell r="Z266">
            <v>0</v>
          </cell>
        </row>
        <row r="267">
          <cell r="E267" t="str">
            <v>79-00021-00</v>
          </cell>
          <cell r="G267" t="str">
            <v>A</v>
          </cell>
          <cell r="H267" t="str">
            <v>LABEL,BLANK 1 X 1/2</v>
          </cell>
          <cell r="I267">
            <v>3</v>
          </cell>
          <cell r="J267">
            <v>3</v>
          </cell>
          <cell r="K267" t="str">
            <v>EA</v>
          </cell>
          <cell r="L267" t="str">
            <v>Y</v>
          </cell>
          <cell r="M267" t="str">
            <v xml:space="preserve">   </v>
          </cell>
          <cell r="N267" t="str">
            <v>L</v>
          </cell>
          <cell r="O267" t="str">
            <v>ZZ</v>
          </cell>
          <cell r="P267" t="str">
            <v>THOMAS &amp; BETTS</v>
          </cell>
          <cell r="Q267" t="str">
            <v>WES-1112</v>
          </cell>
          <cell r="T267">
            <v>0</v>
          </cell>
          <cell r="V267">
            <v>0</v>
          </cell>
          <cell r="X267">
            <v>0</v>
          </cell>
          <cell r="Z267">
            <v>0</v>
          </cell>
        </row>
        <row r="268">
          <cell r="E268" t="str">
            <v>10-00058-00</v>
          </cell>
          <cell r="G268" t="str">
            <v>A</v>
          </cell>
          <cell r="H268" t="str">
            <v>HEAT SHRINK TUBING,.5,BLACK</v>
          </cell>
          <cell r="I268">
            <v>1</v>
          </cell>
          <cell r="J268">
            <v>1</v>
          </cell>
          <cell r="K268" t="str">
            <v>FT</v>
          </cell>
          <cell r="L268" t="str">
            <v>Y</v>
          </cell>
          <cell r="M268" t="str">
            <v xml:space="preserve">   </v>
          </cell>
          <cell r="N268" t="str">
            <v>L</v>
          </cell>
          <cell r="O268" t="str">
            <v>ZZ</v>
          </cell>
          <cell r="P268" t="str">
            <v>ALPHA WIRE</v>
          </cell>
          <cell r="Q268" t="str">
            <v>FIT-221V-1/2-BLK</v>
          </cell>
          <cell r="T268">
            <v>0</v>
          </cell>
          <cell r="V268">
            <v>0</v>
          </cell>
          <cell r="X268">
            <v>0</v>
          </cell>
          <cell r="Z268">
            <v>0</v>
          </cell>
        </row>
        <row r="269">
          <cell r="E269" t="str">
            <v>31-00200-00</v>
          </cell>
          <cell r="G269" t="str">
            <v>A</v>
          </cell>
          <cell r="H269" t="str">
            <v>TERM RING,STUD,6</v>
          </cell>
          <cell r="I269">
            <v>5</v>
          </cell>
          <cell r="J269">
            <v>5</v>
          </cell>
          <cell r="K269" t="str">
            <v>EA</v>
          </cell>
          <cell r="L269" t="str">
            <v>Y</v>
          </cell>
          <cell r="M269" t="str">
            <v xml:space="preserve">   </v>
          </cell>
          <cell r="N269" t="str">
            <v>L</v>
          </cell>
          <cell r="O269" t="str">
            <v>ZZ</v>
          </cell>
          <cell r="P269" t="str">
            <v>HOLLINGSWORTH</v>
          </cell>
          <cell r="Q269" t="str">
            <v>XR1885-SN</v>
          </cell>
          <cell r="T269">
            <v>0</v>
          </cell>
          <cell r="V269">
            <v>0</v>
          </cell>
          <cell r="X269">
            <v>0</v>
          </cell>
          <cell r="Z269">
            <v>0</v>
          </cell>
        </row>
        <row r="270">
          <cell r="E270" t="str">
            <v>79-307256-00</v>
          </cell>
          <cell r="G270" t="str">
            <v>B</v>
          </cell>
          <cell r="H270" t="str">
            <v>LABEL,BLANK,1.015W X 0.182H,HEAT SHRIN</v>
          </cell>
          <cell r="I270">
            <v>5</v>
          </cell>
          <cell r="J270">
            <v>5</v>
          </cell>
          <cell r="K270" t="str">
            <v>EA</v>
          </cell>
          <cell r="L270" t="str">
            <v>Y</v>
          </cell>
          <cell r="M270" t="str">
            <v xml:space="preserve">   </v>
          </cell>
          <cell r="N270" t="str">
            <v>L</v>
          </cell>
          <cell r="O270" t="str">
            <v>ZZ</v>
          </cell>
          <cell r="P270" t="str">
            <v>BRADY CORPORATION</v>
          </cell>
          <cell r="Q270" t="str">
            <v>PSPT-094-1-WT</v>
          </cell>
          <cell r="T270">
            <v>0</v>
          </cell>
          <cell r="V270">
            <v>0</v>
          </cell>
          <cell r="X270">
            <v>0</v>
          </cell>
          <cell r="Z270">
            <v>0</v>
          </cell>
        </row>
        <row r="271">
          <cell r="E271" t="str">
            <v>10-00060-00</v>
          </cell>
          <cell r="G271" t="str">
            <v>B</v>
          </cell>
          <cell r="H271" t="str">
            <v>HEAT SHRINK TUBING,.25,BLACK</v>
          </cell>
          <cell r="I271">
            <v>1</v>
          </cell>
          <cell r="J271">
            <v>1</v>
          </cell>
          <cell r="K271" t="str">
            <v>FT</v>
          </cell>
          <cell r="L271" t="str">
            <v>Y</v>
          </cell>
          <cell r="M271" t="str">
            <v xml:space="preserve">   </v>
          </cell>
          <cell r="N271" t="str">
            <v>L</v>
          </cell>
          <cell r="O271" t="str">
            <v>ZZ</v>
          </cell>
          <cell r="P271" t="str">
            <v>THOMAS &amp; BETTS</v>
          </cell>
          <cell r="Q271" t="str">
            <v>CP0250-0-25</v>
          </cell>
          <cell r="T271">
            <v>0</v>
          </cell>
          <cell r="V271">
            <v>0</v>
          </cell>
          <cell r="X271">
            <v>0</v>
          </cell>
          <cell r="Z271">
            <v>0</v>
          </cell>
        </row>
        <row r="272">
          <cell r="E272" t="str">
            <v>39-178687-00</v>
          </cell>
          <cell r="G272" t="str">
            <v>B</v>
          </cell>
          <cell r="H272" t="str">
            <v>BACKSHELL,CLIP FOR FCT CONNS</v>
          </cell>
          <cell r="I272">
            <v>2</v>
          </cell>
          <cell r="J272">
            <v>2</v>
          </cell>
          <cell r="K272" t="str">
            <v>EA</v>
          </cell>
          <cell r="L272" t="str">
            <v>Y</v>
          </cell>
          <cell r="M272" t="str">
            <v xml:space="preserve">   </v>
          </cell>
          <cell r="N272" t="str">
            <v>L</v>
          </cell>
          <cell r="O272" t="str">
            <v>ZZ</v>
          </cell>
          <cell r="P272" t="str">
            <v>MOLEX, LLC</v>
          </cell>
          <cell r="Q272">
            <v>1731120066</v>
          </cell>
          <cell r="T272">
            <v>0</v>
          </cell>
          <cell r="V272">
            <v>0</v>
          </cell>
          <cell r="X272">
            <v>0</v>
          </cell>
          <cell r="Z272">
            <v>0</v>
          </cell>
        </row>
        <row r="273">
          <cell r="E273" t="str">
            <v>38-145006-03</v>
          </cell>
          <cell r="G273" t="str">
            <v>C</v>
          </cell>
          <cell r="H273" t="str">
            <v>CABLE,3 COND,22AWG,F SHLD</v>
          </cell>
          <cell r="I273">
            <v>6.4</v>
          </cell>
          <cell r="J273">
            <v>6.4</v>
          </cell>
          <cell r="K273" t="str">
            <v>FT</v>
          </cell>
          <cell r="L273" t="str">
            <v>Y</v>
          </cell>
          <cell r="M273" t="str">
            <v xml:space="preserve">   </v>
          </cell>
          <cell r="N273" t="str">
            <v>L</v>
          </cell>
          <cell r="O273" t="str">
            <v>ZZ</v>
          </cell>
          <cell r="P273" t="str">
            <v>ALPHA WIRE</v>
          </cell>
          <cell r="Q273" t="str">
            <v>1293C</v>
          </cell>
          <cell r="T273">
            <v>0</v>
          </cell>
          <cell r="V273">
            <v>0</v>
          </cell>
          <cell r="X273">
            <v>0</v>
          </cell>
          <cell r="Z273">
            <v>0</v>
          </cell>
        </row>
        <row r="274">
          <cell r="E274" t="str">
            <v>74-10024-00</v>
          </cell>
          <cell r="G274" t="str">
            <v>P</v>
          </cell>
          <cell r="H274" t="str">
            <v>PROC. ELEC. ASS'Y INSTR.</v>
          </cell>
          <cell r="I274">
            <v>1</v>
          </cell>
          <cell r="J274">
            <v>1</v>
          </cell>
          <cell r="K274" t="str">
            <v>EA</v>
          </cell>
          <cell r="L274" t="str">
            <v>Y</v>
          </cell>
          <cell r="M274" t="str">
            <v xml:space="preserve">   </v>
          </cell>
          <cell r="N274" t="str">
            <v>Z</v>
          </cell>
          <cell r="O274" t="str">
            <v>ZZ</v>
          </cell>
          <cell r="T274">
            <v>0</v>
          </cell>
          <cell r="V274">
            <v>0</v>
          </cell>
          <cell r="X274">
            <v>0</v>
          </cell>
          <cell r="Z274">
            <v>0</v>
          </cell>
        </row>
        <row r="275">
          <cell r="E275" t="str">
            <v>74-024094-00</v>
          </cell>
          <cell r="G275" t="str">
            <v>U</v>
          </cell>
          <cell r="H275" t="str">
            <v>PROC,PART IDENTIFICATION</v>
          </cell>
          <cell r="I275">
            <v>1</v>
          </cell>
          <cell r="J275">
            <v>1</v>
          </cell>
          <cell r="K275" t="str">
            <v>EA</v>
          </cell>
          <cell r="L275" t="str">
            <v>Y</v>
          </cell>
          <cell r="M275" t="str">
            <v xml:space="preserve">   </v>
          </cell>
          <cell r="N275" t="str">
            <v>Z</v>
          </cell>
          <cell r="O275" t="str">
            <v>ZZ</v>
          </cell>
          <cell r="T275">
            <v>0</v>
          </cell>
          <cell r="V275">
            <v>0</v>
          </cell>
          <cell r="X275">
            <v>0</v>
          </cell>
          <cell r="Z275">
            <v>0</v>
          </cell>
        </row>
        <row r="276">
          <cell r="E276" t="str">
            <v>965-208382-001</v>
          </cell>
          <cell r="G276" t="str">
            <v>A</v>
          </cell>
          <cell r="H276" t="str">
            <v>EPOXY,FAST SET,50ML CNTNR SIZE</v>
          </cell>
          <cell r="I276">
            <v>1</v>
          </cell>
          <cell r="J276">
            <v>1</v>
          </cell>
          <cell r="K276" t="str">
            <v>EA</v>
          </cell>
          <cell r="L276" t="str">
            <v>Y</v>
          </cell>
          <cell r="M276" t="str">
            <v xml:space="preserve">   </v>
          </cell>
          <cell r="N276" t="str">
            <v>Z</v>
          </cell>
          <cell r="O276" t="str">
            <v>ZZ</v>
          </cell>
          <cell r="P276" t="str">
            <v>ITW DEVCON, INC.</v>
          </cell>
          <cell r="Q276">
            <v>14270</v>
          </cell>
          <cell r="T276">
            <v>0</v>
          </cell>
          <cell r="V276">
            <v>0</v>
          </cell>
          <cell r="X276">
            <v>0</v>
          </cell>
          <cell r="Z276">
            <v>0</v>
          </cell>
        </row>
        <row r="277">
          <cell r="E277" t="str">
            <v>79-10179-00</v>
          </cell>
          <cell r="G277" t="str">
            <v>A</v>
          </cell>
          <cell r="H277" t="str">
            <v>MARKER, WIRE (1-33)</v>
          </cell>
          <cell r="I277">
            <v>1</v>
          </cell>
          <cell r="J277">
            <v>1</v>
          </cell>
          <cell r="K277" t="str">
            <v>EA</v>
          </cell>
          <cell r="L277" t="str">
            <v>Y</v>
          </cell>
          <cell r="M277" t="str">
            <v xml:space="preserve">   </v>
          </cell>
          <cell r="N277" t="str">
            <v>Z</v>
          </cell>
          <cell r="O277" t="str">
            <v>ZZ</v>
          </cell>
          <cell r="P277" t="str">
            <v>BRADY CORPORATION</v>
          </cell>
          <cell r="Q277" t="str">
            <v>WM-1-33-3/4</v>
          </cell>
          <cell r="T277">
            <v>0</v>
          </cell>
          <cell r="V277">
            <v>0</v>
          </cell>
          <cell r="X277">
            <v>0</v>
          </cell>
          <cell r="Z277">
            <v>0</v>
          </cell>
        </row>
        <row r="278">
          <cell r="E278" t="str">
            <v>79-10444-00</v>
          </cell>
          <cell r="G278" t="str">
            <v>B</v>
          </cell>
          <cell r="H278" t="str">
            <v>LABEL,A-Z,0-15,(+),(-),(/),WIRE MARKING</v>
          </cell>
          <cell r="I278">
            <v>1</v>
          </cell>
          <cell r="J278">
            <v>1</v>
          </cell>
          <cell r="K278" t="str">
            <v>EA</v>
          </cell>
          <cell r="L278" t="str">
            <v>Y</v>
          </cell>
          <cell r="M278" t="str">
            <v xml:space="preserve">   </v>
          </cell>
          <cell r="N278" t="str">
            <v>Z</v>
          </cell>
          <cell r="O278" t="str">
            <v>ZZ</v>
          </cell>
          <cell r="P278" t="str">
            <v>BRADY CORPORATION</v>
          </cell>
          <cell r="Q278" t="str">
            <v>PWM-PK-2</v>
          </cell>
          <cell r="T278">
            <v>0</v>
          </cell>
          <cell r="V278">
            <v>0</v>
          </cell>
          <cell r="X278">
            <v>0</v>
          </cell>
          <cell r="Z278">
            <v>0</v>
          </cell>
        </row>
        <row r="279">
          <cell r="E279" t="str">
            <v>79-10183-00</v>
          </cell>
          <cell r="G279" t="str">
            <v>B</v>
          </cell>
          <cell r="H279" t="str">
            <v>MARKERS,WIRE WRITE ON</v>
          </cell>
          <cell r="I279">
            <v>1</v>
          </cell>
          <cell r="J279">
            <v>1</v>
          </cell>
          <cell r="K279" t="str">
            <v>EA</v>
          </cell>
          <cell r="L279" t="str">
            <v>Y</v>
          </cell>
          <cell r="M279" t="str">
            <v xml:space="preserve">   </v>
          </cell>
          <cell r="N279" t="str">
            <v>Z</v>
          </cell>
          <cell r="O279" t="str">
            <v>ZZ</v>
          </cell>
          <cell r="P279" t="str">
            <v>BRADY CORPORATION</v>
          </cell>
          <cell r="Q279" t="str">
            <v>SLFW-250-PK</v>
          </cell>
          <cell r="T279">
            <v>0</v>
          </cell>
          <cell r="V279">
            <v>0</v>
          </cell>
          <cell r="X279">
            <v>0</v>
          </cell>
          <cell r="Z279">
            <v>0</v>
          </cell>
        </row>
        <row r="280">
          <cell r="E280" t="str">
            <v>79-10179-01</v>
          </cell>
          <cell r="G280" t="str">
            <v>A</v>
          </cell>
          <cell r="H280" t="str">
            <v>MARKER, WIRE, 34-66</v>
          </cell>
          <cell r="I280">
            <v>1</v>
          </cell>
          <cell r="J280">
            <v>1</v>
          </cell>
          <cell r="K280" t="str">
            <v>EA</v>
          </cell>
          <cell r="L280" t="str">
            <v>Y</v>
          </cell>
          <cell r="M280" t="str">
            <v xml:space="preserve">   </v>
          </cell>
          <cell r="N280" t="str">
            <v>Z</v>
          </cell>
          <cell r="O280" t="str">
            <v>ZZ</v>
          </cell>
          <cell r="T280">
            <v>0</v>
          </cell>
          <cell r="V280">
            <v>0</v>
          </cell>
          <cell r="X280">
            <v>0</v>
          </cell>
          <cell r="Z280">
            <v>0</v>
          </cell>
        </row>
        <row r="281">
          <cell r="E281" t="str">
            <v>79-10179-02</v>
          </cell>
          <cell r="G281" t="str">
            <v>A</v>
          </cell>
          <cell r="H281" t="str">
            <v>MARKER, WIRE 67-99</v>
          </cell>
          <cell r="I281">
            <v>1</v>
          </cell>
          <cell r="J281">
            <v>1</v>
          </cell>
          <cell r="K281" t="str">
            <v>EA</v>
          </cell>
          <cell r="L281" t="str">
            <v>Y</v>
          </cell>
          <cell r="M281" t="str">
            <v xml:space="preserve">   </v>
          </cell>
          <cell r="N281" t="str">
            <v>Z</v>
          </cell>
          <cell r="O281" t="str">
            <v>ZZ</v>
          </cell>
          <cell r="T281">
            <v>0</v>
          </cell>
          <cell r="V281">
            <v>0</v>
          </cell>
          <cell r="X281">
            <v>0</v>
          </cell>
          <cell r="Z281">
            <v>0</v>
          </cell>
        </row>
        <row r="282">
          <cell r="E282" t="str">
            <v>79-00021-00</v>
          </cell>
          <cell r="G282" t="str">
            <v>A</v>
          </cell>
          <cell r="H282" t="str">
            <v>LABEL,BLANK 1 X 1/2</v>
          </cell>
          <cell r="I282">
            <v>1</v>
          </cell>
          <cell r="J282">
            <v>1</v>
          </cell>
          <cell r="K282" t="str">
            <v>EA</v>
          </cell>
          <cell r="L282" t="str">
            <v>Y</v>
          </cell>
          <cell r="M282" t="str">
            <v xml:space="preserve">   </v>
          </cell>
          <cell r="N282" t="str">
            <v>Z</v>
          </cell>
          <cell r="O282" t="str">
            <v>ZZ</v>
          </cell>
          <cell r="P282" t="str">
            <v>THOMAS &amp; BETTS</v>
          </cell>
          <cell r="Q282" t="str">
            <v>WES-1112</v>
          </cell>
          <cell r="T282">
            <v>0</v>
          </cell>
          <cell r="V282">
            <v>0</v>
          </cell>
          <cell r="X282">
            <v>0</v>
          </cell>
          <cell r="Z282">
            <v>0</v>
          </cell>
        </row>
        <row r="283">
          <cell r="E283" t="str">
            <v>79-00021-01</v>
          </cell>
          <cell r="G283" t="str">
            <v>A</v>
          </cell>
          <cell r="H283" t="str">
            <v>LABEL,BLANK 1 X 1</v>
          </cell>
          <cell r="I283">
            <v>1</v>
          </cell>
          <cell r="J283">
            <v>1</v>
          </cell>
          <cell r="K283" t="str">
            <v>EA</v>
          </cell>
          <cell r="L283" t="str">
            <v>Y</v>
          </cell>
          <cell r="M283" t="str">
            <v xml:space="preserve">   </v>
          </cell>
          <cell r="N283" t="str">
            <v>Z</v>
          </cell>
          <cell r="O283" t="str">
            <v>ZZ</v>
          </cell>
          <cell r="P283" t="str">
            <v>ABB</v>
          </cell>
          <cell r="Q283" t="str">
            <v>WES-1334</v>
          </cell>
          <cell r="T283">
            <v>0</v>
          </cell>
          <cell r="V283">
            <v>0</v>
          </cell>
          <cell r="X283">
            <v>0</v>
          </cell>
          <cell r="Z283">
            <v>0</v>
          </cell>
        </row>
        <row r="284">
          <cell r="E284" t="str">
            <v>79-00021-02</v>
          </cell>
          <cell r="G284" t="str">
            <v>A</v>
          </cell>
          <cell r="H284" t="str">
            <v>LABEL,CBL MARKING,1X.5X1.5,BLANK,WRITE-O</v>
          </cell>
          <cell r="I284">
            <v>1</v>
          </cell>
          <cell r="J284">
            <v>1</v>
          </cell>
          <cell r="K284" t="str">
            <v>EA</v>
          </cell>
          <cell r="L284" t="str">
            <v>Y</v>
          </cell>
          <cell r="M284" t="str">
            <v xml:space="preserve">   </v>
          </cell>
          <cell r="N284" t="str">
            <v>Z</v>
          </cell>
          <cell r="O284" t="str">
            <v>ZZ</v>
          </cell>
          <cell r="P284" t="str">
            <v>THOMAS &amp; BETTS</v>
          </cell>
          <cell r="Q284" t="str">
            <v>WLP-1112</v>
          </cell>
          <cell r="T284">
            <v>0</v>
          </cell>
          <cell r="V284">
            <v>0</v>
          </cell>
          <cell r="X284">
            <v>0</v>
          </cell>
          <cell r="Z284">
            <v>0</v>
          </cell>
        </row>
        <row r="285">
          <cell r="E285" t="str">
            <v>79-00021-03</v>
          </cell>
          <cell r="G285" t="str">
            <v>A</v>
          </cell>
          <cell r="H285" t="str">
            <v>LABEL,CBL MARKING,1X1X3,BLANK,WRITE-ON,S</v>
          </cell>
          <cell r="I285">
            <v>1</v>
          </cell>
          <cell r="J285">
            <v>1</v>
          </cell>
          <cell r="K285" t="str">
            <v>EA</v>
          </cell>
          <cell r="L285" t="str">
            <v>Y</v>
          </cell>
          <cell r="M285" t="str">
            <v xml:space="preserve">   </v>
          </cell>
          <cell r="N285" t="str">
            <v>Z</v>
          </cell>
          <cell r="O285" t="str">
            <v>ZZ</v>
          </cell>
          <cell r="P285" t="str">
            <v>THOMAS &amp; BETTS</v>
          </cell>
          <cell r="Q285" t="str">
            <v>WLP-1300</v>
          </cell>
          <cell r="T285">
            <v>0</v>
          </cell>
          <cell r="V285">
            <v>0</v>
          </cell>
          <cell r="X285">
            <v>0</v>
          </cell>
          <cell r="Z285">
            <v>0</v>
          </cell>
        </row>
        <row r="286">
          <cell r="E286" t="str">
            <v>79-00021-04</v>
          </cell>
          <cell r="G286" t="str">
            <v>B</v>
          </cell>
          <cell r="H286" t="str">
            <v>LABEL,CBL MARKING,1X1X5,BLANK,WRITE-ON,S</v>
          </cell>
          <cell r="I286">
            <v>1</v>
          </cell>
          <cell r="J286">
            <v>1</v>
          </cell>
          <cell r="K286" t="str">
            <v>EA</v>
          </cell>
          <cell r="L286" t="str">
            <v>Y</v>
          </cell>
          <cell r="M286" t="str">
            <v xml:space="preserve">   </v>
          </cell>
          <cell r="N286" t="str">
            <v>Z</v>
          </cell>
          <cell r="O286" t="str">
            <v>ZZ</v>
          </cell>
          <cell r="P286" t="str">
            <v>THOMAS &amp; BETTS</v>
          </cell>
          <cell r="Q286" t="str">
            <v>THT-139-461-2</v>
          </cell>
          <cell r="T286">
            <v>0</v>
          </cell>
          <cell r="V286">
            <v>0</v>
          </cell>
          <cell r="X286">
            <v>0</v>
          </cell>
          <cell r="Z286">
            <v>0</v>
          </cell>
        </row>
        <row r="287">
          <cell r="E287" t="str">
            <v>74-032409-00</v>
          </cell>
          <cell r="G287" t="str">
            <v>C</v>
          </cell>
          <cell r="H287" t="str">
            <v>WORKMANSHIP STANDARDS</v>
          </cell>
          <cell r="I287">
            <v>1</v>
          </cell>
          <cell r="J287">
            <v>1</v>
          </cell>
          <cell r="K287" t="str">
            <v>EA</v>
          </cell>
          <cell r="L287" t="str">
            <v>Y</v>
          </cell>
          <cell r="M287" t="str">
            <v xml:space="preserve">   </v>
          </cell>
          <cell r="N287" t="str">
            <v>Z</v>
          </cell>
          <cell r="O287" t="str">
            <v>ZZ</v>
          </cell>
          <cell r="T287">
            <v>0</v>
          </cell>
          <cell r="V287">
            <v>0</v>
          </cell>
          <cell r="X287">
            <v>0</v>
          </cell>
          <cell r="Z287">
            <v>0</v>
          </cell>
        </row>
        <row r="288">
          <cell r="E288" t="str">
            <v>202-328325-001</v>
          </cell>
          <cell r="G288" t="str">
            <v>F</v>
          </cell>
          <cell r="H288" t="str">
            <v>PROC,CRIMP TERMINATION GUIDELINE</v>
          </cell>
          <cell r="I288">
            <v>1</v>
          </cell>
          <cell r="J288">
            <v>1</v>
          </cell>
          <cell r="K288" t="str">
            <v>EA</v>
          </cell>
          <cell r="L288" t="str">
            <v>Y</v>
          </cell>
          <cell r="M288" t="str">
            <v xml:space="preserve">   </v>
          </cell>
          <cell r="N288" t="str">
            <v>Z</v>
          </cell>
          <cell r="O288" t="str">
            <v>ZZ</v>
          </cell>
          <cell r="T288">
            <v>0</v>
          </cell>
          <cell r="V288">
            <v>0</v>
          </cell>
          <cell r="X288">
            <v>0</v>
          </cell>
          <cell r="Z288">
            <v>0</v>
          </cell>
        </row>
        <row r="289">
          <cell r="E289" t="str">
            <v>74-024094-00</v>
          </cell>
          <cell r="G289" t="str">
            <v>U</v>
          </cell>
          <cell r="H289" t="str">
            <v>PROC,PART IDENTIFICATION</v>
          </cell>
          <cell r="I289">
            <v>1</v>
          </cell>
          <cell r="J289">
            <v>1</v>
          </cell>
          <cell r="K289" t="str">
            <v>EA</v>
          </cell>
          <cell r="L289" t="str">
            <v>Y</v>
          </cell>
          <cell r="M289" t="str">
            <v xml:space="preserve">   </v>
          </cell>
          <cell r="N289" t="str">
            <v>Z</v>
          </cell>
          <cell r="O289" t="str">
            <v>ZZ</v>
          </cell>
          <cell r="T289">
            <v>0</v>
          </cell>
          <cell r="V289">
            <v>0</v>
          </cell>
          <cell r="X289">
            <v>0</v>
          </cell>
          <cell r="Z289">
            <v>0</v>
          </cell>
        </row>
        <row r="290">
          <cell r="E290" t="str">
            <v>603-090436-001</v>
          </cell>
          <cell r="G290" t="str">
            <v>J</v>
          </cell>
          <cell r="H290" t="str">
            <v>SPECIFICATION,PACKAGING</v>
          </cell>
          <cell r="I290">
            <v>1</v>
          </cell>
          <cell r="J290">
            <v>1</v>
          </cell>
          <cell r="K290" t="str">
            <v>EA</v>
          </cell>
          <cell r="L290" t="str">
            <v>Y</v>
          </cell>
          <cell r="M290" t="str">
            <v xml:space="preserve">   </v>
          </cell>
          <cell r="N290" t="str">
            <v>Z</v>
          </cell>
          <cell r="O290" t="str">
            <v>ZZ</v>
          </cell>
          <cell r="T290">
            <v>0</v>
          </cell>
          <cell r="V290">
            <v>0</v>
          </cell>
          <cell r="X290">
            <v>0</v>
          </cell>
          <cell r="Z290">
            <v>0</v>
          </cell>
        </row>
        <row r="291">
          <cell r="E291" t="str">
            <v>03-387854-00</v>
          </cell>
          <cell r="F291" t="str">
            <v>CABLES</v>
          </cell>
          <cell r="G291" t="str">
            <v>A</v>
          </cell>
          <cell r="H291" t="str">
            <v>CBL ASSY,CONTROL,RPC INTFC,PM</v>
          </cell>
          <cell r="I291">
            <v>1</v>
          </cell>
          <cell r="J291">
            <v>1</v>
          </cell>
          <cell r="K291" t="str">
            <v>EA</v>
          </cell>
          <cell r="L291" t="str">
            <v xml:space="preserve"> </v>
          </cell>
          <cell r="M291" t="str">
            <v xml:space="preserve">   </v>
          </cell>
          <cell r="N291" t="str">
            <v>L</v>
          </cell>
          <cell r="O291" t="str">
            <v>AZ COMPONENTS</v>
          </cell>
          <cell r="S291">
            <v>69.239999999999995</v>
          </cell>
          <cell r="T291">
            <v>69.239999999999995</v>
          </cell>
          <cell r="U291">
            <v>69.239999999999995</v>
          </cell>
          <cell r="V291">
            <v>69.239999999999995</v>
          </cell>
          <cell r="W291">
            <v>69.239999999999995</v>
          </cell>
          <cell r="X291">
            <v>69.239999999999995</v>
          </cell>
          <cell r="Y291">
            <v>69.239999999999995</v>
          </cell>
          <cell r="Z291">
            <v>69.239999999999995</v>
          </cell>
          <cell r="AA291">
            <v>69.239999999999995</v>
          </cell>
        </row>
        <row r="292">
          <cell r="E292" t="str">
            <v>76-387854-00</v>
          </cell>
          <cell r="G292" t="str">
            <v>A</v>
          </cell>
          <cell r="H292" t="str">
            <v>SCHEM,CBL ASSY,CONTROL,RPC INTFC,PM</v>
          </cell>
          <cell r="I292">
            <v>1</v>
          </cell>
          <cell r="J292">
            <v>1</v>
          </cell>
          <cell r="K292" t="str">
            <v>EA</v>
          </cell>
          <cell r="L292" t="str">
            <v xml:space="preserve"> </v>
          </cell>
          <cell r="M292" t="str">
            <v xml:space="preserve">   </v>
          </cell>
          <cell r="N292" t="str">
            <v>Z</v>
          </cell>
          <cell r="O292" t="str">
            <v>ZZ</v>
          </cell>
          <cell r="T292">
            <v>0</v>
          </cell>
          <cell r="V292">
            <v>0</v>
          </cell>
          <cell r="X292">
            <v>0</v>
          </cell>
          <cell r="Z292">
            <v>0</v>
          </cell>
        </row>
        <row r="293">
          <cell r="E293" t="str">
            <v>39-10025-00</v>
          </cell>
          <cell r="G293" t="str">
            <v>D</v>
          </cell>
          <cell r="H293" t="str">
            <v>CONN,D-SUB,25M,CRIMP</v>
          </cell>
          <cell r="I293">
            <v>2</v>
          </cell>
          <cell r="J293">
            <v>2</v>
          </cell>
          <cell r="K293" t="str">
            <v>EA</v>
          </cell>
          <cell r="L293" t="str">
            <v>Y</v>
          </cell>
          <cell r="M293" t="str">
            <v xml:space="preserve">   </v>
          </cell>
          <cell r="N293" t="str">
            <v>L</v>
          </cell>
          <cell r="O293" t="str">
            <v>ZZ</v>
          </cell>
          <cell r="P293" t="str">
            <v>ITT CANNON</v>
          </cell>
          <cell r="Q293" t="str">
            <v>DBU-25P K87 FO</v>
          </cell>
          <cell r="T293">
            <v>0</v>
          </cell>
          <cell r="V293">
            <v>0</v>
          </cell>
          <cell r="X293">
            <v>0</v>
          </cell>
          <cell r="Z293">
            <v>0</v>
          </cell>
        </row>
        <row r="294">
          <cell r="E294" t="str">
            <v>39-00019-01</v>
          </cell>
          <cell r="G294" t="str">
            <v>B</v>
          </cell>
          <cell r="H294" t="str">
            <v>BACKSHELL,25POS,CONN,VERT</v>
          </cell>
          <cell r="I294">
            <v>1</v>
          </cell>
          <cell r="J294">
            <v>1</v>
          </cell>
          <cell r="K294" t="str">
            <v>EA</v>
          </cell>
          <cell r="L294" t="str">
            <v>Y</v>
          </cell>
          <cell r="M294" t="str">
            <v xml:space="preserve">   </v>
          </cell>
          <cell r="N294" t="str">
            <v>L</v>
          </cell>
          <cell r="O294" t="str">
            <v>ZZ</v>
          </cell>
          <cell r="P294" t="str">
            <v>NORTHERN TECHNOLOGIES</v>
          </cell>
          <cell r="Q294" t="str">
            <v>C88E000203</v>
          </cell>
          <cell r="T294">
            <v>0</v>
          </cell>
          <cell r="V294">
            <v>0</v>
          </cell>
          <cell r="X294">
            <v>0</v>
          </cell>
          <cell r="Z294">
            <v>0</v>
          </cell>
        </row>
        <row r="295">
          <cell r="E295" t="str">
            <v>39-10031-00</v>
          </cell>
          <cell r="G295" t="str">
            <v>A</v>
          </cell>
          <cell r="H295" t="str">
            <v>CONTACT,PIN,24-20AWG,D-SUB</v>
          </cell>
          <cell r="I295">
            <v>29</v>
          </cell>
          <cell r="J295">
            <v>29</v>
          </cell>
          <cell r="K295" t="str">
            <v>EA</v>
          </cell>
          <cell r="L295" t="str">
            <v>Y</v>
          </cell>
          <cell r="M295" t="str">
            <v xml:space="preserve">   </v>
          </cell>
          <cell r="N295" t="str">
            <v>L</v>
          </cell>
          <cell r="O295" t="str">
            <v>ZZ</v>
          </cell>
          <cell r="P295" t="str">
            <v>ITT CANN</v>
          </cell>
          <cell r="Q295" t="str">
            <v>030-1952-000</v>
          </cell>
          <cell r="T295">
            <v>0</v>
          </cell>
          <cell r="V295">
            <v>0</v>
          </cell>
          <cell r="X295">
            <v>0</v>
          </cell>
          <cell r="Z295">
            <v>0</v>
          </cell>
        </row>
        <row r="296">
          <cell r="E296" t="str">
            <v>38-109765-00</v>
          </cell>
          <cell r="G296" t="str">
            <v>A</v>
          </cell>
          <cell r="H296" t="str">
            <v>CABLE,3TWPR,22AWG,300V,SHLD</v>
          </cell>
          <cell r="I296">
            <v>6.5</v>
          </cell>
          <cell r="J296">
            <v>6.5</v>
          </cell>
          <cell r="K296" t="str">
            <v>FT</v>
          </cell>
          <cell r="L296" t="str">
            <v>Y</v>
          </cell>
          <cell r="M296" t="str">
            <v xml:space="preserve">   </v>
          </cell>
          <cell r="N296" t="str">
            <v>L</v>
          </cell>
          <cell r="O296" t="str">
            <v>ZZ</v>
          </cell>
          <cell r="P296" t="str">
            <v>ALPHA WIRE</v>
          </cell>
          <cell r="Q296" t="str">
            <v>2213C</v>
          </cell>
          <cell r="T296">
            <v>0</v>
          </cell>
          <cell r="V296">
            <v>0</v>
          </cell>
          <cell r="X296">
            <v>0</v>
          </cell>
          <cell r="Z296">
            <v>0</v>
          </cell>
        </row>
        <row r="297">
          <cell r="E297" t="str">
            <v>31-00233-00</v>
          </cell>
          <cell r="G297" t="str">
            <v>A</v>
          </cell>
          <cell r="H297" t="str">
            <v>TAPE,COPPER FOIL,1/2</v>
          </cell>
          <cell r="I297">
            <v>1</v>
          </cell>
          <cell r="J297">
            <v>1</v>
          </cell>
          <cell r="K297" t="str">
            <v>FT</v>
          </cell>
          <cell r="L297" t="str">
            <v>Y</v>
          </cell>
          <cell r="M297" t="str">
            <v xml:space="preserve">   </v>
          </cell>
          <cell r="N297" t="str">
            <v>L</v>
          </cell>
          <cell r="O297" t="str">
            <v>ZZ</v>
          </cell>
          <cell r="P297" t="str">
            <v>3M</v>
          </cell>
          <cell r="Q297" t="str">
            <v>1181 TAPE (1/2)</v>
          </cell>
          <cell r="T297">
            <v>0</v>
          </cell>
          <cell r="V297">
            <v>0</v>
          </cell>
          <cell r="X297">
            <v>0</v>
          </cell>
          <cell r="Z297">
            <v>0</v>
          </cell>
        </row>
        <row r="298">
          <cell r="E298" t="str">
            <v>10-00059-00</v>
          </cell>
          <cell r="G298" t="str">
            <v>A</v>
          </cell>
          <cell r="H298" t="str">
            <v>HEAT SHRINK TUBING,.375,BLACK</v>
          </cell>
          <cell r="I298">
            <v>0.5</v>
          </cell>
          <cell r="J298">
            <v>0.5</v>
          </cell>
          <cell r="K298" t="str">
            <v>FT</v>
          </cell>
          <cell r="L298" t="str">
            <v>Y</v>
          </cell>
          <cell r="M298" t="str">
            <v xml:space="preserve">   </v>
          </cell>
          <cell r="N298" t="str">
            <v>L</v>
          </cell>
          <cell r="O298" t="str">
            <v>ZZ</v>
          </cell>
          <cell r="P298" t="str">
            <v>THOMAS &amp; BETTS</v>
          </cell>
          <cell r="Q298" t="str">
            <v>CP0375-0-25</v>
          </cell>
          <cell r="T298">
            <v>0</v>
          </cell>
          <cell r="V298">
            <v>0</v>
          </cell>
          <cell r="X298">
            <v>0</v>
          </cell>
          <cell r="Z298">
            <v>0</v>
          </cell>
        </row>
        <row r="299">
          <cell r="E299" t="str">
            <v>79-00021-00</v>
          </cell>
          <cell r="G299" t="str">
            <v>A</v>
          </cell>
          <cell r="H299" t="str">
            <v>LABEL,BLANK 1 X 1/2</v>
          </cell>
          <cell r="I299">
            <v>2</v>
          </cell>
          <cell r="J299">
            <v>2</v>
          </cell>
          <cell r="K299" t="str">
            <v>EA</v>
          </cell>
          <cell r="L299" t="str">
            <v>Y</v>
          </cell>
          <cell r="M299" t="str">
            <v xml:space="preserve">   </v>
          </cell>
          <cell r="N299" t="str">
            <v>L</v>
          </cell>
          <cell r="O299" t="str">
            <v>ZZ</v>
          </cell>
          <cell r="P299" t="str">
            <v>THOMAS &amp; BETTS</v>
          </cell>
          <cell r="Q299" t="str">
            <v>WES-1112</v>
          </cell>
          <cell r="T299">
            <v>0</v>
          </cell>
          <cell r="V299">
            <v>0</v>
          </cell>
          <cell r="X299">
            <v>0</v>
          </cell>
          <cell r="Z299">
            <v>0</v>
          </cell>
        </row>
        <row r="300">
          <cell r="E300" t="str">
            <v>39-340908-25</v>
          </cell>
          <cell r="G300" t="str">
            <v>B</v>
          </cell>
          <cell r="H300" t="str">
            <v>BACKSHELL,25PIN,45DEG,METAL HOOD</v>
          </cell>
          <cell r="I300">
            <v>1</v>
          </cell>
          <cell r="J300">
            <v>1</v>
          </cell>
          <cell r="K300" t="str">
            <v>EA</v>
          </cell>
          <cell r="L300" t="str">
            <v>Y</v>
          </cell>
          <cell r="M300" t="str">
            <v xml:space="preserve">   </v>
          </cell>
          <cell r="N300" t="str">
            <v>L</v>
          </cell>
          <cell r="O300" t="str">
            <v>ZZ</v>
          </cell>
          <cell r="P300" t="str">
            <v>MOLEX, LLC</v>
          </cell>
          <cell r="Q300">
            <v>1727040099</v>
          </cell>
          <cell r="T300">
            <v>0</v>
          </cell>
          <cell r="V300">
            <v>0</v>
          </cell>
          <cell r="X300">
            <v>0</v>
          </cell>
          <cell r="Z300">
            <v>0</v>
          </cell>
        </row>
        <row r="301">
          <cell r="E301" t="str">
            <v>39-178687-00</v>
          </cell>
          <cell r="G301" t="str">
            <v>B</v>
          </cell>
          <cell r="H301" t="str">
            <v>BACKSHELL,CLIP FOR FCT CONNS</v>
          </cell>
          <cell r="I301">
            <v>2</v>
          </cell>
          <cell r="J301">
            <v>2</v>
          </cell>
          <cell r="K301" t="str">
            <v>EA</v>
          </cell>
          <cell r="L301" t="str">
            <v>Y</v>
          </cell>
          <cell r="M301" t="str">
            <v xml:space="preserve">   </v>
          </cell>
          <cell r="N301" t="str">
            <v>L</v>
          </cell>
          <cell r="O301" t="str">
            <v>ZZ</v>
          </cell>
          <cell r="P301" t="str">
            <v>MOLEX, LLC</v>
          </cell>
          <cell r="Q301">
            <v>1731120066</v>
          </cell>
          <cell r="T301">
            <v>0</v>
          </cell>
          <cell r="V301">
            <v>0</v>
          </cell>
          <cell r="X301">
            <v>0</v>
          </cell>
          <cell r="Z301">
            <v>0</v>
          </cell>
        </row>
        <row r="302">
          <cell r="E302" t="str">
            <v>03-339470-00</v>
          </cell>
          <cell r="F302" t="str">
            <v>CABLES</v>
          </cell>
          <cell r="G302" t="str">
            <v>B</v>
          </cell>
          <cell r="H302" t="str">
            <v>CBL ASSY,RF,SWITCH DO,EIOC 0</v>
          </cell>
          <cell r="I302">
            <v>1</v>
          </cell>
          <cell r="J302">
            <v>1</v>
          </cell>
          <cell r="K302" t="str">
            <v>EA</v>
          </cell>
          <cell r="L302" t="str">
            <v>Y</v>
          </cell>
          <cell r="M302" t="str">
            <v xml:space="preserve">   </v>
          </cell>
          <cell r="N302" t="str">
            <v>L</v>
          </cell>
          <cell r="O302" t="str">
            <v>RAPID MANUFACTURING</v>
          </cell>
          <cell r="S302">
            <v>129</v>
          </cell>
          <cell r="T302">
            <v>129</v>
          </cell>
          <cell r="U302">
            <v>129</v>
          </cell>
          <cell r="V302">
            <v>129</v>
          </cell>
          <cell r="W302">
            <v>129</v>
          </cell>
          <cell r="X302">
            <v>129</v>
          </cell>
          <cell r="Y302">
            <v>99</v>
          </cell>
          <cell r="Z302">
            <v>99</v>
          </cell>
          <cell r="AA302">
            <v>88</v>
          </cell>
        </row>
        <row r="303">
          <cell r="E303" t="str">
            <v>76-339470-00</v>
          </cell>
          <cell r="G303" t="str">
            <v>A</v>
          </cell>
          <cell r="H303" t="str">
            <v>SCHEM,CBL ASSY,RF,SWITCH DO,EIOC 0</v>
          </cell>
          <cell r="I303">
            <v>1</v>
          </cell>
          <cell r="J303">
            <v>1</v>
          </cell>
          <cell r="K303" t="str">
            <v>EA</v>
          </cell>
          <cell r="L303" t="str">
            <v>Y</v>
          </cell>
          <cell r="M303" t="str">
            <v xml:space="preserve">   </v>
          </cell>
          <cell r="N303" t="str">
            <v>Z</v>
          </cell>
          <cell r="O303" t="str">
            <v>ZZ</v>
          </cell>
          <cell r="T303">
            <v>0</v>
          </cell>
          <cell r="V303">
            <v>0</v>
          </cell>
          <cell r="X303">
            <v>0</v>
          </cell>
          <cell r="Z303">
            <v>0</v>
          </cell>
        </row>
        <row r="304">
          <cell r="E304" t="str">
            <v>38-046398-00</v>
          </cell>
          <cell r="G304" t="str">
            <v>A</v>
          </cell>
          <cell r="H304" t="str">
            <v>CABLE,9TWPR,22AWG,300V</v>
          </cell>
          <cell r="I304">
            <v>3.5</v>
          </cell>
          <cell r="J304">
            <v>3.5</v>
          </cell>
          <cell r="K304" t="str">
            <v>FT</v>
          </cell>
          <cell r="L304" t="str">
            <v>Y</v>
          </cell>
          <cell r="M304" t="str">
            <v xml:space="preserve">   </v>
          </cell>
          <cell r="N304" t="str">
            <v>L</v>
          </cell>
          <cell r="O304" t="str">
            <v>ZZ</v>
          </cell>
          <cell r="P304" t="str">
            <v>ALPHA WIRE</v>
          </cell>
          <cell r="Q304">
            <v>6014</v>
          </cell>
          <cell r="T304">
            <v>0</v>
          </cell>
          <cell r="V304">
            <v>0</v>
          </cell>
          <cell r="X304">
            <v>0</v>
          </cell>
          <cell r="Z304">
            <v>0</v>
          </cell>
        </row>
        <row r="305">
          <cell r="E305" t="str">
            <v>39-10025-00</v>
          </cell>
          <cell r="G305" t="str">
            <v>D</v>
          </cell>
          <cell r="H305" t="str">
            <v>CONN,D-SUB,25M,CRIMP</v>
          </cell>
          <cell r="I305">
            <v>1</v>
          </cell>
          <cell r="J305">
            <v>1</v>
          </cell>
          <cell r="K305" t="str">
            <v>EA</v>
          </cell>
          <cell r="L305" t="str">
            <v>Y</v>
          </cell>
          <cell r="M305" t="str">
            <v xml:space="preserve">   </v>
          </cell>
          <cell r="N305" t="str">
            <v>L</v>
          </cell>
          <cell r="O305" t="str">
            <v>ZZ</v>
          </cell>
          <cell r="P305" t="str">
            <v>ITT CANNON</v>
          </cell>
          <cell r="Q305" t="str">
            <v>DBU-25P K87 FO</v>
          </cell>
          <cell r="T305">
            <v>0</v>
          </cell>
          <cell r="V305">
            <v>0</v>
          </cell>
          <cell r="X305">
            <v>0</v>
          </cell>
          <cell r="Z305">
            <v>0</v>
          </cell>
        </row>
        <row r="306">
          <cell r="E306" t="str">
            <v>39-10031-00</v>
          </cell>
          <cell r="G306" t="str">
            <v>A</v>
          </cell>
          <cell r="H306" t="str">
            <v>CONTACT,PIN,24-20AWG,D-SUB</v>
          </cell>
          <cell r="I306">
            <v>24</v>
          </cell>
          <cell r="J306">
            <v>24</v>
          </cell>
          <cell r="K306" t="str">
            <v>EA</v>
          </cell>
          <cell r="L306" t="str">
            <v>Y</v>
          </cell>
          <cell r="M306" t="str">
            <v xml:space="preserve">   </v>
          </cell>
          <cell r="N306" t="str">
            <v>L</v>
          </cell>
          <cell r="O306" t="str">
            <v>ZZ</v>
          </cell>
          <cell r="P306" t="str">
            <v>ITT CANN</v>
          </cell>
          <cell r="Q306" t="str">
            <v>030-1952-000</v>
          </cell>
          <cell r="T306">
            <v>0</v>
          </cell>
          <cell r="V306">
            <v>0</v>
          </cell>
          <cell r="X306">
            <v>0</v>
          </cell>
          <cell r="Z306">
            <v>0</v>
          </cell>
        </row>
        <row r="307">
          <cell r="E307" t="str">
            <v>31-00233-00</v>
          </cell>
          <cell r="G307" t="str">
            <v>A</v>
          </cell>
          <cell r="H307" t="str">
            <v>TAPE,COPPER FOIL,1/2</v>
          </cell>
          <cell r="I307">
            <v>1</v>
          </cell>
          <cell r="J307">
            <v>1</v>
          </cell>
          <cell r="K307" t="str">
            <v>FT</v>
          </cell>
          <cell r="L307" t="str">
            <v>Y</v>
          </cell>
          <cell r="M307" t="str">
            <v xml:space="preserve">   </v>
          </cell>
          <cell r="N307" t="str">
            <v>L</v>
          </cell>
          <cell r="O307" t="str">
            <v>ZZ</v>
          </cell>
          <cell r="P307" t="str">
            <v>3M</v>
          </cell>
          <cell r="Q307" t="str">
            <v>1181 TAPE (1/2)</v>
          </cell>
          <cell r="T307">
            <v>0</v>
          </cell>
          <cell r="V307">
            <v>0</v>
          </cell>
          <cell r="X307">
            <v>0</v>
          </cell>
          <cell r="Z307">
            <v>0</v>
          </cell>
        </row>
        <row r="308">
          <cell r="E308" t="str">
            <v>79-00021-00</v>
          </cell>
          <cell r="G308" t="str">
            <v>A</v>
          </cell>
          <cell r="H308" t="str">
            <v>LABEL,BLANK 1 X 1/2</v>
          </cell>
          <cell r="I308">
            <v>2</v>
          </cell>
          <cell r="J308">
            <v>2</v>
          </cell>
          <cell r="K308" t="str">
            <v>EA</v>
          </cell>
          <cell r="L308" t="str">
            <v>Y</v>
          </cell>
          <cell r="M308" t="str">
            <v xml:space="preserve">   </v>
          </cell>
          <cell r="N308" t="str">
            <v>L</v>
          </cell>
          <cell r="O308" t="str">
            <v>ZZ</v>
          </cell>
          <cell r="P308" t="str">
            <v>THOMAS &amp; BETTS</v>
          </cell>
          <cell r="Q308" t="str">
            <v>WES-1112</v>
          </cell>
          <cell r="T308">
            <v>0</v>
          </cell>
          <cell r="V308">
            <v>0</v>
          </cell>
          <cell r="X308">
            <v>0</v>
          </cell>
          <cell r="Z308">
            <v>0</v>
          </cell>
        </row>
        <row r="309">
          <cell r="E309" t="str">
            <v>10-00058-00</v>
          </cell>
          <cell r="G309" t="str">
            <v>A</v>
          </cell>
          <cell r="H309" t="str">
            <v>HEAT SHRINK TUBING,.5,BLACK</v>
          </cell>
          <cell r="I309">
            <v>1</v>
          </cell>
          <cell r="J309">
            <v>1</v>
          </cell>
          <cell r="K309" t="str">
            <v>FT</v>
          </cell>
          <cell r="L309" t="str">
            <v>Y</v>
          </cell>
          <cell r="M309" t="str">
            <v xml:space="preserve">   </v>
          </cell>
          <cell r="N309" t="str">
            <v>L</v>
          </cell>
          <cell r="O309" t="str">
            <v>ZZ</v>
          </cell>
          <cell r="P309" t="str">
            <v>ALPHA WIRE</v>
          </cell>
          <cell r="Q309" t="str">
            <v>FIT-221V-1/2-BLK</v>
          </cell>
          <cell r="T309">
            <v>0</v>
          </cell>
          <cell r="V309">
            <v>0</v>
          </cell>
          <cell r="X309">
            <v>0</v>
          </cell>
          <cell r="Z309">
            <v>0</v>
          </cell>
        </row>
        <row r="310">
          <cell r="E310" t="str">
            <v>39-10026-00</v>
          </cell>
          <cell r="G310" t="str">
            <v>C</v>
          </cell>
          <cell r="H310" t="str">
            <v>CONN,25 PIN D FEMALE CRIMP</v>
          </cell>
          <cell r="I310">
            <v>1</v>
          </cell>
          <cell r="J310">
            <v>1</v>
          </cell>
          <cell r="K310" t="str">
            <v>EA</v>
          </cell>
          <cell r="L310" t="str">
            <v>Y</v>
          </cell>
          <cell r="M310" t="str">
            <v xml:space="preserve">   </v>
          </cell>
          <cell r="N310" t="str">
            <v>L</v>
          </cell>
          <cell r="O310" t="str">
            <v>ZZ</v>
          </cell>
          <cell r="P310" t="str">
            <v>ITT CANNON</v>
          </cell>
          <cell r="Q310" t="str">
            <v>110977-0021</v>
          </cell>
          <cell r="T310">
            <v>0</v>
          </cell>
          <cell r="V310">
            <v>0</v>
          </cell>
          <cell r="X310">
            <v>0</v>
          </cell>
          <cell r="Z310">
            <v>0</v>
          </cell>
        </row>
        <row r="311">
          <cell r="E311" t="str">
            <v>39-00019-01</v>
          </cell>
          <cell r="G311" t="str">
            <v>B</v>
          </cell>
          <cell r="H311" t="str">
            <v>BACKSHELL,25POS,CONN,VERT</v>
          </cell>
          <cell r="I311">
            <v>1</v>
          </cell>
          <cell r="J311">
            <v>1</v>
          </cell>
          <cell r="K311" t="str">
            <v>EA</v>
          </cell>
          <cell r="L311" t="str">
            <v>Y</v>
          </cell>
          <cell r="M311" t="str">
            <v xml:space="preserve">   </v>
          </cell>
          <cell r="N311" t="str">
            <v>L</v>
          </cell>
          <cell r="O311" t="str">
            <v>ZZ</v>
          </cell>
          <cell r="P311" t="str">
            <v>NORTHERN TECHNOLOGIES</v>
          </cell>
          <cell r="Q311" t="str">
            <v>C88E000203</v>
          </cell>
          <cell r="T311">
            <v>0</v>
          </cell>
          <cell r="V311">
            <v>0</v>
          </cell>
          <cell r="X311">
            <v>0</v>
          </cell>
          <cell r="Z311">
            <v>0</v>
          </cell>
        </row>
        <row r="312">
          <cell r="E312" t="str">
            <v>39-10032-00</v>
          </cell>
          <cell r="G312" t="str">
            <v>B</v>
          </cell>
          <cell r="H312" t="str">
            <v>CONTACT,SKT,24-20 AWG,D-SUB</v>
          </cell>
          <cell r="I312">
            <v>18</v>
          </cell>
          <cell r="J312">
            <v>18</v>
          </cell>
          <cell r="K312" t="str">
            <v>EA</v>
          </cell>
          <cell r="L312" t="str">
            <v>Y</v>
          </cell>
          <cell r="M312" t="str">
            <v xml:space="preserve">   </v>
          </cell>
          <cell r="N312" t="str">
            <v>L</v>
          </cell>
          <cell r="O312" t="str">
            <v>ZZ</v>
          </cell>
          <cell r="P312" t="str">
            <v>ITT CANNON</v>
          </cell>
          <cell r="Q312" t="str">
            <v>030-1953-000</v>
          </cell>
          <cell r="T312">
            <v>0</v>
          </cell>
          <cell r="V312">
            <v>0</v>
          </cell>
          <cell r="X312">
            <v>0</v>
          </cell>
          <cell r="Z312">
            <v>0</v>
          </cell>
        </row>
        <row r="313">
          <cell r="E313" t="str">
            <v>39-340908-26</v>
          </cell>
          <cell r="G313" t="str">
            <v>B</v>
          </cell>
          <cell r="H313" t="str">
            <v>BACKSHELL,LRG 25PIN,45DEG,MTEAL HOOD</v>
          </cell>
          <cell r="I313">
            <v>1</v>
          </cell>
          <cell r="J313">
            <v>1</v>
          </cell>
          <cell r="K313" t="str">
            <v>EA</v>
          </cell>
          <cell r="L313" t="str">
            <v>Y</v>
          </cell>
          <cell r="M313" t="str">
            <v xml:space="preserve">   </v>
          </cell>
          <cell r="N313" t="str">
            <v>L</v>
          </cell>
          <cell r="O313" t="str">
            <v>ZZ</v>
          </cell>
          <cell r="P313" t="str">
            <v>MOLEX, LLC</v>
          </cell>
          <cell r="Q313">
            <v>1731110062</v>
          </cell>
          <cell r="T313">
            <v>0</v>
          </cell>
          <cell r="V313">
            <v>0</v>
          </cell>
          <cell r="X313">
            <v>0</v>
          </cell>
          <cell r="Z313">
            <v>0</v>
          </cell>
        </row>
        <row r="314">
          <cell r="E314" t="str">
            <v>39-178687-00</v>
          </cell>
          <cell r="G314" t="str">
            <v>B</v>
          </cell>
          <cell r="H314" t="str">
            <v>BACKSHELL,CLIP FOR FCT CONNS</v>
          </cell>
          <cell r="I314">
            <v>2</v>
          </cell>
          <cell r="J314">
            <v>2</v>
          </cell>
          <cell r="K314" t="str">
            <v>EA</v>
          </cell>
          <cell r="L314" t="str">
            <v>Y</v>
          </cell>
          <cell r="M314" t="str">
            <v xml:space="preserve">   </v>
          </cell>
          <cell r="N314" t="str">
            <v>L</v>
          </cell>
          <cell r="O314" t="str">
            <v>ZZ</v>
          </cell>
          <cell r="P314" t="str">
            <v>MOLEX, LLC</v>
          </cell>
          <cell r="Q314">
            <v>1731120066</v>
          </cell>
          <cell r="T314">
            <v>0</v>
          </cell>
          <cell r="V314">
            <v>0</v>
          </cell>
          <cell r="X314">
            <v>0</v>
          </cell>
          <cell r="Z314">
            <v>0</v>
          </cell>
        </row>
        <row r="315">
          <cell r="E315" t="str">
            <v>74-10024-00</v>
          </cell>
          <cell r="G315" t="str">
            <v>P</v>
          </cell>
          <cell r="H315" t="str">
            <v>PROC. ELEC. ASS'Y INSTR.</v>
          </cell>
          <cell r="I315">
            <v>1</v>
          </cell>
          <cell r="J315">
            <v>1</v>
          </cell>
          <cell r="K315" t="str">
            <v>EA</v>
          </cell>
          <cell r="L315" t="str">
            <v>Y</v>
          </cell>
          <cell r="M315" t="str">
            <v xml:space="preserve">   </v>
          </cell>
          <cell r="N315" t="str">
            <v>Z</v>
          </cell>
          <cell r="O315" t="str">
            <v>ZZ</v>
          </cell>
          <cell r="T315">
            <v>0</v>
          </cell>
          <cell r="V315">
            <v>0</v>
          </cell>
          <cell r="X315">
            <v>0</v>
          </cell>
          <cell r="Z315">
            <v>0</v>
          </cell>
        </row>
        <row r="316">
          <cell r="E316" t="str">
            <v>74-024094-00</v>
          </cell>
          <cell r="G316" t="str">
            <v>U</v>
          </cell>
          <cell r="H316" t="str">
            <v>PROC,PART IDENTIFICATION</v>
          </cell>
          <cell r="I316">
            <v>1</v>
          </cell>
          <cell r="J316">
            <v>1</v>
          </cell>
          <cell r="K316" t="str">
            <v>EA</v>
          </cell>
          <cell r="L316" t="str">
            <v>Y</v>
          </cell>
          <cell r="M316" t="str">
            <v xml:space="preserve">   </v>
          </cell>
          <cell r="N316" t="str">
            <v>Z</v>
          </cell>
          <cell r="O316" t="str">
            <v>ZZ</v>
          </cell>
          <cell r="T316">
            <v>0</v>
          </cell>
          <cell r="V316">
            <v>0</v>
          </cell>
          <cell r="X316">
            <v>0</v>
          </cell>
          <cell r="Z316">
            <v>0</v>
          </cell>
        </row>
        <row r="317">
          <cell r="E317" t="str">
            <v>965-208382-001</v>
          </cell>
          <cell r="G317" t="str">
            <v>A</v>
          </cell>
          <cell r="H317" t="str">
            <v>EPOXY,FAST SET,50ML CNTNR SIZE</v>
          </cell>
          <cell r="I317">
            <v>1</v>
          </cell>
          <cell r="J317">
            <v>1</v>
          </cell>
          <cell r="K317" t="str">
            <v>EA</v>
          </cell>
          <cell r="L317" t="str">
            <v>Y</v>
          </cell>
          <cell r="M317" t="str">
            <v xml:space="preserve">   </v>
          </cell>
          <cell r="N317" t="str">
            <v>Z</v>
          </cell>
          <cell r="O317" t="str">
            <v>ZZ</v>
          </cell>
          <cell r="P317" t="str">
            <v>ITW DEVCON, INC.</v>
          </cell>
          <cell r="Q317">
            <v>14270</v>
          </cell>
          <cell r="T317">
            <v>0</v>
          </cell>
          <cell r="V317">
            <v>0</v>
          </cell>
          <cell r="X317">
            <v>0</v>
          </cell>
          <cell r="Z317">
            <v>0</v>
          </cell>
        </row>
        <row r="318">
          <cell r="E318" t="str">
            <v>79-10179-00</v>
          </cell>
          <cell r="G318" t="str">
            <v>A</v>
          </cell>
          <cell r="H318" t="str">
            <v>MARKER, WIRE (1-33)</v>
          </cell>
          <cell r="I318">
            <v>1</v>
          </cell>
          <cell r="J318">
            <v>1</v>
          </cell>
          <cell r="K318" t="str">
            <v>EA</v>
          </cell>
          <cell r="L318" t="str">
            <v>Y</v>
          </cell>
          <cell r="M318" t="str">
            <v xml:space="preserve">   </v>
          </cell>
          <cell r="N318" t="str">
            <v>Z</v>
          </cell>
          <cell r="O318" t="str">
            <v>ZZ</v>
          </cell>
          <cell r="P318" t="str">
            <v>BRADY CORPORATION</v>
          </cell>
          <cell r="Q318" t="str">
            <v>WM-1-33-3/4</v>
          </cell>
          <cell r="T318">
            <v>0</v>
          </cell>
          <cell r="V318">
            <v>0</v>
          </cell>
          <cell r="X318">
            <v>0</v>
          </cell>
          <cell r="Z318">
            <v>0</v>
          </cell>
        </row>
        <row r="319">
          <cell r="E319" t="str">
            <v>79-10444-00</v>
          </cell>
          <cell r="G319" t="str">
            <v>B</v>
          </cell>
          <cell r="H319" t="str">
            <v>LABEL,A-Z,0-15,(+),(-),(/),WIRE MARKING</v>
          </cell>
          <cell r="I319">
            <v>1</v>
          </cell>
          <cell r="J319">
            <v>1</v>
          </cell>
          <cell r="K319" t="str">
            <v>EA</v>
          </cell>
          <cell r="L319" t="str">
            <v>Y</v>
          </cell>
          <cell r="M319" t="str">
            <v xml:space="preserve">   </v>
          </cell>
          <cell r="N319" t="str">
            <v>Z</v>
          </cell>
          <cell r="O319" t="str">
            <v>ZZ</v>
          </cell>
          <cell r="P319" t="str">
            <v>BRADY CORPORATION</v>
          </cell>
          <cell r="Q319" t="str">
            <v>PWM-PK-2</v>
          </cell>
          <cell r="T319">
            <v>0</v>
          </cell>
          <cell r="V319">
            <v>0</v>
          </cell>
          <cell r="X319">
            <v>0</v>
          </cell>
          <cell r="Z319">
            <v>0</v>
          </cell>
        </row>
        <row r="320">
          <cell r="E320" t="str">
            <v>79-10183-00</v>
          </cell>
          <cell r="G320" t="str">
            <v>B</v>
          </cell>
          <cell r="H320" t="str">
            <v>MARKERS,WIRE WRITE ON</v>
          </cell>
          <cell r="I320">
            <v>1</v>
          </cell>
          <cell r="J320">
            <v>1</v>
          </cell>
          <cell r="K320" t="str">
            <v>EA</v>
          </cell>
          <cell r="L320" t="str">
            <v>Y</v>
          </cell>
          <cell r="M320" t="str">
            <v xml:space="preserve">   </v>
          </cell>
          <cell r="N320" t="str">
            <v>Z</v>
          </cell>
          <cell r="O320" t="str">
            <v>ZZ</v>
          </cell>
          <cell r="P320" t="str">
            <v>BRADY CORPORATION</v>
          </cell>
          <cell r="Q320" t="str">
            <v>SLFW-250-PK</v>
          </cell>
          <cell r="T320">
            <v>0</v>
          </cell>
          <cell r="V320">
            <v>0</v>
          </cell>
          <cell r="X320">
            <v>0</v>
          </cell>
          <cell r="Z320">
            <v>0</v>
          </cell>
        </row>
        <row r="321">
          <cell r="E321" t="str">
            <v>79-10179-01</v>
          </cell>
          <cell r="G321" t="str">
            <v>A</v>
          </cell>
          <cell r="H321" t="str">
            <v>MARKER, WIRE, 34-66</v>
          </cell>
          <cell r="I321">
            <v>1</v>
          </cell>
          <cell r="J321">
            <v>1</v>
          </cell>
          <cell r="K321" t="str">
            <v>EA</v>
          </cell>
          <cell r="L321" t="str">
            <v>Y</v>
          </cell>
          <cell r="M321" t="str">
            <v xml:space="preserve">   </v>
          </cell>
          <cell r="N321" t="str">
            <v>Z</v>
          </cell>
          <cell r="O321" t="str">
            <v>ZZ</v>
          </cell>
          <cell r="T321">
            <v>0</v>
          </cell>
          <cell r="V321">
            <v>0</v>
          </cell>
          <cell r="X321">
            <v>0</v>
          </cell>
          <cell r="Z321">
            <v>0</v>
          </cell>
        </row>
        <row r="322">
          <cell r="E322" t="str">
            <v>79-10179-02</v>
          </cell>
          <cell r="G322" t="str">
            <v>A</v>
          </cell>
          <cell r="H322" t="str">
            <v>MARKER, WIRE 67-99</v>
          </cell>
          <cell r="I322">
            <v>1</v>
          </cell>
          <cell r="J322">
            <v>1</v>
          </cell>
          <cell r="K322" t="str">
            <v>EA</v>
          </cell>
          <cell r="L322" t="str">
            <v>Y</v>
          </cell>
          <cell r="M322" t="str">
            <v xml:space="preserve">   </v>
          </cell>
          <cell r="N322" t="str">
            <v>Z</v>
          </cell>
          <cell r="O322" t="str">
            <v>ZZ</v>
          </cell>
          <cell r="T322">
            <v>0</v>
          </cell>
          <cell r="V322">
            <v>0</v>
          </cell>
          <cell r="X322">
            <v>0</v>
          </cell>
          <cell r="Z322">
            <v>0</v>
          </cell>
        </row>
        <row r="323">
          <cell r="E323" t="str">
            <v>79-00021-00</v>
          </cell>
          <cell r="G323" t="str">
            <v>A</v>
          </cell>
          <cell r="H323" t="str">
            <v>LABEL,BLANK 1 X 1/2</v>
          </cell>
          <cell r="I323">
            <v>1</v>
          </cell>
          <cell r="J323">
            <v>1</v>
          </cell>
          <cell r="K323" t="str">
            <v>EA</v>
          </cell>
          <cell r="L323" t="str">
            <v>Y</v>
          </cell>
          <cell r="M323" t="str">
            <v xml:space="preserve">   </v>
          </cell>
          <cell r="N323" t="str">
            <v>Z</v>
          </cell>
          <cell r="O323" t="str">
            <v>ZZ</v>
          </cell>
          <cell r="P323" t="str">
            <v>THOMAS &amp; BETTS</v>
          </cell>
          <cell r="Q323" t="str">
            <v>WES-1112</v>
          </cell>
          <cell r="T323">
            <v>0</v>
          </cell>
          <cell r="V323">
            <v>0</v>
          </cell>
          <cell r="X323">
            <v>0</v>
          </cell>
          <cell r="Z323">
            <v>0</v>
          </cell>
        </row>
        <row r="324">
          <cell r="E324" t="str">
            <v>79-00021-01</v>
          </cell>
          <cell r="G324" t="str">
            <v>A</v>
          </cell>
          <cell r="H324" t="str">
            <v>LABEL,BLANK 1 X 1</v>
          </cell>
          <cell r="I324">
            <v>1</v>
          </cell>
          <cell r="J324">
            <v>1</v>
          </cell>
          <cell r="K324" t="str">
            <v>EA</v>
          </cell>
          <cell r="L324" t="str">
            <v>Y</v>
          </cell>
          <cell r="M324" t="str">
            <v xml:space="preserve">   </v>
          </cell>
          <cell r="N324" t="str">
            <v>Z</v>
          </cell>
          <cell r="O324" t="str">
            <v>ZZ</v>
          </cell>
          <cell r="P324" t="str">
            <v>ABB</v>
          </cell>
          <cell r="Q324" t="str">
            <v>WES-1334</v>
          </cell>
          <cell r="T324">
            <v>0</v>
          </cell>
          <cell r="V324">
            <v>0</v>
          </cell>
          <cell r="X324">
            <v>0</v>
          </cell>
          <cell r="Z324">
            <v>0</v>
          </cell>
        </row>
        <row r="325">
          <cell r="E325" t="str">
            <v>79-00021-02</v>
          </cell>
          <cell r="G325" t="str">
            <v>A</v>
          </cell>
          <cell r="H325" t="str">
            <v>LABEL,CBL MARKING,1X.5X1.5,BLANK,WRITE-O</v>
          </cell>
          <cell r="I325">
            <v>1</v>
          </cell>
          <cell r="J325">
            <v>1</v>
          </cell>
          <cell r="K325" t="str">
            <v>EA</v>
          </cell>
          <cell r="L325" t="str">
            <v>Y</v>
          </cell>
          <cell r="M325" t="str">
            <v xml:space="preserve">   </v>
          </cell>
          <cell r="N325" t="str">
            <v>Z</v>
          </cell>
          <cell r="O325" t="str">
            <v>ZZ</v>
          </cell>
          <cell r="P325" t="str">
            <v>THOMAS &amp; BETTS</v>
          </cell>
          <cell r="Q325" t="str">
            <v>WLP-1112</v>
          </cell>
          <cell r="T325">
            <v>0</v>
          </cell>
          <cell r="V325">
            <v>0</v>
          </cell>
          <cell r="X325">
            <v>0</v>
          </cell>
          <cell r="Z325">
            <v>0</v>
          </cell>
        </row>
        <row r="326">
          <cell r="E326" t="str">
            <v>79-00021-03</v>
          </cell>
          <cell r="G326" t="str">
            <v>A</v>
          </cell>
          <cell r="H326" t="str">
            <v>LABEL,CBL MARKING,1X1X3,BLANK,WRITE-ON,S</v>
          </cell>
          <cell r="I326">
            <v>1</v>
          </cell>
          <cell r="J326">
            <v>1</v>
          </cell>
          <cell r="K326" t="str">
            <v>EA</v>
          </cell>
          <cell r="L326" t="str">
            <v>Y</v>
          </cell>
          <cell r="M326" t="str">
            <v xml:space="preserve">   </v>
          </cell>
          <cell r="N326" t="str">
            <v>Z</v>
          </cell>
          <cell r="O326" t="str">
            <v>ZZ</v>
          </cell>
          <cell r="P326" t="str">
            <v>THOMAS &amp; BETTS</v>
          </cell>
          <cell r="Q326" t="str">
            <v>WLP-1300</v>
          </cell>
          <cell r="T326">
            <v>0</v>
          </cell>
          <cell r="V326">
            <v>0</v>
          </cell>
          <cell r="X326">
            <v>0</v>
          </cell>
          <cell r="Z326">
            <v>0</v>
          </cell>
        </row>
        <row r="327">
          <cell r="E327" t="str">
            <v>79-00021-04</v>
          </cell>
          <cell r="G327" t="str">
            <v>B</v>
          </cell>
          <cell r="H327" t="str">
            <v>LABEL,CBL MARKING,1X1X5,BLANK,WRITE-ON,S</v>
          </cell>
          <cell r="I327">
            <v>1</v>
          </cell>
          <cell r="J327">
            <v>1</v>
          </cell>
          <cell r="K327" t="str">
            <v>EA</v>
          </cell>
          <cell r="L327" t="str">
            <v>Y</v>
          </cell>
          <cell r="M327" t="str">
            <v xml:space="preserve">   </v>
          </cell>
          <cell r="N327" t="str">
            <v>Z</v>
          </cell>
          <cell r="O327" t="str">
            <v>ZZ</v>
          </cell>
          <cell r="P327" t="str">
            <v>THOMAS &amp; BETTS</v>
          </cell>
          <cell r="Q327" t="str">
            <v>THT-139-461-2</v>
          </cell>
          <cell r="T327">
            <v>0</v>
          </cell>
          <cell r="V327">
            <v>0</v>
          </cell>
          <cell r="X327">
            <v>0</v>
          </cell>
          <cell r="Z327">
            <v>0</v>
          </cell>
        </row>
        <row r="328">
          <cell r="E328" t="str">
            <v>74-032409-00</v>
          </cell>
          <cell r="G328" t="str">
            <v>C</v>
          </cell>
          <cell r="H328" t="str">
            <v>WORKMANSHIP STANDARDS</v>
          </cell>
          <cell r="I328">
            <v>1</v>
          </cell>
          <cell r="J328">
            <v>1</v>
          </cell>
          <cell r="K328" t="str">
            <v>EA</v>
          </cell>
          <cell r="L328" t="str">
            <v>Y</v>
          </cell>
          <cell r="M328" t="str">
            <v xml:space="preserve">   </v>
          </cell>
          <cell r="N328" t="str">
            <v>Z</v>
          </cell>
          <cell r="O328" t="str">
            <v>ZZ</v>
          </cell>
          <cell r="T328">
            <v>0</v>
          </cell>
          <cell r="V328">
            <v>0</v>
          </cell>
          <cell r="X328">
            <v>0</v>
          </cell>
          <cell r="Z328">
            <v>0</v>
          </cell>
        </row>
        <row r="329">
          <cell r="E329" t="str">
            <v>202-328325-001</v>
          </cell>
          <cell r="G329" t="str">
            <v>F</v>
          </cell>
          <cell r="H329" t="str">
            <v>PROC,CRIMP TERMINATION GUIDELINE</v>
          </cell>
          <cell r="I329">
            <v>1</v>
          </cell>
          <cell r="J329">
            <v>1</v>
          </cell>
          <cell r="K329" t="str">
            <v>EA</v>
          </cell>
          <cell r="L329" t="str">
            <v>Y</v>
          </cell>
          <cell r="M329" t="str">
            <v xml:space="preserve">   </v>
          </cell>
          <cell r="N329" t="str">
            <v>Z</v>
          </cell>
          <cell r="O329" t="str">
            <v>ZZ</v>
          </cell>
          <cell r="T329">
            <v>0</v>
          </cell>
          <cell r="V329">
            <v>0</v>
          </cell>
          <cell r="X329">
            <v>0</v>
          </cell>
          <cell r="Z329">
            <v>0</v>
          </cell>
        </row>
        <row r="330">
          <cell r="E330" t="str">
            <v>74-024094-00</v>
          </cell>
          <cell r="G330" t="str">
            <v>U</v>
          </cell>
          <cell r="H330" t="str">
            <v>PROC,PART IDENTIFICATION</v>
          </cell>
          <cell r="I330">
            <v>1</v>
          </cell>
          <cell r="J330">
            <v>1</v>
          </cell>
          <cell r="K330" t="str">
            <v>EA</v>
          </cell>
          <cell r="L330" t="str">
            <v>Y</v>
          </cell>
          <cell r="M330" t="str">
            <v xml:space="preserve">   </v>
          </cell>
          <cell r="N330" t="str">
            <v>Z</v>
          </cell>
          <cell r="O330" t="str">
            <v>ZZ</v>
          </cell>
          <cell r="T330">
            <v>0</v>
          </cell>
          <cell r="V330">
            <v>0</v>
          </cell>
          <cell r="X330">
            <v>0</v>
          </cell>
          <cell r="Z330">
            <v>0</v>
          </cell>
        </row>
        <row r="331">
          <cell r="E331" t="str">
            <v>603-090436-001</v>
          </cell>
          <cell r="G331" t="str">
            <v>J</v>
          </cell>
          <cell r="H331" t="str">
            <v>SPECIFICATION,PACKAGING</v>
          </cell>
          <cell r="I331">
            <v>1</v>
          </cell>
          <cell r="J331">
            <v>1</v>
          </cell>
          <cell r="K331" t="str">
            <v>EA</v>
          </cell>
          <cell r="L331" t="str">
            <v>Y</v>
          </cell>
          <cell r="M331" t="str">
            <v xml:space="preserve">   </v>
          </cell>
          <cell r="N331" t="str">
            <v>Z</v>
          </cell>
          <cell r="O331" t="str">
            <v>ZZ</v>
          </cell>
          <cell r="T331">
            <v>0</v>
          </cell>
          <cell r="V331">
            <v>0</v>
          </cell>
          <cell r="X331">
            <v>0</v>
          </cell>
          <cell r="Z331">
            <v>0</v>
          </cell>
        </row>
        <row r="332">
          <cell r="E332" t="str">
            <v>853-253365-004</v>
          </cell>
          <cell r="F332" t="str">
            <v>CABLES</v>
          </cell>
          <cell r="G332" t="str">
            <v>A</v>
          </cell>
          <cell r="H332" t="str">
            <v>CA,SW,RF ENCL,16,BACK DR SW</v>
          </cell>
          <cell r="I332">
            <v>1</v>
          </cell>
          <cell r="J332">
            <v>1</v>
          </cell>
          <cell r="K332" t="str">
            <v>EA</v>
          </cell>
          <cell r="L332" t="str">
            <v>Y</v>
          </cell>
          <cell r="M332" t="str">
            <v xml:space="preserve">   </v>
          </cell>
          <cell r="N332" t="str">
            <v>L</v>
          </cell>
          <cell r="O332" t="str">
            <v>SUZHOU JUTZE</v>
          </cell>
          <cell r="S332">
            <v>62.4</v>
          </cell>
          <cell r="T332">
            <v>62.4</v>
          </cell>
          <cell r="U332">
            <v>62.4</v>
          </cell>
          <cell r="V332">
            <v>62.4</v>
          </cell>
          <cell r="W332">
            <v>62.4</v>
          </cell>
          <cell r="X332">
            <v>62.4</v>
          </cell>
          <cell r="Y332">
            <v>62.4</v>
          </cell>
          <cell r="Z332">
            <v>62.4</v>
          </cell>
          <cell r="AA332">
            <v>62.4</v>
          </cell>
        </row>
        <row r="333">
          <cell r="E333" t="str">
            <v>79-00021-02</v>
          </cell>
          <cell r="G333" t="str">
            <v>A</v>
          </cell>
          <cell r="H333" t="str">
            <v>LABEL,CBL MARKING,1X.5X1.5,BLANK,WRITE-O</v>
          </cell>
          <cell r="I333">
            <v>2</v>
          </cell>
          <cell r="J333">
            <v>2</v>
          </cell>
          <cell r="K333" t="str">
            <v>EA</v>
          </cell>
          <cell r="L333" t="str">
            <v>Y</v>
          </cell>
          <cell r="M333" t="str">
            <v xml:space="preserve">   </v>
          </cell>
          <cell r="N333" t="str">
            <v>L</v>
          </cell>
          <cell r="O333" t="str">
            <v>ZZ</v>
          </cell>
          <cell r="P333" t="str">
            <v>THOMAS &amp; BETTS</v>
          </cell>
          <cell r="Q333" t="str">
            <v>WLP-1112</v>
          </cell>
          <cell r="T333">
            <v>0</v>
          </cell>
          <cell r="V333">
            <v>0</v>
          </cell>
          <cell r="X333">
            <v>0</v>
          </cell>
          <cell r="Z333">
            <v>0</v>
          </cell>
        </row>
        <row r="334">
          <cell r="E334" t="str">
            <v>10-00071-00</v>
          </cell>
          <cell r="G334" t="str">
            <v>A</v>
          </cell>
          <cell r="H334" t="str">
            <v>HEAT SHRINK TUBING,.094,BLK</v>
          </cell>
          <cell r="I334">
            <v>0.5</v>
          </cell>
          <cell r="J334">
            <v>0.5</v>
          </cell>
          <cell r="K334" t="str">
            <v>FT</v>
          </cell>
          <cell r="L334" t="str">
            <v>Y</v>
          </cell>
          <cell r="M334" t="str">
            <v xml:space="preserve">   </v>
          </cell>
          <cell r="N334" t="str">
            <v>L</v>
          </cell>
          <cell r="O334" t="str">
            <v>ZZ</v>
          </cell>
          <cell r="P334" t="str">
            <v>ALPHA WIRE</v>
          </cell>
          <cell r="Q334" t="str">
            <v>FIT-221V-3/32</v>
          </cell>
          <cell r="T334">
            <v>0</v>
          </cell>
          <cell r="V334">
            <v>0</v>
          </cell>
          <cell r="X334">
            <v>0</v>
          </cell>
          <cell r="Z334">
            <v>0</v>
          </cell>
        </row>
        <row r="335">
          <cell r="E335" t="str">
            <v>39-10021-00</v>
          </cell>
          <cell r="G335" t="str">
            <v>B</v>
          </cell>
          <cell r="H335" t="str">
            <v>CONN,9 PIN D MALE CRIMP</v>
          </cell>
          <cell r="I335">
            <v>1</v>
          </cell>
          <cell r="J335">
            <v>1</v>
          </cell>
          <cell r="K335" t="str">
            <v>EA</v>
          </cell>
          <cell r="L335" t="str">
            <v>Y</v>
          </cell>
          <cell r="M335" t="str">
            <v xml:space="preserve">   </v>
          </cell>
          <cell r="N335" t="str">
            <v>L</v>
          </cell>
          <cell r="O335" t="str">
            <v>ZZ</v>
          </cell>
          <cell r="P335" t="str">
            <v>ITT CANNON</v>
          </cell>
          <cell r="Q335" t="str">
            <v>DEU-9P-K87-F0</v>
          </cell>
          <cell r="T335">
            <v>0</v>
          </cell>
          <cell r="V335">
            <v>0</v>
          </cell>
          <cell r="X335">
            <v>0</v>
          </cell>
          <cell r="Z335">
            <v>0</v>
          </cell>
        </row>
        <row r="336">
          <cell r="E336" t="str">
            <v>39-340908-09</v>
          </cell>
          <cell r="G336" t="str">
            <v>B</v>
          </cell>
          <cell r="H336" t="str">
            <v>BACKSHELL,9PIN,45DEG,METAL HOOD</v>
          </cell>
          <cell r="I336">
            <v>1</v>
          </cell>
          <cell r="J336">
            <v>1</v>
          </cell>
          <cell r="K336" t="str">
            <v>EA</v>
          </cell>
          <cell r="L336" t="str">
            <v>Y</v>
          </cell>
          <cell r="M336" t="str">
            <v xml:space="preserve">   </v>
          </cell>
          <cell r="N336" t="str">
            <v>L</v>
          </cell>
          <cell r="O336" t="str">
            <v>ZZ</v>
          </cell>
          <cell r="P336" t="str">
            <v>MOLEX, LLC</v>
          </cell>
          <cell r="Q336">
            <v>1727040095</v>
          </cell>
          <cell r="T336">
            <v>0</v>
          </cell>
          <cell r="V336">
            <v>0</v>
          </cell>
          <cell r="X336">
            <v>0</v>
          </cell>
          <cell r="Z336">
            <v>0</v>
          </cell>
        </row>
        <row r="337">
          <cell r="E337" t="str">
            <v>39-178687-00</v>
          </cell>
          <cell r="G337" t="str">
            <v>B</v>
          </cell>
          <cell r="H337" t="str">
            <v>BACKSHELL,CLIP FOR FCT CONNS</v>
          </cell>
          <cell r="I337">
            <v>2</v>
          </cell>
          <cell r="J337">
            <v>2</v>
          </cell>
          <cell r="K337" t="str">
            <v>EA</v>
          </cell>
          <cell r="L337" t="str">
            <v>Y</v>
          </cell>
          <cell r="M337" t="str">
            <v xml:space="preserve">   </v>
          </cell>
          <cell r="N337" t="str">
            <v>L</v>
          </cell>
          <cell r="O337" t="str">
            <v>ZZ</v>
          </cell>
          <cell r="P337" t="str">
            <v>MOLEX, LLC</v>
          </cell>
          <cell r="Q337">
            <v>1731120066</v>
          </cell>
          <cell r="T337">
            <v>0</v>
          </cell>
          <cell r="V337">
            <v>0</v>
          </cell>
          <cell r="X337">
            <v>0</v>
          </cell>
          <cell r="Z337">
            <v>0</v>
          </cell>
        </row>
        <row r="338">
          <cell r="E338" t="str">
            <v>39-10031-00</v>
          </cell>
          <cell r="G338" t="str">
            <v>A</v>
          </cell>
          <cell r="H338" t="str">
            <v>CONTACT,PIN,24-20AWG,D-SUB</v>
          </cell>
          <cell r="I338">
            <v>2</v>
          </cell>
          <cell r="J338">
            <v>2</v>
          </cell>
          <cell r="K338" t="str">
            <v>EA</v>
          </cell>
          <cell r="L338" t="str">
            <v>Y</v>
          </cell>
          <cell r="M338" t="str">
            <v xml:space="preserve">   </v>
          </cell>
          <cell r="N338" t="str">
            <v>L</v>
          </cell>
          <cell r="O338" t="str">
            <v>ZZ</v>
          </cell>
          <cell r="P338" t="str">
            <v>ITT CANN</v>
          </cell>
          <cell r="Q338" t="str">
            <v>030-1952-000</v>
          </cell>
          <cell r="T338">
            <v>0</v>
          </cell>
          <cell r="V338">
            <v>0</v>
          </cell>
          <cell r="X338">
            <v>0</v>
          </cell>
          <cell r="Z338">
            <v>0</v>
          </cell>
        </row>
        <row r="339">
          <cell r="E339" t="str">
            <v>31-10019-00</v>
          </cell>
          <cell r="G339" t="str">
            <v>A</v>
          </cell>
          <cell r="H339" t="str">
            <v>CONTACT,PIN,2/22-18AWG,D-SUB</v>
          </cell>
          <cell r="I339">
            <v>1</v>
          </cell>
          <cell r="J339">
            <v>1</v>
          </cell>
          <cell r="K339" t="str">
            <v>EA</v>
          </cell>
          <cell r="L339" t="str">
            <v>Y</v>
          </cell>
          <cell r="M339" t="str">
            <v xml:space="preserve">   </v>
          </cell>
          <cell r="N339" t="str">
            <v>L</v>
          </cell>
          <cell r="O339" t="str">
            <v>ZZ</v>
          </cell>
          <cell r="P339" t="str">
            <v>ITT CANNON</v>
          </cell>
          <cell r="Q339" t="str">
            <v>D110238-165</v>
          </cell>
          <cell r="T339">
            <v>0</v>
          </cell>
          <cell r="V339">
            <v>0</v>
          </cell>
          <cell r="X339">
            <v>0</v>
          </cell>
          <cell r="Z339">
            <v>0</v>
          </cell>
        </row>
        <row r="340">
          <cell r="E340" t="str">
            <v>35-10003-00</v>
          </cell>
          <cell r="G340" t="str">
            <v>B</v>
          </cell>
          <cell r="H340" t="str">
            <v>WIRE,22AWG,STRAND,BLACK</v>
          </cell>
          <cell r="I340">
            <v>0.5</v>
          </cell>
          <cell r="J340">
            <v>0.5</v>
          </cell>
          <cell r="K340" t="str">
            <v>FT</v>
          </cell>
          <cell r="L340" t="str">
            <v>Y</v>
          </cell>
          <cell r="M340" t="str">
            <v xml:space="preserve">   </v>
          </cell>
          <cell r="N340" t="str">
            <v>L</v>
          </cell>
          <cell r="O340" t="str">
            <v>ZZ</v>
          </cell>
          <cell r="P340" t="str">
            <v>BELDEN INC.</v>
          </cell>
          <cell r="Q340" t="str">
            <v>83025-10</v>
          </cell>
          <cell r="T340">
            <v>0</v>
          </cell>
          <cell r="V340">
            <v>0</v>
          </cell>
          <cell r="X340">
            <v>0</v>
          </cell>
          <cell r="Z340">
            <v>0</v>
          </cell>
        </row>
        <row r="341">
          <cell r="E341" t="str">
            <v>679-203950-001</v>
          </cell>
          <cell r="G341" t="str">
            <v>C</v>
          </cell>
          <cell r="H341" t="str">
            <v>SNSR, RF COVER INTLK, VXL</v>
          </cell>
          <cell r="I341">
            <v>1</v>
          </cell>
          <cell r="J341">
            <v>1</v>
          </cell>
          <cell r="K341" t="str">
            <v>EA</v>
          </cell>
          <cell r="L341" t="str">
            <v>Y</v>
          </cell>
          <cell r="M341" t="str">
            <v xml:space="preserve">   </v>
          </cell>
          <cell r="N341" t="str">
            <v>L</v>
          </cell>
          <cell r="O341" t="str">
            <v>ZZ</v>
          </cell>
          <cell r="P341" t="str">
            <v>EUCHNER</v>
          </cell>
          <cell r="Q341" t="str">
            <v>CMS-R-BXP</v>
          </cell>
          <cell r="T341">
            <v>0</v>
          </cell>
          <cell r="V341">
            <v>0</v>
          </cell>
          <cell r="X341">
            <v>0</v>
          </cell>
          <cell r="Z341">
            <v>0</v>
          </cell>
        </row>
        <row r="342">
          <cell r="E342" t="str">
            <v>74-10024-00</v>
          </cell>
          <cell r="G342" t="str">
            <v>P</v>
          </cell>
          <cell r="H342" t="str">
            <v>PROC. ELEC. ASS'Y INSTR.</v>
          </cell>
          <cell r="I342">
            <v>1</v>
          </cell>
          <cell r="J342">
            <v>1</v>
          </cell>
          <cell r="K342" t="str">
            <v>EA</v>
          </cell>
          <cell r="L342" t="str">
            <v>Y</v>
          </cell>
          <cell r="M342" t="str">
            <v xml:space="preserve">   </v>
          </cell>
          <cell r="N342" t="str">
            <v>Z</v>
          </cell>
          <cell r="O342" t="str">
            <v>ZZ</v>
          </cell>
          <cell r="T342">
            <v>0</v>
          </cell>
          <cell r="V342">
            <v>0</v>
          </cell>
          <cell r="X342">
            <v>0</v>
          </cell>
          <cell r="Z342">
            <v>0</v>
          </cell>
        </row>
        <row r="343">
          <cell r="E343" t="str">
            <v>74-024094-00</v>
          </cell>
          <cell r="G343" t="str">
            <v>U</v>
          </cell>
          <cell r="H343" t="str">
            <v>PROC,PART IDENTIFICATION</v>
          </cell>
          <cell r="I343">
            <v>1</v>
          </cell>
          <cell r="J343">
            <v>1</v>
          </cell>
          <cell r="K343" t="str">
            <v>EA</v>
          </cell>
          <cell r="L343" t="str">
            <v>Y</v>
          </cell>
          <cell r="M343" t="str">
            <v xml:space="preserve">   </v>
          </cell>
          <cell r="N343" t="str">
            <v>Z</v>
          </cell>
          <cell r="O343" t="str">
            <v>ZZ</v>
          </cell>
          <cell r="T343">
            <v>0</v>
          </cell>
          <cell r="V343">
            <v>0</v>
          </cell>
          <cell r="X343">
            <v>0</v>
          </cell>
          <cell r="Z343">
            <v>0</v>
          </cell>
        </row>
        <row r="344">
          <cell r="E344" t="str">
            <v>965-208382-001</v>
          </cell>
          <cell r="G344" t="str">
            <v>A</v>
          </cell>
          <cell r="H344" t="str">
            <v>EPOXY,FAST SET,50ML CNTNR SIZE</v>
          </cell>
          <cell r="I344">
            <v>1</v>
          </cell>
          <cell r="J344">
            <v>1</v>
          </cell>
          <cell r="K344" t="str">
            <v>EA</v>
          </cell>
          <cell r="L344" t="str">
            <v>Y</v>
          </cell>
          <cell r="M344" t="str">
            <v xml:space="preserve">   </v>
          </cell>
          <cell r="N344" t="str">
            <v>Z</v>
          </cell>
          <cell r="O344" t="str">
            <v>ZZ</v>
          </cell>
          <cell r="P344" t="str">
            <v>ITW DEVCON, INC.</v>
          </cell>
          <cell r="Q344">
            <v>14270</v>
          </cell>
          <cell r="T344">
            <v>0</v>
          </cell>
          <cell r="V344">
            <v>0</v>
          </cell>
          <cell r="X344">
            <v>0</v>
          </cell>
          <cell r="Z344">
            <v>0</v>
          </cell>
        </row>
        <row r="345">
          <cell r="E345" t="str">
            <v>79-10179-00</v>
          </cell>
          <cell r="G345" t="str">
            <v>A</v>
          </cell>
          <cell r="H345" t="str">
            <v>MARKER, WIRE (1-33)</v>
          </cell>
          <cell r="I345">
            <v>1</v>
          </cell>
          <cell r="J345">
            <v>1</v>
          </cell>
          <cell r="K345" t="str">
            <v>EA</v>
          </cell>
          <cell r="L345" t="str">
            <v>Y</v>
          </cell>
          <cell r="M345" t="str">
            <v xml:space="preserve">   </v>
          </cell>
          <cell r="N345" t="str">
            <v>Z</v>
          </cell>
          <cell r="O345" t="str">
            <v>ZZ</v>
          </cell>
          <cell r="P345" t="str">
            <v>BRADY CORPORATION</v>
          </cell>
          <cell r="Q345" t="str">
            <v>WM-1-33-3/4</v>
          </cell>
          <cell r="T345">
            <v>0</v>
          </cell>
          <cell r="V345">
            <v>0</v>
          </cell>
          <cell r="X345">
            <v>0</v>
          </cell>
          <cell r="Z345">
            <v>0</v>
          </cell>
        </row>
        <row r="346">
          <cell r="E346" t="str">
            <v>79-10444-00</v>
          </cell>
          <cell r="G346" t="str">
            <v>B</v>
          </cell>
          <cell r="H346" t="str">
            <v>LABEL,A-Z,0-15,(+),(-),(/),WIRE MARKING</v>
          </cell>
          <cell r="I346">
            <v>1</v>
          </cell>
          <cell r="J346">
            <v>1</v>
          </cell>
          <cell r="K346" t="str">
            <v>EA</v>
          </cell>
          <cell r="L346" t="str">
            <v>Y</v>
          </cell>
          <cell r="M346" t="str">
            <v xml:space="preserve">   </v>
          </cell>
          <cell r="N346" t="str">
            <v>Z</v>
          </cell>
          <cell r="O346" t="str">
            <v>ZZ</v>
          </cell>
          <cell r="P346" t="str">
            <v>BRADY CORPORATION</v>
          </cell>
          <cell r="Q346" t="str">
            <v>PWM-PK-2</v>
          </cell>
          <cell r="T346">
            <v>0</v>
          </cell>
          <cell r="V346">
            <v>0</v>
          </cell>
          <cell r="X346">
            <v>0</v>
          </cell>
          <cell r="Z346">
            <v>0</v>
          </cell>
        </row>
        <row r="347">
          <cell r="E347" t="str">
            <v>79-10183-00</v>
          </cell>
          <cell r="G347" t="str">
            <v>B</v>
          </cell>
          <cell r="H347" t="str">
            <v>MARKERS,WIRE WRITE ON</v>
          </cell>
          <cell r="I347">
            <v>1</v>
          </cell>
          <cell r="J347">
            <v>1</v>
          </cell>
          <cell r="K347" t="str">
            <v>EA</v>
          </cell>
          <cell r="L347" t="str">
            <v>Y</v>
          </cell>
          <cell r="M347" t="str">
            <v xml:space="preserve">   </v>
          </cell>
          <cell r="N347" t="str">
            <v>Z</v>
          </cell>
          <cell r="O347" t="str">
            <v>ZZ</v>
          </cell>
          <cell r="P347" t="str">
            <v>BRADY CORPORATION</v>
          </cell>
          <cell r="Q347" t="str">
            <v>SLFW-250-PK</v>
          </cell>
          <cell r="T347">
            <v>0</v>
          </cell>
          <cell r="V347">
            <v>0</v>
          </cell>
          <cell r="X347">
            <v>0</v>
          </cell>
          <cell r="Z347">
            <v>0</v>
          </cell>
        </row>
        <row r="348">
          <cell r="E348" t="str">
            <v>79-10179-01</v>
          </cell>
          <cell r="G348" t="str">
            <v>A</v>
          </cell>
          <cell r="H348" t="str">
            <v>MARKER, WIRE, 34-66</v>
          </cell>
          <cell r="I348">
            <v>1</v>
          </cell>
          <cell r="J348">
            <v>1</v>
          </cell>
          <cell r="K348" t="str">
            <v>EA</v>
          </cell>
          <cell r="L348" t="str">
            <v>Y</v>
          </cell>
          <cell r="M348" t="str">
            <v xml:space="preserve">   </v>
          </cell>
          <cell r="N348" t="str">
            <v>Z</v>
          </cell>
          <cell r="O348" t="str">
            <v>ZZ</v>
          </cell>
          <cell r="T348">
            <v>0</v>
          </cell>
          <cell r="V348">
            <v>0</v>
          </cell>
          <cell r="X348">
            <v>0</v>
          </cell>
          <cell r="Z348">
            <v>0</v>
          </cell>
        </row>
        <row r="349">
          <cell r="E349" t="str">
            <v>79-10179-02</v>
          </cell>
          <cell r="G349" t="str">
            <v>A</v>
          </cell>
          <cell r="H349" t="str">
            <v>MARKER, WIRE 67-99</v>
          </cell>
          <cell r="I349">
            <v>1</v>
          </cell>
          <cell r="J349">
            <v>1</v>
          </cell>
          <cell r="K349" t="str">
            <v>EA</v>
          </cell>
          <cell r="L349" t="str">
            <v>Y</v>
          </cell>
          <cell r="M349" t="str">
            <v xml:space="preserve">   </v>
          </cell>
          <cell r="N349" t="str">
            <v>Z</v>
          </cell>
          <cell r="O349" t="str">
            <v>ZZ</v>
          </cell>
          <cell r="T349">
            <v>0</v>
          </cell>
          <cell r="V349">
            <v>0</v>
          </cell>
          <cell r="X349">
            <v>0</v>
          </cell>
          <cell r="Z349">
            <v>0</v>
          </cell>
        </row>
        <row r="350">
          <cell r="E350" t="str">
            <v>79-00021-00</v>
          </cell>
          <cell r="G350" t="str">
            <v>A</v>
          </cell>
          <cell r="H350" t="str">
            <v>LABEL,BLANK 1 X 1/2</v>
          </cell>
          <cell r="I350">
            <v>1</v>
          </cell>
          <cell r="J350">
            <v>1</v>
          </cell>
          <cell r="K350" t="str">
            <v>EA</v>
          </cell>
          <cell r="L350" t="str">
            <v>Y</v>
          </cell>
          <cell r="M350" t="str">
            <v xml:space="preserve">   </v>
          </cell>
          <cell r="N350" t="str">
            <v>Z</v>
          </cell>
          <cell r="O350" t="str">
            <v>ZZ</v>
          </cell>
          <cell r="P350" t="str">
            <v>THOMAS &amp; BETTS</v>
          </cell>
          <cell r="Q350" t="str">
            <v>WES-1112</v>
          </cell>
          <cell r="T350">
            <v>0</v>
          </cell>
          <cell r="V350">
            <v>0</v>
          </cell>
          <cell r="X350">
            <v>0</v>
          </cell>
          <cell r="Z350">
            <v>0</v>
          </cell>
        </row>
        <row r="351">
          <cell r="E351" t="str">
            <v>79-00021-01</v>
          </cell>
          <cell r="G351" t="str">
            <v>A</v>
          </cell>
          <cell r="H351" t="str">
            <v>LABEL,BLANK 1 X 1</v>
          </cell>
          <cell r="I351">
            <v>1</v>
          </cell>
          <cell r="J351">
            <v>1</v>
          </cell>
          <cell r="K351" t="str">
            <v>EA</v>
          </cell>
          <cell r="L351" t="str">
            <v>Y</v>
          </cell>
          <cell r="M351" t="str">
            <v xml:space="preserve">   </v>
          </cell>
          <cell r="N351" t="str">
            <v>Z</v>
          </cell>
          <cell r="O351" t="str">
            <v>ZZ</v>
          </cell>
          <cell r="P351" t="str">
            <v>ABB</v>
          </cell>
          <cell r="Q351" t="str">
            <v>WES-1334</v>
          </cell>
          <cell r="T351">
            <v>0</v>
          </cell>
          <cell r="V351">
            <v>0</v>
          </cell>
          <cell r="X351">
            <v>0</v>
          </cell>
          <cell r="Z351">
            <v>0</v>
          </cell>
        </row>
        <row r="352">
          <cell r="E352" t="str">
            <v>79-00021-02</v>
          </cell>
          <cell r="G352" t="str">
            <v>A</v>
          </cell>
          <cell r="H352" t="str">
            <v>LABEL,CBL MARKING,1X.5X1.5,BLANK,WRITE-O</v>
          </cell>
          <cell r="I352">
            <v>1</v>
          </cell>
          <cell r="J352">
            <v>1</v>
          </cell>
          <cell r="K352" t="str">
            <v>EA</v>
          </cell>
          <cell r="L352" t="str">
            <v>Y</v>
          </cell>
          <cell r="M352" t="str">
            <v xml:space="preserve">   </v>
          </cell>
          <cell r="N352" t="str">
            <v>Z</v>
          </cell>
          <cell r="O352" t="str">
            <v>ZZ</v>
          </cell>
          <cell r="P352" t="str">
            <v>THOMAS &amp; BETTS</v>
          </cell>
          <cell r="Q352" t="str">
            <v>WLP-1112</v>
          </cell>
          <cell r="T352">
            <v>0</v>
          </cell>
          <cell r="V352">
            <v>0</v>
          </cell>
          <cell r="X352">
            <v>0</v>
          </cell>
          <cell r="Z352">
            <v>0</v>
          </cell>
        </row>
        <row r="353">
          <cell r="E353" t="str">
            <v>79-00021-03</v>
          </cell>
          <cell r="G353" t="str">
            <v>A</v>
          </cell>
          <cell r="H353" t="str">
            <v>LABEL,CBL MARKING,1X1X3,BLANK,WRITE-ON,S</v>
          </cell>
          <cell r="I353">
            <v>1</v>
          </cell>
          <cell r="J353">
            <v>1</v>
          </cell>
          <cell r="K353" t="str">
            <v>EA</v>
          </cell>
          <cell r="L353" t="str">
            <v>Y</v>
          </cell>
          <cell r="M353" t="str">
            <v xml:space="preserve">   </v>
          </cell>
          <cell r="N353" t="str">
            <v>Z</v>
          </cell>
          <cell r="O353" t="str">
            <v>ZZ</v>
          </cell>
          <cell r="P353" t="str">
            <v>THOMAS &amp; BETTS</v>
          </cell>
          <cell r="Q353" t="str">
            <v>WLP-1300</v>
          </cell>
          <cell r="T353">
            <v>0</v>
          </cell>
          <cell r="V353">
            <v>0</v>
          </cell>
          <cell r="X353">
            <v>0</v>
          </cell>
          <cell r="Z353">
            <v>0</v>
          </cell>
        </row>
        <row r="354">
          <cell r="E354" t="str">
            <v>79-00021-04</v>
          </cell>
          <cell r="G354" t="str">
            <v>B</v>
          </cell>
          <cell r="H354" t="str">
            <v>LABEL,CBL MARKING,1X1X5,BLANK,WRITE-ON,S</v>
          </cell>
          <cell r="I354">
            <v>1</v>
          </cell>
          <cell r="J354">
            <v>1</v>
          </cell>
          <cell r="K354" t="str">
            <v>EA</v>
          </cell>
          <cell r="L354" t="str">
            <v>Y</v>
          </cell>
          <cell r="M354" t="str">
            <v xml:space="preserve">   </v>
          </cell>
          <cell r="N354" t="str">
            <v>Z</v>
          </cell>
          <cell r="O354" t="str">
            <v>ZZ</v>
          </cell>
          <cell r="P354" t="str">
            <v>THOMAS &amp; BETTS</v>
          </cell>
          <cell r="Q354" t="str">
            <v>THT-139-461-2</v>
          </cell>
          <cell r="T354">
            <v>0</v>
          </cell>
          <cell r="V354">
            <v>0</v>
          </cell>
          <cell r="X354">
            <v>0</v>
          </cell>
          <cell r="Z354">
            <v>0</v>
          </cell>
        </row>
        <row r="355">
          <cell r="E355" t="str">
            <v>74-032409-00</v>
          </cell>
          <cell r="G355" t="str">
            <v>C</v>
          </cell>
          <cell r="H355" t="str">
            <v>WORKMANSHIP STANDARDS</v>
          </cell>
          <cell r="I355">
            <v>1</v>
          </cell>
          <cell r="J355">
            <v>1</v>
          </cell>
          <cell r="K355" t="str">
            <v>EA</v>
          </cell>
          <cell r="L355" t="str">
            <v>Y</v>
          </cell>
          <cell r="M355" t="str">
            <v xml:space="preserve">   </v>
          </cell>
          <cell r="N355" t="str">
            <v>Z</v>
          </cell>
          <cell r="O355" t="str">
            <v>ZZ</v>
          </cell>
          <cell r="T355">
            <v>0</v>
          </cell>
          <cell r="V355">
            <v>0</v>
          </cell>
          <cell r="X355">
            <v>0</v>
          </cell>
          <cell r="Z355">
            <v>0</v>
          </cell>
        </row>
        <row r="356">
          <cell r="E356" t="str">
            <v>202-328325-001</v>
          </cell>
          <cell r="G356" t="str">
            <v>F</v>
          </cell>
          <cell r="H356" t="str">
            <v>PROC,CRIMP TERMINATION GUIDELINE</v>
          </cell>
          <cell r="I356">
            <v>1</v>
          </cell>
          <cell r="J356">
            <v>1</v>
          </cell>
          <cell r="K356" t="str">
            <v>EA</v>
          </cell>
          <cell r="L356" t="str">
            <v>Y</v>
          </cell>
          <cell r="M356" t="str">
            <v xml:space="preserve">   </v>
          </cell>
          <cell r="N356" t="str">
            <v>Z</v>
          </cell>
          <cell r="O356" t="str">
            <v>ZZ</v>
          </cell>
          <cell r="T356">
            <v>0</v>
          </cell>
          <cell r="V356">
            <v>0</v>
          </cell>
          <cell r="X356">
            <v>0</v>
          </cell>
          <cell r="Z356">
            <v>0</v>
          </cell>
        </row>
        <row r="357">
          <cell r="E357" t="str">
            <v>74-024094-00</v>
          </cell>
          <cell r="G357" t="str">
            <v>U</v>
          </cell>
          <cell r="H357" t="str">
            <v>PROC,PART IDENTIFICATION</v>
          </cell>
          <cell r="I357">
            <v>1</v>
          </cell>
          <cell r="J357">
            <v>1</v>
          </cell>
          <cell r="K357" t="str">
            <v>EA</v>
          </cell>
          <cell r="L357" t="str">
            <v>Y</v>
          </cell>
          <cell r="M357" t="str">
            <v xml:space="preserve">   </v>
          </cell>
          <cell r="N357" t="str">
            <v>Z</v>
          </cell>
          <cell r="O357" t="str">
            <v>ZZ</v>
          </cell>
          <cell r="T357">
            <v>0</v>
          </cell>
          <cell r="V357">
            <v>0</v>
          </cell>
          <cell r="X357">
            <v>0</v>
          </cell>
          <cell r="Z357">
            <v>0</v>
          </cell>
        </row>
        <row r="358">
          <cell r="E358" t="str">
            <v>603-090436-001</v>
          </cell>
          <cell r="G358" t="str">
            <v>J</v>
          </cell>
          <cell r="H358" t="str">
            <v>SPECIFICATION,PACKAGING</v>
          </cell>
          <cell r="I358">
            <v>1</v>
          </cell>
          <cell r="J358">
            <v>1</v>
          </cell>
          <cell r="K358" t="str">
            <v>EA</v>
          </cell>
          <cell r="L358" t="str">
            <v>Y</v>
          </cell>
          <cell r="M358" t="str">
            <v xml:space="preserve">   </v>
          </cell>
          <cell r="N358" t="str">
            <v>Z</v>
          </cell>
          <cell r="O358" t="str">
            <v>ZZ</v>
          </cell>
          <cell r="T358">
            <v>0</v>
          </cell>
          <cell r="V358">
            <v>0</v>
          </cell>
          <cell r="X358">
            <v>0</v>
          </cell>
          <cell r="Z358">
            <v>0</v>
          </cell>
        </row>
        <row r="359">
          <cell r="E359" t="str">
            <v>03-376254-00</v>
          </cell>
          <cell r="F359" t="str">
            <v>CABLES</v>
          </cell>
          <cell r="G359" t="str">
            <v>A</v>
          </cell>
          <cell r="H359" t="str">
            <v>CBL ASSY,JUMPER,FRONT,RF COVER,2010,EIOC</v>
          </cell>
          <cell r="I359">
            <v>1</v>
          </cell>
          <cell r="J359">
            <v>1</v>
          </cell>
          <cell r="K359" t="str">
            <v>EA</v>
          </cell>
          <cell r="L359" t="str">
            <v>Y</v>
          </cell>
          <cell r="M359" t="str">
            <v xml:space="preserve">   </v>
          </cell>
          <cell r="N359" t="str">
            <v>L</v>
          </cell>
          <cell r="O359" t="str">
            <v>NPI SOLUTIONS</v>
          </cell>
          <cell r="S359">
            <v>17.63</v>
          </cell>
          <cell r="T359">
            <v>17.63</v>
          </cell>
          <cell r="U359">
            <v>17.63</v>
          </cell>
          <cell r="V359">
            <v>17.63</v>
          </cell>
          <cell r="W359">
            <v>17.63</v>
          </cell>
          <cell r="X359">
            <v>17.63</v>
          </cell>
          <cell r="Y359">
            <v>17.63</v>
          </cell>
          <cell r="Z359">
            <v>17.63</v>
          </cell>
          <cell r="AA359">
            <v>17.11</v>
          </cell>
        </row>
        <row r="360">
          <cell r="E360" t="str">
            <v>76-376254-00</v>
          </cell>
          <cell r="G360" t="str">
            <v>A</v>
          </cell>
          <cell r="H360" t="str">
            <v>SCHEM,CBL ASSY,JUMPER,FRONT,RF COVER,201</v>
          </cell>
          <cell r="I360">
            <v>1</v>
          </cell>
          <cell r="J360">
            <v>1</v>
          </cell>
          <cell r="K360" t="str">
            <v>EA</v>
          </cell>
          <cell r="L360" t="str">
            <v>Y</v>
          </cell>
          <cell r="M360" t="str">
            <v xml:space="preserve">   </v>
          </cell>
          <cell r="N360" t="str">
            <v>Z</v>
          </cell>
          <cell r="O360" t="str">
            <v>ZZ</v>
          </cell>
          <cell r="T360">
            <v>0</v>
          </cell>
          <cell r="V360">
            <v>0</v>
          </cell>
          <cell r="X360">
            <v>0</v>
          </cell>
          <cell r="Z360">
            <v>0</v>
          </cell>
        </row>
        <row r="361">
          <cell r="E361" t="str">
            <v>35-10122-00</v>
          </cell>
          <cell r="G361" t="str">
            <v>A</v>
          </cell>
          <cell r="H361" t="str">
            <v>WIRE,22AWG,BLK,MTW</v>
          </cell>
          <cell r="I361">
            <v>0.2</v>
          </cell>
          <cell r="J361">
            <v>0.2</v>
          </cell>
          <cell r="K361" t="str">
            <v>FT</v>
          </cell>
          <cell r="L361" t="str">
            <v>Y</v>
          </cell>
          <cell r="M361" t="str">
            <v xml:space="preserve">   </v>
          </cell>
          <cell r="N361" t="str">
            <v>L</v>
          </cell>
          <cell r="O361" t="str">
            <v>ZZ</v>
          </cell>
          <cell r="P361" t="str">
            <v>BELDEN INC.</v>
          </cell>
          <cell r="Q361" t="str">
            <v>9921-10</v>
          </cell>
          <cell r="T361">
            <v>0</v>
          </cell>
          <cell r="V361">
            <v>0</v>
          </cell>
          <cell r="X361">
            <v>0</v>
          </cell>
          <cell r="Z361">
            <v>0</v>
          </cell>
        </row>
        <row r="362">
          <cell r="E362" t="str">
            <v>39-10021-00</v>
          </cell>
          <cell r="G362" t="str">
            <v>B</v>
          </cell>
          <cell r="H362" t="str">
            <v>CONN,9 PIN D MALE CRIMP</v>
          </cell>
          <cell r="I362">
            <v>1</v>
          </cell>
          <cell r="J362">
            <v>1</v>
          </cell>
          <cell r="K362" t="str">
            <v>EA</v>
          </cell>
          <cell r="L362" t="str">
            <v>Y</v>
          </cell>
          <cell r="M362" t="str">
            <v xml:space="preserve">   </v>
          </cell>
          <cell r="N362" t="str">
            <v>L</v>
          </cell>
          <cell r="O362" t="str">
            <v>ZZ</v>
          </cell>
          <cell r="P362" t="str">
            <v>ITT CANNON</v>
          </cell>
          <cell r="Q362" t="str">
            <v>DEU-9P-K87-F0</v>
          </cell>
          <cell r="T362">
            <v>0</v>
          </cell>
          <cell r="V362">
            <v>0</v>
          </cell>
          <cell r="X362">
            <v>0</v>
          </cell>
          <cell r="Z362">
            <v>0</v>
          </cell>
        </row>
        <row r="363">
          <cell r="E363" t="str">
            <v>39-10031-00</v>
          </cell>
          <cell r="G363" t="str">
            <v>A</v>
          </cell>
          <cell r="H363" t="str">
            <v>CONTACT,PIN,24-20AWG,D-SUB</v>
          </cell>
          <cell r="I363">
            <v>2</v>
          </cell>
          <cell r="J363">
            <v>2</v>
          </cell>
          <cell r="K363" t="str">
            <v>EA</v>
          </cell>
          <cell r="L363" t="str">
            <v>Y</v>
          </cell>
          <cell r="M363" t="str">
            <v xml:space="preserve">   </v>
          </cell>
          <cell r="N363" t="str">
            <v>L</v>
          </cell>
          <cell r="O363" t="str">
            <v>ZZ</v>
          </cell>
          <cell r="P363" t="str">
            <v>ITT CANN</v>
          </cell>
          <cell r="Q363" t="str">
            <v>030-1952-000</v>
          </cell>
          <cell r="T363">
            <v>0</v>
          </cell>
          <cell r="V363">
            <v>0</v>
          </cell>
          <cell r="X363">
            <v>0</v>
          </cell>
          <cell r="Z363">
            <v>0</v>
          </cell>
        </row>
        <row r="364">
          <cell r="E364" t="str">
            <v>39-103516-00</v>
          </cell>
          <cell r="G364" t="str">
            <v>A</v>
          </cell>
          <cell r="H364" t="str">
            <v>HOOD,DE-9 METAL STRAIGHT</v>
          </cell>
          <cell r="I364">
            <v>1</v>
          </cell>
          <cell r="J364">
            <v>1</v>
          </cell>
          <cell r="K364" t="str">
            <v>EA</v>
          </cell>
          <cell r="L364" t="str">
            <v>Y</v>
          </cell>
          <cell r="M364" t="str">
            <v xml:space="preserve">   </v>
          </cell>
          <cell r="N364" t="str">
            <v>L</v>
          </cell>
          <cell r="O364" t="str">
            <v>ZZ</v>
          </cell>
          <cell r="P364" t="str">
            <v>NORTHERN TECH</v>
          </cell>
          <cell r="Q364" t="str">
            <v>C88E000218</v>
          </cell>
          <cell r="T364">
            <v>0</v>
          </cell>
          <cell r="V364">
            <v>0</v>
          </cell>
          <cell r="X364">
            <v>0</v>
          </cell>
          <cell r="Z364">
            <v>0</v>
          </cell>
        </row>
        <row r="365">
          <cell r="E365" t="str">
            <v>79-00021-01</v>
          </cell>
          <cell r="G365" t="str">
            <v>A</v>
          </cell>
          <cell r="H365" t="str">
            <v>LABEL,BLANK 1 X 1</v>
          </cell>
          <cell r="I365">
            <v>1</v>
          </cell>
          <cell r="J365">
            <v>1</v>
          </cell>
          <cell r="K365" t="str">
            <v>EA</v>
          </cell>
          <cell r="L365" t="str">
            <v>Y</v>
          </cell>
          <cell r="M365" t="str">
            <v xml:space="preserve">   </v>
          </cell>
          <cell r="N365" t="str">
            <v>L</v>
          </cell>
          <cell r="O365" t="str">
            <v>ZZ</v>
          </cell>
          <cell r="P365" t="str">
            <v>ABB</v>
          </cell>
          <cell r="Q365" t="str">
            <v>WES-1334</v>
          </cell>
          <cell r="T365">
            <v>0</v>
          </cell>
          <cell r="V365">
            <v>0</v>
          </cell>
          <cell r="X365">
            <v>0</v>
          </cell>
          <cell r="Z365">
            <v>0</v>
          </cell>
        </row>
        <row r="366">
          <cell r="E366" t="str">
            <v>31-10019-00</v>
          </cell>
          <cell r="G366" t="str">
            <v>A</v>
          </cell>
          <cell r="H366" t="str">
            <v>CONTACT,PIN,2/22-18AWG,D-SUB</v>
          </cell>
          <cell r="I366">
            <v>1</v>
          </cell>
          <cell r="J366">
            <v>1</v>
          </cell>
          <cell r="K366" t="str">
            <v>EA</v>
          </cell>
          <cell r="L366" t="str">
            <v>Y</v>
          </cell>
          <cell r="M366" t="str">
            <v xml:space="preserve">   </v>
          </cell>
          <cell r="N366" t="str">
            <v>L</v>
          </cell>
          <cell r="O366" t="str">
            <v>ZZ</v>
          </cell>
          <cell r="P366" t="str">
            <v>ITT CANNON</v>
          </cell>
          <cell r="Q366" t="str">
            <v>D110238-165</v>
          </cell>
          <cell r="T366">
            <v>0</v>
          </cell>
          <cell r="V366">
            <v>0</v>
          </cell>
          <cell r="X366">
            <v>0</v>
          </cell>
          <cell r="Z366">
            <v>0</v>
          </cell>
        </row>
        <row r="367">
          <cell r="E367" t="str">
            <v>10-00071-00</v>
          </cell>
          <cell r="G367" t="str">
            <v>A</v>
          </cell>
          <cell r="H367" t="str">
            <v>HEAT SHRINK TUBING,.094,BLK</v>
          </cell>
          <cell r="I367">
            <v>0.1</v>
          </cell>
          <cell r="J367">
            <v>0.1</v>
          </cell>
          <cell r="K367" t="str">
            <v>FT</v>
          </cell>
          <cell r="L367" t="str">
            <v>Y</v>
          </cell>
          <cell r="M367" t="str">
            <v xml:space="preserve">   </v>
          </cell>
          <cell r="N367" t="str">
            <v>L</v>
          </cell>
          <cell r="O367" t="str">
            <v>ZZ</v>
          </cell>
          <cell r="P367" t="str">
            <v>ALPHA WIRE</v>
          </cell>
          <cell r="Q367" t="str">
            <v>FIT-221V-3/32</v>
          </cell>
          <cell r="T367">
            <v>0</v>
          </cell>
          <cell r="V367">
            <v>0</v>
          </cell>
          <cell r="X367">
            <v>0</v>
          </cell>
          <cell r="Z367">
            <v>0</v>
          </cell>
        </row>
        <row r="368">
          <cell r="E368" t="str">
            <v>853-253365-002</v>
          </cell>
          <cell r="F368" t="str">
            <v>CABLES</v>
          </cell>
          <cell r="G368" t="str">
            <v>A</v>
          </cell>
          <cell r="H368" t="str">
            <v>CA,SW,RF ENCL,18,LEFT DR SW</v>
          </cell>
          <cell r="I368">
            <v>1</v>
          </cell>
          <cell r="J368">
            <v>1</v>
          </cell>
          <cell r="K368" t="str">
            <v>EA</v>
          </cell>
          <cell r="L368" t="str">
            <v>Y</v>
          </cell>
          <cell r="M368" t="str">
            <v xml:space="preserve">   </v>
          </cell>
          <cell r="N368" t="str">
            <v>L</v>
          </cell>
          <cell r="O368" t="str">
            <v>SUZHOU JUTZE</v>
          </cell>
          <cell r="S368">
            <v>62.4</v>
          </cell>
          <cell r="T368">
            <v>62.4</v>
          </cell>
          <cell r="U368">
            <v>62.4</v>
          </cell>
          <cell r="V368">
            <v>62.4</v>
          </cell>
          <cell r="W368">
            <v>62.4</v>
          </cell>
          <cell r="X368">
            <v>62.4</v>
          </cell>
          <cell r="Y368">
            <v>62.4</v>
          </cell>
          <cell r="Z368">
            <v>62.4</v>
          </cell>
          <cell r="AA368">
            <v>62.4</v>
          </cell>
        </row>
        <row r="369">
          <cell r="E369" t="str">
            <v>79-00021-02</v>
          </cell>
          <cell r="G369" t="str">
            <v>A</v>
          </cell>
          <cell r="H369" t="str">
            <v>LABEL,CBL MARKING,1X.5X1.5,BLANK,WRITE-O</v>
          </cell>
          <cell r="I369">
            <v>2</v>
          </cell>
          <cell r="J369">
            <v>2</v>
          </cell>
          <cell r="K369" t="str">
            <v>EA</v>
          </cell>
          <cell r="L369" t="str">
            <v>Y</v>
          </cell>
          <cell r="M369" t="str">
            <v xml:space="preserve">   </v>
          </cell>
          <cell r="N369" t="str">
            <v>L</v>
          </cell>
          <cell r="O369" t="str">
            <v>ZZ</v>
          </cell>
          <cell r="P369" t="str">
            <v>THOMAS &amp; BETTS</v>
          </cell>
          <cell r="Q369" t="str">
            <v>WLP-1112</v>
          </cell>
          <cell r="T369">
            <v>0</v>
          </cell>
          <cell r="V369">
            <v>0</v>
          </cell>
          <cell r="X369">
            <v>0</v>
          </cell>
          <cell r="Z369">
            <v>0</v>
          </cell>
        </row>
        <row r="370">
          <cell r="E370" t="str">
            <v>10-00071-00</v>
          </cell>
          <cell r="G370" t="str">
            <v>A</v>
          </cell>
          <cell r="H370" t="str">
            <v>HEAT SHRINK TUBING,.094,BLK</v>
          </cell>
          <cell r="I370">
            <v>0.5</v>
          </cell>
          <cell r="J370">
            <v>0.5</v>
          </cell>
          <cell r="K370" t="str">
            <v>FT</v>
          </cell>
          <cell r="L370" t="str">
            <v>Y</v>
          </cell>
          <cell r="M370" t="str">
            <v xml:space="preserve">   </v>
          </cell>
          <cell r="N370" t="str">
            <v>L</v>
          </cell>
          <cell r="O370" t="str">
            <v>ZZ</v>
          </cell>
          <cell r="P370" t="str">
            <v>ALPHA WIRE</v>
          </cell>
          <cell r="Q370" t="str">
            <v>FIT-221V-3/32</v>
          </cell>
          <cell r="T370">
            <v>0</v>
          </cell>
          <cell r="V370">
            <v>0</v>
          </cell>
          <cell r="X370">
            <v>0</v>
          </cell>
          <cell r="Z370">
            <v>0</v>
          </cell>
        </row>
        <row r="371">
          <cell r="E371" t="str">
            <v>39-10021-00</v>
          </cell>
          <cell r="G371" t="str">
            <v>B</v>
          </cell>
          <cell r="H371" t="str">
            <v>CONN,9 PIN D MALE CRIMP</v>
          </cell>
          <cell r="I371">
            <v>1</v>
          </cell>
          <cell r="J371">
            <v>1</v>
          </cell>
          <cell r="K371" t="str">
            <v>EA</v>
          </cell>
          <cell r="L371" t="str">
            <v>Y</v>
          </cell>
          <cell r="M371" t="str">
            <v xml:space="preserve">   </v>
          </cell>
          <cell r="N371" t="str">
            <v>L</v>
          </cell>
          <cell r="O371" t="str">
            <v>ZZ</v>
          </cell>
          <cell r="P371" t="str">
            <v>ITT CANNON</v>
          </cell>
          <cell r="Q371" t="str">
            <v>DEU-9P-K87-F0</v>
          </cell>
          <cell r="T371">
            <v>0</v>
          </cell>
          <cell r="V371">
            <v>0</v>
          </cell>
          <cell r="X371">
            <v>0</v>
          </cell>
          <cell r="Z371">
            <v>0</v>
          </cell>
        </row>
        <row r="372">
          <cell r="E372" t="str">
            <v>39-340908-09</v>
          </cell>
          <cell r="G372" t="str">
            <v>B</v>
          </cell>
          <cell r="H372" t="str">
            <v>BACKSHELL,9PIN,45DEG,METAL HOOD</v>
          </cell>
          <cell r="I372">
            <v>1</v>
          </cell>
          <cell r="J372">
            <v>1</v>
          </cell>
          <cell r="K372" t="str">
            <v>EA</v>
          </cell>
          <cell r="L372" t="str">
            <v>Y</v>
          </cell>
          <cell r="M372" t="str">
            <v xml:space="preserve">   </v>
          </cell>
          <cell r="N372" t="str">
            <v>L</v>
          </cell>
          <cell r="O372" t="str">
            <v>ZZ</v>
          </cell>
          <cell r="P372" t="str">
            <v>MOLEX, LLC</v>
          </cell>
          <cell r="Q372">
            <v>1727040095</v>
          </cell>
          <cell r="T372">
            <v>0</v>
          </cell>
          <cell r="V372">
            <v>0</v>
          </cell>
          <cell r="X372">
            <v>0</v>
          </cell>
          <cell r="Z372">
            <v>0</v>
          </cell>
        </row>
        <row r="373">
          <cell r="E373" t="str">
            <v>39-178687-00</v>
          </cell>
          <cell r="G373" t="str">
            <v>B</v>
          </cell>
          <cell r="H373" t="str">
            <v>BACKSHELL,CLIP FOR FCT CONNS</v>
          </cell>
          <cell r="I373">
            <v>2</v>
          </cell>
          <cell r="J373">
            <v>2</v>
          </cell>
          <cell r="K373" t="str">
            <v>EA</v>
          </cell>
          <cell r="L373" t="str">
            <v>Y</v>
          </cell>
          <cell r="M373" t="str">
            <v xml:space="preserve">   </v>
          </cell>
          <cell r="N373" t="str">
            <v>L</v>
          </cell>
          <cell r="O373" t="str">
            <v>ZZ</v>
          </cell>
          <cell r="P373" t="str">
            <v>MOLEX, LLC</v>
          </cell>
          <cell r="Q373">
            <v>1731120066</v>
          </cell>
          <cell r="T373">
            <v>0</v>
          </cell>
          <cell r="V373">
            <v>0</v>
          </cell>
          <cell r="X373">
            <v>0</v>
          </cell>
          <cell r="Z373">
            <v>0</v>
          </cell>
        </row>
        <row r="374">
          <cell r="E374" t="str">
            <v>39-10031-00</v>
          </cell>
          <cell r="G374" t="str">
            <v>A</v>
          </cell>
          <cell r="H374" t="str">
            <v>CONTACT,PIN,24-20AWG,D-SUB</v>
          </cell>
          <cell r="I374">
            <v>2</v>
          </cell>
          <cell r="J374">
            <v>2</v>
          </cell>
          <cell r="K374" t="str">
            <v>EA</v>
          </cell>
          <cell r="L374" t="str">
            <v>Y</v>
          </cell>
          <cell r="M374" t="str">
            <v xml:space="preserve">   </v>
          </cell>
          <cell r="N374" t="str">
            <v>L</v>
          </cell>
          <cell r="O374" t="str">
            <v>ZZ</v>
          </cell>
          <cell r="P374" t="str">
            <v>ITT CANN</v>
          </cell>
          <cell r="Q374" t="str">
            <v>030-1952-000</v>
          </cell>
          <cell r="T374">
            <v>0</v>
          </cell>
          <cell r="V374">
            <v>0</v>
          </cell>
          <cell r="X374">
            <v>0</v>
          </cell>
          <cell r="Z374">
            <v>0</v>
          </cell>
        </row>
        <row r="375">
          <cell r="E375" t="str">
            <v>31-10019-00</v>
          </cell>
          <cell r="G375" t="str">
            <v>A</v>
          </cell>
          <cell r="H375" t="str">
            <v>CONTACT,PIN,2/22-18AWG,D-SUB</v>
          </cell>
          <cell r="I375">
            <v>1</v>
          </cell>
          <cell r="J375">
            <v>1</v>
          </cell>
          <cell r="K375" t="str">
            <v>EA</v>
          </cell>
          <cell r="L375" t="str">
            <v>Y</v>
          </cell>
          <cell r="M375" t="str">
            <v xml:space="preserve">   </v>
          </cell>
          <cell r="N375" t="str">
            <v>L</v>
          </cell>
          <cell r="O375" t="str">
            <v>ZZ</v>
          </cell>
          <cell r="P375" t="str">
            <v>ITT CANNON</v>
          </cell>
          <cell r="Q375" t="str">
            <v>D110238-165</v>
          </cell>
          <cell r="T375">
            <v>0</v>
          </cell>
          <cell r="V375">
            <v>0</v>
          </cell>
          <cell r="X375">
            <v>0</v>
          </cell>
          <cell r="Z375">
            <v>0</v>
          </cell>
        </row>
        <row r="376">
          <cell r="E376" t="str">
            <v>35-10003-00</v>
          </cell>
          <cell r="G376" t="str">
            <v>B</v>
          </cell>
          <cell r="H376" t="str">
            <v>WIRE,22AWG,STRAND,BLACK</v>
          </cell>
          <cell r="I376">
            <v>0.5</v>
          </cell>
          <cell r="J376">
            <v>0.5</v>
          </cell>
          <cell r="K376" t="str">
            <v>FT</v>
          </cell>
          <cell r="L376" t="str">
            <v>Y</v>
          </cell>
          <cell r="M376" t="str">
            <v xml:space="preserve">   </v>
          </cell>
          <cell r="N376" t="str">
            <v>L</v>
          </cell>
          <cell r="O376" t="str">
            <v>ZZ</v>
          </cell>
          <cell r="P376" t="str">
            <v>BELDEN INC.</v>
          </cell>
          <cell r="Q376" t="str">
            <v>83025-10</v>
          </cell>
          <cell r="T376">
            <v>0</v>
          </cell>
          <cell r="V376">
            <v>0</v>
          </cell>
          <cell r="X376">
            <v>0</v>
          </cell>
          <cell r="Z376">
            <v>0</v>
          </cell>
        </row>
        <row r="377">
          <cell r="E377" t="str">
            <v>679-203950-001</v>
          </cell>
          <cell r="G377" t="str">
            <v>C</v>
          </cell>
          <cell r="H377" t="str">
            <v>SNSR, RF COVER INTLK, VXL</v>
          </cell>
          <cell r="I377">
            <v>1</v>
          </cell>
          <cell r="J377">
            <v>1</v>
          </cell>
          <cell r="K377" t="str">
            <v>EA</v>
          </cell>
          <cell r="L377" t="str">
            <v>Y</v>
          </cell>
          <cell r="M377" t="str">
            <v xml:space="preserve">   </v>
          </cell>
          <cell r="N377" t="str">
            <v>L</v>
          </cell>
          <cell r="O377" t="str">
            <v>ZZ</v>
          </cell>
          <cell r="P377" t="str">
            <v>EUCHNER</v>
          </cell>
          <cell r="Q377" t="str">
            <v>CMS-R-BXP</v>
          </cell>
          <cell r="T377">
            <v>0</v>
          </cell>
          <cell r="V377">
            <v>0</v>
          </cell>
          <cell r="X377">
            <v>0</v>
          </cell>
          <cell r="Z377">
            <v>0</v>
          </cell>
        </row>
        <row r="378">
          <cell r="E378" t="str">
            <v>74-10024-00</v>
          </cell>
          <cell r="G378" t="str">
            <v>P</v>
          </cell>
          <cell r="H378" t="str">
            <v>PROC. ELEC. ASS'Y INSTR.</v>
          </cell>
          <cell r="I378">
            <v>1</v>
          </cell>
          <cell r="J378">
            <v>1</v>
          </cell>
          <cell r="K378" t="str">
            <v>EA</v>
          </cell>
          <cell r="L378" t="str">
            <v>Y</v>
          </cell>
          <cell r="M378" t="str">
            <v xml:space="preserve">   </v>
          </cell>
          <cell r="N378" t="str">
            <v>Z</v>
          </cell>
          <cell r="O378" t="str">
            <v>ZZ</v>
          </cell>
          <cell r="T378">
            <v>0</v>
          </cell>
          <cell r="V378">
            <v>0</v>
          </cell>
          <cell r="X378">
            <v>0</v>
          </cell>
          <cell r="Z378">
            <v>0</v>
          </cell>
        </row>
        <row r="379">
          <cell r="E379" t="str">
            <v>74-024094-00</v>
          </cell>
          <cell r="G379" t="str">
            <v>U</v>
          </cell>
          <cell r="H379" t="str">
            <v>PROC,PART IDENTIFICATION</v>
          </cell>
          <cell r="I379">
            <v>1</v>
          </cell>
          <cell r="J379">
            <v>1</v>
          </cell>
          <cell r="K379" t="str">
            <v>EA</v>
          </cell>
          <cell r="L379" t="str">
            <v>Y</v>
          </cell>
          <cell r="M379" t="str">
            <v xml:space="preserve">   </v>
          </cell>
          <cell r="N379" t="str">
            <v>Z</v>
          </cell>
          <cell r="O379" t="str">
            <v>ZZ</v>
          </cell>
          <cell r="T379">
            <v>0</v>
          </cell>
          <cell r="V379">
            <v>0</v>
          </cell>
          <cell r="X379">
            <v>0</v>
          </cell>
          <cell r="Z379">
            <v>0</v>
          </cell>
        </row>
        <row r="380">
          <cell r="E380" t="str">
            <v>965-208382-001</v>
          </cell>
          <cell r="G380" t="str">
            <v>A</v>
          </cell>
          <cell r="H380" t="str">
            <v>EPOXY,FAST SET,50ML CNTNR SIZE</v>
          </cell>
          <cell r="I380">
            <v>1</v>
          </cell>
          <cell r="J380">
            <v>1</v>
          </cell>
          <cell r="K380" t="str">
            <v>EA</v>
          </cell>
          <cell r="L380" t="str">
            <v>Y</v>
          </cell>
          <cell r="M380" t="str">
            <v xml:space="preserve">   </v>
          </cell>
          <cell r="N380" t="str">
            <v>Z</v>
          </cell>
          <cell r="O380" t="str">
            <v>ZZ</v>
          </cell>
          <cell r="P380" t="str">
            <v>ITW DEVCON, INC.</v>
          </cell>
          <cell r="Q380">
            <v>14270</v>
          </cell>
          <cell r="T380">
            <v>0</v>
          </cell>
          <cell r="V380">
            <v>0</v>
          </cell>
          <cell r="X380">
            <v>0</v>
          </cell>
          <cell r="Z380">
            <v>0</v>
          </cell>
        </row>
        <row r="381">
          <cell r="E381" t="str">
            <v>79-10179-00</v>
          </cell>
          <cell r="G381" t="str">
            <v>A</v>
          </cell>
          <cell r="H381" t="str">
            <v>MARKER, WIRE (1-33)</v>
          </cell>
          <cell r="I381">
            <v>1</v>
          </cell>
          <cell r="J381">
            <v>1</v>
          </cell>
          <cell r="K381" t="str">
            <v>EA</v>
          </cell>
          <cell r="L381" t="str">
            <v>Y</v>
          </cell>
          <cell r="M381" t="str">
            <v xml:space="preserve">   </v>
          </cell>
          <cell r="N381" t="str">
            <v>Z</v>
          </cell>
          <cell r="O381" t="str">
            <v>ZZ</v>
          </cell>
          <cell r="P381" t="str">
            <v>BRADY CORPORATION</v>
          </cell>
          <cell r="Q381" t="str">
            <v>WM-1-33-3/4</v>
          </cell>
          <cell r="T381">
            <v>0</v>
          </cell>
          <cell r="V381">
            <v>0</v>
          </cell>
          <cell r="X381">
            <v>0</v>
          </cell>
          <cell r="Z381">
            <v>0</v>
          </cell>
        </row>
        <row r="382">
          <cell r="E382" t="str">
            <v>79-10444-00</v>
          </cell>
          <cell r="G382" t="str">
            <v>B</v>
          </cell>
          <cell r="H382" t="str">
            <v>LABEL,A-Z,0-15,(+),(-),(/),WIRE MARKING</v>
          </cell>
          <cell r="I382">
            <v>1</v>
          </cell>
          <cell r="J382">
            <v>1</v>
          </cell>
          <cell r="K382" t="str">
            <v>EA</v>
          </cell>
          <cell r="L382" t="str">
            <v>Y</v>
          </cell>
          <cell r="M382" t="str">
            <v xml:space="preserve">   </v>
          </cell>
          <cell r="N382" t="str">
            <v>Z</v>
          </cell>
          <cell r="O382" t="str">
            <v>ZZ</v>
          </cell>
          <cell r="P382" t="str">
            <v>BRADY CORPORATION</v>
          </cell>
          <cell r="Q382" t="str">
            <v>PWM-PK-2</v>
          </cell>
          <cell r="T382">
            <v>0</v>
          </cell>
          <cell r="V382">
            <v>0</v>
          </cell>
          <cell r="X382">
            <v>0</v>
          </cell>
          <cell r="Z382">
            <v>0</v>
          </cell>
        </row>
        <row r="383">
          <cell r="E383" t="str">
            <v>79-10183-00</v>
          </cell>
          <cell r="G383" t="str">
            <v>B</v>
          </cell>
          <cell r="H383" t="str">
            <v>MARKERS,WIRE WRITE ON</v>
          </cell>
          <cell r="I383">
            <v>1</v>
          </cell>
          <cell r="J383">
            <v>1</v>
          </cell>
          <cell r="K383" t="str">
            <v>EA</v>
          </cell>
          <cell r="L383" t="str">
            <v>Y</v>
          </cell>
          <cell r="M383" t="str">
            <v xml:space="preserve">   </v>
          </cell>
          <cell r="N383" t="str">
            <v>Z</v>
          </cell>
          <cell r="O383" t="str">
            <v>ZZ</v>
          </cell>
          <cell r="P383" t="str">
            <v>BRADY CORPORATION</v>
          </cell>
          <cell r="Q383" t="str">
            <v>SLFW-250-PK</v>
          </cell>
          <cell r="T383">
            <v>0</v>
          </cell>
          <cell r="V383">
            <v>0</v>
          </cell>
          <cell r="X383">
            <v>0</v>
          </cell>
          <cell r="Z383">
            <v>0</v>
          </cell>
        </row>
        <row r="384">
          <cell r="E384" t="str">
            <v>79-10179-01</v>
          </cell>
          <cell r="G384" t="str">
            <v>A</v>
          </cell>
          <cell r="H384" t="str">
            <v>MARKER, WIRE, 34-66</v>
          </cell>
          <cell r="I384">
            <v>1</v>
          </cell>
          <cell r="J384">
            <v>1</v>
          </cell>
          <cell r="K384" t="str">
            <v>EA</v>
          </cell>
          <cell r="L384" t="str">
            <v>Y</v>
          </cell>
          <cell r="M384" t="str">
            <v xml:space="preserve">   </v>
          </cell>
          <cell r="N384" t="str">
            <v>Z</v>
          </cell>
          <cell r="O384" t="str">
            <v>ZZ</v>
          </cell>
          <cell r="T384">
            <v>0</v>
          </cell>
          <cell r="V384">
            <v>0</v>
          </cell>
          <cell r="X384">
            <v>0</v>
          </cell>
          <cell r="Z384">
            <v>0</v>
          </cell>
        </row>
        <row r="385">
          <cell r="E385" t="str">
            <v>79-10179-02</v>
          </cell>
          <cell r="G385" t="str">
            <v>A</v>
          </cell>
          <cell r="H385" t="str">
            <v>MARKER, WIRE 67-99</v>
          </cell>
          <cell r="I385">
            <v>1</v>
          </cell>
          <cell r="J385">
            <v>1</v>
          </cell>
          <cell r="K385" t="str">
            <v>EA</v>
          </cell>
          <cell r="L385" t="str">
            <v>Y</v>
          </cell>
          <cell r="M385" t="str">
            <v xml:space="preserve">   </v>
          </cell>
          <cell r="N385" t="str">
            <v>Z</v>
          </cell>
          <cell r="O385" t="str">
            <v>ZZ</v>
          </cell>
          <cell r="T385">
            <v>0</v>
          </cell>
          <cell r="V385">
            <v>0</v>
          </cell>
          <cell r="X385">
            <v>0</v>
          </cell>
          <cell r="Z385">
            <v>0</v>
          </cell>
        </row>
        <row r="386">
          <cell r="E386" t="str">
            <v>79-00021-00</v>
          </cell>
          <cell r="G386" t="str">
            <v>A</v>
          </cell>
          <cell r="H386" t="str">
            <v>LABEL,BLANK 1 X 1/2</v>
          </cell>
          <cell r="I386">
            <v>1</v>
          </cell>
          <cell r="J386">
            <v>1</v>
          </cell>
          <cell r="K386" t="str">
            <v>EA</v>
          </cell>
          <cell r="L386" t="str">
            <v>Y</v>
          </cell>
          <cell r="M386" t="str">
            <v xml:space="preserve">   </v>
          </cell>
          <cell r="N386" t="str">
            <v>Z</v>
          </cell>
          <cell r="O386" t="str">
            <v>ZZ</v>
          </cell>
          <cell r="P386" t="str">
            <v>THOMAS &amp; BETTS</v>
          </cell>
          <cell r="Q386" t="str">
            <v>WES-1112</v>
          </cell>
          <cell r="T386">
            <v>0</v>
          </cell>
          <cell r="V386">
            <v>0</v>
          </cell>
          <cell r="X386">
            <v>0</v>
          </cell>
          <cell r="Z386">
            <v>0</v>
          </cell>
        </row>
        <row r="387">
          <cell r="E387" t="str">
            <v>79-00021-01</v>
          </cell>
          <cell r="G387" t="str">
            <v>A</v>
          </cell>
          <cell r="H387" t="str">
            <v>LABEL,BLANK 1 X 1</v>
          </cell>
          <cell r="I387">
            <v>1</v>
          </cell>
          <cell r="J387">
            <v>1</v>
          </cell>
          <cell r="K387" t="str">
            <v>EA</v>
          </cell>
          <cell r="L387" t="str">
            <v>Y</v>
          </cell>
          <cell r="M387" t="str">
            <v xml:space="preserve">   </v>
          </cell>
          <cell r="N387" t="str">
            <v>Z</v>
          </cell>
          <cell r="O387" t="str">
            <v>ZZ</v>
          </cell>
          <cell r="P387" t="str">
            <v>ABB</v>
          </cell>
          <cell r="Q387" t="str">
            <v>WES-1334</v>
          </cell>
          <cell r="T387">
            <v>0</v>
          </cell>
          <cell r="V387">
            <v>0</v>
          </cell>
          <cell r="X387">
            <v>0</v>
          </cell>
          <cell r="Z387">
            <v>0</v>
          </cell>
        </row>
        <row r="388">
          <cell r="E388" t="str">
            <v>79-00021-02</v>
          </cell>
          <cell r="G388" t="str">
            <v>A</v>
          </cell>
          <cell r="H388" t="str">
            <v>LABEL,CBL MARKING,1X.5X1.5,BLANK,WRITE-O</v>
          </cell>
          <cell r="I388">
            <v>1</v>
          </cell>
          <cell r="J388">
            <v>1</v>
          </cell>
          <cell r="K388" t="str">
            <v>EA</v>
          </cell>
          <cell r="L388" t="str">
            <v>Y</v>
          </cell>
          <cell r="M388" t="str">
            <v xml:space="preserve">   </v>
          </cell>
          <cell r="N388" t="str">
            <v>Z</v>
          </cell>
          <cell r="O388" t="str">
            <v>ZZ</v>
          </cell>
          <cell r="P388" t="str">
            <v>THOMAS &amp; BETTS</v>
          </cell>
          <cell r="Q388" t="str">
            <v>WLP-1112</v>
          </cell>
          <cell r="T388">
            <v>0</v>
          </cell>
          <cell r="V388">
            <v>0</v>
          </cell>
          <cell r="X388">
            <v>0</v>
          </cell>
          <cell r="Z388">
            <v>0</v>
          </cell>
        </row>
        <row r="389">
          <cell r="E389" t="str">
            <v>79-00021-03</v>
          </cell>
          <cell r="G389" t="str">
            <v>A</v>
          </cell>
          <cell r="H389" t="str">
            <v>LABEL,CBL MARKING,1X1X3,BLANK,WRITE-ON,S</v>
          </cell>
          <cell r="I389">
            <v>1</v>
          </cell>
          <cell r="J389">
            <v>1</v>
          </cell>
          <cell r="K389" t="str">
            <v>EA</v>
          </cell>
          <cell r="L389" t="str">
            <v>Y</v>
          </cell>
          <cell r="M389" t="str">
            <v xml:space="preserve">   </v>
          </cell>
          <cell r="N389" t="str">
            <v>Z</v>
          </cell>
          <cell r="O389" t="str">
            <v>ZZ</v>
          </cell>
          <cell r="P389" t="str">
            <v>THOMAS &amp; BETTS</v>
          </cell>
          <cell r="Q389" t="str">
            <v>WLP-1300</v>
          </cell>
          <cell r="T389">
            <v>0</v>
          </cell>
          <cell r="V389">
            <v>0</v>
          </cell>
          <cell r="X389">
            <v>0</v>
          </cell>
          <cell r="Z389">
            <v>0</v>
          </cell>
        </row>
        <row r="390">
          <cell r="E390" t="str">
            <v>79-00021-04</v>
          </cell>
          <cell r="G390" t="str">
            <v>B</v>
          </cell>
          <cell r="H390" t="str">
            <v>LABEL,CBL MARKING,1X1X5,BLANK,WRITE-ON,S</v>
          </cell>
          <cell r="I390">
            <v>1</v>
          </cell>
          <cell r="J390">
            <v>1</v>
          </cell>
          <cell r="K390" t="str">
            <v>EA</v>
          </cell>
          <cell r="L390" t="str">
            <v>Y</v>
          </cell>
          <cell r="M390" t="str">
            <v xml:space="preserve">   </v>
          </cell>
          <cell r="N390" t="str">
            <v>Z</v>
          </cell>
          <cell r="O390" t="str">
            <v>ZZ</v>
          </cell>
          <cell r="P390" t="str">
            <v>THOMAS &amp; BETTS</v>
          </cell>
          <cell r="Q390" t="str">
            <v>THT-139-461-2</v>
          </cell>
          <cell r="T390">
            <v>0</v>
          </cell>
          <cell r="V390">
            <v>0</v>
          </cell>
          <cell r="X390">
            <v>0</v>
          </cell>
          <cell r="Z390">
            <v>0</v>
          </cell>
        </row>
        <row r="391">
          <cell r="E391" t="str">
            <v>74-032409-00</v>
          </cell>
          <cell r="G391" t="str">
            <v>C</v>
          </cell>
          <cell r="H391" t="str">
            <v>WORKMANSHIP STANDARDS</v>
          </cell>
          <cell r="I391">
            <v>1</v>
          </cell>
          <cell r="J391">
            <v>1</v>
          </cell>
          <cell r="K391" t="str">
            <v>EA</v>
          </cell>
          <cell r="L391" t="str">
            <v>Y</v>
          </cell>
          <cell r="M391" t="str">
            <v xml:space="preserve">   </v>
          </cell>
          <cell r="N391" t="str">
            <v>Z</v>
          </cell>
          <cell r="O391" t="str">
            <v>ZZ</v>
          </cell>
          <cell r="T391">
            <v>0</v>
          </cell>
          <cell r="V391">
            <v>0</v>
          </cell>
          <cell r="X391">
            <v>0</v>
          </cell>
          <cell r="Z391">
            <v>0</v>
          </cell>
        </row>
        <row r="392">
          <cell r="E392" t="str">
            <v>202-328325-001</v>
          </cell>
          <cell r="G392" t="str">
            <v>F</v>
          </cell>
          <cell r="H392" t="str">
            <v>PROC,CRIMP TERMINATION GUIDELINE</v>
          </cell>
          <cell r="I392">
            <v>1</v>
          </cell>
          <cell r="J392">
            <v>1</v>
          </cell>
          <cell r="K392" t="str">
            <v>EA</v>
          </cell>
          <cell r="L392" t="str">
            <v>Y</v>
          </cell>
          <cell r="M392" t="str">
            <v xml:space="preserve">   </v>
          </cell>
          <cell r="N392" t="str">
            <v>Z</v>
          </cell>
          <cell r="O392" t="str">
            <v>ZZ</v>
          </cell>
          <cell r="T392">
            <v>0</v>
          </cell>
          <cell r="V392">
            <v>0</v>
          </cell>
          <cell r="X392">
            <v>0</v>
          </cell>
          <cell r="Z392">
            <v>0</v>
          </cell>
        </row>
        <row r="393">
          <cell r="E393" t="str">
            <v>74-024094-00</v>
          </cell>
          <cell r="G393" t="str">
            <v>U</v>
          </cell>
          <cell r="H393" t="str">
            <v>PROC,PART IDENTIFICATION</v>
          </cell>
          <cell r="I393">
            <v>1</v>
          </cell>
          <cell r="J393">
            <v>1</v>
          </cell>
          <cell r="K393" t="str">
            <v>EA</v>
          </cell>
          <cell r="L393" t="str">
            <v>Y</v>
          </cell>
          <cell r="M393" t="str">
            <v xml:space="preserve">   </v>
          </cell>
          <cell r="N393" t="str">
            <v>Z</v>
          </cell>
          <cell r="O393" t="str">
            <v>ZZ</v>
          </cell>
          <cell r="T393">
            <v>0</v>
          </cell>
          <cell r="V393">
            <v>0</v>
          </cell>
          <cell r="X393">
            <v>0</v>
          </cell>
          <cell r="Z393">
            <v>0</v>
          </cell>
        </row>
        <row r="394">
          <cell r="E394" t="str">
            <v>603-090436-001</v>
          </cell>
          <cell r="G394" t="str">
            <v>J</v>
          </cell>
          <cell r="H394" t="str">
            <v>SPECIFICATION,PACKAGING</v>
          </cell>
          <cell r="I394">
            <v>1</v>
          </cell>
          <cell r="J394">
            <v>1</v>
          </cell>
          <cell r="K394" t="str">
            <v>EA</v>
          </cell>
          <cell r="L394" t="str">
            <v>Y</v>
          </cell>
          <cell r="M394" t="str">
            <v xml:space="preserve">   </v>
          </cell>
          <cell r="N394" t="str">
            <v>Z</v>
          </cell>
          <cell r="O394" t="str">
            <v>ZZ</v>
          </cell>
          <cell r="T394">
            <v>0</v>
          </cell>
          <cell r="V394">
            <v>0</v>
          </cell>
          <cell r="X394">
            <v>0</v>
          </cell>
          <cell r="Z394">
            <v>0</v>
          </cell>
        </row>
        <row r="395">
          <cell r="E395" t="str">
            <v>853-253365-005</v>
          </cell>
          <cell r="F395" t="str">
            <v>CABLES</v>
          </cell>
          <cell r="G395" t="str">
            <v>A</v>
          </cell>
          <cell r="H395" t="str">
            <v>CA,SW,RF ENCL,55,RIGHT DR SW</v>
          </cell>
          <cell r="I395">
            <v>1</v>
          </cell>
          <cell r="J395">
            <v>1</v>
          </cell>
          <cell r="K395" t="str">
            <v>EA</v>
          </cell>
          <cell r="L395" t="str">
            <v>Y</v>
          </cell>
          <cell r="M395" t="str">
            <v xml:space="preserve">   </v>
          </cell>
          <cell r="N395" t="str">
            <v>L</v>
          </cell>
          <cell r="O395" t="str">
            <v>SUZHOU JUTZE</v>
          </cell>
          <cell r="S395">
            <v>65</v>
          </cell>
          <cell r="T395">
            <v>65</v>
          </cell>
          <cell r="U395">
            <v>65</v>
          </cell>
          <cell r="V395">
            <v>65</v>
          </cell>
          <cell r="W395">
            <v>65</v>
          </cell>
          <cell r="X395">
            <v>65</v>
          </cell>
          <cell r="Y395">
            <v>65</v>
          </cell>
          <cell r="Z395">
            <v>65</v>
          </cell>
          <cell r="AA395">
            <v>65</v>
          </cell>
        </row>
        <row r="396">
          <cell r="E396" t="str">
            <v>79-00021-02</v>
          </cell>
          <cell r="G396" t="str">
            <v>A</v>
          </cell>
          <cell r="H396" t="str">
            <v>LABEL,CBL MARKING,1X.5X1.5,BLANK,WRITE-O</v>
          </cell>
          <cell r="I396">
            <v>2</v>
          </cell>
          <cell r="J396">
            <v>2</v>
          </cell>
          <cell r="K396" t="str">
            <v>EA</v>
          </cell>
          <cell r="L396" t="str">
            <v>Y</v>
          </cell>
          <cell r="M396" t="str">
            <v xml:space="preserve">   </v>
          </cell>
          <cell r="N396" t="str">
            <v>L</v>
          </cell>
          <cell r="O396" t="str">
            <v>ZZ</v>
          </cell>
          <cell r="P396" t="str">
            <v>THOMAS &amp; BETTS</v>
          </cell>
          <cell r="Q396" t="str">
            <v>WLP-1112</v>
          </cell>
          <cell r="T396">
            <v>0</v>
          </cell>
          <cell r="V396">
            <v>0</v>
          </cell>
          <cell r="X396">
            <v>0</v>
          </cell>
          <cell r="Z396">
            <v>0</v>
          </cell>
        </row>
        <row r="397">
          <cell r="E397" t="str">
            <v>10-00071-00</v>
          </cell>
          <cell r="G397" t="str">
            <v>A</v>
          </cell>
          <cell r="H397" t="str">
            <v>HEAT SHRINK TUBING,.094,BLK</v>
          </cell>
          <cell r="I397">
            <v>0.5</v>
          </cell>
          <cell r="J397">
            <v>0.5</v>
          </cell>
          <cell r="K397" t="str">
            <v>FT</v>
          </cell>
          <cell r="L397" t="str">
            <v>Y</v>
          </cell>
          <cell r="M397" t="str">
            <v xml:space="preserve">   </v>
          </cell>
          <cell r="N397" t="str">
            <v>L</v>
          </cell>
          <cell r="O397" t="str">
            <v>ZZ</v>
          </cell>
          <cell r="P397" t="str">
            <v>ALPHA WIRE</v>
          </cell>
          <cell r="Q397" t="str">
            <v>FIT-221V-3/32</v>
          </cell>
          <cell r="T397">
            <v>0</v>
          </cell>
          <cell r="V397">
            <v>0</v>
          </cell>
          <cell r="X397">
            <v>0</v>
          </cell>
          <cell r="Z397">
            <v>0</v>
          </cell>
        </row>
        <row r="398">
          <cell r="E398" t="str">
            <v>39-10021-00</v>
          </cell>
          <cell r="G398" t="str">
            <v>B</v>
          </cell>
          <cell r="H398" t="str">
            <v>CONN,9 PIN D MALE CRIMP</v>
          </cell>
          <cell r="I398">
            <v>1</v>
          </cell>
          <cell r="J398">
            <v>1</v>
          </cell>
          <cell r="K398" t="str">
            <v>EA</v>
          </cell>
          <cell r="L398" t="str">
            <v>Y</v>
          </cell>
          <cell r="M398" t="str">
            <v xml:space="preserve">   </v>
          </cell>
          <cell r="N398" t="str">
            <v>L</v>
          </cell>
          <cell r="O398" t="str">
            <v>ZZ</v>
          </cell>
          <cell r="P398" t="str">
            <v>ITT CANNON</v>
          </cell>
          <cell r="Q398" t="str">
            <v>DEU-9P-K87-F0</v>
          </cell>
          <cell r="T398">
            <v>0</v>
          </cell>
          <cell r="V398">
            <v>0</v>
          </cell>
          <cell r="X398">
            <v>0</v>
          </cell>
          <cell r="Z398">
            <v>0</v>
          </cell>
        </row>
        <row r="399">
          <cell r="E399" t="str">
            <v>39-340908-09</v>
          </cell>
          <cell r="G399" t="str">
            <v>B</v>
          </cell>
          <cell r="H399" t="str">
            <v>BACKSHELL,9PIN,45DEG,METAL HOOD</v>
          </cell>
          <cell r="I399">
            <v>1</v>
          </cell>
          <cell r="J399">
            <v>1</v>
          </cell>
          <cell r="K399" t="str">
            <v>EA</v>
          </cell>
          <cell r="L399" t="str">
            <v>Y</v>
          </cell>
          <cell r="M399" t="str">
            <v xml:space="preserve">   </v>
          </cell>
          <cell r="N399" t="str">
            <v>L</v>
          </cell>
          <cell r="O399" t="str">
            <v>ZZ</v>
          </cell>
          <cell r="P399" t="str">
            <v>MOLEX, LLC</v>
          </cell>
          <cell r="Q399">
            <v>1727040095</v>
          </cell>
          <cell r="T399">
            <v>0</v>
          </cell>
          <cell r="V399">
            <v>0</v>
          </cell>
          <cell r="X399">
            <v>0</v>
          </cell>
          <cell r="Z399">
            <v>0</v>
          </cell>
        </row>
        <row r="400">
          <cell r="E400" t="str">
            <v>39-178687-00</v>
          </cell>
          <cell r="G400" t="str">
            <v>B</v>
          </cell>
          <cell r="H400" t="str">
            <v>BACKSHELL,CLIP FOR FCT CONNS</v>
          </cell>
          <cell r="I400">
            <v>2</v>
          </cell>
          <cell r="J400">
            <v>2</v>
          </cell>
          <cell r="K400" t="str">
            <v>EA</v>
          </cell>
          <cell r="L400" t="str">
            <v>Y</v>
          </cell>
          <cell r="M400" t="str">
            <v xml:space="preserve">   </v>
          </cell>
          <cell r="N400" t="str">
            <v>L</v>
          </cell>
          <cell r="O400" t="str">
            <v>ZZ</v>
          </cell>
          <cell r="P400" t="str">
            <v>MOLEX, LLC</v>
          </cell>
          <cell r="Q400">
            <v>1731120066</v>
          </cell>
          <cell r="T400">
            <v>0</v>
          </cell>
          <cell r="V400">
            <v>0</v>
          </cell>
          <cell r="X400">
            <v>0</v>
          </cell>
          <cell r="Z400">
            <v>0</v>
          </cell>
        </row>
        <row r="401">
          <cell r="E401" t="str">
            <v>39-10031-00</v>
          </cell>
          <cell r="G401" t="str">
            <v>A</v>
          </cell>
          <cell r="H401" t="str">
            <v>CONTACT,PIN,24-20AWG,D-SUB</v>
          </cell>
          <cell r="I401">
            <v>2</v>
          </cell>
          <cell r="J401">
            <v>2</v>
          </cell>
          <cell r="K401" t="str">
            <v>EA</v>
          </cell>
          <cell r="L401" t="str">
            <v>Y</v>
          </cell>
          <cell r="M401" t="str">
            <v xml:space="preserve">   </v>
          </cell>
          <cell r="N401" t="str">
            <v>L</v>
          </cell>
          <cell r="O401" t="str">
            <v>ZZ</v>
          </cell>
          <cell r="P401" t="str">
            <v>ITT CANN</v>
          </cell>
          <cell r="Q401" t="str">
            <v>030-1952-000</v>
          </cell>
          <cell r="T401">
            <v>0</v>
          </cell>
          <cell r="V401">
            <v>0</v>
          </cell>
          <cell r="X401">
            <v>0</v>
          </cell>
          <cell r="Z401">
            <v>0</v>
          </cell>
        </row>
        <row r="402">
          <cell r="E402" t="str">
            <v>31-10019-00</v>
          </cell>
          <cell r="G402" t="str">
            <v>A</v>
          </cell>
          <cell r="H402" t="str">
            <v>CONTACT,PIN,2/22-18AWG,D-SUB</v>
          </cell>
          <cell r="I402">
            <v>1</v>
          </cell>
          <cell r="J402">
            <v>1</v>
          </cell>
          <cell r="K402" t="str">
            <v>EA</v>
          </cell>
          <cell r="L402" t="str">
            <v>Y</v>
          </cell>
          <cell r="M402" t="str">
            <v xml:space="preserve">   </v>
          </cell>
          <cell r="N402" t="str">
            <v>L</v>
          </cell>
          <cell r="O402" t="str">
            <v>ZZ</v>
          </cell>
          <cell r="P402" t="str">
            <v>ITT CANNON</v>
          </cell>
          <cell r="Q402" t="str">
            <v>D110238-165</v>
          </cell>
          <cell r="T402">
            <v>0</v>
          </cell>
          <cell r="V402">
            <v>0</v>
          </cell>
          <cell r="X402">
            <v>0</v>
          </cell>
          <cell r="Z402">
            <v>0</v>
          </cell>
        </row>
        <row r="403">
          <cell r="E403" t="str">
            <v>35-10003-00</v>
          </cell>
          <cell r="G403" t="str">
            <v>B</v>
          </cell>
          <cell r="H403" t="str">
            <v>WIRE,22AWG,STRAND,BLACK</v>
          </cell>
          <cell r="I403">
            <v>0.5</v>
          </cell>
          <cell r="J403">
            <v>0.5</v>
          </cell>
          <cell r="K403" t="str">
            <v>FT</v>
          </cell>
          <cell r="L403" t="str">
            <v>Y</v>
          </cell>
          <cell r="M403" t="str">
            <v xml:space="preserve">   </v>
          </cell>
          <cell r="N403" t="str">
            <v>L</v>
          </cell>
          <cell r="O403" t="str">
            <v>ZZ</v>
          </cell>
          <cell r="P403" t="str">
            <v>BELDEN INC.</v>
          </cell>
          <cell r="Q403" t="str">
            <v>83025-10</v>
          </cell>
          <cell r="T403">
            <v>0</v>
          </cell>
          <cell r="V403">
            <v>0</v>
          </cell>
          <cell r="X403">
            <v>0</v>
          </cell>
          <cell r="Z403">
            <v>0</v>
          </cell>
        </row>
        <row r="404">
          <cell r="E404" t="str">
            <v>679-203950-001</v>
          </cell>
          <cell r="G404" t="str">
            <v>C</v>
          </cell>
          <cell r="H404" t="str">
            <v>SNSR, RF COVER INTLK, VXL</v>
          </cell>
          <cell r="I404">
            <v>1</v>
          </cell>
          <cell r="J404">
            <v>1</v>
          </cell>
          <cell r="K404" t="str">
            <v>EA</v>
          </cell>
          <cell r="L404" t="str">
            <v>Y</v>
          </cell>
          <cell r="M404" t="str">
            <v xml:space="preserve">   </v>
          </cell>
          <cell r="N404" t="str">
            <v>L</v>
          </cell>
          <cell r="O404" t="str">
            <v>ZZ</v>
          </cell>
          <cell r="P404" t="str">
            <v>EUCHNER</v>
          </cell>
          <cell r="Q404" t="str">
            <v>CMS-R-BXP</v>
          </cell>
          <cell r="T404">
            <v>0</v>
          </cell>
          <cell r="V404">
            <v>0</v>
          </cell>
          <cell r="X404">
            <v>0</v>
          </cell>
          <cell r="Z404">
            <v>0</v>
          </cell>
        </row>
        <row r="405">
          <cell r="E405" t="str">
            <v>74-10024-00</v>
          </cell>
          <cell r="G405" t="str">
            <v>P</v>
          </cell>
          <cell r="H405" t="str">
            <v>PROC. ELEC. ASS'Y INSTR.</v>
          </cell>
          <cell r="I405">
            <v>1</v>
          </cell>
          <cell r="J405">
            <v>1</v>
          </cell>
          <cell r="K405" t="str">
            <v>EA</v>
          </cell>
          <cell r="L405" t="str">
            <v>Y</v>
          </cell>
          <cell r="M405" t="str">
            <v xml:space="preserve">   </v>
          </cell>
          <cell r="N405" t="str">
            <v>Z</v>
          </cell>
          <cell r="O405" t="str">
            <v>ZZ</v>
          </cell>
          <cell r="T405">
            <v>0</v>
          </cell>
          <cell r="V405">
            <v>0</v>
          </cell>
          <cell r="X405">
            <v>0</v>
          </cell>
          <cell r="Z405">
            <v>0</v>
          </cell>
        </row>
        <row r="406">
          <cell r="E406" t="str">
            <v>74-024094-00</v>
          </cell>
          <cell r="G406" t="str">
            <v>U</v>
          </cell>
          <cell r="H406" t="str">
            <v>PROC,PART IDENTIFICATION</v>
          </cell>
          <cell r="I406">
            <v>1</v>
          </cell>
          <cell r="J406">
            <v>1</v>
          </cell>
          <cell r="K406" t="str">
            <v>EA</v>
          </cell>
          <cell r="L406" t="str">
            <v>Y</v>
          </cell>
          <cell r="M406" t="str">
            <v xml:space="preserve">   </v>
          </cell>
          <cell r="N406" t="str">
            <v>Z</v>
          </cell>
          <cell r="O406" t="str">
            <v>ZZ</v>
          </cell>
          <cell r="T406">
            <v>0</v>
          </cell>
          <cell r="V406">
            <v>0</v>
          </cell>
          <cell r="X406">
            <v>0</v>
          </cell>
          <cell r="Z406">
            <v>0</v>
          </cell>
        </row>
        <row r="407">
          <cell r="E407" t="str">
            <v>965-208382-001</v>
          </cell>
          <cell r="G407" t="str">
            <v>A</v>
          </cell>
          <cell r="H407" t="str">
            <v>EPOXY,FAST SET,50ML CNTNR SIZE</v>
          </cell>
          <cell r="I407">
            <v>1</v>
          </cell>
          <cell r="J407">
            <v>1</v>
          </cell>
          <cell r="K407" t="str">
            <v>EA</v>
          </cell>
          <cell r="L407" t="str">
            <v>Y</v>
          </cell>
          <cell r="M407" t="str">
            <v xml:space="preserve">   </v>
          </cell>
          <cell r="N407" t="str">
            <v>Z</v>
          </cell>
          <cell r="O407" t="str">
            <v>ZZ</v>
          </cell>
          <cell r="P407" t="str">
            <v>ITW DEVCON, INC.</v>
          </cell>
          <cell r="Q407">
            <v>14270</v>
          </cell>
          <cell r="T407">
            <v>0</v>
          </cell>
          <cell r="V407">
            <v>0</v>
          </cell>
          <cell r="X407">
            <v>0</v>
          </cell>
          <cell r="Z407">
            <v>0</v>
          </cell>
        </row>
        <row r="408">
          <cell r="E408" t="str">
            <v>79-10179-00</v>
          </cell>
          <cell r="G408" t="str">
            <v>A</v>
          </cell>
          <cell r="H408" t="str">
            <v>MARKER, WIRE (1-33)</v>
          </cell>
          <cell r="I408">
            <v>1</v>
          </cell>
          <cell r="J408">
            <v>1</v>
          </cell>
          <cell r="K408" t="str">
            <v>EA</v>
          </cell>
          <cell r="L408" t="str">
            <v>Y</v>
          </cell>
          <cell r="M408" t="str">
            <v xml:space="preserve">   </v>
          </cell>
          <cell r="N408" t="str">
            <v>Z</v>
          </cell>
          <cell r="O408" t="str">
            <v>ZZ</v>
          </cell>
          <cell r="P408" t="str">
            <v>BRADY CORPORATION</v>
          </cell>
          <cell r="Q408" t="str">
            <v>WM-1-33-3/4</v>
          </cell>
          <cell r="T408">
            <v>0</v>
          </cell>
          <cell r="V408">
            <v>0</v>
          </cell>
          <cell r="X408">
            <v>0</v>
          </cell>
          <cell r="Z408">
            <v>0</v>
          </cell>
        </row>
        <row r="409">
          <cell r="E409" t="str">
            <v>79-10444-00</v>
          </cell>
          <cell r="G409" t="str">
            <v>B</v>
          </cell>
          <cell r="H409" t="str">
            <v>LABEL,A-Z,0-15,(+),(-),(/),WIRE MARKING</v>
          </cell>
          <cell r="I409">
            <v>1</v>
          </cell>
          <cell r="J409">
            <v>1</v>
          </cell>
          <cell r="K409" t="str">
            <v>EA</v>
          </cell>
          <cell r="L409" t="str">
            <v>Y</v>
          </cell>
          <cell r="M409" t="str">
            <v xml:space="preserve">   </v>
          </cell>
          <cell r="N409" t="str">
            <v>Z</v>
          </cell>
          <cell r="O409" t="str">
            <v>ZZ</v>
          </cell>
          <cell r="P409" t="str">
            <v>BRADY CORPORATION</v>
          </cell>
          <cell r="Q409" t="str">
            <v>PWM-PK-2</v>
          </cell>
          <cell r="T409">
            <v>0</v>
          </cell>
          <cell r="V409">
            <v>0</v>
          </cell>
          <cell r="X409">
            <v>0</v>
          </cell>
          <cell r="Z409">
            <v>0</v>
          </cell>
        </row>
        <row r="410">
          <cell r="E410" t="str">
            <v>79-10183-00</v>
          </cell>
          <cell r="G410" t="str">
            <v>B</v>
          </cell>
          <cell r="H410" t="str">
            <v>MARKERS,WIRE WRITE ON</v>
          </cell>
          <cell r="I410">
            <v>1</v>
          </cell>
          <cell r="J410">
            <v>1</v>
          </cell>
          <cell r="K410" t="str">
            <v>EA</v>
          </cell>
          <cell r="L410" t="str">
            <v>Y</v>
          </cell>
          <cell r="M410" t="str">
            <v xml:space="preserve">   </v>
          </cell>
          <cell r="N410" t="str">
            <v>Z</v>
          </cell>
          <cell r="O410" t="str">
            <v>ZZ</v>
          </cell>
          <cell r="P410" t="str">
            <v>BRADY CORPORATION</v>
          </cell>
          <cell r="Q410" t="str">
            <v>SLFW-250-PK</v>
          </cell>
          <cell r="T410">
            <v>0</v>
          </cell>
          <cell r="V410">
            <v>0</v>
          </cell>
          <cell r="X410">
            <v>0</v>
          </cell>
          <cell r="Z410">
            <v>0</v>
          </cell>
        </row>
        <row r="411">
          <cell r="E411" t="str">
            <v>79-10179-01</v>
          </cell>
          <cell r="G411" t="str">
            <v>A</v>
          </cell>
          <cell r="H411" t="str">
            <v>MARKER, WIRE, 34-66</v>
          </cell>
          <cell r="I411">
            <v>1</v>
          </cell>
          <cell r="J411">
            <v>1</v>
          </cell>
          <cell r="K411" t="str">
            <v>EA</v>
          </cell>
          <cell r="L411" t="str">
            <v>Y</v>
          </cell>
          <cell r="M411" t="str">
            <v xml:space="preserve">   </v>
          </cell>
          <cell r="N411" t="str">
            <v>Z</v>
          </cell>
          <cell r="O411" t="str">
            <v>ZZ</v>
          </cell>
          <cell r="T411">
            <v>0</v>
          </cell>
          <cell r="V411">
            <v>0</v>
          </cell>
          <cell r="X411">
            <v>0</v>
          </cell>
          <cell r="Z411">
            <v>0</v>
          </cell>
        </row>
        <row r="412">
          <cell r="E412" t="str">
            <v>79-10179-02</v>
          </cell>
          <cell r="G412" t="str">
            <v>A</v>
          </cell>
          <cell r="H412" t="str">
            <v>MARKER, WIRE 67-99</v>
          </cell>
          <cell r="I412">
            <v>1</v>
          </cell>
          <cell r="J412">
            <v>1</v>
          </cell>
          <cell r="K412" t="str">
            <v>EA</v>
          </cell>
          <cell r="L412" t="str">
            <v>Y</v>
          </cell>
          <cell r="M412" t="str">
            <v xml:space="preserve">   </v>
          </cell>
          <cell r="N412" t="str">
            <v>Z</v>
          </cell>
          <cell r="O412" t="str">
            <v>ZZ</v>
          </cell>
          <cell r="T412">
            <v>0</v>
          </cell>
          <cell r="V412">
            <v>0</v>
          </cell>
          <cell r="X412">
            <v>0</v>
          </cell>
          <cell r="Z412">
            <v>0</v>
          </cell>
        </row>
        <row r="413">
          <cell r="E413" t="str">
            <v>79-00021-00</v>
          </cell>
          <cell r="G413" t="str">
            <v>A</v>
          </cell>
          <cell r="H413" t="str">
            <v>LABEL,BLANK 1 X 1/2</v>
          </cell>
          <cell r="I413">
            <v>1</v>
          </cell>
          <cell r="J413">
            <v>1</v>
          </cell>
          <cell r="K413" t="str">
            <v>EA</v>
          </cell>
          <cell r="L413" t="str">
            <v>Y</v>
          </cell>
          <cell r="M413" t="str">
            <v xml:space="preserve">   </v>
          </cell>
          <cell r="N413" t="str">
            <v>Z</v>
          </cell>
          <cell r="O413" t="str">
            <v>ZZ</v>
          </cell>
          <cell r="P413" t="str">
            <v>THOMAS &amp; BETTS</v>
          </cell>
          <cell r="Q413" t="str">
            <v>WES-1112</v>
          </cell>
          <cell r="T413">
            <v>0</v>
          </cell>
          <cell r="V413">
            <v>0</v>
          </cell>
          <cell r="X413">
            <v>0</v>
          </cell>
          <cell r="Z413">
            <v>0</v>
          </cell>
        </row>
        <row r="414">
          <cell r="E414" t="str">
            <v>79-00021-01</v>
          </cell>
          <cell r="G414" t="str">
            <v>A</v>
          </cell>
          <cell r="H414" t="str">
            <v>LABEL,BLANK 1 X 1</v>
          </cell>
          <cell r="I414">
            <v>1</v>
          </cell>
          <cell r="J414">
            <v>1</v>
          </cell>
          <cell r="K414" t="str">
            <v>EA</v>
          </cell>
          <cell r="L414" t="str">
            <v>Y</v>
          </cell>
          <cell r="M414" t="str">
            <v xml:space="preserve">   </v>
          </cell>
          <cell r="N414" t="str">
            <v>Z</v>
          </cell>
          <cell r="O414" t="str">
            <v>ZZ</v>
          </cell>
          <cell r="P414" t="str">
            <v>ABB</v>
          </cell>
          <cell r="Q414" t="str">
            <v>WES-1334</v>
          </cell>
          <cell r="T414">
            <v>0</v>
          </cell>
          <cell r="V414">
            <v>0</v>
          </cell>
          <cell r="X414">
            <v>0</v>
          </cell>
          <cell r="Z414">
            <v>0</v>
          </cell>
        </row>
        <row r="415">
          <cell r="E415" t="str">
            <v>79-00021-02</v>
          </cell>
          <cell r="G415" t="str">
            <v>A</v>
          </cell>
          <cell r="H415" t="str">
            <v>LABEL,CBL MARKING,1X.5X1.5,BLANK,WRITE-O</v>
          </cell>
          <cell r="I415">
            <v>1</v>
          </cell>
          <cell r="J415">
            <v>1</v>
          </cell>
          <cell r="K415" t="str">
            <v>EA</v>
          </cell>
          <cell r="L415" t="str">
            <v>Y</v>
          </cell>
          <cell r="M415" t="str">
            <v xml:space="preserve">   </v>
          </cell>
          <cell r="N415" t="str">
            <v>Z</v>
          </cell>
          <cell r="O415" t="str">
            <v>ZZ</v>
          </cell>
          <cell r="P415" t="str">
            <v>THOMAS &amp; BETTS</v>
          </cell>
          <cell r="Q415" t="str">
            <v>WLP-1112</v>
          </cell>
          <cell r="T415">
            <v>0</v>
          </cell>
          <cell r="V415">
            <v>0</v>
          </cell>
          <cell r="X415">
            <v>0</v>
          </cell>
          <cell r="Z415">
            <v>0</v>
          </cell>
        </row>
        <row r="416">
          <cell r="E416" t="str">
            <v>79-00021-03</v>
          </cell>
          <cell r="G416" t="str">
            <v>A</v>
          </cell>
          <cell r="H416" t="str">
            <v>LABEL,CBL MARKING,1X1X3,BLANK,WRITE-ON,S</v>
          </cell>
          <cell r="I416">
            <v>1</v>
          </cell>
          <cell r="J416">
            <v>1</v>
          </cell>
          <cell r="K416" t="str">
            <v>EA</v>
          </cell>
          <cell r="L416" t="str">
            <v>Y</v>
          </cell>
          <cell r="M416" t="str">
            <v xml:space="preserve">   </v>
          </cell>
          <cell r="N416" t="str">
            <v>Z</v>
          </cell>
          <cell r="O416" t="str">
            <v>ZZ</v>
          </cell>
          <cell r="P416" t="str">
            <v>THOMAS &amp; BETTS</v>
          </cell>
          <cell r="Q416" t="str">
            <v>WLP-1300</v>
          </cell>
          <cell r="T416">
            <v>0</v>
          </cell>
          <cell r="V416">
            <v>0</v>
          </cell>
          <cell r="X416">
            <v>0</v>
          </cell>
          <cell r="Z416">
            <v>0</v>
          </cell>
        </row>
        <row r="417">
          <cell r="E417" t="str">
            <v>79-00021-04</v>
          </cell>
          <cell r="G417" t="str">
            <v>B</v>
          </cell>
          <cell r="H417" t="str">
            <v>LABEL,CBL MARKING,1X1X5,BLANK,WRITE-ON,S</v>
          </cell>
          <cell r="I417">
            <v>1</v>
          </cell>
          <cell r="J417">
            <v>1</v>
          </cell>
          <cell r="K417" t="str">
            <v>EA</v>
          </cell>
          <cell r="L417" t="str">
            <v>Y</v>
          </cell>
          <cell r="M417" t="str">
            <v xml:space="preserve">   </v>
          </cell>
          <cell r="N417" t="str">
            <v>Z</v>
          </cell>
          <cell r="O417" t="str">
            <v>ZZ</v>
          </cell>
          <cell r="P417" t="str">
            <v>THOMAS &amp; BETTS</v>
          </cell>
          <cell r="Q417" t="str">
            <v>THT-139-461-2</v>
          </cell>
          <cell r="T417">
            <v>0</v>
          </cell>
          <cell r="V417">
            <v>0</v>
          </cell>
          <cell r="X417">
            <v>0</v>
          </cell>
          <cell r="Z417">
            <v>0</v>
          </cell>
        </row>
        <row r="418">
          <cell r="E418" t="str">
            <v>74-032409-00</v>
          </cell>
          <cell r="G418" t="str">
            <v>C</v>
          </cell>
          <cell r="H418" t="str">
            <v>WORKMANSHIP STANDARDS</v>
          </cell>
          <cell r="I418">
            <v>1</v>
          </cell>
          <cell r="J418">
            <v>1</v>
          </cell>
          <cell r="K418" t="str">
            <v>EA</v>
          </cell>
          <cell r="L418" t="str">
            <v>Y</v>
          </cell>
          <cell r="M418" t="str">
            <v xml:space="preserve">   </v>
          </cell>
          <cell r="N418" t="str">
            <v>Z</v>
          </cell>
          <cell r="O418" t="str">
            <v>ZZ</v>
          </cell>
          <cell r="T418">
            <v>0</v>
          </cell>
          <cell r="V418">
            <v>0</v>
          </cell>
          <cell r="X418">
            <v>0</v>
          </cell>
          <cell r="Z418">
            <v>0</v>
          </cell>
        </row>
        <row r="419">
          <cell r="E419" t="str">
            <v>202-328325-001</v>
          </cell>
          <cell r="G419" t="str">
            <v>F</v>
          </cell>
          <cell r="H419" t="str">
            <v>PROC,CRIMP TERMINATION GUIDELINE</v>
          </cell>
          <cell r="I419">
            <v>1</v>
          </cell>
          <cell r="J419">
            <v>1</v>
          </cell>
          <cell r="K419" t="str">
            <v>EA</v>
          </cell>
          <cell r="L419" t="str">
            <v>Y</v>
          </cell>
          <cell r="M419" t="str">
            <v xml:space="preserve">   </v>
          </cell>
          <cell r="N419" t="str">
            <v>Z</v>
          </cell>
          <cell r="O419" t="str">
            <v>ZZ</v>
          </cell>
          <cell r="T419">
            <v>0</v>
          </cell>
          <cell r="V419">
            <v>0</v>
          </cell>
          <cell r="X419">
            <v>0</v>
          </cell>
          <cell r="Z419">
            <v>0</v>
          </cell>
        </row>
        <row r="420">
          <cell r="E420" t="str">
            <v>74-024094-00</v>
          </cell>
          <cell r="G420" t="str">
            <v>U</v>
          </cell>
          <cell r="H420" t="str">
            <v>PROC,PART IDENTIFICATION</v>
          </cell>
          <cell r="I420">
            <v>1</v>
          </cell>
          <cell r="J420">
            <v>1</v>
          </cell>
          <cell r="K420" t="str">
            <v>EA</v>
          </cell>
          <cell r="L420" t="str">
            <v>Y</v>
          </cell>
          <cell r="M420" t="str">
            <v xml:space="preserve">   </v>
          </cell>
          <cell r="N420" t="str">
            <v>Z</v>
          </cell>
          <cell r="O420" t="str">
            <v>ZZ</v>
          </cell>
          <cell r="T420">
            <v>0</v>
          </cell>
          <cell r="V420">
            <v>0</v>
          </cell>
          <cell r="X420">
            <v>0</v>
          </cell>
          <cell r="Z420">
            <v>0</v>
          </cell>
        </row>
        <row r="421">
          <cell r="E421" t="str">
            <v>603-090436-001</v>
          </cell>
          <cell r="G421" t="str">
            <v>J</v>
          </cell>
          <cell r="H421" t="str">
            <v>SPECIFICATION,PACKAGING</v>
          </cell>
          <cell r="I421">
            <v>1</v>
          </cell>
          <cell r="J421">
            <v>1</v>
          </cell>
          <cell r="K421" t="str">
            <v>EA</v>
          </cell>
          <cell r="L421" t="str">
            <v>Y</v>
          </cell>
          <cell r="M421" t="str">
            <v xml:space="preserve">   </v>
          </cell>
          <cell r="N421" t="str">
            <v>Z</v>
          </cell>
          <cell r="O421" t="str">
            <v>ZZ</v>
          </cell>
          <cell r="T421">
            <v>0</v>
          </cell>
          <cell r="V421">
            <v>0</v>
          </cell>
          <cell r="X421">
            <v>0</v>
          </cell>
          <cell r="Z421">
            <v>0</v>
          </cell>
        </row>
        <row r="422">
          <cell r="E422" t="str">
            <v>03-383787-00</v>
          </cell>
          <cell r="F422" t="str">
            <v>CABLES</v>
          </cell>
          <cell r="G422" t="str">
            <v>A</v>
          </cell>
          <cell r="H422" t="str">
            <v>CBL ASSY,DB-9M/F,RPC FANS 1-2,L21,PM</v>
          </cell>
          <cell r="I422">
            <v>1</v>
          </cell>
          <cell r="J422">
            <v>1</v>
          </cell>
          <cell r="K422" t="str">
            <v>EA</v>
          </cell>
          <cell r="L422" t="str">
            <v>Y</v>
          </cell>
          <cell r="M422" t="str">
            <v xml:space="preserve">   </v>
          </cell>
          <cell r="N422" t="str">
            <v>L</v>
          </cell>
          <cell r="O422" t="str">
            <v>AZ COMPONENTS</v>
          </cell>
          <cell r="S422">
            <v>62.67</v>
          </cell>
          <cell r="T422">
            <v>62.67</v>
          </cell>
          <cell r="U422">
            <v>62.67</v>
          </cell>
          <cell r="V422">
            <v>62.67</v>
          </cell>
          <cell r="W422">
            <v>62.67</v>
          </cell>
          <cell r="X422">
            <v>62.67</v>
          </cell>
          <cell r="Y422">
            <v>62.67</v>
          </cell>
          <cell r="Z422">
            <v>62.67</v>
          </cell>
          <cell r="AA422">
            <v>62.67</v>
          </cell>
        </row>
        <row r="423">
          <cell r="E423" t="str">
            <v>76-383787-00</v>
          </cell>
          <cell r="G423" t="str">
            <v>A</v>
          </cell>
          <cell r="H423" t="str">
            <v>SCHEM,CBL ASSY,DB-9M/F,RPC FANS 1-2,L21,</v>
          </cell>
          <cell r="I423">
            <v>1</v>
          </cell>
          <cell r="J423">
            <v>1</v>
          </cell>
          <cell r="K423" t="str">
            <v>EA</v>
          </cell>
          <cell r="L423" t="str">
            <v>Y</v>
          </cell>
          <cell r="M423" t="str">
            <v xml:space="preserve">   </v>
          </cell>
          <cell r="N423" t="str">
            <v>Z</v>
          </cell>
          <cell r="O423" t="str">
            <v>ZZ</v>
          </cell>
          <cell r="T423">
            <v>0</v>
          </cell>
          <cell r="V423">
            <v>0</v>
          </cell>
          <cell r="X423">
            <v>0</v>
          </cell>
          <cell r="Z423">
            <v>0</v>
          </cell>
        </row>
        <row r="424">
          <cell r="E424" t="str">
            <v>38-10035-00</v>
          </cell>
          <cell r="G424" t="str">
            <v>A</v>
          </cell>
          <cell r="H424" t="str">
            <v>CABLE,10 COND,150V 22AW</v>
          </cell>
          <cell r="I424">
            <v>2</v>
          </cell>
          <cell r="J424">
            <v>2</v>
          </cell>
          <cell r="K424" t="str">
            <v>FT</v>
          </cell>
          <cell r="L424" t="str">
            <v>Y</v>
          </cell>
          <cell r="M424" t="str">
            <v xml:space="preserve">   </v>
          </cell>
          <cell r="N424" t="str">
            <v>L</v>
          </cell>
          <cell r="O424" t="str">
            <v>ZZ</v>
          </cell>
          <cell r="P424" t="str">
            <v>ALPHA WIRE</v>
          </cell>
          <cell r="Q424" t="str">
            <v>1299/10C</v>
          </cell>
          <cell r="T424">
            <v>0</v>
          </cell>
          <cell r="V424">
            <v>0</v>
          </cell>
          <cell r="X424">
            <v>0</v>
          </cell>
          <cell r="Z424">
            <v>0</v>
          </cell>
        </row>
        <row r="425">
          <cell r="E425" t="str">
            <v>39-10021-00</v>
          </cell>
          <cell r="G425" t="str">
            <v>B</v>
          </cell>
          <cell r="H425" t="str">
            <v>CONN,9 PIN D MALE CRIMP</v>
          </cell>
          <cell r="I425">
            <v>1</v>
          </cell>
          <cell r="J425">
            <v>1</v>
          </cell>
          <cell r="K425" t="str">
            <v>EA</v>
          </cell>
          <cell r="L425" t="str">
            <v>Y</v>
          </cell>
          <cell r="M425" t="str">
            <v xml:space="preserve">   </v>
          </cell>
          <cell r="N425" t="str">
            <v>L</v>
          </cell>
          <cell r="O425" t="str">
            <v>ZZ</v>
          </cell>
          <cell r="P425" t="str">
            <v>ITT CANNON</v>
          </cell>
          <cell r="Q425" t="str">
            <v>DEU-9P-K87-F0</v>
          </cell>
          <cell r="T425">
            <v>0</v>
          </cell>
          <cell r="V425">
            <v>0</v>
          </cell>
          <cell r="X425">
            <v>0</v>
          </cell>
          <cell r="Z425">
            <v>0</v>
          </cell>
        </row>
        <row r="426">
          <cell r="E426" t="str">
            <v>39-00021-01</v>
          </cell>
          <cell r="G426" t="str">
            <v>A</v>
          </cell>
          <cell r="H426" t="str">
            <v>BACKSHELL,9 POS CONN,D-SUB,CBL</v>
          </cell>
          <cell r="I426">
            <v>1</v>
          </cell>
          <cell r="J426">
            <v>1</v>
          </cell>
          <cell r="K426" t="str">
            <v>EA</v>
          </cell>
          <cell r="L426" t="str">
            <v>Y</v>
          </cell>
          <cell r="M426" t="str">
            <v xml:space="preserve">   </v>
          </cell>
          <cell r="N426" t="str">
            <v>L</v>
          </cell>
          <cell r="O426" t="str">
            <v>ZZ</v>
          </cell>
          <cell r="P426" t="str">
            <v>NORTHERN TECH</v>
          </cell>
          <cell r="Q426" t="str">
            <v>C88E000218</v>
          </cell>
          <cell r="T426">
            <v>0</v>
          </cell>
          <cell r="V426">
            <v>0</v>
          </cell>
          <cell r="X426">
            <v>0</v>
          </cell>
          <cell r="Z426">
            <v>0</v>
          </cell>
        </row>
        <row r="427">
          <cell r="E427" t="str">
            <v>39-10031-00</v>
          </cell>
          <cell r="G427" t="str">
            <v>A</v>
          </cell>
          <cell r="H427" t="str">
            <v>CONTACT,PIN,24-20AWG,D-SUB</v>
          </cell>
          <cell r="I427">
            <v>9</v>
          </cell>
          <cell r="J427">
            <v>9</v>
          </cell>
          <cell r="K427" t="str">
            <v>EA</v>
          </cell>
          <cell r="L427" t="str">
            <v>Y</v>
          </cell>
          <cell r="M427" t="str">
            <v xml:space="preserve">   </v>
          </cell>
          <cell r="N427" t="str">
            <v>L</v>
          </cell>
          <cell r="O427" t="str">
            <v>ZZ</v>
          </cell>
          <cell r="P427" t="str">
            <v>ITT CANN</v>
          </cell>
          <cell r="Q427" t="str">
            <v>030-1952-000</v>
          </cell>
          <cell r="T427">
            <v>0</v>
          </cell>
          <cell r="V427">
            <v>0</v>
          </cell>
          <cell r="X427">
            <v>0</v>
          </cell>
          <cell r="Z427">
            <v>0</v>
          </cell>
        </row>
        <row r="428">
          <cell r="E428" t="str">
            <v>31-00233-00</v>
          </cell>
          <cell r="G428" t="str">
            <v>A</v>
          </cell>
          <cell r="H428" t="str">
            <v>TAPE,COPPER FOIL,1/2</v>
          </cell>
          <cell r="I428">
            <v>1</v>
          </cell>
          <cell r="J428">
            <v>1</v>
          </cell>
          <cell r="K428" t="str">
            <v>FT</v>
          </cell>
          <cell r="L428" t="str">
            <v>Y</v>
          </cell>
          <cell r="M428" t="str">
            <v xml:space="preserve">   </v>
          </cell>
          <cell r="N428" t="str">
            <v>L</v>
          </cell>
          <cell r="O428" t="str">
            <v>ZZ</v>
          </cell>
          <cell r="P428" t="str">
            <v>3M</v>
          </cell>
          <cell r="Q428" t="str">
            <v>1181 TAPE (1/2)</v>
          </cell>
          <cell r="T428">
            <v>0</v>
          </cell>
          <cell r="V428">
            <v>0</v>
          </cell>
          <cell r="X428">
            <v>0</v>
          </cell>
          <cell r="Z428">
            <v>0</v>
          </cell>
        </row>
        <row r="429">
          <cell r="E429" t="str">
            <v>10-00059-00</v>
          </cell>
          <cell r="G429" t="str">
            <v>A</v>
          </cell>
          <cell r="H429" t="str">
            <v>HEAT SHRINK TUBING,.375,BLACK</v>
          </cell>
          <cell r="I429">
            <v>1</v>
          </cell>
          <cell r="J429">
            <v>1</v>
          </cell>
          <cell r="K429" t="str">
            <v>FT</v>
          </cell>
          <cell r="L429" t="str">
            <v>Y</v>
          </cell>
          <cell r="M429" t="str">
            <v xml:space="preserve">   </v>
          </cell>
          <cell r="N429" t="str">
            <v>L</v>
          </cell>
          <cell r="O429" t="str">
            <v>ZZ</v>
          </cell>
          <cell r="P429" t="str">
            <v>THOMAS &amp; BETTS</v>
          </cell>
          <cell r="Q429" t="str">
            <v>CP0375-0-25</v>
          </cell>
          <cell r="T429">
            <v>0</v>
          </cell>
          <cell r="V429">
            <v>0</v>
          </cell>
          <cell r="X429">
            <v>0</v>
          </cell>
          <cell r="Z429">
            <v>0</v>
          </cell>
        </row>
        <row r="430">
          <cell r="E430" t="str">
            <v>79-00021-00</v>
          </cell>
          <cell r="G430" t="str">
            <v>A</v>
          </cell>
          <cell r="H430" t="str">
            <v>LABEL,BLANK 1 X 1/2</v>
          </cell>
          <cell r="I430">
            <v>2</v>
          </cell>
          <cell r="J430">
            <v>2</v>
          </cell>
          <cell r="K430" t="str">
            <v>EA</v>
          </cell>
          <cell r="L430" t="str">
            <v>Y</v>
          </cell>
          <cell r="M430" t="str">
            <v xml:space="preserve">   </v>
          </cell>
          <cell r="N430" t="str">
            <v>L</v>
          </cell>
          <cell r="O430" t="str">
            <v>ZZ</v>
          </cell>
          <cell r="P430" t="str">
            <v>THOMAS &amp; BETTS</v>
          </cell>
          <cell r="Q430" t="str">
            <v>WES-1112</v>
          </cell>
          <cell r="T430">
            <v>0</v>
          </cell>
          <cell r="V430">
            <v>0</v>
          </cell>
          <cell r="X430">
            <v>0</v>
          </cell>
          <cell r="Z430">
            <v>0</v>
          </cell>
        </row>
        <row r="431">
          <cell r="E431" t="str">
            <v>39-10022-00</v>
          </cell>
          <cell r="G431" t="str">
            <v>B</v>
          </cell>
          <cell r="H431" t="str">
            <v>CONN,9 PIN D FEM CRIMP</v>
          </cell>
          <cell r="I431">
            <v>1</v>
          </cell>
          <cell r="J431">
            <v>1</v>
          </cell>
          <cell r="K431" t="str">
            <v>EA</v>
          </cell>
          <cell r="L431" t="str">
            <v>Y</v>
          </cell>
          <cell r="M431" t="str">
            <v xml:space="preserve">   </v>
          </cell>
          <cell r="N431" t="str">
            <v>L</v>
          </cell>
          <cell r="O431" t="str">
            <v>ZZ</v>
          </cell>
          <cell r="P431" t="str">
            <v>ITT CANNON</v>
          </cell>
          <cell r="Q431" t="str">
            <v>DEU9SA197F0</v>
          </cell>
          <cell r="T431">
            <v>0</v>
          </cell>
          <cell r="V431">
            <v>0</v>
          </cell>
          <cell r="X431">
            <v>0</v>
          </cell>
          <cell r="Z431">
            <v>0</v>
          </cell>
        </row>
        <row r="432">
          <cell r="E432" t="str">
            <v>39-10032-00</v>
          </cell>
          <cell r="G432" t="str">
            <v>B</v>
          </cell>
          <cell r="H432" t="str">
            <v>CONTACT,SKT,24-20 AWG,D-SUB</v>
          </cell>
          <cell r="I432">
            <v>9</v>
          </cell>
          <cell r="J432">
            <v>9</v>
          </cell>
          <cell r="K432" t="str">
            <v>EA</v>
          </cell>
          <cell r="L432" t="str">
            <v>Y</v>
          </cell>
          <cell r="M432" t="str">
            <v xml:space="preserve">   </v>
          </cell>
          <cell r="N432" t="str">
            <v>L</v>
          </cell>
          <cell r="O432" t="str">
            <v>ZZ</v>
          </cell>
          <cell r="P432" t="str">
            <v>ITT CANNON</v>
          </cell>
          <cell r="Q432" t="str">
            <v>030-1953-000</v>
          </cell>
          <cell r="T432">
            <v>0</v>
          </cell>
          <cell r="V432">
            <v>0</v>
          </cell>
          <cell r="X432">
            <v>0</v>
          </cell>
          <cell r="Z432">
            <v>0</v>
          </cell>
        </row>
        <row r="433">
          <cell r="E433" t="str">
            <v>39-178688-09</v>
          </cell>
          <cell r="G433" t="str">
            <v>D</v>
          </cell>
          <cell r="H433" t="str">
            <v>BACKSHELL,D-SUB,METAL FOR CLIP,FCT</v>
          </cell>
          <cell r="I433">
            <v>1</v>
          </cell>
          <cell r="J433">
            <v>1</v>
          </cell>
          <cell r="K433" t="str">
            <v>EA</v>
          </cell>
          <cell r="L433" t="str">
            <v>Y</v>
          </cell>
          <cell r="M433" t="str">
            <v xml:space="preserve">   </v>
          </cell>
          <cell r="N433" t="str">
            <v>L</v>
          </cell>
          <cell r="O433" t="str">
            <v>ZZ</v>
          </cell>
          <cell r="P433" t="str">
            <v>MOLEX</v>
          </cell>
          <cell r="Q433">
            <v>1727040096</v>
          </cell>
          <cell r="T433">
            <v>0</v>
          </cell>
          <cell r="V433">
            <v>0</v>
          </cell>
          <cell r="X433">
            <v>0</v>
          </cell>
          <cell r="Z433">
            <v>0</v>
          </cell>
        </row>
        <row r="434">
          <cell r="E434" t="str">
            <v>39-178687-00</v>
          </cell>
          <cell r="G434" t="str">
            <v>B</v>
          </cell>
          <cell r="H434" t="str">
            <v>BACKSHELL,CLIP FOR FCT CONNS</v>
          </cell>
          <cell r="I434">
            <v>2</v>
          </cell>
          <cell r="J434">
            <v>2</v>
          </cell>
          <cell r="K434" t="str">
            <v>EA</v>
          </cell>
          <cell r="L434" t="str">
            <v>Y</v>
          </cell>
          <cell r="M434" t="str">
            <v xml:space="preserve">   </v>
          </cell>
          <cell r="N434" t="str">
            <v>L</v>
          </cell>
          <cell r="O434" t="str">
            <v>ZZ</v>
          </cell>
          <cell r="P434" t="str">
            <v>MOLEX, LLC</v>
          </cell>
          <cell r="Q434">
            <v>1731120066</v>
          </cell>
          <cell r="T434">
            <v>0</v>
          </cell>
          <cell r="V434">
            <v>0</v>
          </cell>
          <cell r="X434">
            <v>0</v>
          </cell>
          <cell r="Z434">
            <v>0</v>
          </cell>
        </row>
        <row r="435">
          <cell r="E435" t="str">
            <v>03-385321-00</v>
          </cell>
          <cell r="F435" t="str">
            <v>CABLES</v>
          </cell>
          <cell r="G435" t="str">
            <v>A</v>
          </cell>
          <cell r="H435" t="str">
            <v>CBL ASSY,INTLK,MATCH NETWORK,PM,VXT</v>
          </cell>
          <cell r="I435">
            <v>1</v>
          </cell>
          <cell r="J435">
            <v>1</v>
          </cell>
          <cell r="K435" t="str">
            <v>EA</v>
          </cell>
          <cell r="L435" t="str">
            <v xml:space="preserve"> </v>
          </cell>
          <cell r="M435" t="str">
            <v xml:space="preserve">   </v>
          </cell>
          <cell r="N435" t="str">
            <v>L</v>
          </cell>
          <cell r="O435" t="str">
            <v>NPI SOLUTIONS</v>
          </cell>
          <cell r="S435">
            <v>150</v>
          </cell>
          <cell r="T435">
            <v>150</v>
          </cell>
          <cell r="U435">
            <v>69.599999999999994</v>
          </cell>
          <cell r="V435">
            <v>69.599999999999994</v>
          </cell>
          <cell r="W435">
            <v>57.72</v>
          </cell>
          <cell r="X435">
            <v>57.72</v>
          </cell>
          <cell r="Y435">
            <v>52.27</v>
          </cell>
          <cell r="Z435">
            <v>52.27</v>
          </cell>
          <cell r="AA435">
            <v>47.71</v>
          </cell>
        </row>
        <row r="436">
          <cell r="E436" t="str">
            <v>76-385321-00</v>
          </cell>
          <cell r="G436" t="str">
            <v>A</v>
          </cell>
          <cell r="H436" t="str">
            <v>SCHEM,CBL ASSY,INTLK,MATCH NETWORK,PM,VX</v>
          </cell>
          <cell r="I436">
            <v>1</v>
          </cell>
          <cell r="J436">
            <v>1</v>
          </cell>
          <cell r="K436" t="str">
            <v>EA</v>
          </cell>
          <cell r="L436" t="str">
            <v xml:space="preserve"> </v>
          </cell>
          <cell r="M436" t="str">
            <v xml:space="preserve">   </v>
          </cell>
          <cell r="N436" t="str">
            <v>Z</v>
          </cell>
          <cell r="O436" t="str">
            <v>ZZ</v>
          </cell>
          <cell r="T436">
            <v>0</v>
          </cell>
          <cell r="V436">
            <v>0</v>
          </cell>
          <cell r="X436">
            <v>0</v>
          </cell>
          <cell r="Z436">
            <v>0</v>
          </cell>
        </row>
        <row r="437">
          <cell r="E437" t="str">
            <v>39-340908-09</v>
          </cell>
          <cell r="G437" t="str">
            <v>B</v>
          </cell>
          <cell r="H437" t="str">
            <v>BACKSHELL,9PIN,45DEG,METAL HOOD</v>
          </cell>
          <cell r="I437">
            <v>1</v>
          </cell>
          <cell r="J437">
            <v>1</v>
          </cell>
          <cell r="K437" t="str">
            <v>EA</v>
          </cell>
          <cell r="L437" t="str">
            <v>Y</v>
          </cell>
          <cell r="M437" t="str">
            <v xml:space="preserve">   </v>
          </cell>
          <cell r="N437" t="str">
            <v>L</v>
          </cell>
          <cell r="O437" t="str">
            <v>ZZ</v>
          </cell>
          <cell r="P437" t="str">
            <v>MOLEX, LLC</v>
          </cell>
          <cell r="Q437">
            <v>1727040095</v>
          </cell>
          <cell r="T437">
            <v>0</v>
          </cell>
          <cell r="V437">
            <v>0</v>
          </cell>
          <cell r="X437">
            <v>0</v>
          </cell>
          <cell r="Z437">
            <v>0</v>
          </cell>
        </row>
        <row r="438">
          <cell r="E438" t="str">
            <v>39-178687-00</v>
          </cell>
          <cell r="G438" t="str">
            <v>B</v>
          </cell>
          <cell r="H438" t="str">
            <v>BACKSHELL,CLIP FOR FCT CONNS</v>
          </cell>
          <cell r="I438">
            <v>2</v>
          </cell>
          <cell r="J438">
            <v>2</v>
          </cell>
          <cell r="K438" t="str">
            <v>EA</v>
          </cell>
          <cell r="L438" t="str">
            <v>Y</v>
          </cell>
          <cell r="M438" t="str">
            <v xml:space="preserve">   </v>
          </cell>
          <cell r="N438" t="str">
            <v>L</v>
          </cell>
          <cell r="O438" t="str">
            <v>ZZ</v>
          </cell>
          <cell r="P438" t="str">
            <v>MOLEX, LLC</v>
          </cell>
          <cell r="Q438">
            <v>1731120066</v>
          </cell>
          <cell r="T438">
            <v>0</v>
          </cell>
          <cell r="V438">
            <v>0</v>
          </cell>
          <cell r="X438">
            <v>0</v>
          </cell>
          <cell r="Z438">
            <v>0</v>
          </cell>
        </row>
        <row r="439">
          <cell r="E439" t="str">
            <v>39-10021-00</v>
          </cell>
          <cell r="G439" t="str">
            <v>B</v>
          </cell>
          <cell r="H439" t="str">
            <v>CONN,9 PIN D MALE CRIMP</v>
          </cell>
          <cell r="I439">
            <v>1</v>
          </cell>
          <cell r="J439">
            <v>1</v>
          </cell>
          <cell r="K439" t="str">
            <v>EA</v>
          </cell>
          <cell r="L439" t="str">
            <v>Y</v>
          </cell>
          <cell r="M439" t="str">
            <v xml:space="preserve">   </v>
          </cell>
          <cell r="N439" t="str">
            <v>L</v>
          </cell>
          <cell r="O439" t="str">
            <v>ZZ</v>
          </cell>
          <cell r="P439" t="str">
            <v>ITT CANNON</v>
          </cell>
          <cell r="Q439" t="str">
            <v>DEU-9P-K87-F0</v>
          </cell>
          <cell r="T439">
            <v>0</v>
          </cell>
          <cell r="V439">
            <v>0</v>
          </cell>
          <cell r="X439">
            <v>0</v>
          </cell>
          <cell r="Z439">
            <v>0</v>
          </cell>
        </row>
        <row r="440">
          <cell r="E440" t="str">
            <v>39-10031-00</v>
          </cell>
          <cell r="G440" t="str">
            <v>A</v>
          </cell>
          <cell r="H440" t="str">
            <v>CONTACT,PIN,24-20AWG,D-SUB</v>
          </cell>
          <cell r="I440">
            <v>6</v>
          </cell>
          <cell r="J440">
            <v>6</v>
          </cell>
          <cell r="K440" t="str">
            <v>EA</v>
          </cell>
          <cell r="L440" t="str">
            <v>Y</v>
          </cell>
          <cell r="M440" t="str">
            <v xml:space="preserve">   </v>
          </cell>
          <cell r="N440" t="str">
            <v>L</v>
          </cell>
          <cell r="O440" t="str">
            <v>ZZ</v>
          </cell>
          <cell r="P440" t="str">
            <v>ITT CANN</v>
          </cell>
          <cell r="Q440" t="str">
            <v>030-1952-000</v>
          </cell>
          <cell r="T440">
            <v>0</v>
          </cell>
          <cell r="V440">
            <v>0</v>
          </cell>
          <cell r="X440">
            <v>0</v>
          </cell>
          <cell r="Z440">
            <v>0</v>
          </cell>
        </row>
        <row r="441">
          <cell r="E441" t="str">
            <v>10-00059-00</v>
          </cell>
          <cell r="G441" t="str">
            <v>A</v>
          </cell>
          <cell r="H441" t="str">
            <v>HEAT SHRINK TUBING,.375,BLACK</v>
          </cell>
          <cell r="I441">
            <v>1</v>
          </cell>
          <cell r="J441">
            <v>1</v>
          </cell>
          <cell r="K441" t="str">
            <v>FT</v>
          </cell>
          <cell r="L441" t="str">
            <v>Y</v>
          </cell>
          <cell r="M441" t="str">
            <v xml:space="preserve">   </v>
          </cell>
          <cell r="N441" t="str">
            <v>L</v>
          </cell>
          <cell r="O441" t="str">
            <v>ZZ</v>
          </cell>
          <cell r="P441" t="str">
            <v>THOMAS &amp; BETTS</v>
          </cell>
          <cell r="Q441" t="str">
            <v>CP0375-0-25</v>
          </cell>
          <cell r="T441">
            <v>0</v>
          </cell>
          <cell r="V441">
            <v>0</v>
          </cell>
          <cell r="X441">
            <v>0</v>
          </cell>
          <cell r="Z441">
            <v>0</v>
          </cell>
        </row>
        <row r="442">
          <cell r="E442" t="str">
            <v>79-00021-00</v>
          </cell>
          <cell r="G442" t="str">
            <v>A</v>
          </cell>
          <cell r="H442" t="str">
            <v>LABEL,BLANK 1 X 1/2</v>
          </cell>
          <cell r="I442">
            <v>2</v>
          </cell>
          <cell r="J442">
            <v>2</v>
          </cell>
          <cell r="K442" t="str">
            <v>EA</v>
          </cell>
          <cell r="L442" t="str">
            <v>Y</v>
          </cell>
          <cell r="M442" t="str">
            <v xml:space="preserve">   </v>
          </cell>
          <cell r="N442" t="str">
            <v>L</v>
          </cell>
          <cell r="O442" t="str">
            <v>ZZ</v>
          </cell>
          <cell r="P442" t="str">
            <v>THOMAS &amp; BETTS</v>
          </cell>
          <cell r="Q442" t="str">
            <v>WES-1112</v>
          </cell>
          <cell r="T442">
            <v>0</v>
          </cell>
          <cell r="V442">
            <v>0</v>
          </cell>
          <cell r="X442">
            <v>0</v>
          </cell>
          <cell r="Z442">
            <v>0</v>
          </cell>
        </row>
        <row r="443">
          <cell r="E443" t="str">
            <v>31-00233-00</v>
          </cell>
          <cell r="G443" t="str">
            <v>A</v>
          </cell>
          <cell r="H443" t="str">
            <v>TAPE,COPPER FOIL,1/2</v>
          </cell>
          <cell r="I443">
            <v>1</v>
          </cell>
          <cell r="J443">
            <v>1</v>
          </cell>
          <cell r="K443" t="str">
            <v>FT</v>
          </cell>
          <cell r="L443" t="str">
            <v>Y</v>
          </cell>
          <cell r="M443" t="str">
            <v xml:space="preserve">   </v>
          </cell>
          <cell r="N443" t="str">
            <v>L</v>
          </cell>
          <cell r="O443" t="str">
            <v>ZZ</v>
          </cell>
          <cell r="P443" t="str">
            <v>3M</v>
          </cell>
          <cell r="Q443" t="str">
            <v>1181 TAPE (1/2)</v>
          </cell>
          <cell r="T443">
            <v>0</v>
          </cell>
          <cell r="V443">
            <v>0</v>
          </cell>
          <cell r="X443">
            <v>0</v>
          </cell>
          <cell r="Z443">
            <v>0</v>
          </cell>
        </row>
        <row r="444">
          <cell r="E444" t="str">
            <v>38-10018-00</v>
          </cell>
          <cell r="G444" t="str">
            <v>A</v>
          </cell>
          <cell r="H444" t="str">
            <v>CABLE,TWPR,22AWG,150V</v>
          </cell>
          <cell r="I444">
            <v>5.5</v>
          </cell>
          <cell r="J444">
            <v>5.5</v>
          </cell>
          <cell r="K444" t="str">
            <v>FT</v>
          </cell>
          <cell r="L444" t="str">
            <v>Y</v>
          </cell>
          <cell r="M444" t="str">
            <v xml:space="preserve">   </v>
          </cell>
          <cell r="N444" t="str">
            <v>L</v>
          </cell>
          <cell r="O444" t="str">
            <v>ZZ</v>
          </cell>
          <cell r="P444" t="str">
            <v>ALPHA WIRE</v>
          </cell>
          <cell r="Q444" t="str">
            <v>2211C</v>
          </cell>
          <cell r="T444">
            <v>0</v>
          </cell>
          <cell r="V444">
            <v>0</v>
          </cell>
          <cell r="X444">
            <v>0</v>
          </cell>
          <cell r="Z444">
            <v>0</v>
          </cell>
        </row>
        <row r="445">
          <cell r="E445" t="str">
            <v>10-00060-00</v>
          </cell>
          <cell r="G445" t="str">
            <v>B</v>
          </cell>
          <cell r="H445" t="str">
            <v>HEAT SHRINK TUBING,.25,BLACK</v>
          </cell>
          <cell r="I445">
            <v>1</v>
          </cell>
          <cell r="J445">
            <v>1</v>
          </cell>
          <cell r="K445" t="str">
            <v>FT</v>
          </cell>
          <cell r="L445" t="str">
            <v>Y</v>
          </cell>
          <cell r="M445" t="str">
            <v xml:space="preserve">   </v>
          </cell>
          <cell r="N445" t="str">
            <v>L</v>
          </cell>
          <cell r="O445" t="str">
            <v>ZZ</v>
          </cell>
          <cell r="P445" t="str">
            <v>THOMAS &amp; BETTS</v>
          </cell>
          <cell r="Q445" t="str">
            <v>CP0250-0-25</v>
          </cell>
          <cell r="T445">
            <v>0</v>
          </cell>
          <cell r="V445">
            <v>0</v>
          </cell>
          <cell r="X445">
            <v>0</v>
          </cell>
          <cell r="Z445">
            <v>0</v>
          </cell>
        </row>
        <row r="446">
          <cell r="E446" t="str">
            <v>79-307256-00</v>
          </cell>
          <cell r="G446" t="str">
            <v>B</v>
          </cell>
          <cell r="H446" t="str">
            <v>LABEL,BLANK,1.015W X 0.182H,HEAT SHRIN</v>
          </cell>
          <cell r="I446">
            <v>2</v>
          </cell>
          <cell r="J446">
            <v>2</v>
          </cell>
          <cell r="K446" t="str">
            <v>EA</v>
          </cell>
          <cell r="L446" t="str">
            <v>Y</v>
          </cell>
          <cell r="M446" t="str">
            <v xml:space="preserve">   </v>
          </cell>
          <cell r="N446" t="str">
            <v>L</v>
          </cell>
          <cell r="O446" t="str">
            <v>ZZ</v>
          </cell>
          <cell r="P446" t="str">
            <v>BRADY CORPORATION</v>
          </cell>
          <cell r="Q446" t="str">
            <v>PSPT-094-1-WT</v>
          </cell>
          <cell r="T446">
            <v>0</v>
          </cell>
          <cell r="V446">
            <v>0</v>
          </cell>
          <cell r="X446">
            <v>0</v>
          </cell>
          <cell r="Z446">
            <v>0</v>
          </cell>
        </row>
        <row r="447">
          <cell r="E447" t="str">
            <v>31-10007-00</v>
          </cell>
          <cell r="G447" t="str">
            <v>D</v>
          </cell>
          <cell r="H447" t="str">
            <v>LUG,RING,22AWG,4</v>
          </cell>
          <cell r="I447">
            <v>2</v>
          </cell>
          <cell r="J447">
            <v>2</v>
          </cell>
          <cell r="K447" t="str">
            <v>EA</v>
          </cell>
          <cell r="L447" t="str">
            <v>Y</v>
          </cell>
          <cell r="M447" t="str">
            <v xml:space="preserve">   </v>
          </cell>
          <cell r="N447" t="str">
            <v>L</v>
          </cell>
          <cell r="O447" t="str">
            <v>ZZ</v>
          </cell>
          <cell r="P447" t="str">
            <v>PANDUIT</v>
          </cell>
          <cell r="Q447" t="str">
            <v>PV22-4R-CYY</v>
          </cell>
          <cell r="T447">
            <v>0</v>
          </cell>
          <cell r="V447">
            <v>0</v>
          </cell>
          <cell r="X447">
            <v>0</v>
          </cell>
          <cell r="Z447">
            <v>0</v>
          </cell>
        </row>
        <row r="448">
          <cell r="E448" t="str">
            <v>35-10122-00</v>
          </cell>
          <cell r="G448" t="str">
            <v>A</v>
          </cell>
          <cell r="H448" t="str">
            <v>WIRE,22AWG,BLK,MTW</v>
          </cell>
          <cell r="I448">
            <v>1</v>
          </cell>
          <cell r="J448">
            <v>1</v>
          </cell>
          <cell r="K448" t="str">
            <v>FT</v>
          </cell>
          <cell r="L448" t="str">
            <v>Y</v>
          </cell>
          <cell r="M448" t="str">
            <v xml:space="preserve">   </v>
          </cell>
          <cell r="N448" t="str">
            <v>L</v>
          </cell>
          <cell r="O448" t="str">
            <v>ZZ</v>
          </cell>
          <cell r="P448" t="str">
            <v>BELDEN INC.</v>
          </cell>
          <cell r="Q448" t="str">
            <v>9921-10</v>
          </cell>
          <cell r="T448">
            <v>0</v>
          </cell>
          <cell r="V448">
            <v>0</v>
          </cell>
          <cell r="X448">
            <v>0</v>
          </cell>
          <cell r="Z448">
            <v>0</v>
          </cell>
        </row>
        <row r="449">
          <cell r="E449" t="str">
            <v>21-042023-06</v>
          </cell>
          <cell r="F449" t="str">
            <v>HARDWARE</v>
          </cell>
          <cell r="G449" t="str">
            <v>C</v>
          </cell>
          <cell r="H449" t="str">
            <v>WASHER, FLAT, 6, SST</v>
          </cell>
          <cell r="I449">
            <v>4</v>
          </cell>
          <cell r="J449">
            <v>4</v>
          </cell>
          <cell r="K449" t="str">
            <v>EA</v>
          </cell>
          <cell r="L449" t="str">
            <v>Y</v>
          </cell>
          <cell r="M449" t="str">
            <v xml:space="preserve">   </v>
          </cell>
          <cell r="N449" t="str">
            <v>L</v>
          </cell>
          <cell r="O449" t="str">
            <v>OPTIMAS</v>
          </cell>
          <cell r="P449" t="str">
            <v>PRO STAINLESS</v>
          </cell>
          <cell r="Q449" t="str">
            <v>ORDER BY DESCRIPTION</v>
          </cell>
          <cell r="S449">
            <v>0.02</v>
          </cell>
          <cell r="T449">
            <v>0.08</v>
          </cell>
          <cell r="U449">
            <v>0.02</v>
          </cell>
          <cell r="V449">
            <v>0.08</v>
          </cell>
          <cell r="W449">
            <v>0.02</v>
          </cell>
          <cell r="X449">
            <v>0.08</v>
          </cell>
          <cell r="Y449">
            <v>0.02</v>
          </cell>
          <cell r="Z449">
            <v>0.08</v>
          </cell>
          <cell r="AA449">
            <v>0.02</v>
          </cell>
        </row>
        <row r="450">
          <cell r="E450" t="str">
            <v>21-042024-05</v>
          </cell>
          <cell r="F450" t="str">
            <v>HARDWARE</v>
          </cell>
          <cell r="G450" t="str">
            <v>A</v>
          </cell>
          <cell r="H450" t="str">
            <v>WASHER,LOCK,6,SS</v>
          </cell>
          <cell r="I450">
            <v>4</v>
          </cell>
          <cell r="J450">
            <v>4</v>
          </cell>
          <cell r="K450" t="str">
            <v>EA</v>
          </cell>
          <cell r="L450" t="str">
            <v>Y</v>
          </cell>
          <cell r="M450" t="str">
            <v xml:space="preserve">   </v>
          </cell>
          <cell r="N450" t="str">
            <v>L</v>
          </cell>
          <cell r="O450" t="str">
            <v>AIH</v>
          </cell>
          <cell r="P450" t="str">
            <v>PRO STAINLESS</v>
          </cell>
          <cell r="Q450" t="str">
            <v>#6 LOCK WASHER SST</v>
          </cell>
          <cell r="S450">
            <v>0.02</v>
          </cell>
          <cell r="T450">
            <v>0.08</v>
          </cell>
          <cell r="U450">
            <v>0.02</v>
          </cell>
          <cell r="V450">
            <v>0.08</v>
          </cell>
          <cell r="W450">
            <v>0.02</v>
          </cell>
          <cell r="X450">
            <v>0.08</v>
          </cell>
          <cell r="Y450">
            <v>0.02</v>
          </cell>
          <cell r="Z450">
            <v>0.08</v>
          </cell>
          <cell r="AA450">
            <v>0.02</v>
          </cell>
        </row>
        <row r="451">
          <cell r="E451" t="str">
            <v>21-179934-00</v>
          </cell>
          <cell r="F451" t="str">
            <v>HARDWARE</v>
          </cell>
          <cell r="G451" t="str">
            <v>B</v>
          </cell>
          <cell r="H451" t="str">
            <v>WSHR,FLAT,8, LARGE OD, SST</v>
          </cell>
          <cell r="I451">
            <v>10</v>
          </cell>
          <cell r="J451">
            <v>10</v>
          </cell>
          <cell r="K451" t="str">
            <v>EA</v>
          </cell>
          <cell r="L451" t="str">
            <v>Y</v>
          </cell>
          <cell r="M451" t="str">
            <v xml:space="preserve">   </v>
          </cell>
          <cell r="N451" t="str">
            <v>L</v>
          </cell>
          <cell r="O451" t="str">
            <v>GEXPRO</v>
          </cell>
          <cell r="P451" t="str">
            <v>ORDER TO SPECIFICATION</v>
          </cell>
          <cell r="Q451" t="str">
            <v>ORDER TO SPECIFICATION</v>
          </cell>
          <cell r="S451">
            <v>0.01</v>
          </cell>
          <cell r="T451">
            <v>0.1</v>
          </cell>
          <cell r="U451">
            <v>0.01</v>
          </cell>
          <cell r="V451">
            <v>0.1</v>
          </cell>
          <cell r="W451">
            <v>0.01</v>
          </cell>
          <cell r="X451">
            <v>0.1</v>
          </cell>
          <cell r="Y451">
            <v>0.01</v>
          </cell>
          <cell r="Z451">
            <v>0.1</v>
          </cell>
          <cell r="AA451">
            <v>0.01</v>
          </cell>
        </row>
        <row r="452">
          <cell r="E452" t="str">
            <v>202-153766-001</v>
          </cell>
          <cell r="G452" t="str">
            <v>C</v>
          </cell>
          <cell r="H452" t="str">
            <v>SPEC,SST FASTENERS,INCH SERIES</v>
          </cell>
          <cell r="I452">
            <v>1</v>
          </cell>
          <cell r="J452">
            <v>10</v>
          </cell>
          <cell r="K452" t="str">
            <v>EA</v>
          </cell>
          <cell r="L452" t="str">
            <v>Y</v>
          </cell>
          <cell r="M452" t="str">
            <v xml:space="preserve">   </v>
          </cell>
          <cell r="N452" t="str">
            <v>Z</v>
          </cell>
          <cell r="O452" t="str">
            <v>ZZ</v>
          </cell>
          <cell r="T452">
            <v>0</v>
          </cell>
          <cell r="V452">
            <v>0</v>
          </cell>
          <cell r="X452">
            <v>0</v>
          </cell>
          <cell r="Z452">
            <v>0</v>
          </cell>
        </row>
        <row r="453">
          <cell r="E453" t="str">
            <v>202-065546-001</v>
          </cell>
          <cell r="G453" t="str">
            <v>A</v>
          </cell>
          <cell r="H453" t="str">
            <v>SPEC,VISIBLY CLEAN</v>
          </cell>
          <cell r="I453">
            <v>1</v>
          </cell>
          <cell r="J453">
            <v>10</v>
          </cell>
          <cell r="K453" t="str">
            <v>EA</v>
          </cell>
          <cell r="L453" t="str">
            <v>Y</v>
          </cell>
          <cell r="M453" t="str">
            <v xml:space="preserve">   </v>
          </cell>
          <cell r="N453" t="str">
            <v>Z</v>
          </cell>
          <cell r="O453" t="str">
            <v>ZZ</v>
          </cell>
          <cell r="T453">
            <v>0</v>
          </cell>
          <cell r="V453">
            <v>0</v>
          </cell>
          <cell r="X453">
            <v>0</v>
          </cell>
          <cell r="Z453">
            <v>0</v>
          </cell>
        </row>
        <row r="454">
          <cell r="E454" t="str">
            <v>21-042024-06</v>
          </cell>
          <cell r="F454" t="str">
            <v>HARDWARE</v>
          </cell>
          <cell r="G454" t="str">
            <v>A</v>
          </cell>
          <cell r="H454" t="str">
            <v>WASHER,LOCK,8,SS</v>
          </cell>
          <cell r="I454">
            <v>16</v>
          </cell>
          <cell r="J454">
            <v>16</v>
          </cell>
          <cell r="K454" t="str">
            <v>EA</v>
          </cell>
          <cell r="L454" t="str">
            <v>Y</v>
          </cell>
          <cell r="M454" t="str">
            <v xml:space="preserve">   </v>
          </cell>
          <cell r="N454" t="str">
            <v>L</v>
          </cell>
          <cell r="O454" t="str">
            <v>AIH</v>
          </cell>
          <cell r="P454" t="str">
            <v>MCMASTER-CARR</v>
          </cell>
          <cell r="Q454" t="str">
            <v>BY DESCRIPTION</v>
          </cell>
          <cell r="S454">
            <v>0.1</v>
          </cell>
          <cell r="T454">
            <v>1.6</v>
          </cell>
          <cell r="U454">
            <v>0.1</v>
          </cell>
          <cell r="V454">
            <v>1.6</v>
          </cell>
          <cell r="W454">
            <v>0.1</v>
          </cell>
          <cell r="X454">
            <v>1.6</v>
          </cell>
          <cell r="Y454">
            <v>0.1</v>
          </cell>
          <cell r="Z454">
            <v>1.6</v>
          </cell>
          <cell r="AA454">
            <v>0.1</v>
          </cell>
        </row>
        <row r="455">
          <cell r="E455" t="str">
            <v>21-041267-08</v>
          </cell>
          <cell r="F455" t="str">
            <v>HARDWARE</v>
          </cell>
          <cell r="G455" t="str">
            <v>C</v>
          </cell>
          <cell r="H455" t="str">
            <v>SCRW, SKT, CAP, 8-32 X 1/2,SS</v>
          </cell>
          <cell r="I455">
            <v>6</v>
          </cell>
          <cell r="J455">
            <v>6</v>
          </cell>
          <cell r="K455" t="str">
            <v>EA</v>
          </cell>
          <cell r="L455" t="str">
            <v>Y</v>
          </cell>
          <cell r="M455" t="str">
            <v xml:space="preserve">   </v>
          </cell>
          <cell r="N455" t="str">
            <v>L</v>
          </cell>
          <cell r="O455" t="str">
            <v>OPTIMAS</v>
          </cell>
          <cell r="P455" t="str">
            <v>ORDER TO SPECIFICATION</v>
          </cell>
          <cell r="Q455" t="str">
            <v>ORDER TO SPECIFICATION</v>
          </cell>
          <cell r="S455">
            <v>8.5000000000000006E-2</v>
          </cell>
          <cell r="T455">
            <v>0.51</v>
          </cell>
          <cell r="U455">
            <v>8.5000000000000006E-2</v>
          </cell>
          <cell r="V455">
            <v>0.51</v>
          </cell>
          <cell r="W455">
            <v>8.5000000000000006E-2</v>
          </cell>
          <cell r="X455">
            <v>0.51</v>
          </cell>
          <cell r="Y455">
            <v>8.5000000000000006E-2</v>
          </cell>
          <cell r="Z455">
            <v>0.51</v>
          </cell>
          <cell r="AA455">
            <v>8.5000000000000006E-2</v>
          </cell>
        </row>
        <row r="456">
          <cell r="E456" t="str">
            <v>21-042023-08</v>
          </cell>
          <cell r="F456" t="str">
            <v>HARDWARE</v>
          </cell>
          <cell r="G456" t="str">
            <v>B</v>
          </cell>
          <cell r="H456" t="str">
            <v>WASHER, FLAT, 10, SST</v>
          </cell>
          <cell r="I456">
            <v>18</v>
          </cell>
          <cell r="J456">
            <v>18</v>
          </cell>
          <cell r="K456" t="str">
            <v>EA</v>
          </cell>
          <cell r="L456" t="str">
            <v>Y</v>
          </cell>
          <cell r="M456" t="str">
            <v xml:space="preserve">   </v>
          </cell>
          <cell r="N456" t="str">
            <v>L</v>
          </cell>
          <cell r="O456" t="str">
            <v>PRO-STAINLESS</v>
          </cell>
          <cell r="S456">
            <v>0.02</v>
          </cell>
          <cell r="T456">
            <v>0.36</v>
          </cell>
          <cell r="U456">
            <v>0.02</v>
          </cell>
          <cell r="V456">
            <v>0.36</v>
          </cell>
          <cell r="W456">
            <v>0.02</v>
          </cell>
          <cell r="X456">
            <v>0.36</v>
          </cell>
          <cell r="Y456">
            <v>0.02</v>
          </cell>
          <cell r="Z456">
            <v>0.36</v>
          </cell>
          <cell r="AA456">
            <v>0.02</v>
          </cell>
        </row>
        <row r="457">
          <cell r="E457" t="str">
            <v>21-042024-07</v>
          </cell>
          <cell r="F457" t="str">
            <v>HARDWARE</v>
          </cell>
          <cell r="G457" t="str">
            <v>A</v>
          </cell>
          <cell r="H457" t="str">
            <v>WASHER,LOCK,10,SS</v>
          </cell>
          <cell r="I457">
            <v>18</v>
          </cell>
          <cell r="J457">
            <v>18</v>
          </cell>
          <cell r="K457" t="str">
            <v>EA</v>
          </cell>
          <cell r="L457" t="str">
            <v>Y</v>
          </cell>
          <cell r="M457" t="str">
            <v xml:space="preserve">   </v>
          </cell>
          <cell r="N457" t="str">
            <v>L</v>
          </cell>
          <cell r="O457" t="str">
            <v>PRO-STAINLESS</v>
          </cell>
          <cell r="P457" t="str">
            <v>PRO STAINLESS</v>
          </cell>
          <cell r="Q457" t="str">
            <v>WASHER,LOCK,#10,SS</v>
          </cell>
          <cell r="S457">
            <v>0.02</v>
          </cell>
          <cell r="T457">
            <v>0.36</v>
          </cell>
          <cell r="U457">
            <v>0.02</v>
          </cell>
          <cell r="V457">
            <v>0.36</v>
          </cell>
          <cell r="W457">
            <v>0.02</v>
          </cell>
          <cell r="X457">
            <v>0.36</v>
          </cell>
          <cell r="Y457">
            <v>0.02</v>
          </cell>
          <cell r="Z457">
            <v>0.36</v>
          </cell>
          <cell r="AA457">
            <v>0.02</v>
          </cell>
        </row>
        <row r="458">
          <cell r="E458" t="str">
            <v>21-041269-10</v>
          </cell>
          <cell r="F458" t="str">
            <v>HARDWARE</v>
          </cell>
          <cell r="G458" t="str">
            <v>B</v>
          </cell>
          <cell r="H458" t="str">
            <v>SCRW,SKT,CAP,10-32X.625,SS</v>
          </cell>
          <cell r="I458">
            <v>5</v>
          </cell>
          <cell r="J458">
            <v>5</v>
          </cell>
          <cell r="K458" t="str">
            <v>EA</v>
          </cell>
          <cell r="L458" t="str">
            <v>Y</v>
          </cell>
          <cell r="M458" t="str">
            <v xml:space="preserve">   </v>
          </cell>
          <cell r="N458" t="str">
            <v>L</v>
          </cell>
          <cell r="O458" t="str">
            <v>AIH</v>
          </cell>
          <cell r="P458" t="str">
            <v>PRO STAINLESS</v>
          </cell>
          <cell r="Q458" t="str">
            <v>SCRW,SKT,CAP,10-32X.625,SS</v>
          </cell>
          <cell r="S458">
            <v>0.06</v>
          </cell>
          <cell r="T458">
            <v>0.3</v>
          </cell>
          <cell r="U458">
            <v>0.06</v>
          </cell>
          <cell r="V458">
            <v>0.3</v>
          </cell>
          <cell r="W458">
            <v>0.06</v>
          </cell>
          <cell r="X458">
            <v>0.3</v>
          </cell>
          <cell r="Y458">
            <v>0.06</v>
          </cell>
          <cell r="Z458">
            <v>0.3</v>
          </cell>
          <cell r="AA458">
            <v>0.06</v>
          </cell>
        </row>
        <row r="459">
          <cell r="E459" t="str">
            <v>21-041269-12</v>
          </cell>
          <cell r="F459" t="str">
            <v>HARDWARE</v>
          </cell>
          <cell r="G459" t="str">
            <v>B</v>
          </cell>
          <cell r="H459" t="str">
            <v>SCRW,SKT,CAP,10-32X.75,SS</v>
          </cell>
          <cell r="I459">
            <v>9</v>
          </cell>
          <cell r="J459">
            <v>9</v>
          </cell>
          <cell r="K459" t="str">
            <v>EA</v>
          </cell>
          <cell r="L459" t="str">
            <v>Y</v>
          </cell>
          <cell r="M459" t="str">
            <v xml:space="preserve">   </v>
          </cell>
          <cell r="N459" t="str">
            <v>L</v>
          </cell>
          <cell r="O459" t="str">
            <v>AIH</v>
          </cell>
          <cell r="P459" t="str">
            <v>PRO STAINLESS</v>
          </cell>
          <cell r="Q459" t="str">
            <v>SCRW,SKT,CAP,10-32X.75,SS</v>
          </cell>
          <cell r="S459">
            <v>0.08</v>
          </cell>
          <cell r="T459">
            <v>0.72</v>
          </cell>
          <cell r="U459">
            <v>0.08</v>
          </cell>
          <cell r="V459">
            <v>0.72</v>
          </cell>
          <cell r="W459">
            <v>0.08</v>
          </cell>
          <cell r="X459">
            <v>0.72</v>
          </cell>
          <cell r="Y459">
            <v>0.08</v>
          </cell>
          <cell r="Z459">
            <v>0.72</v>
          </cell>
          <cell r="AA459">
            <v>0.08</v>
          </cell>
        </row>
        <row r="460">
          <cell r="E460" t="str">
            <v>21-041266-16</v>
          </cell>
          <cell r="F460" t="str">
            <v>HARDWARE</v>
          </cell>
          <cell r="G460" t="str">
            <v>A</v>
          </cell>
          <cell r="H460" t="str">
            <v>SCRW,SKT,HEX,6-32x1,SS</v>
          </cell>
          <cell r="I460">
            <v>2</v>
          </cell>
          <cell r="J460">
            <v>2</v>
          </cell>
          <cell r="K460" t="str">
            <v>EA</v>
          </cell>
          <cell r="L460" t="str">
            <v>Y</v>
          </cell>
          <cell r="M460" t="str">
            <v xml:space="preserve">   </v>
          </cell>
          <cell r="N460" t="str">
            <v>L</v>
          </cell>
          <cell r="O460" t="str">
            <v>AIH</v>
          </cell>
          <cell r="S460">
            <v>0.05</v>
          </cell>
          <cell r="T460">
            <v>0.1</v>
          </cell>
          <cell r="U460">
            <v>0.05</v>
          </cell>
          <cell r="V460">
            <v>0.1</v>
          </cell>
          <cell r="W460">
            <v>0.05</v>
          </cell>
          <cell r="X460">
            <v>0.1</v>
          </cell>
          <cell r="Y460">
            <v>0.05</v>
          </cell>
          <cell r="Z460">
            <v>0.1</v>
          </cell>
          <cell r="AA460">
            <v>0.05</v>
          </cell>
        </row>
        <row r="461">
          <cell r="E461" t="str">
            <v>21-041906-04</v>
          </cell>
          <cell r="F461" t="str">
            <v>HARDWARE</v>
          </cell>
          <cell r="G461" t="str">
            <v>A</v>
          </cell>
          <cell r="H461" t="str">
            <v>SCRW,BUT,HEX,10-32x.25,SS</v>
          </cell>
          <cell r="I461">
            <v>25</v>
          </cell>
          <cell r="J461">
            <v>25</v>
          </cell>
          <cell r="K461" t="str">
            <v>EA</v>
          </cell>
          <cell r="L461" t="str">
            <v>Y</v>
          </cell>
          <cell r="M461" t="str">
            <v xml:space="preserve">   </v>
          </cell>
          <cell r="N461" t="str">
            <v>L</v>
          </cell>
          <cell r="O461" t="str">
            <v>AIH</v>
          </cell>
          <cell r="S461">
            <v>0.05</v>
          </cell>
          <cell r="T461">
            <v>1.25</v>
          </cell>
          <cell r="U461">
            <v>0.05</v>
          </cell>
          <cell r="V461">
            <v>1.25</v>
          </cell>
          <cell r="W461">
            <v>0.05</v>
          </cell>
          <cell r="X461">
            <v>1.25</v>
          </cell>
          <cell r="Y461">
            <v>0.05</v>
          </cell>
          <cell r="Z461">
            <v>1.25</v>
          </cell>
          <cell r="AA461">
            <v>0.05</v>
          </cell>
        </row>
        <row r="462">
          <cell r="E462" t="str">
            <v>21-041307-20</v>
          </cell>
          <cell r="F462" t="str">
            <v>HARDWARE</v>
          </cell>
          <cell r="G462" t="str">
            <v>A</v>
          </cell>
          <cell r="H462" t="str">
            <v>SCRW,FLAT,HEX,3/8-16x1.25,S</v>
          </cell>
          <cell r="I462">
            <v>1</v>
          </cell>
          <cell r="J462">
            <v>1</v>
          </cell>
          <cell r="K462" t="str">
            <v>EA</v>
          </cell>
          <cell r="L462" t="str">
            <v>Y</v>
          </cell>
          <cell r="M462" t="str">
            <v xml:space="preserve">   </v>
          </cell>
          <cell r="N462" t="str">
            <v>L</v>
          </cell>
          <cell r="O462" t="str">
            <v>AIH</v>
          </cell>
          <cell r="S462">
            <v>0.6</v>
          </cell>
          <cell r="T462">
            <v>0.6</v>
          </cell>
          <cell r="U462">
            <v>0.6</v>
          </cell>
          <cell r="V462">
            <v>0.6</v>
          </cell>
          <cell r="W462">
            <v>0.6</v>
          </cell>
          <cell r="X462">
            <v>0.6</v>
          </cell>
          <cell r="Y462">
            <v>0.6</v>
          </cell>
          <cell r="Z462">
            <v>0.6</v>
          </cell>
          <cell r="AA462">
            <v>0.6</v>
          </cell>
        </row>
        <row r="463">
          <cell r="E463" t="str">
            <v>21-041906-10</v>
          </cell>
          <cell r="F463" t="str">
            <v>HARDWARE</v>
          </cell>
          <cell r="G463" t="str">
            <v>A</v>
          </cell>
          <cell r="H463" t="str">
            <v>SCRW,BUT,HEX,10-32x.625,SS</v>
          </cell>
          <cell r="I463">
            <v>13</v>
          </cell>
          <cell r="J463">
            <v>13</v>
          </cell>
          <cell r="K463" t="str">
            <v>EA</v>
          </cell>
          <cell r="L463" t="str">
            <v>Y</v>
          </cell>
          <cell r="M463" t="str">
            <v xml:space="preserve">   </v>
          </cell>
          <cell r="N463" t="str">
            <v>L</v>
          </cell>
          <cell r="O463" t="str">
            <v>OPTIMAS</v>
          </cell>
          <cell r="P463" t="str">
            <v>PRO STAINLESS</v>
          </cell>
          <cell r="Q463" t="str">
            <v>SCR,BUT,HEX,10-32X</v>
          </cell>
          <cell r="S463">
            <v>0.08</v>
          </cell>
          <cell r="T463">
            <v>1.04</v>
          </cell>
          <cell r="U463">
            <v>0.08</v>
          </cell>
          <cell r="V463">
            <v>1.04</v>
          </cell>
          <cell r="W463">
            <v>0.08</v>
          </cell>
          <cell r="X463">
            <v>1.04</v>
          </cell>
          <cell r="Y463">
            <v>0.08</v>
          </cell>
          <cell r="Z463">
            <v>1.04</v>
          </cell>
          <cell r="AA463">
            <v>0.08</v>
          </cell>
        </row>
        <row r="464">
          <cell r="E464" t="str">
            <v>21-045952-00</v>
          </cell>
          <cell r="F464" t="str">
            <v>HARDWARE</v>
          </cell>
          <cell r="G464" t="str">
            <v>B</v>
          </cell>
          <cell r="H464" t="str">
            <v>NUT,KEPS HEX,6-32,SST</v>
          </cell>
          <cell r="I464">
            <v>2</v>
          </cell>
          <cell r="J464">
            <v>2</v>
          </cell>
          <cell r="K464" t="str">
            <v>EA</v>
          </cell>
          <cell r="L464" t="str">
            <v>Y</v>
          </cell>
          <cell r="M464" t="str">
            <v xml:space="preserve">   </v>
          </cell>
          <cell r="N464" t="str">
            <v>L</v>
          </cell>
          <cell r="O464" t="str">
            <v>MCMASTER CARR</v>
          </cell>
          <cell r="P464" t="str">
            <v>MCMASTER-CARR</v>
          </cell>
          <cell r="Q464" t="str">
            <v>96278A007</v>
          </cell>
          <cell r="S464">
            <v>0.1055</v>
          </cell>
          <cell r="T464">
            <v>0.21099999999999999</v>
          </cell>
          <cell r="U464">
            <v>0.1055</v>
          </cell>
          <cell r="V464">
            <v>0.21099999999999999</v>
          </cell>
          <cell r="W464">
            <v>0.1055</v>
          </cell>
          <cell r="X464">
            <v>0.21099999999999999</v>
          </cell>
          <cell r="Y464">
            <v>0.1055</v>
          </cell>
          <cell r="Z464">
            <v>0.21099999999999999</v>
          </cell>
          <cell r="AA464">
            <v>0.1055</v>
          </cell>
        </row>
        <row r="465">
          <cell r="E465" t="str">
            <v>21-041270-14</v>
          </cell>
          <cell r="F465" t="str">
            <v>HARDWARE</v>
          </cell>
          <cell r="G465" t="str">
            <v>B</v>
          </cell>
          <cell r="H465" t="str">
            <v>SCRW,SKT,HEX,1/4-20X.875,SS</v>
          </cell>
          <cell r="I465">
            <v>6</v>
          </cell>
          <cell r="J465">
            <v>6</v>
          </cell>
          <cell r="K465" t="str">
            <v>EA</v>
          </cell>
          <cell r="L465" t="str">
            <v>Y</v>
          </cell>
          <cell r="M465" t="str">
            <v xml:space="preserve">   </v>
          </cell>
          <cell r="N465" t="str">
            <v>L</v>
          </cell>
          <cell r="O465" t="str">
            <v>AIH</v>
          </cell>
          <cell r="P465" t="str">
            <v>IFI STANDARD</v>
          </cell>
          <cell r="Q465" t="str">
            <v>BY DESCRIPTION</v>
          </cell>
          <cell r="S465">
            <v>0.14000000000000001</v>
          </cell>
          <cell r="T465">
            <v>0.84000000000000008</v>
          </cell>
          <cell r="U465">
            <v>0.14000000000000001</v>
          </cell>
          <cell r="V465">
            <v>0.84000000000000008</v>
          </cell>
          <cell r="W465">
            <v>0.14000000000000001</v>
          </cell>
          <cell r="X465">
            <v>0.84000000000000008</v>
          </cell>
          <cell r="Y465">
            <v>0.14000000000000001</v>
          </cell>
          <cell r="Z465">
            <v>0.84000000000000008</v>
          </cell>
          <cell r="AA465">
            <v>0.14000000000000001</v>
          </cell>
        </row>
        <row r="466">
          <cell r="E466" t="str">
            <v>21-042024-08</v>
          </cell>
          <cell r="F466" t="str">
            <v>HARDWARE</v>
          </cell>
          <cell r="G466" t="str">
            <v>A</v>
          </cell>
          <cell r="H466" t="str">
            <v>WASHER,LOCK,1/4,SS</v>
          </cell>
          <cell r="I466">
            <v>8</v>
          </cell>
          <cell r="J466">
            <v>8</v>
          </cell>
          <cell r="K466" t="str">
            <v>EA</v>
          </cell>
          <cell r="L466" t="str">
            <v>Y</v>
          </cell>
          <cell r="M466" t="str">
            <v xml:space="preserve">   </v>
          </cell>
          <cell r="N466" t="str">
            <v>L</v>
          </cell>
          <cell r="O466" t="str">
            <v>PRO-STAINLESS</v>
          </cell>
          <cell r="P466" t="str">
            <v>INDUSTRY STD</v>
          </cell>
          <cell r="Q466" t="str">
            <v>WASHER, LOCK, 1/4""</v>
          </cell>
          <cell r="S466">
            <v>0.03</v>
          </cell>
          <cell r="T466">
            <v>0.24</v>
          </cell>
          <cell r="U466">
            <v>0.03</v>
          </cell>
          <cell r="V466">
            <v>0.24</v>
          </cell>
          <cell r="W466">
            <v>0.03</v>
          </cell>
          <cell r="X466">
            <v>0.24</v>
          </cell>
          <cell r="Y466">
            <v>0.03</v>
          </cell>
          <cell r="Z466">
            <v>0.24</v>
          </cell>
          <cell r="AA466">
            <v>0.03</v>
          </cell>
        </row>
        <row r="467">
          <cell r="E467" t="str">
            <v>21-042023-09</v>
          </cell>
          <cell r="F467" t="str">
            <v>HARDWARE</v>
          </cell>
          <cell r="G467" t="str">
            <v>B</v>
          </cell>
          <cell r="H467" t="str">
            <v>WASHER , FLAT, 1 / 4, SST</v>
          </cell>
          <cell r="I467">
            <v>8</v>
          </cell>
          <cell r="J467">
            <v>8</v>
          </cell>
          <cell r="K467" t="str">
            <v>EA</v>
          </cell>
          <cell r="L467" t="str">
            <v>Y</v>
          </cell>
          <cell r="M467" t="str">
            <v xml:space="preserve">   </v>
          </cell>
          <cell r="N467" t="str">
            <v>L</v>
          </cell>
          <cell r="O467" t="str">
            <v>PRO-STAINLESS</v>
          </cell>
          <cell r="S467">
            <v>0.02</v>
          </cell>
          <cell r="T467">
            <v>0.16</v>
          </cell>
          <cell r="U467">
            <v>0.02</v>
          </cell>
          <cell r="V467">
            <v>0.16</v>
          </cell>
          <cell r="W467">
            <v>0.02</v>
          </cell>
          <cell r="X467">
            <v>0.16</v>
          </cell>
          <cell r="Y467">
            <v>0.02</v>
          </cell>
          <cell r="Z467">
            <v>0.16</v>
          </cell>
          <cell r="AA467">
            <v>0.02</v>
          </cell>
        </row>
        <row r="468">
          <cell r="E468" t="str">
            <v>21-041267-28</v>
          </cell>
          <cell r="F468" t="str">
            <v>HARDWARE</v>
          </cell>
          <cell r="G468" t="str">
            <v>C</v>
          </cell>
          <cell r="H468" t="str">
            <v>SCRW, SKT, CAP, 8-32 X 1-3/4,SS</v>
          </cell>
          <cell r="I468">
            <v>6</v>
          </cell>
          <cell r="J468">
            <v>6</v>
          </cell>
          <cell r="K468" t="str">
            <v>EA</v>
          </cell>
          <cell r="L468" t="str">
            <v>Y</v>
          </cell>
          <cell r="M468" t="str">
            <v xml:space="preserve">   </v>
          </cell>
          <cell r="N468" t="str">
            <v>L</v>
          </cell>
          <cell r="O468" t="str">
            <v>OPTIMAS</v>
          </cell>
          <cell r="P468" t="str">
            <v>ORDER TO SPECIFICATION</v>
          </cell>
          <cell r="Q468" t="str">
            <v>ORDER TO SPECIFICATION</v>
          </cell>
          <cell r="S468">
            <v>0.11</v>
          </cell>
          <cell r="T468">
            <v>0.66</v>
          </cell>
          <cell r="U468">
            <v>0.11</v>
          </cell>
          <cell r="V468">
            <v>0.66</v>
          </cell>
          <cell r="W468">
            <v>0.11</v>
          </cell>
          <cell r="X468">
            <v>0.66</v>
          </cell>
          <cell r="Y468">
            <v>0.11</v>
          </cell>
          <cell r="Z468">
            <v>0.66</v>
          </cell>
          <cell r="AA468">
            <v>0.11</v>
          </cell>
        </row>
        <row r="469">
          <cell r="E469" t="str">
            <v>21-042023-07</v>
          </cell>
          <cell r="F469" t="str">
            <v>HARDWARE</v>
          </cell>
          <cell r="G469" t="str">
            <v>B</v>
          </cell>
          <cell r="H469" t="str">
            <v>WASHER, FLAT, 8, SST</v>
          </cell>
          <cell r="I469">
            <v>6</v>
          </cell>
          <cell r="J469">
            <v>6</v>
          </cell>
          <cell r="K469" t="str">
            <v>EA</v>
          </cell>
          <cell r="L469" t="str">
            <v>Y</v>
          </cell>
          <cell r="M469" t="str">
            <v xml:space="preserve">   </v>
          </cell>
          <cell r="N469" t="str">
            <v>L</v>
          </cell>
          <cell r="O469" t="str">
            <v>AIH</v>
          </cell>
          <cell r="P469" t="str">
            <v>PRO STAINLESS</v>
          </cell>
          <cell r="Q469" t="str">
            <v>ORDER BY DESCRIPTION</v>
          </cell>
          <cell r="S469">
            <v>0.03</v>
          </cell>
          <cell r="T469">
            <v>0.18</v>
          </cell>
          <cell r="U469">
            <v>0.03</v>
          </cell>
          <cell r="V469">
            <v>0.18</v>
          </cell>
          <cell r="W469">
            <v>0.03</v>
          </cell>
          <cell r="X469">
            <v>0.18</v>
          </cell>
          <cell r="Y469">
            <v>0.03</v>
          </cell>
          <cell r="Z469">
            <v>0.18</v>
          </cell>
          <cell r="AA469">
            <v>0.03</v>
          </cell>
        </row>
        <row r="470">
          <cell r="E470" t="str">
            <v>21-041270-16</v>
          </cell>
          <cell r="F470" t="str">
            <v>HARDWARE</v>
          </cell>
          <cell r="G470" t="str">
            <v>B</v>
          </cell>
          <cell r="H470" t="str">
            <v>SCRW,SKT,HEX,1/4-20X1,SS</v>
          </cell>
          <cell r="I470">
            <v>2</v>
          </cell>
          <cell r="J470">
            <v>2</v>
          </cell>
          <cell r="K470" t="str">
            <v>EA</v>
          </cell>
          <cell r="L470" t="str">
            <v>Y</v>
          </cell>
          <cell r="M470" t="str">
            <v xml:space="preserve">   </v>
          </cell>
          <cell r="N470" t="str">
            <v>L</v>
          </cell>
          <cell r="O470" t="str">
            <v>AIH</v>
          </cell>
          <cell r="P470" t="str">
            <v>PRO STAINLESS</v>
          </cell>
          <cell r="Q470" t="str">
            <v>SCR,SKT,HEX,1/4-20</v>
          </cell>
          <cell r="S470">
            <v>0.1</v>
          </cell>
          <cell r="T470">
            <v>0.2</v>
          </cell>
          <cell r="U470">
            <v>0.1</v>
          </cell>
          <cell r="V470">
            <v>0.2</v>
          </cell>
          <cell r="W470">
            <v>0.1</v>
          </cell>
          <cell r="X470">
            <v>0.2</v>
          </cell>
          <cell r="Y470">
            <v>0.1</v>
          </cell>
          <cell r="Z470">
            <v>0.2</v>
          </cell>
          <cell r="AA470">
            <v>0.1</v>
          </cell>
        </row>
        <row r="471">
          <cell r="E471" t="str">
            <v>31-00228-00</v>
          </cell>
          <cell r="F471" t="str">
            <v>ELECTRO-MECHANICAL</v>
          </cell>
          <cell r="G471" t="str">
            <v>A</v>
          </cell>
          <cell r="H471" t="str">
            <v>TIE MOUNT,SCREW MOUNT</v>
          </cell>
          <cell r="I471">
            <v>36</v>
          </cell>
          <cell r="J471">
            <v>36</v>
          </cell>
          <cell r="K471" t="str">
            <v>EA</v>
          </cell>
          <cell r="L471" t="str">
            <v>Y</v>
          </cell>
          <cell r="M471" t="str">
            <v xml:space="preserve">   </v>
          </cell>
          <cell r="N471" t="str">
            <v>L</v>
          </cell>
          <cell r="O471" t="str">
            <v>HEILIND</v>
          </cell>
          <cell r="P471" t="str">
            <v>3rd Party Supplier/Generic Website</v>
          </cell>
          <cell r="Q471" t="str">
            <v>TM3S10-C</v>
          </cell>
          <cell r="S471">
            <v>1.59</v>
          </cell>
          <cell r="T471">
            <v>57.24</v>
          </cell>
          <cell r="U471">
            <v>1.59</v>
          </cell>
          <cell r="V471">
            <v>57.24</v>
          </cell>
          <cell r="W471">
            <v>1.59</v>
          </cell>
          <cell r="X471">
            <v>57.24</v>
          </cell>
          <cell r="Y471">
            <v>1.59</v>
          </cell>
          <cell r="Z471">
            <v>57.24</v>
          </cell>
          <cell r="AA471">
            <v>1.59</v>
          </cell>
        </row>
        <row r="472">
          <cell r="E472" t="str">
            <v>21-041303-06</v>
          </cell>
          <cell r="F472" t="str">
            <v>HARDWARE</v>
          </cell>
          <cell r="G472" t="str">
            <v>A</v>
          </cell>
          <cell r="H472" t="str">
            <v>SCRW,FLAT,HEX,10-32x.375,SS</v>
          </cell>
          <cell r="I472">
            <v>8</v>
          </cell>
          <cell r="J472">
            <v>8</v>
          </cell>
          <cell r="K472" t="str">
            <v>EA</v>
          </cell>
          <cell r="L472" t="str">
            <v>Y</v>
          </cell>
          <cell r="M472" t="str">
            <v xml:space="preserve">   </v>
          </cell>
          <cell r="N472" t="str">
            <v>L</v>
          </cell>
          <cell r="O472" t="str">
            <v>AIH</v>
          </cell>
          <cell r="S472">
            <v>0.06</v>
          </cell>
          <cell r="T472">
            <v>0.48</v>
          </cell>
          <cell r="U472">
            <v>0.06</v>
          </cell>
          <cell r="V472">
            <v>0.48</v>
          </cell>
          <cell r="W472">
            <v>0.06</v>
          </cell>
          <cell r="X472">
            <v>0.48</v>
          </cell>
          <cell r="Y472">
            <v>0.06</v>
          </cell>
          <cell r="Z472">
            <v>0.48</v>
          </cell>
          <cell r="AA472">
            <v>0.06</v>
          </cell>
        </row>
        <row r="473">
          <cell r="E473" t="str">
            <v>960-004843-002</v>
          </cell>
          <cell r="F473" t="str">
            <v>ELECTRO-MECHANICAL</v>
          </cell>
          <cell r="G473" t="str">
            <v>A</v>
          </cell>
          <cell r="H473" t="str">
            <v>LUBT,KRYTOX,HI VAC,2 OZ.</v>
          </cell>
          <cell r="I473">
            <v>1</v>
          </cell>
          <cell r="J473">
            <v>1</v>
          </cell>
          <cell r="K473" t="str">
            <v>EA</v>
          </cell>
          <cell r="L473" t="str">
            <v>Y</v>
          </cell>
          <cell r="M473" t="str">
            <v xml:space="preserve">   </v>
          </cell>
          <cell r="N473" t="str">
            <v>L</v>
          </cell>
          <cell r="O473" t="str">
            <v>SIGMA-ALDRICH</v>
          </cell>
          <cell r="P473" t="str">
            <v>DUPONT</v>
          </cell>
          <cell r="Q473" t="str">
            <v>KRYTOX LVP</v>
          </cell>
          <cell r="S473">
            <v>124.2</v>
          </cell>
          <cell r="T473">
            <v>124.2</v>
          </cell>
          <cell r="U473">
            <v>124.2</v>
          </cell>
          <cell r="V473">
            <v>124.2</v>
          </cell>
          <cell r="W473">
            <v>124.2</v>
          </cell>
          <cell r="X473">
            <v>124.2</v>
          </cell>
          <cell r="Y473">
            <v>124.2</v>
          </cell>
          <cell r="Z473">
            <v>124.2</v>
          </cell>
          <cell r="AA473">
            <v>124.2</v>
          </cell>
        </row>
        <row r="474">
          <cell r="E474" t="str">
            <v>31-00157-00</v>
          </cell>
          <cell r="F474" t="str">
            <v>ELECTRO-MECHANICAL</v>
          </cell>
          <cell r="G474" t="str">
            <v>A</v>
          </cell>
          <cell r="H474" t="str">
            <v>TIE WRAP 11.0 NYLON</v>
          </cell>
          <cell r="I474">
            <v>59</v>
          </cell>
          <cell r="J474">
            <v>59</v>
          </cell>
          <cell r="K474" t="str">
            <v>EA</v>
          </cell>
          <cell r="L474" t="str">
            <v>Y</v>
          </cell>
          <cell r="M474" t="str">
            <v xml:space="preserve">   </v>
          </cell>
          <cell r="N474" t="str">
            <v>L</v>
          </cell>
          <cell r="O474" t="str">
            <v>ALLIED ELECTRONICS INC</v>
          </cell>
          <cell r="P474" t="str">
            <v>THOMAS &amp; BETTS</v>
          </cell>
          <cell r="Q474" t="str">
            <v>TY26M</v>
          </cell>
          <cell r="S474">
            <v>0.11</v>
          </cell>
          <cell r="T474">
            <v>6.49</v>
          </cell>
          <cell r="U474">
            <v>0.11</v>
          </cell>
          <cell r="V474">
            <v>6.49</v>
          </cell>
          <cell r="W474">
            <v>0.11</v>
          </cell>
          <cell r="X474">
            <v>6.49</v>
          </cell>
          <cell r="Y474">
            <v>0.11</v>
          </cell>
          <cell r="Z474">
            <v>6.49</v>
          </cell>
          <cell r="AA474">
            <v>0.11</v>
          </cell>
        </row>
        <row r="475">
          <cell r="E475" t="str">
            <v>22-10506-00</v>
          </cell>
          <cell r="F475" t="str">
            <v>ELECTRO-MECHANICAL</v>
          </cell>
          <cell r="G475" t="str">
            <v>B</v>
          </cell>
          <cell r="H475" t="str">
            <v>FTG,BLKHD UNION,1/4 ONE-TOUCH</v>
          </cell>
          <cell r="I475">
            <v>1</v>
          </cell>
          <cell r="J475">
            <v>1</v>
          </cell>
          <cell r="K475" t="str">
            <v>EA</v>
          </cell>
          <cell r="L475" t="str">
            <v>Y</v>
          </cell>
          <cell r="M475" t="str">
            <v xml:space="preserve">   </v>
          </cell>
          <cell r="N475" t="str">
            <v>L</v>
          </cell>
          <cell r="O475" t="str">
            <v>FLODRAULIC GROUP</v>
          </cell>
          <cell r="P475" t="str">
            <v>SMC</v>
          </cell>
          <cell r="Q475" t="str">
            <v>KQ2E07-00A</v>
          </cell>
          <cell r="S475">
            <v>2.14</v>
          </cell>
          <cell r="T475">
            <v>2.14</v>
          </cell>
          <cell r="U475">
            <v>2.14</v>
          </cell>
          <cell r="V475">
            <v>2.14</v>
          </cell>
          <cell r="W475">
            <v>2.14</v>
          </cell>
          <cell r="X475">
            <v>2.14</v>
          </cell>
          <cell r="Y475">
            <v>2.14</v>
          </cell>
          <cell r="Z475">
            <v>2.14</v>
          </cell>
          <cell r="AA475">
            <v>2.14</v>
          </cell>
        </row>
        <row r="476">
          <cell r="E476" t="str">
            <v>21-041267-06</v>
          </cell>
          <cell r="F476" t="str">
            <v>HARDWARE</v>
          </cell>
          <cell r="G476" t="str">
            <v>C</v>
          </cell>
          <cell r="H476" t="str">
            <v>SCRW, SKT, CAP, 8-32 X 3/8,SS</v>
          </cell>
          <cell r="I476">
            <v>4</v>
          </cell>
          <cell r="J476">
            <v>4</v>
          </cell>
          <cell r="K476" t="str">
            <v>EA</v>
          </cell>
          <cell r="L476" t="str">
            <v>Y</v>
          </cell>
          <cell r="M476" t="str">
            <v xml:space="preserve">   </v>
          </cell>
          <cell r="N476" t="str">
            <v>L</v>
          </cell>
          <cell r="O476" t="str">
            <v>GEXPRO</v>
          </cell>
          <cell r="P476" t="str">
            <v>ORDER TO SPECIFICATION</v>
          </cell>
          <cell r="Q476" t="str">
            <v>ORDER TO SPECIFICATION</v>
          </cell>
          <cell r="S476">
            <v>0.06</v>
          </cell>
          <cell r="T476">
            <v>0.24</v>
          </cell>
          <cell r="U476">
            <v>0.06</v>
          </cell>
          <cell r="V476">
            <v>0.24</v>
          </cell>
          <cell r="W476">
            <v>0.06</v>
          </cell>
          <cell r="X476">
            <v>0.24</v>
          </cell>
          <cell r="Y476">
            <v>0.06</v>
          </cell>
          <cell r="Z476">
            <v>0.24</v>
          </cell>
          <cell r="AA476">
            <v>0.06</v>
          </cell>
        </row>
        <row r="477">
          <cell r="E477" t="str">
            <v>22-179336-00</v>
          </cell>
          <cell r="F477" t="str">
            <v>ELECTRO-MECHANICAL</v>
          </cell>
          <cell r="G477" t="str">
            <v>A</v>
          </cell>
          <cell r="H477" t="str">
            <v>FTG,ELBOW,10-32 MNPT TO 1/4 TUBE,1-TCH</v>
          </cell>
          <cell r="I477">
            <v>1</v>
          </cell>
          <cell r="J477">
            <v>1</v>
          </cell>
          <cell r="K477" t="str">
            <v>EA</v>
          </cell>
          <cell r="L477" t="str">
            <v>Y</v>
          </cell>
          <cell r="M477" t="str">
            <v xml:space="preserve">   </v>
          </cell>
          <cell r="N477" t="str">
            <v>L</v>
          </cell>
          <cell r="O477" t="str">
            <v>FLODRAULIC GROUP</v>
          </cell>
          <cell r="P477" t="str">
            <v>SMC</v>
          </cell>
          <cell r="Q477" t="str">
            <v>KQ2L07-32</v>
          </cell>
          <cell r="S477">
            <v>1.8</v>
          </cell>
          <cell r="T477">
            <v>1.8</v>
          </cell>
          <cell r="U477">
            <v>1.8</v>
          </cell>
          <cell r="V477">
            <v>1.8</v>
          </cell>
          <cell r="W477">
            <v>1.8</v>
          </cell>
          <cell r="X477">
            <v>1.8</v>
          </cell>
          <cell r="Y477">
            <v>1.8</v>
          </cell>
          <cell r="Z477">
            <v>1.8</v>
          </cell>
          <cell r="AA477">
            <v>1.8</v>
          </cell>
        </row>
        <row r="478">
          <cell r="E478" t="str">
            <v>766-252442-002</v>
          </cell>
          <cell r="F478" t="str">
            <v>ELECTRO-MECHANICAL</v>
          </cell>
          <cell r="G478" t="str">
            <v>A</v>
          </cell>
          <cell r="H478" t="str">
            <v>VLV,SOL,3PORT,M5,DIR OPR,N.C.,24VDC,0.1W</v>
          </cell>
          <cell r="I478">
            <v>1</v>
          </cell>
          <cell r="J478">
            <v>1</v>
          </cell>
          <cell r="K478" t="str">
            <v>EA</v>
          </cell>
          <cell r="L478" t="str">
            <v xml:space="preserve"> </v>
          </cell>
          <cell r="M478" t="str">
            <v xml:space="preserve">   </v>
          </cell>
          <cell r="N478" t="str">
            <v>L</v>
          </cell>
          <cell r="O478" t="str">
            <v>FLODRAULIC GROUP</v>
          </cell>
          <cell r="P478" t="str">
            <v>SMC</v>
          </cell>
          <cell r="Q478" t="str">
            <v>V114T-5MOZB-M5</v>
          </cell>
          <cell r="S478">
            <v>31</v>
          </cell>
          <cell r="T478">
            <v>31</v>
          </cell>
          <cell r="U478">
            <v>31</v>
          </cell>
          <cell r="V478">
            <v>31</v>
          </cell>
          <cell r="W478">
            <v>31</v>
          </cell>
          <cell r="X478">
            <v>31</v>
          </cell>
          <cell r="Y478">
            <v>31</v>
          </cell>
          <cell r="Z478">
            <v>31</v>
          </cell>
          <cell r="AA478">
            <v>31</v>
          </cell>
        </row>
        <row r="479">
          <cell r="E479" t="str">
            <v>22-119270-00</v>
          </cell>
          <cell r="F479" t="str">
            <v>ELECTRO-MECHANICAL</v>
          </cell>
          <cell r="G479" t="str">
            <v>B</v>
          </cell>
          <cell r="H479" t="str">
            <v>FTG,SMC 10-32X1/8 PUSH TYPE</v>
          </cell>
          <cell r="I479">
            <v>1</v>
          </cell>
          <cell r="J479">
            <v>1</v>
          </cell>
          <cell r="K479" t="str">
            <v>EA</v>
          </cell>
          <cell r="L479" t="str">
            <v>Y</v>
          </cell>
          <cell r="M479" t="str">
            <v xml:space="preserve"> C4</v>
          </cell>
          <cell r="N479" t="str">
            <v>L</v>
          </cell>
          <cell r="O479" t="str">
            <v>FLODRAULIC GROUP</v>
          </cell>
          <cell r="P479" t="str">
            <v>SMC</v>
          </cell>
          <cell r="Q479" t="str">
            <v>KQ2H01-32</v>
          </cell>
          <cell r="S479">
            <v>0.88</v>
          </cell>
          <cell r="T479">
            <v>0.88</v>
          </cell>
          <cell r="U479">
            <v>0.88</v>
          </cell>
          <cell r="V479">
            <v>0.88</v>
          </cell>
          <cell r="W479">
            <v>0.88</v>
          </cell>
          <cell r="X479">
            <v>0.88</v>
          </cell>
          <cell r="Y479">
            <v>0.88</v>
          </cell>
          <cell r="Z479">
            <v>0.88</v>
          </cell>
          <cell r="AA479">
            <v>0.88</v>
          </cell>
        </row>
        <row r="480">
          <cell r="E480" t="str">
            <v>21-041263-08</v>
          </cell>
          <cell r="F480" t="str">
            <v>HARDWARE</v>
          </cell>
          <cell r="G480" t="str">
            <v>A</v>
          </cell>
          <cell r="H480" t="str">
            <v>SCRW,SKT,HEX,2-56x.5,SS</v>
          </cell>
          <cell r="I480">
            <v>2</v>
          </cell>
          <cell r="J480">
            <v>2</v>
          </cell>
          <cell r="K480" t="str">
            <v>EA</v>
          </cell>
          <cell r="L480" t="str">
            <v>Y</v>
          </cell>
          <cell r="M480" t="str">
            <v xml:space="preserve">   </v>
          </cell>
          <cell r="N480" t="str">
            <v>L</v>
          </cell>
          <cell r="O480" t="str">
            <v>AIH</v>
          </cell>
          <cell r="P480" t="str">
            <v>PRO STAINLESS</v>
          </cell>
          <cell r="Q480" t="str">
            <v>SCR.SKT HEX,2-56X.</v>
          </cell>
          <cell r="S480">
            <v>0.1</v>
          </cell>
          <cell r="T480">
            <v>0.2</v>
          </cell>
          <cell r="U480">
            <v>0.1</v>
          </cell>
          <cell r="V480">
            <v>0.2</v>
          </cell>
          <cell r="W480">
            <v>0.1</v>
          </cell>
          <cell r="X480">
            <v>0.2</v>
          </cell>
          <cell r="Y480">
            <v>0.1</v>
          </cell>
          <cell r="Z480">
            <v>0.2</v>
          </cell>
          <cell r="AA480">
            <v>0.1</v>
          </cell>
        </row>
        <row r="481">
          <cell r="E481" t="str">
            <v>21-042024-01</v>
          </cell>
          <cell r="F481" t="str">
            <v>HARDWARE</v>
          </cell>
          <cell r="G481" t="str">
            <v>A</v>
          </cell>
          <cell r="H481" t="str">
            <v>WASHER,LOCK,2,SS</v>
          </cell>
          <cell r="I481">
            <v>2</v>
          </cell>
          <cell r="J481">
            <v>2</v>
          </cell>
          <cell r="K481" t="str">
            <v>EA</v>
          </cell>
          <cell r="L481" t="str">
            <v>Y</v>
          </cell>
          <cell r="M481" t="str">
            <v xml:space="preserve">   </v>
          </cell>
          <cell r="N481" t="str">
            <v>L</v>
          </cell>
          <cell r="O481" t="str">
            <v>OPTIMAS</v>
          </cell>
          <cell r="P481" t="str">
            <v>PRO STAINLESS</v>
          </cell>
          <cell r="Q481" t="str">
            <v>WSHR, LK #2, SST</v>
          </cell>
          <cell r="S481">
            <v>0.05</v>
          </cell>
          <cell r="T481">
            <v>0.1</v>
          </cell>
          <cell r="U481">
            <v>0.05</v>
          </cell>
          <cell r="V481">
            <v>0.1</v>
          </cell>
          <cell r="W481">
            <v>0.05</v>
          </cell>
          <cell r="X481">
            <v>0.1</v>
          </cell>
          <cell r="Y481">
            <v>0.05</v>
          </cell>
          <cell r="Z481">
            <v>0.1</v>
          </cell>
          <cell r="AA481">
            <v>0.05</v>
          </cell>
        </row>
        <row r="482">
          <cell r="E482" t="str">
            <v>21-042022-02</v>
          </cell>
          <cell r="F482" t="str">
            <v>HARDWARE</v>
          </cell>
          <cell r="G482" t="str">
            <v>A</v>
          </cell>
          <cell r="H482" t="str">
            <v>WASHER,FLAT,2,SMALL OD,SS</v>
          </cell>
          <cell r="I482">
            <v>2</v>
          </cell>
          <cell r="J482">
            <v>2</v>
          </cell>
          <cell r="K482" t="str">
            <v>EA</v>
          </cell>
          <cell r="L482" t="str">
            <v>Y</v>
          </cell>
          <cell r="M482" t="str">
            <v xml:space="preserve">   </v>
          </cell>
          <cell r="N482" t="str">
            <v>L</v>
          </cell>
          <cell r="O482" t="str">
            <v>AIH</v>
          </cell>
          <cell r="S482">
            <v>0.2</v>
          </cell>
          <cell r="T482">
            <v>0.4</v>
          </cell>
          <cell r="U482">
            <v>0.2</v>
          </cell>
          <cell r="V482">
            <v>0.4</v>
          </cell>
          <cell r="W482">
            <v>0.2</v>
          </cell>
          <cell r="X482">
            <v>0.4</v>
          </cell>
          <cell r="Y482">
            <v>0.2</v>
          </cell>
          <cell r="Z482">
            <v>0.4</v>
          </cell>
          <cell r="AA482">
            <v>0.2</v>
          </cell>
        </row>
        <row r="483">
          <cell r="E483" t="str">
            <v>22-121291-00</v>
          </cell>
          <cell r="F483" t="str">
            <v>ELECTRO-MECHANICAL</v>
          </cell>
          <cell r="G483" t="str">
            <v>A</v>
          </cell>
          <cell r="H483" t="str">
            <v>FTG,PNEU/1TOUCH,1/8-BLKHD</v>
          </cell>
          <cell r="I483">
            <v>1</v>
          </cell>
          <cell r="J483">
            <v>1</v>
          </cell>
          <cell r="K483" t="str">
            <v>EA</v>
          </cell>
          <cell r="L483" t="str">
            <v>Y</v>
          </cell>
          <cell r="M483" t="str">
            <v xml:space="preserve">   </v>
          </cell>
          <cell r="N483" t="str">
            <v>L</v>
          </cell>
          <cell r="O483" t="str">
            <v>FLODRAULIC GROUP</v>
          </cell>
          <cell r="P483" t="str">
            <v>SMC</v>
          </cell>
          <cell r="Q483" t="str">
            <v>KJE23-00</v>
          </cell>
          <cell r="S483">
            <v>3.5</v>
          </cell>
          <cell r="T483">
            <v>3.5</v>
          </cell>
          <cell r="U483">
            <v>3.5</v>
          </cell>
          <cell r="V483">
            <v>3.5</v>
          </cell>
          <cell r="W483">
            <v>3.5</v>
          </cell>
          <cell r="X483">
            <v>3.5</v>
          </cell>
          <cell r="Y483">
            <v>3.5</v>
          </cell>
          <cell r="Z483">
            <v>3.5</v>
          </cell>
          <cell r="AA483">
            <v>3.5</v>
          </cell>
        </row>
        <row r="484">
          <cell r="E484" t="str">
            <v>22-334753-00</v>
          </cell>
          <cell r="F484" t="str">
            <v>ELECTRO-MECHANICAL</v>
          </cell>
          <cell r="G484" t="str">
            <v>A</v>
          </cell>
          <cell r="H484" t="str">
            <v>FTG,ONE-TOUCH TEE,1/4,PLUG IN Y</v>
          </cell>
          <cell r="I484">
            <v>1</v>
          </cell>
          <cell r="J484">
            <v>1</v>
          </cell>
          <cell r="K484" t="str">
            <v>EA</v>
          </cell>
          <cell r="L484" t="str">
            <v>Y</v>
          </cell>
          <cell r="M484" t="str">
            <v xml:space="preserve">   </v>
          </cell>
          <cell r="N484" t="str">
            <v>L</v>
          </cell>
          <cell r="O484" t="str">
            <v>FLODRAULIC GROUP</v>
          </cell>
          <cell r="P484" t="str">
            <v>SMC</v>
          </cell>
          <cell r="Q484" t="str">
            <v>KQ2U07-99</v>
          </cell>
          <cell r="S484">
            <v>2.25</v>
          </cell>
          <cell r="T484">
            <v>2.25</v>
          </cell>
          <cell r="U484">
            <v>2.25</v>
          </cell>
          <cell r="V484">
            <v>2.25</v>
          </cell>
          <cell r="W484">
            <v>2.25</v>
          </cell>
          <cell r="X484">
            <v>2.25</v>
          </cell>
          <cell r="Y484">
            <v>2.25</v>
          </cell>
          <cell r="Z484">
            <v>2.25</v>
          </cell>
          <cell r="AA484">
            <v>2.25</v>
          </cell>
        </row>
        <row r="485">
          <cell r="E485" t="str">
            <v>21-041906-08</v>
          </cell>
          <cell r="F485" t="str">
            <v>HARDWARE</v>
          </cell>
          <cell r="G485" t="str">
            <v>A</v>
          </cell>
          <cell r="H485" t="str">
            <v>SCRW,BUT,HEX,10-32x.5,SS</v>
          </cell>
          <cell r="I485">
            <v>2</v>
          </cell>
          <cell r="J485">
            <v>2</v>
          </cell>
          <cell r="K485" t="str">
            <v>EA</v>
          </cell>
          <cell r="L485" t="str">
            <v>Y</v>
          </cell>
          <cell r="M485" t="str">
            <v xml:space="preserve">   </v>
          </cell>
          <cell r="N485" t="str">
            <v>L</v>
          </cell>
          <cell r="O485" t="str">
            <v>AIH</v>
          </cell>
          <cell r="P485" t="str">
            <v>MCMASTER-CARR</v>
          </cell>
          <cell r="Q485" t="str">
            <v>BY DESCRIPTION</v>
          </cell>
          <cell r="S485">
            <v>7.0000000000000007E-2</v>
          </cell>
          <cell r="T485">
            <v>0.14000000000000001</v>
          </cell>
          <cell r="U485">
            <v>7.0000000000000007E-2</v>
          </cell>
          <cell r="V485">
            <v>0.14000000000000001</v>
          </cell>
          <cell r="W485">
            <v>7.0000000000000007E-2</v>
          </cell>
          <cell r="X485">
            <v>0.14000000000000001</v>
          </cell>
          <cell r="Y485">
            <v>7.0000000000000007E-2</v>
          </cell>
          <cell r="Z485">
            <v>0.14000000000000001</v>
          </cell>
          <cell r="AA485">
            <v>7.0000000000000007E-2</v>
          </cell>
        </row>
        <row r="486">
          <cell r="E486" t="str">
            <v>22-315940-00</v>
          </cell>
          <cell r="F486" t="str">
            <v>ELECTRO-MECHANICAL</v>
          </cell>
          <cell r="G486" t="str">
            <v>C</v>
          </cell>
          <cell r="H486" t="str">
            <v>FTG,TUBE,ELBOW,TUBE ADPTR TO 3/8  SWAGE</v>
          </cell>
          <cell r="I486">
            <v>1</v>
          </cell>
          <cell r="J486">
            <v>1</v>
          </cell>
          <cell r="K486" t="str">
            <v>EA</v>
          </cell>
          <cell r="L486" t="str">
            <v>Y</v>
          </cell>
          <cell r="M486" t="str">
            <v xml:space="preserve">   </v>
          </cell>
          <cell r="N486" t="str">
            <v>L</v>
          </cell>
          <cell r="O486" t="str">
            <v>SWAGELOK SW</v>
          </cell>
          <cell r="P486" t="str">
            <v>SWAGELOK</v>
          </cell>
          <cell r="Q486" t="str">
            <v>SS-600-2R-6</v>
          </cell>
          <cell r="S486">
            <v>27.28</v>
          </cell>
          <cell r="T486">
            <v>27.28</v>
          </cell>
          <cell r="U486">
            <v>27.28</v>
          </cell>
          <cell r="V486">
            <v>27.28</v>
          </cell>
          <cell r="W486">
            <v>27.28</v>
          </cell>
          <cell r="X486">
            <v>27.28</v>
          </cell>
          <cell r="Y486">
            <v>27.28</v>
          </cell>
          <cell r="Z486">
            <v>27.28</v>
          </cell>
          <cell r="AA486">
            <v>27.28</v>
          </cell>
        </row>
        <row r="487">
          <cell r="E487" t="str">
            <v>10-034881-00</v>
          </cell>
          <cell r="F487" t="str">
            <v>ELECTRO-MECHANICAL</v>
          </cell>
          <cell r="G487" t="str">
            <v>B</v>
          </cell>
          <cell r="H487" t="str">
            <v>TUBING,POLY,1/8 X 1/16,95 DURO</v>
          </cell>
          <cell r="I487">
            <v>10</v>
          </cell>
          <cell r="J487">
            <v>10</v>
          </cell>
          <cell r="K487" t="str">
            <v>FT</v>
          </cell>
          <cell r="L487" t="str">
            <v>Y</v>
          </cell>
          <cell r="M487" t="str">
            <v xml:space="preserve">   </v>
          </cell>
          <cell r="N487" t="str">
            <v>L</v>
          </cell>
          <cell r="O487" t="str">
            <v>SUN AUTOMATION</v>
          </cell>
          <cell r="P487" t="str">
            <v>PARKER</v>
          </cell>
          <cell r="Q487" t="str">
            <v>1098U53R00</v>
          </cell>
          <cell r="S487">
            <v>1.3</v>
          </cell>
          <cell r="T487">
            <v>13</v>
          </cell>
          <cell r="U487">
            <v>1.3</v>
          </cell>
          <cell r="V487">
            <v>13</v>
          </cell>
          <cell r="W487">
            <v>1.3</v>
          </cell>
          <cell r="X487">
            <v>13</v>
          </cell>
          <cell r="Y487">
            <v>1.3</v>
          </cell>
          <cell r="Z487">
            <v>13</v>
          </cell>
          <cell r="AA487">
            <v>1.3</v>
          </cell>
        </row>
        <row r="488">
          <cell r="E488" t="str">
            <v>10-046605-00</v>
          </cell>
          <cell r="F488" t="str">
            <v>ELECTRO-MECHANICAL</v>
          </cell>
          <cell r="G488" t="str">
            <v>A</v>
          </cell>
          <cell r="H488" t="str">
            <v>TUBING,1/4O.D.(95-DUR CLEAR)</v>
          </cell>
          <cell r="I488">
            <v>3</v>
          </cell>
          <cell r="J488">
            <v>3</v>
          </cell>
          <cell r="K488" t="str">
            <v>FT</v>
          </cell>
          <cell r="L488" t="str">
            <v>Y</v>
          </cell>
          <cell r="M488" t="str">
            <v xml:space="preserve">   </v>
          </cell>
          <cell r="N488" t="str">
            <v>L</v>
          </cell>
          <cell r="O488" t="str">
            <v>SUN AUTOMATION</v>
          </cell>
          <cell r="P488" t="str">
            <v>FREELIN WADE</v>
          </cell>
          <cell r="Q488" t="str">
            <v>1B-151-10</v>
          </cell>
          <cell r="S488">
            <v>0.39</v>
          </cell>
          <cell r="T488">
            <v>1.17</v>
          </cell>
          <cell r="U488">
            <v>0.39</v>
          </cell>
          <cell r="V488">
            <v>1.17</v>
          </cell>
          <cell r="W488">
            <v>0.39</v>
          </cell>
          <cell r="X488">
            <v>1.17</v>
          </cell>
          <cell r="Y488">
            <v>0.39</v>
          </cell>
          <cell r="Z488">
            <v>1.17</v>
          </cell>
          <cell r="AA488">
            <v>0.39</v>
          </cell>
        </row>
        <row r="489">
          <cell r="E489" t="str">
            <v>69-176972-00</v>
          </cell>
          <cell r="F489" t="str">
            <v>OTHERS</v>
          </cell>
          <cell r="G489" t="str">
            <v>C</v>
          </cell>
          <cell r="H489" t="str">
            <v>ADH,LOCTITE,242,BLUE REMOVABLE GRADE</v>
          </cell>
          <cell r="I489">
            <v>1</v>
          </cell>
          <cell r="J489">
            <v>1</v>
          </cell>
          <cell r="K489" t="str">
            <v>EA</v>
          </cell>
          <cell r="L489" t="str">
            <v>Y</v>
          </cell>
          <cell r="M489" t="str">
            <v xml:space="preserve">   </v>
          </cell>
          <cell r="N489" t="str">
            <v>Y</v>
          </cell>
          <cell r="O489" t="str">
            <v>MCMASTER CARR</v>
          </cell>
          <cell r="P489" t="str">
            <v>LOCTITE</v>
          </cell>
          <cell r="Q489">
            <v>135354</v>
          </cell>
          <cell r="S489">
            <v>16.260000000000002</v>
          </cell>
          <cell r="T489">
            <v>16.260000000000002</v>
          </cell>
          <cell r="U489">
            <v>16.260000000000002</v>
          </cell>
          <cell r="V489">
            <v>16.260000000000002</v>
          </cell>
          <cell r="W489">
            <v>16.260000000000002</v>
          </cell>
          <cell r="X489">
            <v>16.260000000000002</v>
          </cell>
          <cell r="Y489">
            <v>16.260000000000002</v>
          </cell>
          <cell r="Z489">
            <v>16.260000000000002</v>
          </cell>
          <cell r="AA489">
            <v>16.260000000000002</v>
          </cell>
        </row>
        <row r="490">
          <cell r="E490" t="str">
            <v>19-100478-00</v>
          </cell>
          <cell r="F490" t="str">
            <v>FABRICATED</v>
          </cell>
          <cell r="G490" t="str">
            <v>A</v>
          </cell>
          <cell r="H490" t="str">
            <v>KEY,STOCK,1/8X1/8X.75LG</v>
          </cell>
          <cell r="I490">
            <v>1</v>
          </cell>
          <cell r="J490">
            <v>1</v>
          </cell>
          <cell r="K490" t="str">
            <v>EA</v>
          </cell>
          <cell r="L490" t="str">
            <v>Y</v>
          </cell>
          <cell r="M490" t="str">
            <v xml:space="preserve">   </v>
          </cell>
          <cell r="N490" t="str">
            <v>L</v>
          </cell>
          <cell r="O490" t="str">
            <v>CALMAX</v>
          </cell>
          <cell r="S490">
            <v>18.87</v>
          </cell>
          <cell r="T490">
            <v>18.87</v>
          </cell>
          <cell r="U490">
            <v>18.87</v>
          </cell>
          <cell r="V490">
            <v>18.87</v>
          </cell>
          <cell r="W490">
            <v>18.87</v>
          </cell>
          <cell r="X490">
            <v>18.87</v>
          </cell>
          <cell r="Y490">
            <v>18.87</v>
          </cell>
          <cell r="Z490">
            <v>18.87</v>
          </cell>
          <cell r="AA490">
            <v>18.87</v>
          </cell>
        </row>
        <row r="491">
          <cell r="E491" t="str">
            <v>67-268813-00</v>
          </cell>
          <cell r="G491" t="str">
            <v>D</v>
          </cell>
          <cell r="H491" t="str">
            <v>STANDARD,MECHANICAL DRAWING</v>
          </cell>
          <cell r="I491">
            <v>1</v>
          </cell>
          <cell r="J491">
            <v>1</v>
          </cell>
          <cell r="K491" t="str">
            <v>EA</v>
          </cell>
          <cell r="L491" t="str">
            <v>Y</v>
          </cell>
          <cell r="M491" t="str">
            <v xml:space="preserve">   </v>
          </cell>
          <cell r="N491" t="str">
            <v>Z</v>
          </cell>
          <cell r="O491" t="str">
            <v>ZZ</v>
          </cell>
          <cell r="T491">
            <v>0</v>
          </cell>
          <cell r="V491">
            <v>0</v>
          </cell>
          <cell r="X491">
            <v>0</v>
          </cell>
          <cell r="Z491">
            <v>0</v>
          </cell>
        </row>
        <row r="492">
          <cell r="E492" t="str">
            <v>74-032409-00</v>
          </cell>
          <cell r="G492" t="str">
            <v>C</v>
          </cell>
          <cell r="H492" t="str">
            <v>WORKMANSHIP STANDARDS</v>
          </cell>
          <cell r="I492">
            <v>1</v>
          </cell>
          <cell r="J492">
            <v>1</v>
          </cell>
          <cell r="K492" t="str">
            <v>EA</v>
          </cell>
          <cell r="L492" t="str">
            <v>Y</v>
          </cell>
          <cell r="M492" t="str">
            <v xml:space="preserve">   </v>
          </cell>
          <cell r="N492" t="str">
            <v>Z</v>
          </cell>
          <cell r="O492" t="str">
            <v>ZZ</v>
          </cell>
          <cell r="T492">
            <v>0</v>
          </cell>
          <cell r="V492">
            <v>0</v>
          </cell>
          <cell r="X492">
            <v>0</v>
          </cell>
          <cell r="Z492">
            <v>0</v>
          </cell>
        </row>
        <row r="493">
          <cell r="E493" t="str">
            <v>202-065546-001</v>
          </cell>
          <cell r="G493" t="str">
            <v>A</v>
          </cell>
          <cell r="H493" t="str">
            <v>SPEC,VISIBLY CLEAN</v>
          </cell>
          <cell r="I493">
            <v>1</v>
          </cell>
          <cell r="J493">
            <v>1</v>
          </cell>
          <cell r="K493" t="str">
            <v>EA</v>
          </cell>
          <cell r="L493" t="str">
            <v>Y</v>
          </cell>
          <cell r="M493" t="str">
            <v xml:space="preserve">   </v>
          </cell>
          <cell r="N493" t="str">
            <v>Z</v>
          </cell>
          <cell r="O493" t="str">
            <v>ZZ</v>
          </cell>
          <cell r="T493">
            <v>0</v>
          </cell>
          <cell r="V493">
            <v>0</v>
          </cell>
          <cell r="X493">
            <v>0</v>
          </cell>
          <cell r="Z493">
            <v>0</v>
          </cell>
        </row>
        <row r="494">
          <cell r="E494" t="str">
            <v>603-090436-001</v>
          </cell>
          <cell r="G494" t="str">
            <v>J</v>
          </cell>
          <cell r="H494" t="str">
            <v>SPECIFICATION,PACKAGING</v>
          </cell>
          <cell r="I494">
            <v>1</v>
          </cell>
          <cell r="J494">
            <v>1</v>
          </cell>
          <cell r="K494" t="str">
            <v>EA</v>
          </cell>
          <cell r="L494" t="str">
            <v>Y</v>
          </cell>
          <cell r="M494" t="str">
            <v xml:space="preserve">   </v>
          </cell>
          <cell r="N494" t="str">
            <v>Z</v>
          </cell>
          <cell r="O494" t="str">
            <v>ZZ</v>
          </cell>
          <cell r="T494">
            <v>0</v>
          </cell>
          <cell r="V494">
            <v>0</v>
          </cell>
          <cell r="X494">
            <v>0</v>
          </cell>
          <cell r="Z494">
            <v>0</v>
          </cell>
        </row>
        <row r="495">
          <cell r="E495" t="str">
            <v>LR-50007194</v>
          </cell>
          <cell r="F495" t="str">
            <v>OTHERS</v>
          </cell>
          <cell r="H495" t="str">
            <v>BAGS,POLYETHYLENE</v>
          </cell>
          <cell r="I495">
            <v>2</v>
          </cell>
          <cell r="J495">
            <v>2</v>
          </cell>
          <cell r="K495" t="str">
            <v>EA</v>
          </cell>
          <cell r="N495" t="str">
            <v>L</v>
          </cell>
          <cell r="O495" t="str">
            <v>LANDSBERG</v>
          </cell>
          <cell r="S495">
            <v>60.85</v>
          </cell>
          <cell r="T495">
            <v>121.7</v>
          </cell>
          <cell r="U495">
            <v>60.85</v>
          </cell>
          <cell r="V495">
            <v>121.7</v>
          </cell>
          <cell r="W495">
            <v>60.85</v>
          </cell>
          <cell r="X495">
            <v>121.7</v>
          </cell>
          <cell r="Y495">
            <v>60.85</v>
          </cell>
          <cell r="Z495">
            <v>121.7</v>
          </cell>
          <cell r="AA495">
            <v>60.85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316B8-18CE-42D7-B12D-FECB28D21891}">
  <dimension ref="A1:M15"/>
  <sheetViews>
    <sheetView zoomScale="90" zoomScaleNormal="90" workbookViewId="0">
      <selection activeCell="N11" sqref="N11"/>
    </sheetView>
  </sheetViews>
  <sheetFormatPr defaultRowHeight="10" x14ac:dyDescent="0.2"/>
  <cols>
    <col min="1" max="1" width="27.109375" customWidth="1"/>
    <col min="2" max="2" width="16.44140625" bestFit="1" customWidth="1"/>
    <col min="3" max="3" width="11.44140625" customWidth="1"/>
    <col min="4" max="4" width="12.77734375" bestFit="1" customWidth="1"/>
    <col min="9" max="9" width="9.33203125" bestFit="1" customWidth="1"/>
    <col min="10" max="11" width="11.109375" bestFit="1" customWidth="1"/>
    <col min="12" max="13" width="12.77734375" bestFit="1" customWidth="1"/>
    <col min="14" max="14" width="11.21875" customWidth="1"/>
  </cols>
  <sheetData>
    <row r="1" spans="1:13" ht="13" x14ac:dyDescent="0.3">
      <c r="A1" s="45" t="s">
        <v>360</v>
      </c>
    </row>
    <row r="2" spans="1:13" ht="39" x14ac:dyDescent="0.3">
      <c r="A2" s="10" t="s">
        <v>177</v>
      </c>
      <c r="B2" s="10" t="s">
        <v>327</v>
      </c>
      <c r="C2" s="10" t="s">
        <v>328</v>
      </c>
      <c r="D2" s="11" t="s">
        <v>329</v>
      </c>
      <c r="E2" s="11" t="s">
        <v>330</v>
      </c>
      <c r="F2" s="11" t="s">
        <v>331</v>
      </c>
      <c r="G2" s="11" t="s">
        <v>332</v>
      </c>
      <c r="H2" s="11" t="s">
        <v>333</v>
      </c>
      <c r="I2" s="11" t="s">
        <v>334</v>
      </c>
      <c r="J2" s="11" t="s">
        <v>335</v>
      </c>
      <c r="K2" s="11" t="s">
        <v>336</v>
      </c>
      <c r="L2" s="11" t="s">
        <v>340</v>
      </c>
      <c r="M2" s="11" t="s">
        <v>337</v>
      </c>
    </row>
    <row r="3" spans="1:13" ht="13" x14ac:dyDescent="0.3">
      <c r="A3" s="80"/>
      <c r="B3" s="81"/>
      <c r="C3" s="81"/>
      <c r="D3" s="81"/>
      <c r="E3" s="12">
        <v>0.05</v>
      </c>
      <c r="F3" s="13"/>
      <c r="G3" s="14"/>
      <c r="H3" s="15">
        <v>35</v>
      </c>
      <c r="I3" s="13"/>
      <c r="J3" s="12">
        <v>0.05</v>
      </c>
      <c r="K3" s="12">
        <v>7.4999999999999997E-2</v>
      </c>
      <c r="L3" s="16"/>
      <c r="M3" s="17"/>
    </row>
    <row r="4" spans="1:13" ht="14.5" x14ac:dyDescent="0.35">
      <c r="A4" s="18" t="s">
        <v>338</v>
      </c>
      <c r="B4" s="19"/>
      <c r="C4" s="20"/>
      <c r="D4" s="21"/>
      <c r="E4" s="22"/>
      <c r="F4" s="23"/>
      <c r="G4" s="24"/>
      <c r="H4" s="25"/>
      <c r="I4" s="25"/>
      <c r="J4" s="22"/>
      <c r="K4" s="22"/>
      <c r="L4" s="26"/>
      <c r="M4" s="27"/>
    </row>
    <row r="5" spans="1:13" ht="15.5" x14ac:dyDescent="0.35">
      <c r="A5" s="28" t="s">
        <v>668</v>
      </c>
      <c r="B5" s="29" t="s">
        <v>3</v>
      </c>
      <c r="C5" s="30">
        <v>1</v>
      </c>
      <c r="D5" s="31">
        <f>'853-224170-107 costed bom'!S497</f>
        <v>16943.677664643681</v>
      </c>
      <c r="E5" s="32">
        <f>D5*E3</f>
        <v>847.18388323218414</v>
      </c>
      <c r="F5" s="33">
        <v>25</v>
      </c>
      <c r="G5" s="34">
        <v>1</v>
      </c>
      <c r="H5" s="35">
        <f>(F5+G5)*H3</f>
        <v>910</v>
      </c>
      <c r="I5" s="35">
        <f>D5+E5+H5</f>
        <v>18700.861547875866</v>
      </c>
      <c r="J5" s="36">
        <f>I5*J3</f>
        <v>935.04307739379328</v>
      </c>
      <c r="K5" s="36">
        <f>I5*K3</f>
        <v>1402.5646160906899</v>
      </c>
      <c r="L5" s="36">
        <f t="shared" ref="L5:L8" si="0">I5+J5+K5</f>
        <v>21038.469241360348</v>
      </c>
      <c r="M5" s="37">
        <f>L5+L11+L10</f>
        <v>22073.599241360349</v>
      </c>
    </row>
    <row r="6" spans="1:13" ht="15.5" x14ac:dyDescent="0.35">
      <c r="A6" s="28"/>
      <c r="B6" s="29"/>
      <c r="C6" s="30">
        <v>5</v>
      </c>
      <c r="D6" s="31">
        <f>'853-224170-107 costed bom'!U497</f>
        <v>16672.725864643679</v>
      </c>
      <c r="E6" s="32">
        <f>D6*E3</f>
        <v>833.63629323218402</v>
      </c>
      <c r="F6" s="33">
        <v>25</v>
      </c>
      <c r="G6" s="34">
        <v>1</v>
      </c>
      <c r="H6" s="35">
        <f>(F6+G6)*H3</f>
        <v>910</v>
      </c>
      <c r="I6" s="35">
        <f t="shared" ref="I6:I8" si="1">D6+E6+H6</f>
        <v>18416.362157875861</v>
      </c>
      <c r="J6" s="36">
        <f>I6*J3</f>
        <v>920.81810789379313</v>
      </c>
      <c r="K6" s="36">
        <f>I6*K3</f>
        <v>1381.2271618406896</v>
      </c>
      <c r="L6" s="36">
        <f t="shared" si="0"/>
        <v>20718.407427610342</v>
      </c>
      <c r="M6" s="37">
        <f>L6+L11+L10</f>
        <v>21753.537427610343</v>
      </c>
    </row>
    <row r="7" spans="1:13" ht="15.5" x14ac:dyDescent="0.35">
      <c r="A7" s="28"/>
      <c r="B7" s="29"/>
      <c r="C7" s="30">
        <v>15</v>
      </c>
      <c r="D7" s="31">
        <f>'853-224170-107 costed bom'!W497</f>
        <v>16267.911207500829</v>
      </c>
      <c r="E7" s="32">
        <f>D7*E3</f>
        <v>813.39556037504144</v>
      </c>
      <c r="F7" s="33">
        <v>25</v>
      </c>
      <c r="G7" s="34">
        <v>1</v>
      </c>
      <c r="H7" s="35">
        <f>(F7+G7)*H3</f>
        <v>910</v>
      </c>
      <c r="I7" s="35">
        <f t="shared" si="1"/>
        <v>17991.306767875871</v>
      </c>
      <c r="J7" s="36">
        <f>I7*J3</f>
        <v>899.56533839379358</v>
      </c>
      <c r="K7" s="36">
        <f>I7*K3</f>
        <v>1349.3480075906903</v>
      </c>
      <c r="L7" s="36">
        <f t="shared" si="0"/>
        <v>20240.220113860356</v>
      </c>
      <c r="M7" s="37">
        <f>L7+L11+L10</f>
        <v>21275.350113860357</v>
      </c>
    </row>
    <row r="8" spans="1:13" ht="15.5" x14ac:dyDescent="0.35">
      <c r="A8" s="28"/>
      <c r="B8" s="29"/>
      <c r="C8" s="30">
        <v>25</v>
      </c>
      <c r="D8" s="31">
        <f>'853-224170-107 costed bom'!Y497</f>
        <v>16130.822264643681</v>
      </c>
      <c r="E8" s="32">
        <f>D8*E3</f>
        <v>806.5411132321841</v>
      </c>
      <c r="F8" s="33">
        <v>25</v>
      </c>
      <c r="G8" s="34">
        <v>1</v>
      </c>
      <c r="H8" s="35">
        <f>(F8+G8)*H3</f>
        <v>910</v>
      </c>
      <c r="I8" s="35">
        <f t="shared" si="1"/>
        <v>17847.363377875863</v>
      </c>
      <c r="J8" s="36">
        <f>I8*J3</f>
        <v>892.36816889379315</v>
      </c>
      <c r="K8" s="36">
        <f>I8*K3</f>
        <v>1338.5522533406897</v>
      </c>
      <c r="L8" s="36">
        <f t="shared" si="0"/>
        <v>20078.283800110348</v>
      </c>
      <c r="M8" s="37">
        <f>L8+L11+L10</f>
        <v>21113.413800110349</v>
      </c>
    </row>
    <row r="9" spans="1:13" ht="15.5" x14ac:dyDescent="0.35">
      <c r="A9" s="38"/>
      <c r="B9" s="39"/>
      <c r="C9" s="20"/>
      <c r="D9" s="40"/>
      <c r="E9" s="32"/>
      <c r="F9" s="41"/>
      <c r="G9" s="42"/>
      <c r="H9" s="35"/>
      <c r="I9" s="35"/>
      <c r="J9" s="36"/>
      <c r="K9" s="36"/>
      <c r="L9" s="36"/>
      <c r="M9" s="37"/>
    </row>
    <row r="10" spans="1:13" ht="12.5" x14ac:dyDescent="0.25">
      <c r="A10" s="66"/>
      <c r="B10" s="67"/>
      <c r="C10" s="68"/>
      <c r="D10" s="69"/>
      <c r="E10" s="22"/>
      <c r="F10" s="41"/>
      <c r="G10" s="70"/>
      <c r="H10" s="35"/>
      <c r="I10" s="35"/>
      <c r="J10" s="36"/>
      <c r="K10" s="25" t="s">
        <v>669</v>
      </c>
      <c r="L10" s="62">
        <v>800</v>
      </c>
      <c r="M10" s="37"/>
    </row>
    <row r="11" spans="1:13" ht="12.5" x14ac:dyDescent="0.25">
      <c r="A11" s="71"/>
      <c r="B11" s="72"/>
      <c r="C11" s="73"/>
      <c r="D11" s="74"/>
      <c r="E11" s="32"/>
      <c r="F11" s="41"/>
      <c r="G11" s="70"/>
      <c r="H11" s="35"/>
      <c r="I11" s="35"/>
      <c r="J11" s="36"/>
      <c r="K11" s="63" t="s">
        <v>339</v>
      </c>
      <c r="L11" s="64">
        <v>235.13</v>
      </c>
      <c r="M11" s="65"/>
    </row>
    <row r="12" spans="1:13" ht="14.5" x14ac:dyDescent="0.35">
      <c r="A12" s="43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3"/>
      <c r="M12" s="44"/>
    </row>
    <row r="15" spans="1:13" ht="14.5" x14ac:dyDescent="0.2">
      <c r="L15" s="78"/>
      <c r="M15" s="79"/>
    </row>
  </sheetData>
  <mergeCells count="2">
    <mergeCell ref="A3:D3"/>
    <mergeCell ref="B12:L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64E1-5A85-46A0-AA30-E29B53E96CE6}">
  <dimension ref="A1:AF498"/>
  <sheetViews>
    <sheetView tabSelected="1" topLeftCell="A478" zoomScale="90" zoomScaleNormal="90" workbookViewId="0">
      <selection activeCell="AE450" sqref="AE450"/>
    </sheetView>
  </sheetViews>
  <sheetFormatPr defaultRowHeight="10" x14ac:dyDescent="0.2"/>
  <cols>
    <col min="2" max="2" width="17.44140625" bestFit="1" customWidth="1"/>
    <col min="4" max="4" width="16" bestFit="1" customWidth="1"/>
    <col min="5" max="5" width="16.109375" bestFit="1" customWidth="1"/>
    <col min="6" max="6" width="15" bestFit="1" customWidth="1"/>
    <col min="8" max="8" width="47.5546875" bestFit="1" customWidth="1"/>
    <col min="15" max="15" width="39.6640625" bestFit="1" customWidth="1"/>
    <col min="18" max="18" width="11.33203125" bestFit="1" customWidth="1"/>
    <col min="19" max="19" width="14.6640625" bestFit="1" customWidth="1"/>
    <col min="20" max="20" width="11.33203125" bestFit="1" customWidth="1"/>
    <col min="21" max="21" width="14.6640625" bestFit="1" customWidth="1"/>
    <col min="22" max="22" width="11.33203125" bestFit="1" customWidth="1"/>
    <col min="23" max="23" width="14.6640625" bestFit="1" customWidth="1"/>
    <col min="24" max="24" width="11.33203125" bestFit="1" customWidth="1"/>
    <col min="25" max="25" width="14.6640625" bestFit="1" customWidth="1"/>
    <col min="26" max="28" width="14.6640625" customWidth="1"/>
    <col min="29" max="29" width="8.88671875" customWidth="1"/>
  </cols>
  <sheetData>
    <row r="1" spans="1:30" s="2" customFormat="1" ht="10.5" x14ac:dyDescent="0.25">
      <c r="A1" s="1"/>
      <c r="B1" s="1"/>
      <c r="C1" s="1"/>
      <c r="E1" s="3"/>
      <c r="F1" s="1"/>
      <c r="I1" s="1"/>
      <c r="J1" s="1"/>
      <c r="K1" s="1"/>
      <c r="L1" s="1"/>
      <c r="M1" s="1"/>
      <c r="N1" s="1"/>
      <c r="O1" s="1"/>
      <c r="P1" s="1"/>
      <c r="Q1" s="1"/>
      <c r="R1" s="84" t="s">
        <v>356</v>
      </c>
      <c r="S1" s="85"/>
      <c r="T1" s="84" t="s">
        <v>357</v>
      </c>
      <c r="U1" s="85"/>
      <c r="V1" s="84" t="s">
        <v>358</v>
      </c>
      <c r="W1" s="85"/>
      <c r="X1" s="84" t="s">
        <v>359</v>
      </c>
      <c r="Y1" s="85"/>
      <c r="Z1" s="87" t="s">
        <v>672</v>
      </c>
      <c r="AA1" s="88"/>
      <c r="AB1" s="89"/>
      <c r="AC1" s="1"/>
    </row>
    <row r="2" spans="1:30" s="2" customFormat="1" ht="21" x14ac:dyDescent="0.25">
      <c r="A2" s="4" t="s">
        <v>174</v>
      </c>
      <c r="B2" s="4" t="s">
        <v>175</v>
      </c>
      <c r="C2" s="4" t="s">
        <v>0</v>
      </c>
      <c r="D2" s="5" t="s">
        <v>176</v>
      </c>
      <c r="E2" s="6" t="s">
        <v>177</v>
      </c>
      <c r="F2" s="7" t="s">
        <v>178</v>
      </c>
      <c r="G2" s="6" t="s">
        <v>179</v>
      </c>
      <c r="H2" s="6" t="s">
        <v>180</v>
      </c>
      <c r="I2" s="4" t="s">
        <v>181</v>
      </c>
      <c r="J2" s="4" t="s">
        <v>182</v>
      </c>
      <c r="K2" s="4" t="s">
        <v>1</v>
      </c>
      <c r="L2" s="4" t="s">
        <v>183</v>
      </c>
      <c r="M2" s="4" t="s">
        <v>184</v>
      </c>
      <c r="N2" s="4" t="s">
        <v>185</v>
      </c>
      <c r="O2" s="4" t="s">
        <v>186</v>
      </c>
      <c r="P2" s="7" t="s">
        <v>187</v>
      </c>
      <c r="Q2" s="7" t="s">
        <v>188</v>
      </c>
      <c r="R2" s="8" t="s">
        <v>189</v>
      </c>
      <c r="S2" s="9" t="s">
        <v>190</v>
      </c>
      <c r="T2" s="8" t="s">
        <v>189</v>
      </c>
      <c r="U2" s="9" t="s">
        <v>190</v>
      </c>
      <c r="V2" s="8" t="s">
        <v>189</v>
      </c>
      <c r="W2" s="9" t="s">
        <v>190</v>
      </c>
      <c r="X2" s="8" t="s">
        <v>189</v>
      </c>
      <c r="Y2" s="9" t="s">
        <v>190</v>
      </c>
      <c r="Z2" s="8" t="s">
        <v>189</v>
      </c>
      <c r="AA2" s="9" t="s">
        <v>190</v>
      </c>
      <c r="AB2" s="86" t="s">
        <v>673</v>
      </c>
      <c r="AC2" s="7" t="s">
        <v>191</v>
      </c>
      <c r="AD2" s="5" t="s">
        <v>192</v>
      </c>
    </row>
    <row r="3" spans="1:30" ht="13" x14ac:dyDescent="0.3">
      <c r="A3" s="47">
        <v>1</v>
      </c>
      <c r="B3" s="47">
        <v>1</v>
      </c>
      <c r="C3" s="47">
        <v>0</v>
      </c>
      <c r="D3" s="46" t="s">
        <v>2</v>
      </c>
      <c r="E3" s="46" t="s">
        <v>2</v>
      </c>
      <c r="G3" s="46" t="s">
        <v>578</v>
      </c>
      <c r="H3" s="46" t="s">
        <v>385</v>
      </c>
      <c r="I3" s="48">
        <v>1</v>
      </c>
      <c r="J3" s="48">
        <v>1</v>
      </c>
      <c r="K3" s="46" t="s">
        <v>4</v>
      </c>
      <c r="L3" s="46" t="s">
        <v>6</v>
      </c>
      <c r="M3" s="46" t="s">
        <v>8</v>
      </c>
      <c r="N3" s="46" t="s">
        <v>5</v>
      </c>
      <c r="P3" t="s">
        <v>342</v>
      </c>
      <c r="Q3" t="s">
        <v>342</v>
      </c>
      <c r="R3" s="58"/>
      <c r="S3" s="58">
        <f>J3*R3</f>
        <v>0</v>
      </c>
      <c r="T3" s="58"/>
      <c r="U3" s="58">
        <f>J3*T3</f>
        <v>0</v>
      </c>
      <c r="V3" s="58"/>
      <c r="W3" s="58">
        <f>J3*V3</f>
        <v>0</v>
      </c>
      <c r="X3" s="58"/>
      <c r="Y3" s="58">
        <f>J3*X3</f>
        <v>0</v>
      </c>
      <c r="Z3" s="58"/>
      <c r="AA3" s="58"/>
      <c r="AB3" s="58"/>
      <c r="AD3" t="s">
        <v>671</v>
      </c>
    </row>
    <row r="4" spans="1:30" ht="13" x14ac:dyDescent="0.3">
      <c r="A4" s="47">
        <v>2</v>
      </c>
      <c r="B4" s="47">
        <v>1</v>
      </c>
      <c r="C4">
        <v>1</v>
      </c>
      <c r="D4" s="46" t="s">
        <v>2</v>
      </c>
      <c r="E4" s="46" t="s">
        <v>9</v>
      </c>
      <c r="F4" t="s">
        <v>636</v>
      </c>
      <c r="G4" s="46" t="s">
        <v>579</v>
      </c>
      <c r="H4" s="46" t="s">
        <v>386</v>
      </c>
      <c r="I4" s="48">
        <v>1</v>
      </c>
      <c r="J4" s="48">
        <v>1</v>
      </c>
      <c r="K4" s="46" t="s">
        <v>4</v>
      </c>
      <c r="L4" s="46" t="s">
        <v>6</v>
      </c>
      <c r="M4" s="46" t="s">
        <v>8</v>
      </c>
      <c r="N4" s="46" t="s">
        <v>5</v>
      </c>
      <c r="O4" s="61" t="s">
        <v>640</v>
      </c>
      <c r="P4" t="s">
        <v>342</v>
      </c>
      <c r="Q4" t="s">
        <v>342</v>
      </c>
      <c r="R4" s="58">
        <f>VLOOKUP(E:E,'[2]853-224170-107'!$A:$F,6,0)</f>
        <v>2901.7224000000006</v>
      </c>
      <c r="S4" s="58">
        <f>J4*R4</f>
        <v>2901.7224000000006</v>
      </c>
      <c r="T4" s="58">
        <f>VLOOKUP(E:E,'[2]853-224170-107'!$A:$H,8,0)</f>
        <v>2847.9868000000001</v>
      </c>
      <c r="U4" s="58">
        <f>J4*T4</f>
        <v>2847.9868000000001</v>
      </c>
      <c r="V4" s="58">
        <f>VLOOKUP(E:E,'[2]853-224170-107'!$A:$J,10,0)</f>
        <v>2794.2512000000002</v>
      </c>
      <c r="W4" s="58">
        <f>J4*V4</f>
        <v>2794.2512000000002</v>
      </c>
      <c r="X4" s="58">
        <f>VLOOKUP(E:E,'[2]853-224170-107'!$A:$L,12,0)</f>
        <v>2740.5156000000002</v>
      </c>
      <c r="Y4" s="58">
        <f>J4*X4</f>
        <v>2740.5156000000002</v>
      </c>
      <c r="Z4" s="58">
        <f>VLOOKUP(E:E,'[3]costed bom'!$E$2:$AA$495,23,0)</f>
        <v>3048.82</v>
      </c>
      <c r="AA4" s="58">
        <f>J4*Z4</f>
        <v>3048.82</v>
      </c>
      <c r="AB4" s="58">
        <f>Y4-AA4</f>
        <v>-308.30439999999999</v>
      </c>
      <c r="AC4">
        <v>56</v>
      </c>
      <c r="AD4" t="s">
        <v>670</v>
      </c>
    </row>
    <row r="5" spans="1:30" ht="13" x14ac:dyDescent="0.3">
      <c r="A5" s="49">
        <v>3</v>
      </c>
      <c r="B5" s="49">
        <v>7000</v>
      </c>
      <c r="C5" s="50">
        <v>2</v>
      </c>
      <c r="D5" s="51" t="s">
        <v>9</v>
      </c>
      <c r="E5" s="51" t="s">
        <v>193</v>
      </c>
      <c r="F5" s="50"/>
      <c r="G5" s="51" t="s">
        <v>86</v>
      </c>
      <c r="H5" s="51" t="s">
        <v>387</v>
      </c>
      <c r="I5" s="52">
        <v>1</v>
      </c>
      <c r="J5" s="52">
        <v>1</v>
      </c>
      <c r="K5" s="51" t="s">
        <v>4</v>
      </c>
      <c r="L5" s="51" t="s">
        <v>11</v>
      </c>
      <c r="M5" s="51" t="s">
        <v>8</v>
      </c>
      <c r="N5" s="51" t="s">
        <v>171</v>
      </c>
      <c r="O5" s="50"/>
      <c r="P5" s="50" t="s">
        <v>342</v>
      </c>
      <c r="Q5" s="50" t="s">
        <v>342</v>
      </c>
      <c r="R5" s="59"/>
      <c r="S5" s="59">
        <f t="shared" ref="S5:S10" si="0">J5*R5</f>
        <v>0</v>
      </c>
      <c r="T5" s="59"/>
      <c r="U5" s="59">
        <f t="shared" ref="U5:U10" si="1">J5*T5</f>
        <v>0</v>
      </c>
      <c r="V5" s="59"/>
      <c r="W5" s="59">
        <f t="shared" ref="W5:W10" si="2">J5*V5</f>
        <v>0</v>
      </c>
      <c r="X5" s="59"/>
      <c r="Y5" s="59">
        <f t="shared" ref="Y5:Y10" si="3">J5*X5</f>
        <v>0</v>
      </c>
      <c r="Z5" s="58">
        <f>VLOOKUP(E:E,'[3]costed bom'!$E$2:$AA$495,23,0)</f>
        <v>0</v>
      </c>
      <c r="AA5" s="58">
        <f t="shared" ref="AA5:AA68" si="4">J5*Z5</f>
        <v>0</v>
      </c>
      <c r="AB5" s="59"/>
      <c r="AC5" s="50"/>
      <c r="AD5" s="50"/>
    </row>
    <row r="6" spans="1:30" ht="13" x14ac:dyDescent="0.3">
      <c r="A6" s="49">
        <v>4</v>
      </c>
      <c r="B6" s="49">
        <v>7001</v>
      </c>
      <c r="C6" s="50">
        <v>2</v>
      </c>
      <c r="D6" s="51" t="s">
        <v>9</v>
      </c>
      <c r="E6" s="51" t="s">
        <v>170</v>
      </c>
      <c r="F6" s="50"/>
      <c r="G6" s="51" t="s">
        <v>578</v>
      </c>
      <c r="H6" s="51" t="s">
        <v>388</v>
      </c>
      <c r="I6" s="52">
        <v>1</v>
      </c>
      <c r="J6" s="52">
        <v>1</v>
      </c>
      <c r="K6" s="51" t="s">
        <v>4</v>
      </c>
      <c r="L6" s="51" t="s">
        <v>11</v>
      </c>
      <c r="M6" s="51" t="s">
        <v>8</v>
      </c>
      <c r="N6" s="51" t="s">
        <v>171</v>
      </c>
      <c r="O6" s="50"/>
      <c r="P6" s="50" t="s">
        <v>342</v>
      </c>
      <c r="Q6" s="50" t="s">
        <v>342</v>
      </c>
      <c r="R6" s="59"/>
      <c r="S6" s="59">
        <f t="shared" si="0"/>
        <v>0</v>
      </c>
      <c r="T6" s="59"/>
      <c r="U6" s="59">
        <f t="shared" si="1"/>
        <v>0</v>
      </c>
      <c r="V6" s="59"/>
      <c r="W6" s="59">
        <f t="shared" si="2"/>
        <v>0</v>
      </c>
      <c r="X6" s="59"/>
      <c r="Y6" s="59">
        <f t="shared" si="3"/>
        <v>0</v>
      </c>
      <c r="Z6" s="58">
        <f>VLOOKUP(E:E,'[3]costed bom'!$E$2:$AA$495,23,0)</f>
        <v>0</v>
      </c>
      <c r="AA6" s="58">
        <f t="shared" si="4"/>
        <v>0</v>
      </c>
      <c r="AB6" s="59"/>
      <c r="AC6" s="50"/>
      <c r="AD6" s="50"/>
    </row>
    <row r="7" spans="1:30" ht="13" x14ac:dyDescent="0.3">
      <c r="A7" s="49">
        <v>5</v>
      </c>
      <c r="B7" s="49">
        <v>7004</v>
      </c>
      <c r="C7" s="50">
        <v>2</v>
      </c>
      <c r="D7" s="51" t="s">
        <v>9</v>
      </c>
      <c r="E7" s="51" t="s">
        <v>194</v>
      </c>
      <c r="F7" s="50"/>
      <c r="G7" s="51" t="s">
        <v>580</v>
      </c>
      <c r="H7" s="51" t="s">
        <v>389</v>
      </c>
      <c r="I7" s="52">
        <v>1</v>
      </c>
      <c r="J7" s="52">
        <v>1</v>
      </c>
      <c r="K7" s="51" t="s">
        <v>4</v>
      </c>
      <c r="L7" s="51" t="s">
        <v>11</v>
      </c>
      <c r="M7" s="51" t="s">
        <v>8</v>
      </c>
      <c r="N7" s="51" t="s">
        <v>171</v>
      </c>
      <c r="O7" s="50"/>
      <c r="P7" s="50" t="s">
        <v>342</v>
      </c>
      <c r="Q7" s="50" t="s">
        <v>342</v>
      </c>
      <c r="R7" s="59"/>
      <c r="S7" s="59">
        <f t="shared" si="0"/>
        <v>0</v>
      </c>
      <c r="T7" s="59"/>
      <c r="U7" s="59">
        <f t="shared" si="1"/>
        <v>0</v>
      </c>
      <c r="V7" s="59"/>
      <c r="W7" s="59">
        <f t="shared" si="2"/>
        <v>0</v>
      </c>
      <c r="X7" s="59"/>
      <c r="Y7" s="59">
        <f t="shared" si="3"/>
        <v>0</v>
      </c>
      <c r="Z7" s="58">
        <f>VLOOKUP(E:E,'[3]costed bom'!$E$2:$AA$495,23,0)</f>
        <v>0</v>
      </c>
      <c r="AA7" s="58">
        <f t="shared" si="4"/>
        <v>0</v>
      </c>
      <c r="AB7" s="59"/>
      <c r="AC7" s="50"/>
      <c r="AD7" s="50"/>
    </row>
    <row r="8" spans="1:30" ht="13" x14ac:dyDescent="0.3">
      <c r="A8" s="49">
        <v>6</v>
      </c>
      <c r="B8" s="49">
        <v>7005</v>
      </c>
      <c r="C8" s="50">
        <v>2</v>
      </c>
      <c r="D8" s="51" t="s">
        <v>9</v>
      </c>
      <c r="E8" s="51" t="s">
        <v>361</v>
      </c>
      <c r="F8" s="50"/>
      <c r="G8" s="51" t="s">
        <v>581</v>
      </c>
      <c r="H8" s="51" t="s">
        <v>390</v>
      </c>
      <c r="I8" s="52">
        <v>1</v>
      </c>
      <c r="J8" s="52">
        <v>1</v>
      </c>
      <c r="K8" s="51" t="s">
        <v>384</v>
      </c>
      <c r="L8" s="51" t="s">
        <v>11</v>
      </c>
      <c r="M8" s="51" t="s">
        <v>8</v>
      </c>
      <c r="N8" s="51" t="s">
        <v>171</v>
      </c>
      <c r="O8" s="50"/>
      <c r="P8" s="50" t="s">
        <v>342</v>
      </c>
      <c r="Q8" s="50" t="s">
        <v>342</v>
      </c>
      <c r="R8" s="59"/>
      <c r="S8" s="59">
        <f t="shared" si="0"/>
        <v>0</v>
      </c>
      <c r="T8" s="59"/>
      <c r="U8" s="59">
        <f t="shared" si="1"/>
        <v>0</v>
      </c>
      <c r="V8" s="59"/>
      <c r="W8" s="59">
        <f t="shared" si="2"/>
        <v>0</v>
      </c>
      <c r="X8" s="59"/>
      <c r="Y8" s="59">
        <f t="shared" si="3"/>
        <v>0</v>
      </c>
      <c r="Z8" s="58">
        <v>0</v>
      </c>
      <c r="AA8" s="58">
        <f t="shared" si="4"/>
        <v>0</v>
      </c>
      <c r="AB8" s="59"/>
      <c r="AC8" s="50"/>
      <c r="AD8" s="50"/>
    </row>
    <row r="9" spans="1:30" ht="13" x14ac:dyDescent="0.3">
      <c r="A9" s="49">
        <v>7</v>
      </c>
      <c r="B9" s="49">
        <v>7007</v>
      </c>
      <c r="C9" s="50">
        <v>2</v>
      </c>
      <c r="D9" s="51" t="s">
        <v>9</v>
      </c>
      <c r="E9" s="51" t="s">
        <v>173</v>
      </c>
      <c r="F9" s="50"/>
      <c r="G9" s="51" t="s">
        <v>582</v>
      </c>
      <c r="H9" s="51" t="s">
        <v>391</v>
      </c>
      <c r="I9" s="52">
        <v>1</v>
      </c>
      <c r="J9" s="52">
        <v>1</v>
      </c>
      <c r="K9" s="51" t="s">
        <v>4</v>
      </c>
      <c r="L9" s="51" t="s">
        <v>11</v>
      </c>
      <c r="M9" s="51" t="s">
        <v>8</v>
      </c>
      <c r="N9" s="51" t="s">
        <v>171</v>
      </c>
      <c r="O9" s="50"/>
      <c r="P9" s="50" t="s">
        <v>342</v>
      </c>
      <c r="Q9" s="50" t="s">
        <v>342</v>
      </c>
      <c r="R9" s="59"/>
      <c r="S9" s="59">
        <f t="shared" si="0"/>
        <v>0</v>
      </c>
      <c r="T9" s="59"/>
      <c r="U9" s="59">
        <f t="shared" si="1"/>
        <v>0</v>
      </c>
      <c r="V9" s="59"/>
      <c r="W9" s="59">
        <f t="shared" si="2"/>
        <v>0</v>
      </c>
      <c r="X9" s="59"/>
      <c r="Y9" s="59">
        <f t="shared" si="3"/>
        <v>0</v>
      </c>
      <c r="Z9" s="58">
        <f>VLOOKUP(E:E,'[3]costed bom'!$E$2:$AA$495,23,0)</f>
        <v>0</v>
      </c>
      <c r="AA9" s="58">
        <f t="shared" si="4"/>
        <v>0</v>
      </c>
      <c r="AB9" s="59"/>
      <c r="AC9" s="50"/>
      <c r="AD9" s="50"/>
    </row>
    <row r="10" spans="1:30" ht="13" x14ac:dyDescent="0.3">
      <c r="A10" s="49">
        <v>8</v>
      </c>
      <c r="B10" s="49">
        <v>7008</v>
      </c>
      <c r="C10" s="50">
        <v>2</v>
      </c>
      <c r="D10" s="51" t="s">
        <v>9</v>
      </c>
      <c r="E10" s="51" t="s">
        <v>195</v>
      </c>
      <c r="F10" s="50"/>
      <c r="G10" s="51" t="s">
        <v>583</v>
      </c>
      <c r="H10" s="51" t="s">
        <v>392</v>
      </c>
      <c r="I10" s="52">
        <v>1</v>
      </c>
      <c r="J10" s="52">
        <v>1</v>
      </c>
      <c r="K10" s="51" t="s">
        <v>384</v>
      </c>
      <c r="L10" s="51" t="s">
        <v>11</v>
      </c>
      <c r="M10" s="51" t="s">
        <v>8</v>
      </c>
      <c r="N10" s="51" t="s">
        <v>171</v>
      </c>
      <c r="O10" s="50"/>
      <c r="P10" s="50" t="s">
        <v>342</v>
      </c>
      <c r="Q10" s="50" t="s">
        <v>342</v>
      </c>
      <c r="R10" s="59"/>
      <c r="S10" s="59">
        <f t="shared" si="0"/>
        <v>0</v>
      </c>
      <c r="T10" s="59"/>
      <c r="U10" s="59">
        <f t="shared" si="1"/>
        <v>0</v>
      </c>
      <c r="V10" s="59"/>
      <c r="W10" s="59">
        <f t="shared" si="2"/>
        <v>0</v>
      </c>
      <c r="X10" s="59"/>
      <c r="Y10" s="59">
        <f t="shared" si="3"/>
        <v>0</v>
      </c>
      <c r="Z10" s="58">
        <f>VLOOKUP(E:E,'[3]costed bom'!$E$2:$AA$495,23,0)</f>
        <v>0</v>
      </c>
      <c r="AA10" s="58">
        <f t="shared" si="4"/>
        <v>0</v>
      </c>
      <c r="AB10" s="59"/>
      <c r="AC10" s="50"/>
      <c r="AD10" s="50"/>
    </row>
    <row r="11" spans="1:30" ht="13" x14ac:dyDescent="0.3">
      <c r="A11" s="47">
        <v>9</v>
      </c>
      <c r="B11" s="47">
        <v>4</v>
      </c>
      <c r="C11">
        <v>1</v>
      </c>
      <c r="D11" s="46" t="s">
        <v>2</v>
      </c>
      <c r="E11" s="46" t="s">
        <v>10</v>
      </c>
      <c r="F11" t="s">
        <v>639</v>
      </c>
      <c r="G11" s="46" t="s">
        <v>584</v>
      </c>
      <c r="H11" s="46" t="s">
        <v>393</v>
      </c>
      <c r="I11" s="48">
        <v>1</v>
      </c>
      <c r="J11" s="48">
        <v>1</v>
      </c>
      <c r="K11" s="46" t="s">
        <v>4</v>
      </c>
      <c r="L11" s="46" t="s">
        <v>11</v>
      </c>
      <c r="M11" s="46" t="s">
        <v>8</v>
      </c>
      <c r="N11" s="46" t="s">
        <v>5</v>
      </c>
      <c r="O11" s="61" t="s">
        <v>640</v>
      </c>
      <c r="P11" t="s">
        <v>342</v>
      </c>
      <c r="Q11" t="s">
        <v>342</v>
      </c>
      <c r="R11" s="58">
        <f>VLOOKUP(E:E,'[2]853-224170-107'!$A:$F,6,0)</f>
        <v>122.3334</v>
      </c>
      <c r="S11" s="58">
        <f t="shared" ref="S11:S17" si="5">J11*R11</f>
        <v>122.3334</v>
      </c>
      <c r="T11" s="58">
        <f>VLOOKUP(E:E,'[2]853-224170-107'!$A:$H,8,0)</f>
        <v>119.11410000000001</v>
      </c>
      <c r="U11" s="58">
        <f t="shared" ref="U11:U17" si="6">J11*T11</f>
        <v>119.11410000000001</v>
      </c>
      <c r="V11" s="58">
        <f>VLOOKUP(E:E,'[2]853-224170-107'!$A:$J,10,0)</f>
        <v>115.8948</v>
      </c>
      <c r="W11" s="58">
        <f t="shared" ref="W11:W17" si="7">J11*V11</f>
        <v>115.8948</v>
      </c>
      <c r="X11" s="58">
        <f>VLOOKUP(E:E,'[2]853-224170-107'!$A:$L,12,0)</f>
        <v>112.67550000000001</v>
      </c>
      <c r="Y11" s="58">
        <f t="shared" ref="Y11:Y17" si="8">J11*X11</f>
        <v>112.67550000000001</v>
      </c>
      <c r="Z11" s="58">
        <f>VLOOKUP(E:E,'[3]costed bom'!$E$2:$AA$495,23,0)</f>
        <v>149.18520000000001</v>
      </c>
      <c r="AA11" s="58">
        <f t="shared" si="4"/>
        <v>149.18520000000001</v>
      </c>
      <c r="AB11" s="58">
        <f t="shared" ref="AB11:AB12" si="9">Y11-AA11</f>
        <v>-36.509699999999995</v>
      </c>
      <c r="AC11">
        <v>70</v>
      </c>
      <c r="AD11" t="s">
        <v>670</v>
      </c>
    </row>
    <row r="12" spans="1:30" ht="13" x14ac:dyDescent="0.3">
      <c r="A12" s="47">
        <v>10</v>
      </c>
      <c r="B12" s="47">
        <v>6</v>
      </c>
      <c r="C12">
        <v>1</v>
      </c>
      <c r="D12" s="46" t="s">
        <v>2</v>
      </c>
      <c r="E12" s="46" t="s">
        <v>12</v>
      </c>
      <c r="F12" t="s">
        <v>637</v>
      </c>
      <c r="G12" s="46" t="s">
        <v>584</v>
      </c>
      <c r="H12" s="46" t="s">
        <v>394</v>
      </c>
      <c r="I12" s="48">
        <v>1</v>
      </c>
      <c r="J12" s="48">
        <v>1</v>
      </c>
      <c r="K12" s="46" t="s">
        <v>4</v>
      </c>
      <c r="L12" s="46" t="s">
        <v>11</v>
      </c>
      <c r="M12" s="46" t="s">
        <v>8</v>
      </c>
      <c r="N12" s="46" t="s">
        <v>5</v>
      </c>
      <c r="O12" t="s">
        <v>641</v>
      </c>
      <c r="P12" t="s">
        <v>12</v>
      </c>
      <c r="Q12" t="s">
        <v>13</v>
      </c>
      <c r="R12" s="58">
        <f>VLOOKUP(E:E,'[2]853-224170-107'!$A:$F,6,0)</f>
        <v>3669.4</v>
      </c>
      <c r="S12" s="58">
        <f t="shared" si="5"/>
        <v>3669.4</v>
      </c>
      <c r="T12" s="58">
        <f>VLOOKUP(E:E,'[2]853-224170-107'!$A:$H,8,0)</f>
        <v>3669.4</v>
      </c>
      <c r="U12" s="58">
        <f t="shared" si="6"/>
        <v>3669.4</v>
      </c>
      <c r="V12" s="58">
        <f>VLOOKUP(E:E,'[2]853-224170-107'!$A:$J,10,0)</f>
        <v>3669.4</v>
      </c>
      <c r="W12" s="58">
        <f t="shared" si="7"/>
        <v>3669.4</v>
      </c>
      <c r="X12" s="58">
        <f>VLOOKUP(E:E,'[2]853-224170-107'!$A:$L,12,0)</f>
        <v>3669.4</v>
      </c>
      <c r="Y12" s="58">
        <f t="shared" si="8"/>
        <v>3669.4</v>
      </c>
      <c r="Z12" s="58">
        <f>VLOOKUP(E:E,'[3]costed bom'!$E$2:$AA$495,23,0)</f>
        <v>3669.4</v>
      </c>
      <c r="AA12" s="58">
        <f t="shared" si="4"/>
        <v>3669.4</v>
      </c>
      <c r="AB12" s="58">
        <f t="shared" si="9"/>
        <v>0</v>
      </c>
      <c r="AC12">
        <v>112</v>
      </c>
      <c r="AD12" t="s">
        <v>670</v>
      </c>
    </row>
    <row r="13" spans="1:30" ht="13" x14ac:dyDescent="0.3">
      <c r="A13" s="49">
        <v>11</v>
      </c>
      <c r="B13" s="49">
        <v>1</v>
      </c>
      <c r="C13" s="50">
        <v>2</v>
      </c>
      <c r="D13" s="51" t="s">
        <v>12</v>
      </c>
      <c r="E13" s="51" t="s">
        <v>196</v>
      </c>
      <c r="F13" s="50"/>
      <c r="G13" s="51" t="s">
        <v>585</v>
      </c>
      <c r="H13" s="51" t="s">
        <v>395</v>
      </c>
      <c r="I13" s="52">
        <v>1</v>
      </c>
      <c r="J13" s="52">
        <v>1</v>
      </c>
      <c r="K13" s="51" t="s">
        <v>4</v>
      </c>
      <c r="L13" s="51" t="s">
        <v>11</v>
      </c>
      <c r="M13" s="51" t="s">
        <v>8</v>
      </c>
      <c r="N13" s="51" t="s">
        <v>171</v>
      </c>
      <c r="O13" s="50"/>
      <c r="P13" s="50" t="s">
        <v>342</v>
      </c>
      <c r="Q13" s="50" t="s">
        <v>342</v>
      </c>
      <c r="R13" s="59"/>
      <c r="S13" s="59">
        <f t="shared" si="5"/>
        <v>0</v>
      </c>
      <c r="T13" s="59"/>
      <c r="U13" s="59">
        <f t="shared" si="6"/>
        <v>0</v>
      </c>
      <c r="V13" s="59"/>
      <c r="W13" s="59">
        <f t="shared" si="7"/>
        <v>0</v>
      </c>
      <c r="X13" s="59"/>
      <c r="Y13" s="59">
        <f t="shared" si="8"/>
        <v>0</v>
      </c>
      <c r="Z13" s="58">
        <f>VLOOKUP(E:E,'[3]costed bom'!$E$2:$AA$495,23,0)</f>
        <v>0</v>
      </c>
      <c r="AA13" s="58">
        <f t="shared" si="4"/>
        <v>0</v>
      </c>
      <c r="AB13" s="59"/>
      <c r="AC13" s="50"/>
      <c r="AD13" s="50"/>
    </row>
    <row r="14" spans="1:30" ht="13" x14ac:dyDescent="0.3">
      <c r="A14" s="49">
        <v>12</v>
      </c>
      <c r="B14" s="49">
        <v>2</v>
      </c>
      <c r="C14" s="50">
        <v>2</v>
      </c>
      <c r="D14" s="51" t="s">
        <v>12</v>
      </c>
      <c r="E14" s="51" t="s">
        <v>197</v>
      </c>
      <c r="F14" s="50"/>
      <c r="G14" s="51" t="s">
        <v>585</v>
      </c>
      <c r="H14" s="51" t="s">
        <v>396</v>
      </c>
      <c r="I14" s="52">
        <v>1</v>
      </c>
      <c r="J14" s="52">
        <v>1</v>
      </c>
      <c r="K14" s="51" t="s">
        <v>4</v>
      </c>
      <c r="L14" s="51" t="s">
        <v>11</v>
      </c>
      <c r="M14" s="51" t="s">
        <v>8</v>
      </c>
      <c r="N14" s="51" t="s">
        <v>171</v>
      </c>
      <c r="O14" s="50"/>
      <c r="P14" s="50" t="s">
        <v>342</v>
      </c>
      <c r="Q14" s="50" t="s">
        <v>342</v>
      </c>
      <c r="R14" s="59"/>
      <c r="S14" s="59">
        <f t="shared" si="5"/>
        <v>0</v>
      </c>
      <c r="T14" s="59"/>
      <c r="U14" s="59">
        <f t="shared" si="6"/>
        <v>0</v>
      </c>
      <c r="V14" s="59"/>
      <c r="W14" s="59">
        <f t="shared" si="7"/>
        <v>0</v>
      </c>
      <c r="X14" s="59"/>
      <c r="Y14" s="59">
        <f t="shared" si="8"/>
        <v>0</v>
      </c>
      <c r="Z14" s="58">
        <f>VLOOKUP(E:E,'[3]costed bom'!$E$2:$AA$495,23,0)</f>
        <v>0</v>
      </c>
      <c r="AA14" s="58">
        <f t="shared" si="4"/>
        <v>0</v>
      </c>
      <c r="AB14" s="59"/>
      <c r="AC14" s="50"/>
      <c r="AD14" s="50"/>
    </row>
    <row r="15" spans="1:30" ht="13" x14ac:dyDescent="0.3">
      <c r="A15" s="49">
        <v>13</v>
      </c>
      <c r="B15" s="49">
        <v>3</v>
      </c>
      <c r="C15" s="50">
        <v>2</v>
      </c>
      <c r="D15" s="51" t="s">
        <v>12</v>
      </c>
      <c r="E15" s="51" t="s">
        <v>362</v>
      </c>
      <c r="F15" s="50"/>
      <c r="G15" s="51" t="s">
        <v>584</v>
      </c>
      <c r="H15" s="51" t="s">
        <v>397</v>
      </c>
      <c r="I15" s="52">
        <v>1</v>
      </c>
      <c r="J15" s="52">
        <v>1</v>
      </c>
      <c r="K15" s="51" t="s">
        <v>4</v>
      </c>
      <c r="L15" s="51" t="s">
        <v>11</v>
      </c>
      <c r="M15" s="51" t="s">
        <v>15</v>
      </c>
      <c r="N15" s="51" t="s">
        <v>171</v>
      </c>
      <c r="O15" s="50"/>
      <c r="P15" s="50" t="s">
        <v>590</v>
      </c>
      <c r="Q15" s="50" t="s">
        <v>591</v>
      </c>
      <c r="R15" s="59"/>
      <c r="S15" s="59">
        <f t="shared" si="5"/>
        <v>0</v>
      </c>
      <c r="T15" s="59"/>
      <c r="U15" s="59">
        <f t="shared" si="6"/>
        <v>0</v>
      </c>
      <c r="V15" s="59"/>
      <c r="W15" s="59">
        <f t="shared" si="7"/>
        <v>0</v>
      </c>
      <c r="X15" s="59"/>
      <c r="Y15" s="59">
        <f t="shared" si="8"/>
        <v>0</v>
      </c>
      <c r="Z15" s="58">
        <f>VLOOKUP(E:E,'[3]costed bom'!$E$2:$AA$495,23,0)</f>
        <v>0</v>
      </c>
      <c r="AA15" s="58">
        <f t="shared" si="4"/>
        <v>0</v>
      </c>
      <c r="AB15" s="59"/>
      <c r="AC15" s="50"/>
      <c r="AD15" s="50"/>
    </row>
    <row r="16" spans="1:30" ht="13" x14ac:dyDescent="0.3">
      <c r="A16" s="49">
        <v>14</v>
      </c>
      <c r="B16" s="49">
        <v>4</v>
      </c>
      <c r="C16" s="50">
        <v>2</v>
      </c>
      <c r="D16" s="51" t="s">
        <v>12</v>
      </c>
      <c r="E16" s="51" t="s">
        <v>363</v>
      </c>
      <c r="F16" s="50"/>
      <c r="G16" s="51" t="s">
        <v>585</v>
      </c>
      <c r="H16" s="51" t="s">
        <v>398</v>
      </c>
      <c r="I16" s="52">
        <v>1</v>
      </c>
      <c r="J16" s="52">
        <v>1</v>
      </c>
      <c r="K16" s="51" t="s">
        <v>4</v>
      </c>
      <c r="L16" s="51" t="s">
        <v>11</v>
      </c>
      <c r="M16" s="51" t="s">
        <v>8</v>
      </c>
      <c r="N16" s="51" t="s">
        <v>171</v>
      </c>
      <c r="O16" s="50"/>
      <c r="P16" s="50" t="s">
        <v>592</v>
      </c>
      <c r="Q16" s="50" t="s">
        <v>593</v>
      </c>
      <c r="R16" s="59"/>
      <c r="S16" s="59">
        <f t="shared" si="5"/>
        <v>0</v>
      </c>
      <c r="T16" s="59"/>
      <c r="U16" s="59">
        <f t="shared" si="6"/>
        <v>0</v>
      </c>
      <c r="V16" s="59"/>
      <c r="W16" s="59">
        <f t="shared" si="7"/>
        <v>0</v>
      </c>
      <c r="X16" s="59"/>
      <c r="Y16" s="59">
        <f t="shared" si="8"/>
        <v>0</v>
      </c>
      <c r="Z16" s="58">
        <f>VLOOKUP(E:E,'[3]costed bom'!$E$2:$AA$495,23,0)</f>
        <v>0</v>
      </c>
      <c r="AA16" s="58">
        <f t="shared" si="4"/>
        <v>0</v>
      </c>
      <c r="AB16" s="59"/>
      <c r="AC16" s="50"/>
      <c r="AD16" s="50"/>
    </row>
    <row r="17" spans="1:30" ht="13" x14ac:dyDescent="0.3">
      <c r="A17" s="49">
        <v>15</v>
      </c>
      <c r="B17" s="49">
        <v>5</v>
      </c>
      <c r="C17" s="50">
        <v>2</v>
      </c>
      <c r="D17" s="51" t="s">
        <v>12</v>
      </c>
      <c r="E17" s="51" t="s">
        <v>364</v>
      </c>
      <c r="F17" s="50"/>
      <c r="G17" s="51" t="s">
        <v>585</v>
      </c>
      <c r="H17" s="51" t="s">
        <v>399</v>
      </c>
      <c r="I17" s="52">
        <v>1</v>
      </c>
      <c r="J17" s="52">
        <v>1</v>
      </c>
      <c r="K17" s="51" t="s">
        <v>4</v>
      </c>
      <c r="L17" s="51" t="s">
        <v>11</v>
      </c>
      <c r="M17" s="51" t="s">
        <v>15</v>
      </c>
      <c r="N17" s="51" t="s">
        <v>5</v>
      </c>
      <c r="O17" s="50"/>
      <c r="P17" s="50" t="s">
        <v>342</v>
      </c>
      <c r="Q17" s="50" t="s">
        <v>342</v>
      </c>
      <c r="R17" s="59"/>
      <c r="S17" s="59">
        <f t="shared" si="5"/>
        <v>0</v>
      </c>
      <c r="T17" s="59"/>
      <c r="U17" s="59">
        <f t="shared" si="6"/>
        <v>0</v>
      </c>
      <c r="V17" s="59"/>
      <c r="W17" s="59">
        <f t="shared" si="7"/>
        <v>0</v>
      </c>
      <c r="X17" s="59"/>
      <c r="Y17" s="59">
        <f t="shared" si="8"/>
        <v>0</v>
      </c>
      <c r="Z17" s="58">
        <f>VLOOKUP(E:E,'[3]costed bom'!$E$2:$AA$495,23,0)</f>
        <v>0</v>
      </c>
      <c r="AA17" s="58">
        <f t="shared" si="4"/>
        <v>0</v>
      </c>
      <c r="AB17" s="59"/>
      <c r="AC17" s="50"/>
      <c r="AD17" s="50"/>
    </row>
    <row r="18" spans="1:30" ht="13" x14ac:dyDescent="0.3">
      <c r="A18" s="47">
        <v>16</v>
      </c>
      <c r="B18" s="47">
        <v>7</v>
      </c>
      <c r="C18">
        <v>1</v>
      </c>
      <c r="D18" s="46" t="s">
        <v>2</v>
      </c>
      <c r="E18" s="46" t="s">
        <v>14</v>
      </c>
      <c r="F18" t="s">
        <v>637</v>
      </c>
      <c r="G18" s="46" t="s">
        <v>586</v>
      </c>
      <c r="H18" s="46" t="s">
        <v>400</v>
      </c>
      <c r="I18" s="48">
        <v>1</v>
      </c>
      <c r="J18" s="48">
        <v>1</v>
      </c>
      <c r="K18" s="46" t="s">
        <v>4</v>
      </c>
      <c r="L18" s="46" t="s">
        <v>11</v>
      </c>
      <c r="M18" s="46" t="s">
        <v>15</v>
      </c>
      <c r="N18" s="46" t="s">
        <v>5</v>
      </c>
      <c r="O18" t="s">
        <v>642</v>
      </c>
      <c r="P18" t="s">
        <v>16</v>
      </c>
      <c r="Q18" t="s">
        <v>17</v>
      </c>
      <c r="R18" s="58">
        <f>VLOOKUP(E:E,'[2]853-224170-107'!$A:$F,6,0)</f>
        <v>392</v>
      </c>
      <c r="S18" s="58">
        <f t="shared" ref="S18:S24" si="10">J18*R18</f>
        <v>392</v>
      </c>
      <c r="T18" s="58">
        <f>VLOOKUP(E:E,'[2]853-224170-107'!$A:$H,8,0)</f>
        <v>392</v>
      </c>
      <c r="U18" s="58">
        <f t="shared" ref="U18:U24" si="11">J18*T18</f>
        <v>392</v>
      </c>
      <c r="V18" s="58">
        <f>VLOOKUP(E:E,'[2]853-224170-107'!$A:$J,10,0)</f>
        <v>392</v>
      </c>
      <c r="W18" s="58">
        <f t="shared" ref="W18:W24" si="12">J18*V18</f>
        <v>392</v>
      </c>
      <c r="X18" s="58">
        <f>VLOOKUP(E:E,'[2]853-224170-107'!$A:$L,12,0)</f>
        <v>392</v>
      </c>
      <c r="Y18" s="58">
        <f t="shared" ref="Y18:Y24" si="13">J18*X18</f>
        <v>392</v>
      </c>
      <c r="Z18" s="58">
        <f>VLOOKUP(E:E,'[3]costed bom'!$E$2:$AA$495,23,0)</f>
        <v>392</v>
      </c>
      <c r="AA18" s="58">
        <f t="shared" si="4"/>
        <v>392</v>
      </c>
      <c r="AB18" s="58">
        <f t="shared" ref="AB18:AB20" si="14">Y18-AA18</f>
        <v>0</v>
      </c>
      <c r="AC18">
        <v>126</v>
      </c>
      <c r="AD18" t="s">
        <v>670</v>
      </c>
    </row>
    <row r="19" spans="1:30" ht="13" x14ac:dyDescent="0.3">
      <c r="A19" s="47">
        <v>17</v>
      </c>
      <c r="B19" s="47">
        <v>8</v>
      </c>
      <c r="C19">
        <v>1</v>
      </c>
      <c r="D19" s="46" t="s">
        <v>2</v>
      </c>
      <c r="E19" s="46" t="s">
        <v>18</v>
      </c>
      <c r="F19" t="s">
        <v>639</v>
      </c>
      <c r="G19" s="46" t="s">
        <v>585</v>
      </c>
      <c r="H19" s="46" t="s">
        <v>19</v>
      </c>
      <c r="I19" s="48">
        <v>1</v>
      </c>
      <c r="J19" s="48">
        <v>1</v>
      </c>
      <c r="K19" s="46" t="s">
        <v>4</v>
      </c>
      <c r="L19" s="46" t="s">
        <v>11</v>
      </c>
      <c r="M19" s="46" t="s">
        <v>8</v>
      </c>
      <c r="N19" s="46" t="s">
        <v>5</v>
      </c>
      <c r="O19" s="61" t="s">
        <v>640</v>
      </c>
      <c r="P19" t="s">
        <v>342</v>
      </c>
      <c r="Q19" t="s">
        <v>342</v>
      </c>
      <c r="R19" s="58">
        <f>VLOOKUP(E:E,'[2]853-224170-107'!$A:$F,6,0)</f>
        <v>77.736599999999996</v>
      </c>
      <c r="S19" s="58">
        <f t="shared" si="10"/>
        <v>77.736599999999996</v>
      </c>
      <c r="T19" s="58">
        <f>VLOOKUP(E:E,'[2]853-224170-107'!$A:$H,8,0)</f>
        <v>75.690899999999999</v>
      </c>
      <c r="U19" s="58">
        <f t="shared" si="11"/>
        <v>75.690899999999999</v>
      </c>
      <c r="V19" s="58">
        <f>VLOOKUP(E:E,'[2]853-224170-107'!$A:$J,10,0)</f>
        <v>73.645200000000003</v>
      </c>
      <c r="W19" s="58">
        <f t="shared" si="12"/>
        <v>73.645200000000003</v>
      </c>
      <c r="X19" s="58">
        <f>VLOOKUP(E:E,'[2]853-224170-107'!$A:$L,12,0)</f>
        <v>71.599500000000006</v>
      </c>
      <c r="Y19" s="58">
        <f t="shared" si="13"/>
        <v>71.599500000000006</v>
      </c>
      <c r="Z19" s="58">
        <f>VLOOKUP(E:E,'[3]costed bom'!$E$2:$AA$495,23,0)</f>
        <v>35.825664000000003</v>
      </c>
      <c r="AA19" s="58">
        <f t="shared" si="4"/>
        <v>35.825664000000003</v>
      </c>
      <c r="AB19" s="58">
        <f t="shared" si="14"/>
        <v>35.773836000000003</v>
      </c>
      <c r="AC19">
        <v>70</v>
      </c>
      <c r="AD19" t="s">
        <v>670</v>
      </c>
    </row>
    <row r="20" spans="1:30" ht="13" x14ac:dyDescent="0.3">
      <c r="A20" s="47">
        <v>18</v>
      </c>
      <c r="B20" s="47">
        <v>9</v>
      </c>
      <c r="C20">
        <v>1</v>
      </c>
      <c r="D20" s="46" t="s">
        <v>2</v>
      </c>
      <c r="E20" s="46" t="s">
        <v>20</v>
      </c>
      <c r="F20" t="s">
        <v>639</v>
      </c>
      <c r="G20" s="46" t="s">
        <v>584</v>
      </c>
      <c r="H20" s="46" t="s">
        <v>401</v>
      </c>
      <c r="I20" s="48">
        <v>1</v>
      </c>
      <c r="J20" s="48">
        <v>1</v>
      </c>
      <c r="K20" s="46" t="s">
        <v>4</v>
      </c>
      <c r="L20" s="46" t="s">
        <v>6</v>
      </c>
      <c r="M20" s="46" t="s">
        <v>8</v>
      </c>
      <c r="N20" s="46" t="s">
        <v>5</v>
      </c>
      <c r="O20" s="61" t="s">
        <v>640</v>
      </c>
      <c r="P20" t="s">
        <v>342</v>
      </c>
      <c r="Q20" t="s">
        <v>342</v>
      </c>
      <c r="R20" s="58">
        <f>VLOOKUP(E:E,'[2]853-224170-107'!$A:$F,6,0)</f>
        <v>29.639999999999997</v>
      </c>
      <c r="S20" s="58">
        <f t="shared" si="10"/>
        <v>29.639999999999997</v>
      </c>
      <c r="T20" s="58">
        <f>VLOOKUP(E:E,'[2]853-224170-107'!$A:$H,8,0)</f>
        <v>28.860000000000003</v>
      </c>
      <c r="U20" s="58">
        <f t="shared" si="11"/>
        <v>28.860000000000003</v>
      </c>
      <c r="V20" s="58">
        <f>VLOOKUP(E:E,'[2]853-224170-107'!$A:$J,10,0)</f>
        <v>28.080000000000002</v>
      </c>
      <c r="W20" s="58">
        <f t="shared" si="12"/>
        <v>28.080000000000002</v>
      </c>
      <c r="X20" s="58">
        <f>VLOOKUP(E:E,'[2]853-224170-107'!$A:$L,12,0)</f>
        <v>27.3</v>
      </c>
      <c r="Y20" s="58">
        <f t="shared" si="13"/>
        <v>27.3</v>
      </c>
      <c r="Z20" s="58">
        <f>VLOOKUP(E:E,'[3]costed bom'!$E$2:$AA$495,23,0)</f>
        <v>19.009536000000001</v>
      </c>
      <c r="AA20" s="58">
        <f t="shared" si="4"/>
        <v>19.009536000000001</v>
      </c>
      <c r="AB20" s="58">
        <f t="shared" si="14"/>
        <v>8.2904640000000001</v>
      </c>
      <c r="AC20">
        <v>70</v>
      </c>
      <c r="AD20" t="s">
        <v>670</v>
      </c>
    </row>
    <row r="21" spans="1:30" ht="13" x14ac:dyDescent="0.3">
      <c r="A21" s="49">
        <v>19</v>
      </c>
      <c r="B21" s="49">
        <v>7000</v>
      </c>
      <c r="C21" s="50">
        <v>2</v>
      </c>
      <c r="D21" s="51" t="s">
        <v>20</v>
      </c>
      <c r="E21" s="51" t="s">
        <v>193</v>
      </c>
      <c r="F21" s="50"/>
      <c r="G21" s="51" t="s">
        <v>86</v>
      </c>
      <c r="H21" s="51" t="s">
        <v>387</v>
      </c>
      <c r="I21" s="52">
        <v>1</v>
      </c>
      <c r="J21" s="52">
        <v>1</v>
      </c>
      <c r="K21" s="51" t="s">
        <v>4</v>
      </c>
      <c r="L21" s="51" t="s">
        <v>11</v>
      </c>
      <c r="M21" s="51" t="s">
        <v>8</v>
      </c>
      <c r="N21" s="51" t="s">
        <v>171</v>
      </c>
      <c r="O21" s="50"/>
      <c r="P21" s="50" t="s">
        <v>342</v>
      </c>
      <c r="Q21" s="50" t="s">
        <v>342</v>
      </c>
      <c r="R21" s="59"/>
      <c r="S21" s="59">
        <f t="shared" si="10"/>
        <v>0</v>
      </c>
      <c r="T21" s="59"/>
      <c r="U21" s="59">
        <f t="shared" si="11"/>
        <v>0</v>
      </c>
      <c r="V21" s="59"/>
      <c r="W21" s="59">
        <f t="shared" si="12"/>
        <v>0</v>
      </c>
      <c r="X21" s="59"/>
      <c r="Y21" s="59">
        <f t="shared" si="13"/>
        <v>0</v>
      </c>
      <c r="Z21" s="58">
        <f>VLOOKUP(E:E,'[3]costed bom'!$E$2:$AA$495,23,0)</f>
        <v>0</v>
      </c>
      <c r="AA21" s="58">
        <f t="shared" si="4"/>
        <v>0</v>
      </c>
      <c r="AB21" s="59"/>
      <c r="AC21" s="50"/>
      <c r="AD21" s="50"/>
    </row>
    <row r="22" spans="1:30" ht="13" x14ac:dyDescent="0.3">
      <c r="A22" s="49">
        <v>20</v>
      </c>
      <c r="B22" s="49">
        <v>7001</v>
      </c>
      <c r="C22" s="50">
        <v>2</v>
      </c>
      <c r="D22" s="51" t="s">
        <v>20</v>
      </c>
      <c r="E22" s="51" t="s">
        <v>170</v>
      </c>
      <c r="F22" s="50"/>
      <c r="G22" s="51" t="s">
        <v>578</v>
      </c>
      <c r="H22" s="51" t="s">
        <v>388</v>
      </c>
      <c r="I22" s="52">
        <v>1</v>
      </c>
      <c r="J22" s="52">
        <v>1</v>
      </c>
      <c r="K22" s="51" t="s">
        <v>4</v>
      </c>
      <c r="L22" s="51" t="s">
        <v>11</v>
      </c>
      <c r="M22" s="51" t="s">
        <v>8</v>
      </c>
      <c r="N22" s="51" t="s">
        <v>171</v>
      </c>
      <c r="O22" s="50"/>
      <c r="P22" s="50" t="s">
        <v>342</v>
      </c>
      <c r="Q22" s="50" t="s">
        <v>342</v>
      </c>
      <c r="R22" s="59"/>
      <c r="S22" s="59">
        <f t="shared" si="10"/>
        <v>0</v>
      </c>
      <c r="T22" s="59"/>
      <c r="U22" s="59">
        <f t="shared" si="11"/>
        <v>0</v>
      </c>
      <c r="V22" s="59"/>
      <c r="W22" s="59">
        <f t="shared" si="12"/>
        <v>0</v>
      </c>
      <c r="X22" s="59"/>
      <c r="Y22" s="59">
        <f t="shared" si="13"/>
        <v>0</v>
      </c>
      <c r="Z22" s="58">
        <f>VLOOKUP(E:E,'[3]costed bom'!$E$2:$AA$495,23,0)</f>
        <v>0</v>
      </c>
      <c r="AA22" s="58">
        <f t="shared" si="4"/>
        <v>0</v>
      </c>
      <c r="AB22" s="59"/>
      <c r="AC22" s="50"/>
      <c r="AD22" s="50"/>
    </row>
    <row r="23" spans="1:30" ht="13" x14ac:dyDescent="0.3">
      <c r="A23" s="49">
        <v>21</v>
      </c>
      <c r="B23" s="49">
        <v>7002</v>
      </c>
      <c r="C23" s="50">
        <v>2</v>
      </c>
      <c r="D23" s="51" t="s">
        <v>20</v>
      </c>
      <c r="E23" s="51" t="s">
        <v>172</v>
      </c>
      <c r="F23" s="50"/>
      <c r="G23" s="51" t="s">
        <v>585</v>
      </c>
      <c r="H23" s="51" t="s">
        <v>402</v>
      </c>
      <c r="I23" s="52">
        <v>1</v>
      </c>
      <c r="J23" s="52">
        <v>1</v>
      </c>
      <c r="K23" s="51" t="s">
        <v>4</v>
      </c>
      <c r="L23" s="51" t="s">
        <v>11</v>
      </c>
      <c r="M23" s="51" t="s">
        <v>8</v>
      </c>
      <c r="N23" s="51" t="s">
        <v>171</v>
      </c>
      <c r="O23" s="50"/>
      <c r="P23" s="50" t="s">
        <v>342</v>
      </c>
      <c r="Q23" s="50" t="s">
        <v>342</v>
      </c>
      <c r="R23" s="59"/>
      <c r="S23" s="59">
        <f t="shared" si="10"/>
        <v>0</v>
      </c>
      <c r="T23" s="59"/>
      <c r="U23" s="59">
        <f t="shared" si="11"/>
        <v>0</v>
      </c>
      <c r="V23" s="59"/>
      <c r="W23" s="59">
        <f t="shared" si="12"/>
        <v>0</v>
      </c>
      <c r="X23" s="59"/>
      <c r="Y23" s="59">
        <f t="shared" si="13"/>
        <v>0</v>
      </c>
      <c r="Z23" s="58">
        <f>VLOOKUP(E:E,'[3]costed bom'!$E$2:$AA$495,23,0)</f>
        <v>0</v>
      </c>
      <c r="AA23" s="58">
        <f t="shared" si="4"/>
        <v>0</v>
      </c>
      <c r="AB23" s="59"/>
      <c r="AC23" s="50"/>
      <c r="AD23" s="50"/>
    </row>
    <row r="24" spans="1:30" ht="13" x14ac:dyDescent="0.3">
      <c r="A24" s="49">
        <v>22</v>
      </c>
      <c r="B24" s="49">
        <v>7003</v>
      </c>
      <c r="C24" s="50">
        <v>2</v>
      </c>
      <c r="D24" s="51" t="s">
        <v>20</v>
      </c>
      <c r="E24" s="51" t="s">
        <v>173</v>
      </c>
      <c r="F24" s="50"/>
      <c r="G24" s="51" t="s">
        <v>582</v>
      </c>
      <c r="H24" s="51" t="s">
        <v>391</v>
      </c>
      <c r="I24" s="52">
        <v>1</v>
      </c>
      <c r="J24" s="52">
        <v>1</v>
      </c>
      <c r="K24" s="51" t="s">
        <v>4</v>
      </c>
      <c r="L24" s="51" t="s">
        <v>11</v>
      </c>
      <c r="M24" s="51" t="s">
        <v>8</v>
      </c>
      <c r="N24" s="51" t="s">
        <v>171</v>
      </c>
      <c r="O24" s="50"/>
      <c r="P24" s="50" t="s">
        <v>342</v>
      </c>
      <c r="Q24" s="50" t="s">
        <v>342</v>
      </c>
      <c r="R24" s="59"/>
      <c r="S24" s="59">
        <f t="shared" si="10"/>
        <v>0</v>
      </c>
      <c r="T24" s="59"/>
      <c r="U24" s="59">
        <f t="shared" si="11"/>
        <v>0</v>
      </c>
      <c r="V24" s="59"/>
      <c r="W24" s="59">
        <f t="shared" si="12"/>
        <v>0</v>
      </c>
      <c r="X24" s="59"/>
      <c r="Y24" s="59">
        <f t="shared" si="13"/>
        <v>0</v>
      </c>
      <c r="Z24" s="58">
        <f>VLOOKUP(E:E,'[3]costed bom'!$E$2:$AA$495,23,0)</f>
        <v>0</v>
      </c>
      <c r="AA24" s="58">
        <f t="shared" si="4"/>
        <v>0</v>
      </c>
      <c r="AB24" s="59"/>
      <c r="AC24" s="50"/>
      <c r="AD24" s="50"/>
    </row>
    <row r="25" spans="1:30" ht="13" x14ac:dyDescent="0.3">
      <c r="A25" s="47">
        <v>23</v>
      </c>
      <c r="B25" s="47">
        <v>10</v>
      </c>
      <c r="C25">
        <v>1</v>
      </c>
      <c r="D25" s="46" t="s">
        <v>2</v>
      </c>
      <c r="E25" s="46" t="s">
        <v>21</v>
      </c>
      <c r="F25" t="s">
        <v>639</v>
      </c>
      <c r="G25" s="46" t="s">
        <v>585</v>
      </c>
      <c r="H25" s="46" t="s">
        <v>403</v>
      </c>
      <c r="I25" s="48">
        <v>1</v>
      </c>
      <c r="J25" s="48">
        <v>1</v>
      </c>
      <c r="K25" s="46" t="s">
        <v>4</v>
      </c>
      <c r="L25" s="46" t="s">
        <v>11</v>
      </c>
      <c r="M25" s="46" t="s">
        <v>8</v>
      </c>
      <c r="N25" s="46" t="s">
        <v>5</v>
      </c>
      <c r="O25" s="61" t="s">
        <v>640</v>
      </c>
      <c r="P25" t="s">
        <v>342</v>
      </c>
      <c r="Q25" t="s">
        <v>342</v>
      </c>
      <c r="R25" s="58">
        <f>VLOOKUP(E:E,'[2]853-224170-107'!$A:$F,6,0)</f>
        <v>7.8659999999999997</v>
      </c>
      <c r="S25" s="58">
        <f t="shared" ref="S25:S30" si="15">J25*R25</f>
        <v>7.8659999999999997</v>
      </c>
      <c r="T25" s="58">
        <f>VLOOKUP(E:E,'[2]853-224170-107'!$A:$H,8,0)</f>
        <v>7.6590000000000007</v>
      </c>
      <c r="U25" s="58">
        <f t="shared" ref="U25:U30" si="16">J25*T25</f>
        <v>7.6590000000000007</v>
      </c>
      <c r="V25" s="58">
        <f>VLOOKUP(E:E,'[2]853-224170-107'!$A:$J,10,0)</f>
        <v>7.4520000000000008</v>
      </c>
      <c r="W25" s="58">
        <f t="shared" ref="W25:W30" si="17">J25*V25</f>
        <v>7.4520000000000008</v>
      </c>
      <c r="X25" s="58">
        <f>VLOOKUP(E:E,'[2]853-224170-107'!$A:$L,12,0)</f>
        <v>7.245000000000001</v>
      </c>
      <c r="Y25" s="58">
        <f t="shared" ref="Y25:Y30" si="18">J25*X25</f>
        <v>7.245000000000001</v>
      </c>
      <c r="Z25" s="58">
        <f>VLOOKUP(E:E,'[3]costed bom'!$E$2:$AA$495,23,0)</f>
        <v>14.090399999999999</v>
      </c>
      <c r="AA25" s="58">
        <f t="shared" si="4"/>
        <v>14.090399999999999</v>
      </c>
      <c r="AB25" s="58">
        <f t="shared" ref="AB25:AB26" si="19">Y25-AA25</f>
        <v>-6.8453999999999979</v>
      </c>
      <c r="AC25">
        <v>70</v>
      </c>
      <c r="AD25" t="s">
        <v>670</v>
      </c>
    </row>
    <row r="26" spans="1:30" ht="13" x14ac:dyDescent="0.3">
      <c r="A26" s="47">
        <v>24</v>
      </c>
      <c r="B26" s="47">
        <v>12</v>
      </c>
      <c r="C26">
        <v>1</v>
      </c>
      <c r="D26" s="46" t="s">
        <v>2</v>
      </c>
      <c r="E26" s="46" t="s">
        <v>22</v>
      </c>
      <c r="F26" t="s">
        <v>639</v>
      </c>
      <c r="G26" s="46" t="s">
        <v>584</v>
      </c>
      <c r="H26" s="46" t="s">
        <v>404</v>
      </c>
      <c r="I26" s="48">
        <v>1</v>
      </c>
      <c r="J26" s="48">
        <v>1</v>
      </c>
      <c r="K26" s="46" t="s">
        <v>4</v>
      </c>
      <c r="L26" s="46" t="s">
        <v>6</v>
      </c>
      <c r="M26" s="46" t="s">
        <v>8</v>
      </c>
      <c r="N26" s="46" t="s">
        <v>5</v>
      </c>
      <c r="O26" s="61" t="s">
        <v>640</v>
      </c>
      <c r="P26" t="s">
        <v>342</v>
      </c>
      <c r="Q26" t="s">
        <v>342</v>
      </c>
      <c r="R26" s="58">
        <f>VLOOKUP(E:E,'[2]853-224170-107'!$A:$F,6,0)</f>
        <v>5.016</v>
      </c>
      <c r="S26" s="58">
        <f t="shared" si="15"/>
        <v>5.016</v>
      </c>
      <c r="T26" s="58">
        <f>VLOOKUP(E:E,'[2]853-224170-107'!$A:$H,8,0)</f>
        <v>4.8840000000000012</v>
      </c>
      <c r="U26" s="58">
        <f t="shared" si="16"/>
        <v>4.8840000000000012</v>
      </c>
      <c r="V26" s="58">
        <f>VLOOKUP(E:E,'[2]853-224170-107'!$A:$J,10,0)</f>
        <v>4.7520000000000007</v>
      </c>
      <c r="W26" s="58">
        <f t="shared" si="17"/>
        <v>4.7520000000000007</v>
      </c>
      <c r="X26" s="58">
        <f>VLOOKUP(E:E,'[2]853-224170-107'!$A:$L,12,0)</f>
        <v>4.620000000000001</v>
      </c>
      <c r="Y26" s="58">
        <f t="shared" si="18"/>
        <v>4.620000000000001</v>
      </c>
      <c r="Z26" s="58">
        <f>VLOOKUP(E:E,'[3]costed bom'!$E$2:$AA$495,23,0)</f>
        <v>8.9404000000000003</v>
      </c>
      <c r="AA26" s="58">
        <f t="shared" si="4"/>
        <v>8.9404000000000003</v>
      </c>
      <c r="AB26" s="58">
        <f t="shared" si="19"/>
        <v>-4.3203999999999994</v>
      </c>
      <c r="AC26">
        <v>70</v>
      </c>
      <c r="AD26" t="s">
        <v>670</v>
      </c>
    </row>
    <row r="27" spans="1:30" ht="13" x14ac:dyDescent="0.3">
      <c r="A27" s="49">
        <v>25</v>
      </c>
      <c r="B27" s="49">
        <v>7000</v>
      </c>
      <c r="C27" s="50">
        <v>2</v>
      </c>
      <c r="D27" s="51" t="s">
        <v>22</v>
      </c>
      <c r="E27" s="51" t="s">
        <v>193</v>
      </c>
      <c r="F27" s="50"/>
      <c r="G27" s="51" t="s">
        <v>86</v>
      </c>
      <c r="H27" s="51" t="s">
        <v>387</v>
      </c>
      <c r="I27" s="52">
        <v>1</v>
      </c>
      <c r="J27" s="52">
        <v>1</v>
      </c>
      <c r="K27" s="51" t="s">
        <v>4</v>
      </c>
      <c r="L27" s="51" t="s">
        <v>11</v>
      </c>
      <c r="M27" s="51" t="s">
        <v>8</v>
      </c>
      <c r="N27" s="51" t="s">
        <v>171</v>
      </c>
      <c r="O27" s="50"/>
      <c r="P27" s="50" t="s">
        <v>342</v>
      </c>
      <c r="Q27" s="50" t="s">
        <v>342</v>
      </c>
      <c r="R27" s="59"/>
      <c r="S27" s="59">
        <f t="shared" si="15"/>
        <v>0</v>
      </c>
      <c r="T27" s="59"/>
      <c r="U27" s="59">
        <f t="shared" si="16"/>
        <v>0</v>
      </c>
      <c r="V27" s="59"/>
      <c r="W27" s="59">
        <f t="shared" si="17"/>
        <v>0</v>
      </c>
      <c r="X27" s="59"/>
      <c r="Y27" s="59">
        <f t="shared" si="18"/>
        <v>0</v>
      </c>
      <c r="Z27" s="58">
        <f>VLOOKUP(E:E,'[3]costed bom'!$E$2:$AA$495,23,0)</f>
        <v>0</v>
      </c>
      <c r="AA27" s="58">
        <f t="shared" si="4"/>
        <v>0</v>
      </c>
      <c r="AB27" s="59"/>
      <c r="AC27" s="50"/>
      <c r="AD27" s="50"/>
    </row>
    <row r="28" spans="1:30" ht="13" x14ac:dyDescent="0.3">
      <c r="A28" s="49">
        <v>26</v>
      </c>
      <c r="B28" s="49">
        <v>7001</v>
      </c>
      <c r="C28" s="50">
        <v>2</v>
      </c>
      <c r="D28" s="51" t="s">
        <v>22</v>
      </c>
      <c r="E28" s="51" t="s">
        <v>170</v>
      </c>
      <c r="F28" s="50"/>
      <c r="G28" s="51" t="s">
        <v>578</v>
      </c>
      <c r="H28" s="51" t="s">
        <v>388</v>
      </c>
      <c r="I28" s="52">
        <v>1</v>
      </c>
      <c r="J28" s="52">
        <v>1</v>
      </c>
      <c r="K28" s="51" t="s">
        <v>4</v>
      </c>
      <c r="L28" s="51" t="s">
        <v>11</v>
      </c>
      <c r="M28" s="51" t="s">
        <v>8</v>
      </c>
      <c r="N28" s="51" t="s">
        <v>171</v>
      </c>
      <c r="O28" s="50"/>
      <c r="P28" s="50" t="s">
        <v>342</v>
      </c>
      <c r="Q28" s="50" t="s">
        <v>342</v>
      </c>
      <c r="R28" s="59"/>
      <c r="S28" s="59">
        <f t="shared" si="15"/>
        <v>0</v>
      </c>
      <c r="T28" s="59"/>
      <c r="U28" s="59">
        <f t="shared" si="16"/>
        <v>0</v>
      </c>
      <c r="V28" s="59"/>
      <c r="W28" s="59">
        <f t="shared" si="17"/>
        <v>0</v>
      </c>
      <c r="X28" s="59"/>
      <c r="Y28" s="59">
        <f t="shared" si="18"/>
        <v>0</v>
      </c>
      <c r="Z28" s="58">
        <f>VLOOKUP(E:E,'[3]costed bom'!$E$2:$AA$495,23,0)</f>
        <v>0</v>
      </c>
      <c r="AA28" s="58">
        <f t="shared" si="4"/>
        <v>0</v>
      </c>
      <c r="AB28" s="59"/>
      <c r="AC28" s="50"/>
      <c r="AD28" s="50"/>
    </row>
    <row r="29" spans="1:30" ht="13" x14ac:dyDescent="0.3">
      <c r="A29" s="49">
        <v>27</v>
      </c>
      <c r="B29" s="49">
        <v>7002</v>
      </c>
      <c r="C29" s="50">
        <v>2</v>
      </c>
      <c r="D29" s="51" t="s">
        <v>22</v>
      </c>
      <c r="E29" s="51" t="s">
        <v>172</v>
      </c>
      <c r="F29" s="50"/>
      <c r="G29" s="51" t="s">
        <v>585</v>
      </c>
      <c r="H29" s="51" t="s">
        <v>402</v>
      </c>
      <c r="I29" s="52">
        <v>1</v>
      </c>
      <c r="J29" s="52">
        <v>1</v>
      </c>
      <c r="K29" s="51" t="s">
        <v>4</v>
      </c>
      <c r="L29" s="51" t="s">
        <v>11</v>
      </c>
      <c r="M29" s="51" t="s">
        <v>8</v>
      </c>
      <c r="N29" s="51" t="s">
        <v>171</v>
      </c>
      <c r="O29" s="50"/>
      <c r="P29" s="50" t="s">
        <v>342</v>
      </c>
      <c r="Q29" s="50" t="s">
        <v>342</v>
      </c>
      <c r="R29" s="59"/>
      <c r="S29" s="59">
        <f t="shared" si="15"/>
        <v>0</v>
      </c>
      <c r="T29" s="59"/>
      <c r="U29" s="59">
        <f t="shared" si="16"/>
        <v>0</v>
      </c>
      <c r="V29" s="59"/>
      <c r="W29" s="59">
        <f t="shared" si="17"/>
        <v>0</v>
      </c>
      <c r="X29" s="59"/>
      <c r="Y29" s="59">
        <f t="shared" si="18"/>
        <v>0</v>
      </c>
      <c r="Z29" s="58">
        <f>VLOOKUP(E:E,'[3]costed bom'!$E$2:$AA$495,23,0)</f>
        <v>0</v>
      </c>
      <c r="AA29" s="58">
        <f t="shared" si="4"/>
        <v>0</v>
      </c>
      <c r="AB29" s="59"/>
      <c r="AC29" s="50"/>
      <c r="AD29" s="50"/>
    </row>
    <row r="30" spans="1:30" ht="13" x14ac:dyDescent="0.3">
      <c r="A30" s="49">
        <v>28</v>
      </c>
      <c r="B30" s="49">
        <v>7003</v>
      </c>
      <c r="C30" s="50">
        <v>2</v>
      </c>
      <c r="D30" s="51" t="s">
        <v>22</v>
      </c>
      <c r="E30" s="51" t="s">
        <v>173</v>
      </c>
      <c r="F30" s="50"/>
      <c r="G30" s="51" t="s">
        <v>582</v>
      </c>
      <c r="H30" s="51" t="s">
        <v>391</v>
      </c>
      <c r="I30" s="52">
        <v>1</v>
      </c>
      <c r="J30" s="52">
        <v>1</v>
      </c>
      <c r="K30" s="51" t="s">
        <v>4</v>
      </c>
      <c r="L30" s="51" t="s">
        <v>11</v>
      </c>
      <c r="M30" s="51" t="s">
        <v>8</v>
      </c>
      <c r="N30" s="51" t="s">
        <v>171</v>
      </c>
      <c r="O30" s="50"/>
      <c r="P30" s="50" t="s">
        <v>342</v>
      </c>
      <c r="Q30" s="50" t="s">
        <v>342</v>
      </c>
      <c r="R30" s="59"/>
      <c r="S30" s="59">
        <f t="shared" si="15"/>
        <v>0</v>
      </c>
      <c r="T30" s="59"/>
      <c r="U30" s="59">
        <f t="shared" si="16"/>
        <v>0</v>
      </c>
      <c r="V30" s="59"/>
      <c r="W30" s="59">
        <f t="shared" si="17"/>
        <v>0</v>
      </c>
      <c r="X30" s="59"/>
      <c r="Y30" s="59">
        <f t="shared" si="18"/>
        <v>0</v>
      </c>
      <c r="Z30" s="58">
        <f>VLOOKUP(E:E,'[3]costed bom'!$E$2:$AA$495,23,0)</f>
        <v>0</v>
      </c>
      <c r="AA30" s="58">
        <f t="shared" si="4"/>
        <v>0</v>
      </c>
      <c r="AB30" s="59"/>
      <c r="AC30" s="50"/>
      <c r="AD30" s="50"/>
    </row>
    <row r="31" spans="1:30" ht="13" x14ac:dyDescent="0.3">
      <c r="A31" s="47">
        <v>29</v>
      </c>
      <c r="B31" s="47">
        <v>16</v>
      </c>
      <c r="C31">
        <v>1</v>
      </c>
      <c r="D31" s="46" t="s">
        <v>2</v>
      </c>
      <c r="E31" s="46" t="s">
        <v>23</v>
      </c>
      <c r="F31" t="s">
        <v>638</v>
      </c>
      <c r="G31" s="46" t="s">
        <v>585</v>
      </c>
      <c r="H31" s="46" t="s">
        <v>405</v>
      </c>
      <c r="I31" s="48">
        <v>1</v>
      </c>
      <c r="J31" s="48">
        <v>1</v>
      </c>
      <c r="K31" s="46" t="s">
        <v>4</v>
      </c>
      <c r="L31" s="46" t="s">
        <v>11</v>
      </c>
      <c r="M31" s="46" t="s">
        <v>8</v>
      </c>
      <c r="N31" s="46" t="s">
        <v>5</v>
      </c>
      <c r="O31" s="61" t="s">
        <v>640</v>
      </c>
      <c r="P31" t="s">
        <v>342</v>
      </c>
      <c r="Q31" t="s">
        <v>342</v>
      </c>
      <c r="R31" s="58">
        <f>VLOOKUP(E:E,'[2]853-224170-107'!$A:$F,6,0)</f>
        <v>30.802800000000001</v>
      </c>
      <c r="S31" s="58">
        <f>J31*R31</f>
        <v>30.802800000000001</v>
      </c>
      <c r="T31" s="58">
        <f>VLOOKUP(E:E,'[2]853-224170-107'!$A:$H,8,0)</f>
        <v>29.992200000000008</v>
      </c>
      <c r="U31" s="58">
        <f>J31*T31</f>
        <v>29.992200000000008</v>
      </c>
      <c r="V31" s="58">
        <f>VLOOKUP(E:E,'[2]853-224170-107'!$A:$J,10,0)</f>
        <v>29.181600000000007</v>
      </c>
      <c r="W31" s="58">
        <f>J31*V31</f>
        <v>29.181600000000007</v>
      </c>
      <c r="X31" s="58">
        <f>VLOOKUP(E:E,'[2]853-224170-107'!$A:$L,12,0)</f>
        <v>28.371000000000006</v>
      </c>
      <c r="Y31" s="58">
        <f>J31*X31</f>
        <v>28.371000000000006</v>
      </c>
      <c r="Z31" s="58">
        <f>VLOOKUP(E:E,'[3]costed bom'!$E$2:$AA$495,23,0)</f>
        <v>41</v>
      </c>
      <c r="AA31" s="58">
        <f t="shared" si="4"/>
        <v>41</v>
      </c>
      <c r="AB31" s="58">
        <f>Y31-AA31</f>
        <v>-12.628999999999994</v>
      </c>
      <c r="AC31">
        <v>154</v>
      </c>
      <c r="AD31" t="s">
        <v>670</v>
      </c>
    </row>
    <row r="32" spans="1:30" ht="13" x14ac:dyDescent="0.3">
      <c r="A32" s="49">
        <v>30</v>
      </c>
      <c r="B32" s="49">
        <v>0</v>
      </c>
      <c r="C32" s="50">
        <v>2</v>
      </c>
      <c r="D32" s="51" t="s">
        <v>23</v>
      </c>
      <c r="E32" s="51" t="s">
        <v>198</v>
      </c>
      <c r="F32" s="50"/>
      <c r="G32" s="51" t="s">
        <v>585</v>
      </c>
      <c r="H32" s="51" t="s">
        <v>199</v>
      </c>
      <c r="I32" s="52">
        <v>1</v>
      </c>
      <c r="J32" s="52">
        <v>1</v>
      </c>
      <c r="K32" s="51" t="s">
        <v>4</v>
      </c>
      <c r="L32" s="51" t="s">
        <v>11</v>
      </c>
      <c r="M32" s="51" t="s">
        <v>8</v>
      </c>
      <c r="N32" s="51" t="s">
        <v>171</v>
      </c>
      <c r="O32" s="50"/>
      <c r="P32" s="50" t="s">
        <v>342</v>
      </c>
      <c r="Q32" s="50" t="s">
        <v>342</v>
      </c>
      <c r="R32" s="59"/>
      <c r="S32" s="59">
        <f t="shared" ref="S32:S42" si="20">J32*R32</f>
        <v>0</v>
      </c>
      <c r="T32" s="59"/>
      <c r="U32" s="59">
        <f t="shared" ref="U32:U42" si="21">J32*T32</f>
        <v>0</v>
      </c>
      <c r="V32" s="59"/>
      <c r="W32" s="59">
        <f t="shared" ref="W32:W42" si="22">J32*V32</f>
        <v>0</v>
      </c>
      <c r="X32" s="59"/>
      <c r="Y32" s="59">
        <f t="shared" ref="Y32:Y42" si="23">J32*X32</f>
        <v>0</v>
      </c>
      <c r="Z32" s="58">
        <f>VLOOKUP(E:E,'[3]costed bom'!$E$2:$AA$495,23,0)</f>
        <v>0</v>
      </c>
      <c r="AA32" s="58">
        <f t="shared" si="4"/>
        <v>0</v>
      </c>
      <c r="AB32" s="59"/>
      <c r="AC32" s="50"/>
      <c r="AD32" s="50"/>
    </row>
    <row r="33" spans="1:30" ht="13" x14ac:dyDescent="0.3">
      <c r="A33" s="49">
        <v>31</v>
      </c>
      <c r="B33" s="49">
        <v>1</v>
      </c>
      <c r="C33" s="50">
        <v>2</v>
      </c>
      <c r="D33" s="51" t="s">
        <v>23</v>
      </c>
      <c r="E33" s="51" t="s">
        <v>200</v>
      </c>
      <c r="F33" s="50"/>
      <c r="G33" s="51" t="s">
        <v>584</v>
      </c>
      <c r="H33" s="51" t="s">
        <v>406</v>
      </c>
      <c r="I33" s="52">
        <v>1</v>
      </c>
      <c r="J33" s="52">
        <v>1</v>
      </c>
      <c r="K33" s="51" t="s">
        <v>4</v>
      </c>
      <c r="L33" s="51" t="s">
        <v>11</v>
      </c>
      <c r="M33" s="51" t="s">
        <v>8</v>
      </c>
      <c r="N33" s="51" t="s">
        <v>5</v>
      </c>
      <c r="O33" s="50"/>
      <c r="P33" s="50" t="s">
        <v>201</v>
      </c>
      <c r="Q33" s="50" t="s">
        <v>594</v>
      </c>
      <c r="R33" s="59"/>
      <c r="S33" s="59">
        <f t="shared" si="20"/>
        <v>0</v>
      </c>
      <c r="T33" s="59"/>
      <c r="U33" s="59">
        <f t="shared" si="21"/>
        <v>0</v>
      </c>
      <c r="V33" s="59"/>
      <c r="W33" s="59">
        <f t="shared" si="22"/>
        <v>0</v>
      </c>
      <c r="X33" s="59"/>
      <c r="Y33" s="59">
        <f t="shared" si="23"/>
        <v>0</v>
      </c>
      <c r="Z33" s="58">
        <f>VLOOKUP(E:E,'[3]costed bom'!$E$2:$AA$495,23,0)</f>
        <v>0</v>
      </c>
      <c r="AA33" s="58">
        <f t="shared" si="4"/>
        <v>0</v>
      </c>
      <c r="AB33" s="59"/>
      <c r="AC33" s="50"/>
      <c r="AD33" s="50"/>
    </row>
    <row r="34" spans="1:30" ht="13" x14ac:dyDescent="0.3">
      <c r="A34" s="49">
        <v>32</v>
      </c>
      <c r="B34" s="49">
        <v>2</v>
      </c>
      <c r="C34" s="50">
        <v>2</v>
      </c>
      <c r="D34" s="51" t="s">
        <v>23</v>
      </c>
      <c r="E34" s="51" t="s">
        <v>202</v>
      </c>
      <c r="F34" s="50"/>
      <c r="G34" s="51" t="s">
        <v>584</v>
      </c>
      <c r="H34" s="51" t="s">
        <v>407</v>
      </c>
      <c r="I34" s="52">
        <v>1</v>
      </c>
      <c r="J34" s="52">
        <v>1</v>
      </c>
      <c r="K34" s="51" t="s">
        <v>163</v>
      </c>
      <c r="L34" s="51" t="s">
        <v>11</v>
      </c>
      <c r="M34" s="51" t="s">
        <v>8</v>
      </c>
      <c r="N34" s="51" t="s">
        <v>5</v>
      </c>
      <c r="O34" s="50"/>
      <c r="P34" s="50" t="s">
        <v>204</v>
      </c>
      <c r="Q34" s="50" t="s">
        <v>203</v>
      </c>
      <c r="R34" s="59"/>
      <c r="S34" s="59">
        <f t="shared" si="20"/>
        <v>0</v>
      </c>
      <c r="T34" s="59"/>
      <c r="U34" s="59">
        <f t="shared" si="21"/>
        <v>0</v>
      </c>
      <c r="V34" s="59"/>
      <c r="W34" s="59">
        <f t="shared" si="22"/>
        <v>0</v>
      </c>
      <c r="X34" s="59"/>
      <c r="Y34" s="59">
        <f t="shared" si="23"/>
        <v>0</v>
      </c>
      <c r="Z34" s="58">
        <f>VLOOKUP(E:E,'[3]costed bom'!$E$2:$AA$495,23,0)</f>
        <v>0</v>
      </c>
      <c r="AA34" s="58">
        <f t="shared" si="4"/>
        <v>0</v>
      </c>
      <c r="AB34" s="59"/>
      <c r="AC34" s="50"/>
      <c r="AD34" s="50"/>
    </row>
    <row r="35" spans="1:30" ht="13" x14ac:dyDescent="0.3">
      <c r="A35" s="49">
        <v>33</v>
      </c>
      <c r="B35" s="49">
        <v>3</v>
      </c>
      <c r="C35" s="50">
        <v>2</v>
      </c>
      <c r="D35" s="51" t="s">
        <v>23</v>
      </c>
      <c r="E35" s="51" t="s">
        <v>205</v>
      </c>
      <c r="F35" s="50"/>
      <c r="G35" s="51" t="s">
        <v>584</v>
      </c>
      <c r="H35" s="51" t="s">
        <v>408</v>
      </c>
      <c r="I35" s="52">
        <v>1</v>
      </c>
      <c r="J35" s="52">
        <v>1</v>
      </c>
      <c r="K35" s="51" t="s">
        <v>4</v>
      </c>
      <c r="L35" s="51" t="s">
        <v>11</v>
      </c>
      <c r="M35" s="51" t="s">
        <v>8</v>
      </c>
      <c r="N35" s="51" t="s">
        <v>5</v>
      </c>
      <c r="O35" s="50"/>
      <c r="P35" s="50" t="s">
        <v>595</v>
      </c>
      <c r="Q35" s="50" t="s">
        <v>594</v>
      </c>
      <c r="R35" s="59"/>
      <c r="S35" s="59">
        <f t="shared" si="20"/>
        <v>0</v>
      </c>
      <c r="T35" s="59"/>
      <c r="U35" s="59">
        <f t="shared" si="21"/>
        <v>0</v>
      </c>
      <c r="V35" s="59"/>
      <c r="W35" s="59">
        <f t="shared" si="22"/>
        <v>0</v>
      </c>
      <c r="X35" s="59"/>
      <c r="Y35" s="59">
        <f t="shared" si="23"/>
        <v>0</v>
      </c>
      <c r="Z35" s="58">
        <f>VLOOKUP(E:E,'[3]costed bom'!$E$2:$AA$495,23,0)</f>
        <v>0</v>
      </c>
      <c r="AA35" s="58">
        <f t="shared" si="4"/>
        <v>0</v>
      </c>
      <c r="AB35" s="59"/>
      <c r="AC35" s="50"/>
      <c r="AD35" s="50"/>
    </row>
    <row r="36" spans="1:30" ht="13" x14ac:dyDescent="0.3">
      <c r="A36" s="49">
        <v>34</v>
      </c>
      <c r="B36" s="49">
        <v>4</v>
      </c>
      <c r="C36" s="50">
        <v>2</v>
      </c>
      <c r="D36" s="51" t="s">
        <v>23</v>
      </c>
      <c r="E36" s="51" t="s">
        <v>206</v>
      </c>
      <c r="F36" s="50"/>
      <c r="G36" s="51" t="s">
        <v>585</v>
      </c>
      <c r="H36" s="51" t="s">
        <v>409</v>
      </c>
      <c r="I36" s="52">
        <v>1</v>
      </c>
      <c r="J36" s="52">
        <v>1</v>
      </c>
      <c r="K36" s="51" t="s">
        <v>4</v>
      </c>
      <c r="L36" s="51" t="s">
        <v>11</v>
      </c>
      <c r="M36" s="51" t="s">
        <v>8</v>
      </c>
      <c r="N36" s="51" t="s">
        <v>5</v>
      </c>
      <c r="O36" s="50"/>
      <c r="P36" s="50" t="s">
        <v>207</v>
      </c>
      <c r="Q36" s="50" t="s">
        <v>596</v>
      </c>
      <c r="R36" s="59"/>
      <c r="S36" s="59">
        <f t="shared" si="20"/>
        <v>0</v>
      </c>
      <c r="T36" s="59"/>
      <c r="U36" s="59">
        <f t="shared" si="21"/>
        <v>0</v>
      </c>
      <c r="V36" s="59"/>
      <c r="W36" s="59">
        <f t="shared" si="22"/>
        <v>0</v>
      </c>
      <c r="X36" s="59"/>
      <c r="Y36" s="59">
        <f t="shared" si="23"/>
        <v>0</v>
      </c>
      <c r="Z36" s="58">
        <f>VLOOKUP(E:E,'[3]costed bom'!$E$2:$AA$495,23,0)</f>
        <v>0</v>
      </c>
      <c r="AA36" s="58">
        <f t="shared" si="4"/>
        <v>0</v>
      </c>
      <c r="AB36" s="59"/>
      <c r="AC36" s="50"/>
      <c r="AD36" s="50"/>
    </row>
    <row r="37" spans="1:30" ht="13" x14ac:dyDescent="0.3">
      <c r="A37" s="49">
        <v>35</v>
      </c>
      <c r="B37" s="49">
        <v>5</v>
      </c>
      <c r="C37" s="50">
        <v>2</v>
      </c>
      <c r="D37" s="51" t="s">
        <v>23</v>
      </c>
      <c r="E37" s="51" t="s">
        <v>208</v>
      </c>
      <c r="F37" s="50"/>
      <c r="G37" s="51" t="s">
        <v>584</v>
      </c>
      <c r="H37" s="51" t="s">
        <v>410</v>
      </c>
      <c r="I37" s="52">
        <v>1</v>
      </c>
      <c r="J37" s="52">
        <v>1</v>
      </c>
      <c r="K37" s="51" t="s">
        <v>4</v>
      </c>
      <c r="L37" s="51" t="s">
        <v>11</v>
      </c>
      <c r="M37" s="51" t="s">
        <v>8</v>
      </c>
      <c r="N37" s="51" t="s">
        <v>5</v>
      </c>
      <c r="O37" s="50"/>
      <c r="P37" s="50" t="s">
        <v>209</v>
      </c>
      <c r="Q37" s="50" t="s">
        <v>594</v>
      </c>
      <c r="R37" s="59"/>
      <c r="S37" s="59">
        <f t="shared" si="20"/>
        <v>0</v>
      </c>
      <c r="T37" s="59"/>
      <c r="U37" s="59">
        <f t="shared" si="21"/>
        <v>0</v>
      </c>
      <c r="V37" s="59"/>
      <c r="W37" s="59">
        <f t="shared" si="22"/>
        <v>0</v>
      </c>
      <c r="X37" s="59"/>
      <c r="Y37" s="59">
        <f t="shared" si="23"/>
        <v>0</v>
      </c>
      <c r="Z37" s="58">
        <f>VLOOKUP(E:E,'[3]costed bom'!$E$2:$AA$495,23,0)</f>
        <v>0</v>
      </c>
      <c r="AA37" s="58">
        <f t="shared" si="4"/>
        <v>0</v>
      </c>
      <c r="AB37" s="59"/>
      <c r="AC37" s="50"/>
      <c r="AD37" s="50"/>
    </row>
    <row r="38" spans="1:30" ht="13" x14ac:dyDescent="0.3">
      <c r="A38" s="49">
        <v>36</v>
      </c>
      <c r="B38" s="49">
        <v>6</v>
      </c>
      <c r="C38" s="50">
        <v>2</v>
      </c>
      <c r="D38" s="51" t="s">
        <v>23</v>
      </c>
      <c r="E38" s="51" t="s">
        <v>210</v>
      </c>
      <c r="F38" s="50"/>
      <c r="G38" s="51" t="s">
        <v>584</v>
      </c>
      <c r="H38" s="51" t="s">
        <v>411</v>
      </c>
      <c r="I38" s="52">
        <v>1</v>
      </c>
      <c r="J38" s="52">
        <v>1</v>
      </c>
      <c r="K38" s="51" t="s">
        <v>163</v>
      </c>
      <c r="L38" s="51" t="s">
        <v>11</v>
      </c>
      <c r="M38" s="51" t="s">
        <v>8</v>
      </c>
      <c r="N38" s="51" t="s">
        <v>5</v>
      </c>
      <c r="O38" s="50"/>
      <c r="P38" s="50" t="s">
        <v>597</v>
      </c>
      <c r="Q38" s="50" t="s">
        <v>598</v>
      </c>
      <c r="R38" s="59"/>
      <c r="S38" s="59">
        <f t="shared" si="20"/>
        <v>0</v>
      </c>
      <c r="T38" s="59"/>
      <c r="U38" s="59">
        <f t="shared" si="21"/>
        <v>0</v>
      </c>
      <c r="V38" s="59"/>
      <c r="W38" s="59">
        <f t="shared" si="22"/>
        <v>0</v>
      </c>
      <c r="X38" s="59"/>
      <c r="Y38" s="59">
        <f t="shared" si="23"/>
        <v>0</v>
      </c>
      <c r="Z38" s="58">
        <f>VLOOKUP(E:E,'[3]costed bom'!$E$2:$AA$495,23,0)</f>
        <v>0</v>
      </c>
      <c r="AA38" s="58">
        <f t="shared" si="4"/>
        <v>0</v>
      </c>
      <c r="AB38" s="59"/>
      <c r="AC38" s="50"/>
      <c r="AD38" s="50"/>
    </row>
    <row r="39" spans="1:30" ht="13" x14ac:dyDescent="0.3">
      <c r="A39" s="49">
        <v>37</v>
      </c>
      <c r="B39" s="49">
        <v>7</v>
      </c>
      <c r="C39" s="50">
        <v>2</v>
      </c>
      <c r="D39" s="51" t="s">
        <v>23</v>
      </c>
      <c r="E39" s="51" t="s">
        <v>211</v>
      </c>
      <c r="F39" s="50"/>
      <c r="G39" s="51" t="s">
        <v>585</v>
      </c>
      <c r="H39" s="51" t="s">
        <v>412</v>
      </c>
      <c r="I39" s="52">
        <v>1</v>
      </c>
      <c r="J39" s="52">
        <v>1</v>
      </c>
      <c r="K39" s="51" t="s">
        <v>4</v>
      </c>
      <c r="L39" s="51" t="s">
        <v>11</v>
      </c>
      <c r="M39" s="51" t="s">
        <v>8</v>
      </c>
      <c r="N39" s="51" t="s">
        <v>5</v>
      </c>
      <c r="O39" s="50"/>
      <c r="P39" s="50" t="s">
        <v>599</v>
      </c>
      <c r="Q39" s="50" t="s">
        <v>296</v>
      </c>
      <c r="R39" s="59"/>
      <c r="S39" s="59">
        <f t="shared" si="20"/>
        <v>0</v>
      </c>
      <c r="T39" s="59"/>
      <c r="U39" s="59">
        <f t="shared" si="21"/>
        <v>0</v>
      </c>
      <c r="V39" s="59"/>
      <c r="W39" s="59">
        <f t="shared" si="22"/>
        <v>0</v>
      </c>
      <c r="X39" s="59"/>
      <c r="Y39" s="59">
        <f t="shared" si="23"/>
        <v>0</v>
      </c>
      <c r="Z39" s="58">
        <f>VLOOKUP(E:E,'[3]costed bom'!$E$2:$AA$495,23,0)</f>
        <v>0</v>
      </c>
      <c r="AA39" s="58">
        <f t="shared" si="4"/>
        <v>0</v>
      </c>
      <c r="AB39" s="59"/>
      <c r="AC39" s="50"/>
      <c r="AD39" s="50"/>
    </row>
    <row r="40" spans="1:30" ht="13" x14ac:dyDescent="0.3">
      <c r="A40" s="49">
        <v>38</v>
      </c>
      <c r="B40" s="49">
        <v>8</v>
      </c>
      <c r="C40" s="50">
        <v>2</v>
      </c>
      <c r="D40" s="51" t="s">
        <v>23</v>
      </c>
      <c r="E40" s="51" t="s">
        <v>212</v>
      </c>
      <c r="F40" s="50"/>
      <c r="G40" s="51" t="s">
        <v>585</v>
      </c>
      <c r="H40" s="51" t="s">
        <v>413</v>
      </c>
      <c r="I40" s="52">
        <v>1</v>
      </c>
      <c r="J40" s="52">
        <v>1</v>
      </c>
      <c r="K40" s="51" t="s">
        <v>4</v>
      </c>
      <c r="L40" s="51" t="s">
        <v>11</v>
      </c>
      <c r="M40" s="51" t="s">
        <v>8</v>
      </c>
      <c r="N40" s="51" t="s">
        <v>5</v>
      </c>
      <c r="O40" s="50"/>
      <c r="P40" s="50" t="s">
        <v>213</v>
      </c>
      <c r="Q40" s="50" t="s">
        <v>296</v>
      </c>
      <c r="R40" s="59"/>
      <c r="S40" s="59">
        <f t="shared" si="20"/>
        <v>0</v>
      </c>
      <c r="T40" s="59"/>
      <c r="U40" s="59">
        <f t="shared" si="21"/>
        <v>0</v>
      </c>
      <c r="V40" s="59"/>
      <c r="W40" s="59">
        <f t="shared" si="22"/>
        <v>0</v>
      </c>
      <c r="X40" s="59"/>
      <c r="Y40" s="59">
        <f t="shared" si="23"/>
        <v>0</v>
      </c>
      <c r="Z40" s="58">
        <f>VLOOKUP(E:E,'[3]costed bom'!$E$2:$AA$495,23,0)</f>
        <v>0</v>
      </c>
      <c r="AA40" s="58">
        <f t="shared" si="4"/>
        <v>0</v>
      </c>
      <c r="AB40" s="59"/>
      <c r="AC40" s="50"/>
      <c r="AD40" s="50"/>
    </row>
    <row r="41" spans="1:30" ht="13" x14ac:dyDescent="0.3">
      <c r="A41" s="49">
        <v>39</v>
      </c>
      <c r="B41" s="49">
        <v>9</v>
      </c>
      <c r="C41" s="50">
        <v>2</v>
      </c>
      <c r="D41" s="51" t="s">
        <v>23</v>
      </c>
      <c r="E41" s="51" t="s">
        <v>214</v>
      </c>
      <c r="F41" s="50"/>
      <c r="G41" s="51" t="s">
        <v>585</v>
      </c>
      <c r="H41" s="51" t="s">
        <v>414</v>
      </c>
      <c r="I41" s="52">
        <v>2</v>
      </c>
      <c r="J41" s="52">
        <v>2</v>
      </c>
      <c r="K41" s="51" t="s">
        <v>4</v>
      </c>
      <c r="L41" s="51" t="s">
        <v>11</v>
      </c>
      <c r="M41" s="51" t="s">
        <v>8</v>
      </c>
      <c r="N41" s="51" t="s">
        <v>5</v>
      </c>
      <c r="O41" s="50"/>
      <c r="P41" s="50" t="s">
        <v>215</v>
      </c>
      <c r="Q41" s="50" t="s">
        <v>598</v>
      </c>
      <c r="R41" s="59"/>
      <c r="S41" s="59">
        <f t="shared" si="20"/>
        <v>0</v>
      </c>
      <c r="T41" s="59"/>
      <c r="U41" s="59">
        <f t="shared" si="21"/>
        <v>0</v>
      </c>
      <c r="V41" s="59"/>
      <c r="W41" s="59">
        <f t="shared" si="22"/>
        <v>0</v>
      </c>
      <c r="X41" s="59"/>
      <c r="Y41" s="59">
        <f t="shared" si="23"/>
        <v>0</v>
      </c>
      <c r="Z41" s="58">
        <f>VLOOKUP(E:E,'[3]costed bom'!$E$2:$AA$495,23,0)</f>
        <v>0</v>
      </c>
      <c r="AA41" s="58">
        <f t="shared" si="4"/>
        <v>0</v>
      </c>
      <c r="AB41" s="59"/>
      <c r="AC41" s="50"/>
      <c r="AD41" s="50"/>
    </row>
    <row r="42" spans="1:30" ht="13" x14ac:dyDescent="0.3">
      <c r="A42" s="49">
        <v>40</v>
      </c>
      <c r="B42" s="49">
        <v>10</v>
      </c>
      <c r="C42" s="50">
        <v>2</v>
      </c>
      <c r="D42" s="51" t="s">
        <v>23</v>
      </c>
      <c r="E42" s="51" t="s">
        <v>216</v>
      </c>
      <c r="F42" s="50"/>
      <c r="G42" s="51" t="s">
        <v>585</v>
      </c>
      <c r="H42" s="51" t="s">
        <v>415</v>
      </c>
      <c r="I42" s="52">
        <v>1</v>
      </c>
      <c r="J42" s="52">
        <v>1</v>
      </c>
      <c r="K42" s="51" t="s">
        <v>163</v>
      </c>
      <c r="L42" s="51" t="s">
        <v>11</v>
      </c>
      <c r="M42" s="51" t="s">
        <v>8</v>
      </c>
      <c r="N42" s="51" t="s">
        <v>5</v>
      </c>
      <c r="O42" s="50"/>
      <c r="P42" s="50" t="s">
        <v>218</v>
      </c>
      <c r="Q42" s="50" t="s">
        <v>217</v>
      </c>
      <c r="R42" s="59"/>
      <c r="S42" s="59">
        <f t="shared" si="20"/>
        <v>0</v>
      </c>
      <c r="T42" s="59"/>
      <c r="U42" s="59">
        <f t="shared" si="21"/>
        <v>0</v>
      </c>
      <c r="V42" s="59"/>
      <c r="W42" s="59">
        <f t="shared" si="22"/>
        <v>0</v>
      </c>
      <c r="X42" s="59"/>
      <c r="Y42" s="59">
        <f t="shared" si="23"/>
        <v>0</v>
      </c>
      <c r="Z42" s="58">
        <f>VLOOKUP(E:E,'[3]costed bom'!$E$2:$AA$495,23,0)</f>
        <v>0</v>
      </c>
      <c r="AA42" s="58">
        <f t="shared" si="4"/>
        <v>0</v>
      </c>
      <c r="AB42" s="59"/>
      <c r="AC42" s="50"/>
      <c r="AD42" s="50"/>
    </row>
    <row r="43" spans="1:30" ht="13" x14ac:dyDescent="0.3">
      <c r="A43" s="47">
        <v>41</v>
      </c>
      <c r="B43" s="47">
        <v>17</v>
      </c>
      <c r="C43">
        <v>1</v>
      </c>
      <c r="D43" s="46" t="s">
        <v>2</v>
      </c>
      <c r="E43" s="46" t="s">
        <v>24</v>
      </c>
      <c r="F43" t="s">
        <v>635</v>
      </c>
      <c r="G43" s="46" t="s">
        <v>585</v>
      </c>
      <c r="H43" s="46" t="s">
        <v>416</v>
      </c>
      <c r="I43" s="48">
        <v>1</v>
      </c>
      <c r="J43" s="48">
        <v>1</v>
      </c>
      <c r="K43" s="46" t="s">
        <v>4</v>
      </c>
      <c r="L43" s="46" t="s">
        <v>11</v>
      </c>
      <c r="M43" s="46" t="s">
        <v>8</v>
      </c>
      <c r="N43" s="46" t="s">
        <v>5</v>
      </c>
      <c r="O43" t="s">
        <v>643</v>
      </c>
      <c r="P43" t="s">
        <v>25</v>
      </c>
      <c r="Q43" t="s">
        <v>26</v>
      </c>
      <c r="R43" s="58">
        <f>VLOOKUP(E:E,'[2]853-224170-107'!$A:$F,6,0)</f>
        <v>0.89100000000000001</v>
      </c>
      <c r="S43" s="58">
        <f t="shared" ref="S43:S56" si="24">J43*R43</f>
        <v>0.89100000000000001</v>
      </c>
      <c r="T43" s="58">
        <f>VLOOKUP(E:E,'[2]853-224170-107'!$A:$H,8,0)</f>
        <v>0.89100000000000001</v>
      </c>
      <c r="U43" s="58">
        <f t="shared" ref="U43:U56" si="25">J43*T43</f>
        <v>0.89100000000000001</v>
      </c>
      <c r="V43" s="58">
        <f>VLOOKUP(E:E,'[2]853-224170-107'!$A:$J,10,0)</f>
        <v>0.89100000000000001</v>
      </c>
      <c r="W43" s="58">
        <f t="shared" ref="W43:W56" si="26">J43*V43</f>
        <v>0.89100000000000001</v>
      </c>
      <c r="X43" s="58">
        <f>VLOOKUP(E:E,'[2]853-224170-107'!$A:$L,12,0)</f>
        <v>0.89100000000000001</v>
      </c>
      <c r="Y43" s="58">
        <f t="shared" ref="Y43:Y56" si="27">J43*X43</f>
        <v>0.89100000000000001</v>
      </c>
      <c r="Z43" s="58">
        <f>VLOOKUP(E:E,'[3]costed bom'!$E$2:$AA$495,23,0)</f>
        <v>0.89100000000000001</v>
      </c>
      <c r="AA43" s="58">
        <f t="shared" si="4"/>
        <v>0.89100000000000001</v>
      </c>
      <c r="AB43" s="58">
        <f t="shared" ref="AB43:AB44" si="28">Y43-AA43</f>
        <v>0</v>
      </c>
      <c r="AC43">
        <v>35</v>
      </c>
      <c r="AD43" t="s">
        <v>670</v>
      </c>
    </row>
    <row r="44" spans="1:30" ht="13" x14ac:dyDescent="0.3">
      <c r="A44" s="47">
        <v>42</v>
      </c>
      <c r="B44" s="47">
        <v>18</v>
      </c>
      <c r="C44">
        <v>1</v>
      </c>
      <c r="D44" s="46" t="s">
        <v>2</v>
      </c>
      <c r="E44" s="46" t="s">
        <v>27</v>
      </c>
      <c r="F44" t="s">
        <v>639</v>
      </c>
      <c r="G44" s="46" t="s">
        <v>585</v>
      </c>
      <c r="H44" s="46" t="s">
        <v>417</v>
      </c>
      <c r="I44" s="48">
        <v>1</v>
      </c>
      <c r="J44" s="48">
        <v>1</v>
      </c>
      <c r="K44" s="46" t="s">
        <v>4</v>
      </c>
      <c r="L44" s="46" t="s">
        <v>11</v>
      </c>
      <c r="M44" s="46" t="s">
        <v>8</v>
      </c>
      <c r="N44" s="46" t="s">
        <v>5</v>
      </c>
      <c r="O44" s="61" t="s">
        <v>640</v>
      </c>
      <c r="P44" t="s">
        <v>342</v>
      </c>
      <c r="Q44" t="s">
        <v>342</v>
      </c>
      <c r="R44" s="58">
        <f>VLOOKUP(E:E,'[2]853-224170-107'!$A:$F,6,0)</f>
        <v>769.49999999999989</v>
      </c>
      <c r="S44" s="58">
        <f t="shared" si="24"/>
        <v>769.49999999999989</v>
      </c>
      <c r="T44" s="58">
        <f>VLOOKUP(E:E,'[2]853-224170-107'!$A:$H,8,0)</f>
        <v>749.25000000000011</v>
      </c>
      <c r="U44" s="58">
        <f t="shared" si="25"/>
        <v>749.25000000000011</v>
      </c>
      <c r="V44" s="58">
        <f>VLOOKUP(E:E,'[2]853-224170-107'!$A:$J,10,0)</f>
        <v>729</v>
      </c>
      <c r="W44" s="58">
        <f t="shared" si="26"/>
        <v>729</v>
      </c>
      <c r="X44" s="58">
        <f>VLOOKUP(E:E,'[2]853-224170-107'!$A:$L,12,0)</f>
        <v>708.75</v>
      </c>
      <c r="Y44" s="58">
        <f t="shared" si="27"/>
        <v>708.75</v>
      </c>
      <c r="Z44" s="58">
        <f>VLOOKUP(E:E,'[3]costed bom'!$E$2:$AA$495,23,0)</f>
        <v>675</v>
      </c>
      <c r="AA44" s="58">
        <f t="shared" si="4"/>
        <v>675</v>
      </c>
      <c r="AB44" s="58">
        <f t="shared" si="28"/>
        <v>33.75</v>
      </c>
      <c r="AC44">
        <v>182</v>
      </c>
      <c r="AD44" t="s">
        <v>670</v>
      </c>
    </row>
    <row r="45" spans="1:30" ht="13" x14ac:dyDescent="0.3">
      <c r="A45" s="49">
        <v>43</v>
      </c>
      <c r="B45" s="49">
        <v>0</v>
      </c>
      <c r="C45" s="50">
        <v>2</v>
      </c>
      <c r="D45" s="51" t="s">
        <v>27</v>
      </c>
      <c r="E45" s="51" t="s">
        <v>220</v>
      </c>
      <c r="F45" s="50"/>
      <c r="G45" s="51" t="s">
        <v>585</v>
      </c>
      <c r="H45" s="51" t="s">
        <v>418</v>
      </c>
      <c r="I45" s="52">
        <v>1</v>
      </c>
      <c r="J45" s="52">
        <v>1</v>
      </c>
      <c r="K45" s="51" t="s">
        <v>4</v>
      </c>
      <c r="L45" s="51" t="s">
        <v>11</v>
      </c>
      <c r="M45" s="51" t="s">
        <v>8</v>
      </c>
      <c r="N45" s="51" t="s">
        <v>171</v>
      </c>
      <c r="O45" s="50"/>
      <c r="P45" s="50" t="s">
        <v>342</v>
      </c>
      <c r="Q45" s="50" t="s">
        <v>342</v>
      </c>
      <c r="R45" s="59"/>
      <c r="S45" s="59">
        <f t="shared" si="24"/>
        <v>0</v>
      </c>
      <c r="T45" s="59"/>
      <c r="U45" s="59">
        <f t="shared" si="25"/>
        <v>0</v>
      </c>
      <c r="V45" s="59"/>
      <c r="W45" s="59">
        <f t="shared" si="26"/>
        <v>0</v>
      </c>
      <c r="X45" s="59"/>
      <c r="Y45" s="59">
        <f t="shared" si="27"/>
        <v>0</v>
      </c>
      <c r="Z45" s="58">
        <f>VLOOKUP(E:E,'[3]costed bom'!$E$2:$AA$495,23,0)</f>
        <v>0</v>
      </c>
      <c r="AA45" s="58">
        <f t="shared" si="4"/>
        <v>0</v>
      </c>
      <c r="AB45" s="59"/>
      <c r="AC45" s="50"/>
      <c r="AD45" s="50"/>
    </row>
    <row r="46" spans="1:30" ht="13" x14ac:dyDescent="0.3">
      <c r="A46" s="49">
        <v>44</v>
      </c>
      <c r="B46" s="49">
        <v>1</v>
      </c>
      <c r="C46" s="50">
        <v>2</v>
      </c>
      <c r="D46" s="51" t="s">
        <v>27</v>
      </c>
      <c r="E46" s="51" t="s">
        <v>221</v>
      </c>
      <c r="F46" s="50"/>
      <c r="G46" s="51" t="s">
        <v>585</v>
      </c>
      <c r="H46" s="51" t="s">
        <v>419</v>
      </c>
      <c r="I46" s="52">
        <v>1</v>
      </c>
      <c r="J46" s="52">
        <v>1</v>
      </c>
      <c r="K46" s="51" t="s">
        <v>4</v>
      </c>
      <c r="L46" s="51" t="s">
        <v>11</v>
      </c>
      <c r="M46" s="51" t="s">
        <v>8</v>
      </c>
      <c r="N46" s="51" t="s">
        <v>5</v>
      </c>
      <c r="O46" s="50"/>
      <c r="P46" s="50" t="s">
        <v>222</v>
      </c>
      <c r="Q46" s="50" t="s">
        <v>600</v>
      </c>
      <c r="R46" s="59"/>
      <c r="S46" s="59">
        <f t="shared" si="24"/>
        <v>0</v>
      </c>
      <c r="T46" s="59"/>
      <c r="U46" s="59">
        <f t="shared" si="25"/>
        <v>0</v>
      </c>
      <c r="V46" s="59"/>
      <c r="W46" s="59">
        <f t="shared" si="26"/>
        <v>0</v>
      </c>
      <c r="X46" s="59"/>
      <c r="Y46" s="59">
        <f t="shared" si="27"/>
        <v>0</v>
      </c>
      <c r="Z46" s="58">
        <f>VLOOKUP(E:E,'[3]costed bom'!$E$2:$AA$495,23,0)</f>
        <v>0</v>
      </c>
      <c r="AA46" s="58">
        <f t="shared" si="4"/>
        <v>0</v>
      </c>
      <c r="AB46" s="59"/>
      <c r="AC46" s="50"/>
      <c r="AD46" s="50"/>
    </row>
    <row r="47" spans="1:30" ht="13" x14ac:dyDescent="0.3">
      <c r="A47" s="49">
        <v>45</v>
      </c>
      <c r="B47" s="49">
        <v>2</v>
      </c>
      <c r="C47" s="50">
        <v>2</v>
      </c>
      <c r="D47" s="51" t="s">
        <v>27</v>
      </c>
      <c r="E47" s="51" t="s">
        <v>223</v>
      </c>
      <c r="F47" s="50"/>
      <c r="G47" s="51" t="s">
        <v>585</v>
      </c>
      <c r="H47" s="51" t="s">
        <v>420</v>
      </c>
      <c r="I47" s="52">
        <v>1</v>
      </c>
      <c r="J47" s="52">
        <v>1</v>
      </c>
      <c r="K47" s="51" t="s">
        <v>4</v>
      </c>
      <c r="L47" s="51" t="s">
        <v>11</v>
      </c>
      <c r="M47" s="51" t="s">
        <v>8</v>
      </c>
      <c r="N47" s="51" t="s">
        <v>5</v>
      </c>
      <c r="O47" s="50"/>
      <c r="P47" s="50" t="s">
        <v>342</v>
      </c>
      <c r="Q47" s="50" t="s">
        <v>342</v>
      </c>
      <c r="R47" s="59"/>
      <c r="S47" s="59">
        <f t="shared" si="24"/>
        <v>0</v>
      </c>
      <c r="T47" s="59"/>
      <c r="U47" s="59">
        <f t="shared" si="25"/>
        <v>0</v>
      </c>
      <c r="V47" s="59"/>
      <c r="W47" s="59">
        <f t="shared" si="26"/>
        <v>0</v>
      </c>
      <c r="X47" s="59"/>
      <c r="Y47" s="59">
        <f t="shared" si="27"/>
        <v>0</v>
      </c>
      <c r="Z47" s="58">
        <f>VLOOKUP(E:E,'[3]costed bom'!$E$2:$AA$495,23,0)</f>
        <v>0</v>
      </c>
      <c r="AA47" s="58">
        <f t="shared" si="4"/>
        <v>0</v>
      </c>
      <c r="AB47" s="59"/>
      <c r="AC47" s="50"/>
      <c r="AD47" s="50"/>
    </row>
    <row r="48" spans="1:30" ht="13" x14ac:dyDescent="0.3">
      <c r="A48" s="49">
        <v>46</v>
      </c>
      <c r="B48" s="49">
        <v>3</v>
      </c>
      <c r="C48" s="50">
        <v>2</v>
      </c>
      <c r="D48" s="51" t="s">
        <v>27</v>
      </c>
      <c r="E48" s="51" t="s">
        <v>224</v>
      </c>
      <c r="F48" s="50"/>
      <c r="G48" s="51" t="s">
        <v>585</v>
      </c>
      <c r="H48" s="51" t="s">
        <v>421</v>
      </c>
      <c r="I48" s="52">
        <v>1</v>
      </c>
      <c r="J48" s="52">
        <v>1</v>
      </c>
      <c r="K48" s="51" t="s">
        <v>4</v>
      </c>
      <c r="L48" s="51" t="s">
        <v>11</v>
      </c>
      <c r="M48" s="51" t="s">
        <v>8</v>
      </c>
      <c r="N48" s="51" t="s">
        <v>5</v>
      </c>
      <c r="O48" s="50"/>
      <c r="P48" s="50" t="s">
        <v>342</v>
      </c>
      <c r="Q48" s="50" t="s">
        <v>342</v>
      </c>
      <c r="R48" s="59"/>
      <c r="S48" s="59">
        <f t="shared" si="24"/>
        <v>0</v>
      </c>
      <c r="T48" s="59"/>
      <c r="U48" s="59">
        <f t="shared" si="25"/>
        <v>0</v>
      </c>
      <c r="V48" s="59"/>
      <c r="W48" s="59">
        <f t="shared" si="26"/>
        <v>0</v>
      </c>
      <c r="X48" s="59"/>
      <c r="Y48" s="59">
        <f t="shared" si="27"/>
        <v>0</v>
      </c>
      <c r="Z48" s="58">
        <f>VLOOKUP(E:E,'[3]costed bom'!$E$2:$AA$495,23,0)</f>
        <v>0</v>
      </c>
      <c r="AA48" s="58">
        <f t="shared" si="4"/>
        <v>0</v>
      </c>
      <c r="AB48" s="59"/>
      <c r="AC48" s="50"/>
      <c r="AD48" s="50"/>
    </row>
    <row r="49" spans="1:30" ht="13" x14ac:dyDescent="0.3">
      <c r="A49" s="49">
        <v>47</v>
      </c>
      <c r="B49" s="49">
        <v>4</v>
      </c>
      <c r="C49" s="50">
        <v>2</v>
      </c>
      <c r="D49" s="51" t="s">
        <v>27</v>
      </c>
      <c r="E49" s="51" t="s">
        <v>225</v>
      </c>
      <c r="F49" s="50"/>
      <c r="G49" s="51" t="s">
        <v>585</v>
      </c>
      <c r="H49" s="51" t="s">
        <v>422</v>
      </c>
      <c r="I49" s="52">
        <v>1</v>
      </c>
      <c r="J49" s="52">
        <v>1</v>
      </c>
      <c r="K49" s="51" t="s">
        <v>4</v>
      </c>
      <c r="L49" s="51" t="s">
        <v>11</v>
      </c>
      <c r="M49" s="51" t="s">
        <v>8</v>
      </c>
      <c r="N49" s="51" t="s">
        <v>5</v>
      </c>
      <c r="O49" s="50"/>
      <c r="P49" s="50" t="s">
        <v>601</v>
      </c>
      <c r="Q49" s="50" t="s">
        <v>227</v>
      </c>
      <c r="R49" s="59"/>
      <c r="S49" s="59">
        <f t="shared" si="24"/>
        <v>0</v>
      </c>
      <c r="T49" s="59"/>
      <c r="U49" s="59">
        <f t="shared" si="25"/>
        <v>0</v>
      </c>
      <c r="V49" s="59"/>
      <c r="W49" s="59">
        <f t="shared" si="26"/>
        <v>0</v>
      </c>
      <c r="X49" s="59"/>
      <c r="Y49" s="59">
        <f t="shared" si="27"/>
        <v>0</v>
      </c>
      <c r="Z49" s="58">
        <f>VLOOKUP(E:E,'[3]costed bom'!$E$2:$AA$495,23,0)</f>
        <v>0</v>
      </c>
      <c r="AA49" s="58">
        <f t="shared" si="4"/>
        <v>0</v>
      </c>
      <c r="AB49" s="59"/>
      <c r="AC49" s="50"/>
      <c r="AD49" s="50"/>
    </row>
    <row r="50" spans="1:30" ht="13" x14ac:dyDescent="0.3">
      <c r="A50" s="49">
        <v>48</v>
      </c>
      <c r="B50" s="49">
        <v>5</v>
      </c>
      <c r="C50" s="50">
        <v>2</v>
      </c>
      <c r="D50" s="51" t="s">
        <v>27</v>
      </c>
      <c r="E50" s="51" t="s">
        <v>226</v>
      </c>
      <c r="F50" s="50"/>
      <c r="G50" s="51" t="s">
        <v>578</v>
      </c>
      <c r="H50" s="51" t="s">
        <v>423</v>
      </c>
      <c r="I50" s="52">
        <v>5</v>
      </c>
      <c r="J50" s="52">
        <v>5</v>
      </c>
      <c r="K50" s="51" t="s">
        <v>4</v>
      </c>
      <c r="L50" s="51" t="s">
        <v>11</v>
      </c>
      <c r="M50" s="51" t="s">
        <v>8</v>
      </c>
      <c r="N50" s="51" t="s">
        <v>5</v>
      </c>
      <c r="O50" s="50"/>
      <c r="P50" s="50" t="s">
        <v>602</v>
      </c>
      <c r="Q50" s="50" t="s">
        <v>227</v>
      </c>
      <c r="R50" s="59"/>
      <c r="S50" s="59">
        <f t="shared" si="24"/>
        <v>0</v>
      </c>
      <c r="T50" s="59"/>
      <c r="U50" s="59">
        <f t="shared" si="25"/>
        <v>0</v>
      </c>
      <c r="V50" s="59"/>
      <c r="W50" s="59">
        <f t="shared" si="26"/>
        <v>0</v>
      </c>
      <c r="X50" s="59"/>
      <c r="Y50" s="59">
        <f t="shared" si="27"/>
        <v>0</v>
      </c>
      <c r="Z50" s="58">
        <f>VLOOKUP(E:E,'[3]costed bom'!$E$2:$AA$495,23,0)</f>
        <v>0</v>
      </c>
      <c r="AA50" s="58">
        <f t="shared" si="4"/>
        <v>0</v>
      </c>
      <c r="AB50" s="59"/>
      <c r="AC50" s="50"/>
      <c r="AD50" s="50"/>
    </row>
    <row r="51" spans="1:30" ht="13" x14ac:dyDescent="0.3">
      <c r="A51" s="49">
        <v>49</v>
      </c>
      <c r="B51" s="49">
        <v>6</v>
      </c>
      <c r="C51" s="50">
        <v>2</v>
      </c>
      <c r="D51" s="51" t="s">
        <v>27</v>
      </c>
      <c r="E51" s="51" t="s">
        <v>228</v>
      </c>
      <c r="F51" s="50"/>
      <c r="G51" s="51" t="s">
        <v>585</v>
      </c>
      <c r="H51" s="51" t="s">
        <v>424</v>
      </c>
      <c r="I51" s="52">
        <v>2</v>
      </c>
      <c r="J51" s="52">
        <v>2</v>
      </c>
      <c r="K51" s="51" t="s">
        <v>4</v>
      </c>
      <c r="L51" s="51" t="s">
        <v>11</v>
      </c>
      <c r="M51" s="51" t="s">
        <v>8</v>
      </c>
      <c r="N51" s="51" t="s">
        <v>5</v>
      </c>
      <c r="O51" s="50"/>
      <c r="P51" s="50" t="s">
        <v>230</v>
      </c>
      <c r="Q51" s="50" t="s">
        <v>229</v>
      </c>
      <c r="R51" s="59"/>
      <c r="S51" s="59">
        <f t="shared" si="24"/>
        <v>0</v>
      </c>
      <c r="T51" s="59"/>
      <c r="U51" s="59">
        <f t="shared" si="25"/>
        <v>0</v>
      </c>
      <c r="V51" s="59"/>
      <c r="W51" s="59">
        <f t="shared" si="26"/>
        <v>0</v>
      </c>
      <c r="X51" s="59"/>
      <c r="Y51" s="59">
        <f t="shared" si="27"/>
        <v>0</v>
      </c>
      <c r="Z51" s="58">
        <f>VLOOKUP(E:E,'[3]costed bom'!$E$2:$AA$495,23,0)</f>
        <v>0</v>
      </c>
      <c r="AA51" s="58">
        <f t="shared" si="4"/>
        <v>0</v>
      </c>
      <c r="AB51" s="59"/>
      <c r="AC51" s="50"/>
      <c r="AD51" s="50"/>
    </row>
    <row r="52" spans="1:30" ht="13" x14ac:dyDescent="0.3">
      <c r="A52" s="49">
        <v>50</v>
      </c>
      <c r="B52" s="49">
        <v>7</v>
      </c>
      <c r="C52" s="50">
        <v>2</v>
      </c>
      <c r="D52" s="51" t="s">
        <v>27</v>
      </c>
      <c r="E52" s="51" t="s">
        <v>231</v>
      </c>
      <c r="F52" s="50"/>
      <c r="G52" s="51" t="s">
        <v>585</v>
      </c>
      <c r="H52" s="51" t="s">
        <v>425</v>
      </c>
      <c r="I52" s="52">
        <v>4</v>
      </c>
      <c r="J52" s="52">
        <v>4</v>
      </c>
      <c r="K52" s="51" t="s">
        <v>4</v>
      </c>
      <c r="L52" s="51" t="s">
        <v>11</v>
      </c>
      <c r="M52" s="51" t="s">
        <v>8</v>
      </c>
      <c r="N52" s="51" t="s">
        <v>5</v>
      </c>
      <c r="O52" s="50"/>
      <c r="P52" s="50" t="s">
        <v>232</v>
      </c>
      <c r="Q52" s="50" t="s">
        <v>72</v>
      </c>
      <c r="R52" s="59"/>
      <c r="S52" s="59">
        <f t="shared" si="24"/>
        <v>0</v>
      </c>
      <c r="T52" s="59"/>
      <c r="U52" s="59">
        <f t="shared" si="25"/>
        <v>0</v>
      </c>
      <c r="V52" s="59"/>
      <c r="W52" s="59">
        <f t="shared" si="26"/>
        <v>0</v>
      </c>
      <c r="X52" s="59"/>
      <c r="Y52" s="59">
        <f t="shared" si="27"/>
        <v>0</v>
      </c>
      <c r="Z52" s="58">
        <f>VLOOKUP(E:E,'[3]costed bom'!$E$2:$AA$495,23,0)</f>
        <v>0</v>
      </c>
      <c r="AA52" s="58">
        <f t="shared" si="4"/>
        <v>0</v>
      </c>
      <c r="AB52" s="59"/>
      <c r="AC52" s="50"/>
      <c r="AD52" s="50"/>
    </row>
    <row r="53" spans="1:30" ht="13" x14ac:dyDescent="0.3">
      <c r="A53" s="49">
        <v>51</v>
      </c>
      <c r="B53" s="49">
        <v>8</v>
      </c>
      <c r="C53" s="50">
        <v>2</v>
      </c>
      <c r="D53" s="51" t="s">
        <v>27</v>
      </c>
      <c r="E53" s="51" t="s">
        <v>233</v>
      </c>
      <c r="F53" s="50"/>
      <c r="G53" s="51" t="s">
        <v>585</v>
      </c>
      <c r="H53" s="51" t="s">
        <v>426</v>
      </c>
      <c r="I53" s="52">
        <v>4</v>
      </c>
      <c r="J53" s="52">
        <v>4</v>
      </c>
      <c r="K53" s="51" t="s">
        <v>4</v>
      </c>
      <c r="L53" s="51" t="s">
        <v>11</v>
      </c>
      <c r="M53" s="51" t="s">
        <v>8</v>
      </c>
      <c r="N53" s="51" t="s">
        <v>5</v>
      </c>
      <c r="O53" s="50"/>
      <c r="P53" s="50" t="s">
        <v>112</v>
      </c>
      <c r="Q53" s="50" t="s">
        <v>26</v>
      </c>
      <c r="R53" s="59"/>
      <c r="S53" s="59">
        <f t="shared" si="24"/>
        <v>0</v>
      </c>
      <c r="T53" s="59"/>
      <c r="U53" s="59">
        <f t="shared" si="25"/>
        <v>0</v>
      </c>
      <c r="V53" s="59"/>
      <c r="W53" s="59">
        <f t="shared" si="26"/>
        <v>0</v>
      </c>
      <c r="X53" s="59"/>
      <c r="Y53" s="59">
        <f t="shared" si="27"/>
        <v>0</v>
      </c>
      <c r="Z53" s="58">
        <f>VLOOKUP(E:E,'[3]costed bom'!$E$2:$AA$495,23,0)</f>
        <v>0</v>
      </c>
      <c r="AA53" s="58">
        <f t="shared" si="4"/>
        <v>0</v>
      </c>
      <c r="AB53" s="59"/>
      <c r="AC53" s="50"/>
      <c r="AD53" s="50"/>
    </row>
    <row r="54" spans="1:30" ht="13" x14ac:dyDescent="0.3">
      <c r="A54" s="49">
        <v>52</v>
      </c>
      <c r="B54" s="49">
        <v>9</v>
      </c>
      <c r="C54" s="50">
        <v>2</v>
      </c>
      <c r="D54" s="51" t="s">
        <v>27</v>
      </c>
      <c r="E54" s="51" t="s">
        <v>234</v>
      </c>
      <c r="F54" s="50"/>
      <c r="G54" s="51" t="s">
        <v>584</v>
      </c>
      <c r="H54" s="51" t="s">
        <v>427</v>
      </c>
      <c r="I54" s="52">
        <v>4</v>
      </c>
      <c r="J54" s="52">
        <v>4</v>
      </c>
      <c r="K54" s="51" t="s">
        <v>4</v>
      </c>
      <c r="L54" s="51" t="s">
        <v>11</v>
      </c>
      <c r="M54" s="51" t="s">
        <v>8</v>
      </c>
      <c r="N54" s="51" t="s">
        <v>5</v>
      </c>
      <c r="O54" s="50"/>
      <c r="P54" s="50" t="s">
        <v>84</v>
      </c>
      <c r="Q54" s="50" t="s">
        <v>84</v>
      </c>
      <c r="R54" s="59"/>
      <c r="S54" s="59">
        <f t="shared" si="24"/>
        <v>0</v>
      </c>
      <c r="T54" s="59"/>
      <c r="U54" s="59">
        <f t="shared" si="25"/>
        <v>0</v>
      </c>
      <c r="V54" s="59"/>
      <c r="W54" s="59">
        <f t="shared" si="26"/>
        <v>0</v>
      </c>
      <c r="X54" s="59"/>
      <c r="Y54" s="59">
        <f t="shared" si="27"/>
        <v>0</v>
      </c>
      <c r="Z54" s="58">
        <f>VLOOKUP(E:E,'[3]costed bom'!$E$2:$AA$495,23,0)</f>
        <v>0</v>
      </c>
      <c r="AA54" s="58">
        <f t="shared" si="4"/>
        <v>0</v>
      </c>
      <c r="AB54" s="59"/>
      <c r="AC54" s="50"/>
      <c r="AD54" s="50"/>
    </row>
    <row r="55" spans="1:30" ht="13" x14ac:dyDescent="0.3">
      <c r="A55" s="49">
        <v>53</v>
      </c>
      <c r="B55" s="49">
        <v>7000</v>
      </c>
      <c r="C55" s="50">
        <v>3</v>
      </c>
      <c r="D55" s="51" t="s">
        <v>234</v>
      </c>
      <c r="E55" s="51" t="s">
        <v>235</v>
      </c>
      <c r="F55" s="50"/>
      <c r="G55" s="51" t="s">
        <v>578</v>
      </c>
      <c r="H55" s="51" t="s">
        <v>428</v>
      </c>
      <c r="I55" s="52">
        <v>1</v>
      </c>
      <c r="J55" s="52">
        <v>4</v>
      </c>
      <c r="K55" s="51" t="s">
        <v>4</v>
      </c>
      <c r="L55" s="51" t="s">
        <v>11</v>
      </c>
      <c r="M55" s="51" t="s">
        <v>8</v>
      </c>
      <c r="N55" s="51" t="s">
        <v>171</v>
      </c>
      <c r="O55" s="50"/>
      <c r="P55" s="50" t="s">
        <v>342</v>
      </c>
      <c r="Q55" s="50" t="s">
        <v>342</v>
      </c>
      <c r="R55" s="59"/>
      <c r="S55" s="59">
        <f t="shared" si="24"/>
        <v>0</v>
      </c>
      <c r="T55" s="59"/>
      <c r="U55" s="59">
        <f t="shared" si="25"/>
        <v>0</v>
      </c>
      <c r="V55" s="59"/>
      <c r="W55" s="59">
        <f t="shared" si="26"/>
        <v>0</v>
      </c>
      <c r="X55" s="59"/>
      <c r="Y55" s="59">
        <f t="shared" si="27"/>
        <v>0</v>
      </c>
      <c r="Z55" s="58">
        <f>VLOOKUP(E:E,'[3]costed bom'!$E$2:$AA$495,23,0)</f>
        <v>0</v>
      </c>
      <c r="AA55" s="58">
        <f t="shared" si="4"/>
        <v>0</v>
      </c>
      <c r="AB55" s="59"/>
      <c r="AC55" s="50"/>
      <c r="AD55" s="50"/>
    </row>
    <row r="56" spans="1:30" ht="13" x14ac:dyDescent="0.3">
      <c r="A56" s="49">
        <v>54</v>
      </c>
      <c r="B56" s="49">
        <v>7001</v>
      </c>
      <c r="C56" s="50">
        <v>3</v>
      </c>
      <c r="D56" s="51" t="s">
        <v>234</v>
      </c>
      <c r="E56" s="51" t="s">
        <v>172</v>
      </c>
      <c r="F56" s="50"/>
      <c r="G56" s="51" t="s">
        <v>585</v>
      </c>
      <c r="H56" s="51" t="s">
        <v>402</v>
      </c>
      <c r="I56" s="52">
        <v>1</v>
      </c>
      <c r="J56" s="52">
        <v>4</v>
      </c>
      <c r="K56" s="51" t="s">
        <v>4</v>
      </c>
      <c r="L56" s="51" t="s">
        <v>11</v>
      </c>
      <c r="M56" s="51" t="s">
        <v>8</v>
      </c>
      <c r="N56" s="51" t="s">
        <v>171</v>
      </c>
      <c r="O56" s="50"/>
      <c r="P56" s="50" t="s">
        <v>342</v>
      </c>
      <c r="Q56" s="50" t="s">
        <v>342</v>
      </c>
      <c r="R56" s="59"/>
      <c r="S56" s="59">
        <f t="shared" si="24"/>
        <v>0</v>
      </c>
      <c r="T56" s="59"/>
      <c r="U56" s="59">
        <f t="shared" si="25"/>
        <v>0</v>
      </c>
      <c r="V56" s="59"/>
      <c r="W56" s="59">
        <f t="shared" si="26"/>
        <v>0</v>
      </c>
      <c r="X56" s="59"/>
      <c r="Y56" s="59">
        <f t="shared" si="27"/>
        <v>0</v>
      </c>
      <c r="Z56" s="58">
        <f>VLOOKUP(E:E,'[3]costed bom'!$E$2:$AA$495,23,0)</f>
        <v>0</v>
      </c>
      <c r="AA56" s="58">
        <f t="shared" si="4"/>
        <v>0</v>
      </c>
      <c r="AB56" s="59"/>
      <c r="AC56" s="50"/>
      <c r="AD56" s="50"/>
    </row>
    <row r="57" spans="1:30" ht="13" x14ac:dyDescent="0.3">
      <c r="A57" s="47">
        <v>55</v>
      </c>
      <c r="B57" s="47">
        <v>19</v>
      </c>
      <c r="C57">
        <v>1</v>
      </c>
      <c r="D57" s="46" t="s">
        <v>2</v>
      </c>
      <c r="E57" s="46" t="s">
        <v>28</v>
      </c>
      <c r="F57" t="s">
        <v>639</v>
      </c>
      <c r="G57" s="46" t="s">
        <v>584</v>
      </c>
      <c r="H57" s="46" t="s">
        <v>429</v>
      </c>
      <c r="I57" s="48">
        <v>1</v>
      </c>
      <c r="J57" s="48">
        <v>1</v>
      </c>
      <c r="K57" s="46" t="s">
        <v>4</v>
      </c>
      <c r="L57" s="46" t="s">
        <v>11</v>
      </c>
      <c r="M57" s="46" t="s">
        <v>8</v>
      </c>
      <c r="N57" s="46" t="s">
        <v>5</v>
      </c>
      <c r="O57" s="61" t="s">
        <v>640</v>
      </c>
      <c r="P57" t="s">
        <v>342</v>
      </c>
      <c r="Q57" t="s">
        <v>342</v>
      </c>
      <c r="R57" s="58">
        <f>VLOOKUP(E:E,'[2]853-224170-107'!$A:$F,6,0)</f>
        <v>39.9</v>
      </c>
      <c r="S57" s="58">
        <f>J57*R57</f>
        <v>39.9</v>
      </c>
      <c r="T57" s="58">
        <f>VLOOKUP(E:E,'[2]853-224170-107'!$A:$H,8,0)</f>
        <v>38.85</v>
      </c>
      <c r="U57" s="58">
        <f>J57*T57</f>
        <v>38.85</v>
      </c>
      <c r="V57" s="58">
        <f>VLOOKUP(E:E,'[2]853-224170-107'!$A:$J,10,0)</f>
        <v>37.800000000000004</v>
      </c>
      <c r="W57" s="58">
        <f>J57*V57</f>
        <v>37.800000000000004</v>
      </c>
      <c r="X57" s="58">
        <f>VLOOKUP(E:E,'[2]853-224170-107'!$A:$L,12,0)</f>
        <v>36.75</v>
      </c>
      <c r="Y57" s="58">
        <f>J57*X57</f>
        <v>36.75</v>
      </c>
      <c r="Z57" s="58">
        <f>VLOOKUP(E:E,'[3]costed bom'!$E$2:$AA$495,23,0)</f>
        <v>48</v>
      </c>
      <c r="AA57" s="58">
        <f t="shared" si="4"/>
        <v>48</v>
      </c>
      <c r="AB57" s="58">
        <f>Y57-AA57</f>
        <v>-11.25</v>
      </c>
      <c r="AC57">
        <v>77</v>
      </c>
      <c r="AD57" t="s">
        <v>670</v>
      </c>
    </row>
    <row r="58" spans="1:30" ht="13" x14ac:dyDescent="0.3">
      <c r="A58" s="49">
        <v>56</v>
      </c>
      <c r="B58" s="49">
        <v>7000</v>
      </c>
      <c r="C58" s="50">
        <v>2</v>
      </c>
      <c r="D58" s="51" t="s">
        <v>28</v>
      </c>
      <c r="E58" s="51" t="s">
        <v>170</v>
      </c>
      <c r="F58" s="50"/>
      <c r="G58" s="51" t="s">
        <v>578</v>
      </c>
      <c r="H58" s="51" t="s">
        <v>388</v>
      </c>
      <c r="I58" s="52">
        <v>1</v>
      </c>
      <c r="J58" s="52">
        <v>1</v>
      </c>
      <c r="K58" s="51" t="s">
        <v>4</v>
      </c>
      <c r="L58" s="51" t="s">
        <v>11</v>
      </c>
      <c r="M58" s="51" t="s">
        <v>8</v>
      </c>
      <c r="N58" s="51" t="s">
        <v>171</v>
      </c>
      <c r="O58" s="50"/>
      <c r="P58" s="50" t="s">
        <v>342</v>
      </c>
      <c r="Q58" s="50" t="s">
        <v>342</v>
      </c>
      <c r="R58" s="59"/>
      <c r="S58" s="59">
        <f t="shared" ref="S58:S62" si="29">J58*R58</f>
        <v>0</v>
      </c>
      <c r="T58" s="59"/>
      <c r="U58" s="59">
        <f t="shared" ref="U58:U62" si="30">J58*T58</f>
        <v>0</v>
      </c>
      <c r="V58" s="59"/>
      <c r="W58" s="59">
        <f t="shared" ref="W58:W62" si="31">J58*V58</f>
        <v>0</v>
      </c>
      <c r="X58" s="59"/>
      <c r="Y58" s="59">
        <f t="shared" ref="Y58:Y62" si="32">J58*X58</f>
        <v>0</v>
      </c>
      <c r="Z58" s="58">
        <f>VLOOKUP(E:E,'[3]costed bom'!$E$2:$AA$495,23,0)</f>
        <v>0</v>
      </c>
      <c r="AA58" s="58">
        <f t="shared" si="4"/>
        <v>0</v>
      </c>
      <c r="AB58" s="59"/>
      <c r="AC58" s="50"/>
      <c r="AD58" s="50"/>
    </row>
    <row r="59" spans="1:30" ht="13" x14ac:dyDescent="0.3">
      <c r="A59" s="49">
        <v>57</v>
      </c>
      <c r="B59" s="49">
        <v>7001</v>
      </c>
      <c r="C59" s="50">
        <v>2</v>
      </c>
      <c r="D59" s="51" t="s">
        <v>28</v>
      </c>
      <c r="E59" s="51" t="s">
        <v>236</v>
      </c>
      <c r="F59" s="50"/>
      <c r="G59" s="51" t="s">
        <v>587</v>
      </c>
      <c r="H59" s="51" t="s">
        <v>430</v>
      </c>
      <c r="I59" s="52">
        <v>1</v>
      </c>
      <c r="J59" s="52">
        <v>1</v>
      </c>
      <c r="K59" s="51" t="s">
        <v>4</v>
      </c>
      <c r="L59" s="51" t="s">
        <v>11</v>
      </c>
      <c r="M59" s="51" t="s">
        <v>8</v>
      </c>
      <c r="N59" s="51" t="s">
        <v>171</v>
      </c>
      <c r="O59" s="50"/>
      <c r="P59" s="50" t="s">
        <v>342</v>
      </c>
      <c r="Q59" s="50" t="s">
        <v>342</v>
      </c>
      <c r="R59" s="59"/>
      <c r="S59" s="59">
        <f t="shared" si="29"/>
        <v>0</v>
      </c>
      <c r="T59" s="59"/>
      <c r="U59" s="59">
        <f t="shared" si="30"/>
        <v>0</v>
      </c>
      <c r="V59" s="59"/>
      <c r="W59" s="59">
        <f t="shared" si="31"/>
        <v>0</v>
      </c>
      <c r="X59" s="59"/>
      <c r="Y59" s="59">
        <f t="shared" si="32"/>
        <v>0</v>
      </c>
      <c r="Z59" s="58">
        <f>VLOOKUP(E:E,'[3]costed bom'!$E$2:$AA$495,23,0)</f>
        <v>0</v>
      </c>
      <c r="AA59" s="58">
        <f t="shared" si="4"/>
        <v>0</v>
      </c>
      <c r="AB59" s="59"/>
      <c r="AC59" s="50"/>
      <c r="AD59" s="50"/>
    </row>
    <row r="60" spans="1:30" ht="13" x14ac:dyDescent="0.3">
      <c r="A60" s="49">
        <v>58</v>
      </c>
      <c r="B60" s="49">
        <v>7002</v>
      </c>
      <c r="C60" s="50">
        <v>2</v>
      </c>
      <c r="D60" s="51" t="s">
        <v>28</v>
      </c>
      <c r="E60" s="51" t="s">
        <v>238</v>
      </c>
      <c r="F60" s="50"/>
      <c r="G60" s="51" t="s">
        <v>588</v>
      </c>
      <c r="H60" s="51" t="s">
        <v>431</v>
      </c>
      <c r="I60" s="52">
        <v>1</v>
      </c>
      <c r="J60" s="52">
        <v>1</v>
      </c>
      <c r="K60" s="51" t="s">
        <v>4</v>
      </c>
      <c r="L60" s="51" t="s">
        <v>11</v>
      </c>
      <c r="M60" s="51" t="s">
        <v>8</v>
      </c>
      <c r="N60" s="51" t="s">
        <v>171</v>
      </c>
      <c r="O60" s="50"/>
      <c r="P60" s="50" t="s">
        <v>342</v>
      </c>
      <c r="Q60" s="50" t="s">
        <v>342</v>
      </c>
      <c r="R60" s="59"/>
      <c r="S60" s="59">
        <f t="shared" si="29"/>
        <v>0</v>
      </c>
      <c r="T60" s="59"/>
      <c r="U60" s="59">
        <f t="shared" si="30"/>
        <v>0</v>
      </c>
      <c r="V60" s="59"/>
      <c r="W60" s="59">
        <f t="shared" si="31"/>
        <v>0</v>
      </c>
      <c r="X60" s="59"/>
      <c r="Y60" s="59">
        <f t="shared" si="32"/>
        <v>0</v>
      </c>
      <c r="Z60" s="58">
        <f>VLOOKUP(E:E,'[3]costed bom'!$E$2:$AA$495,23,0)</f>
        <v>0</v>
      </c>
      <c r="AA60" s="58">
        <f t="shared" si="4"/>
        <v>0</v>
      </c>
      <c r="AB60" s="59"/>
      <c r="AC60" s="50"/>
      <c r="AD60" s="50"/>
    </row>
    <row r="61" spans="1:30" ht="13" x14ac:dyDescent="0.3">
      <c r="A61" s="49">
        <v>59</v>
      </c>
      <c r="B61" s="49">
        <v>7003</v>
      </c>
      <c r="C61" s="50">
        <v>2</v>
      </c>
      <c r="D61" s="51" t="s">
        <v>28</v>
      </c>
      <c r="E61" s="51" t="s">
        <v>273</v>
      </c>
      <c r="F61" s="50"/>
      <c r="G61" s="51" t="s">
        <v>86</v>
      </c>
      <c r="H61" s="51" t="s">
        <v>432</v>
      </c>
      <c r="I61" s="52">
        <v>1</v>
      </c>
      <c r="J61" s="52">
        <v>1</v>
      </c>
      <c r="K61" s="51" t="s">
        <v>4</v>
      </c>
      <c r="L61" s="51" t="s">
        <v>11</v>
      </c>
      <c r="M61" s="51" t="s">
        <v>8</v>
      </c>
      <c r="N61" s="51" t="s">
        <v>171</v>
      </c>
      <c r="O61" s="50"/>
      <c r="P61" s="50" t="s">
        <v>342</v>
      </c>
      <c r="Q61" s="50" t="s">
        <v>342</v>
      </c>
      <c r="R61" s="59"/>
      <c r="S61" s="59">
        <f t="shared" si="29"/>
        <v>0</v>
      </c>
      <c r="T61" s="59"/>
      <c r="U61" s="59">
        <f t="shared" si="30"/>
        <v>0</v>
      </c>
      <c r="V61" s="59"/>
      <c r="W61" s="59">
        <f t="shared" si="31"/>
        <v>0</v>
      </c>
      <c r="X61" s="59"/>
      <c r="Y61" s="59">
        <f t="shared" si="32"/>
        <v>0</v>
      </c>
      <c r="Z61" s="58">
        <f>VLOOKUP(E:E,'[3]costed bom'!$E$2:$AA$495,23,0)</f>
        <v>0</v>
      </c>
      <c r="AA61" s="58">
        <f t="shared" si="4"/>
        <v>0</v>
      </c>
      <c r="AB61" s="59"/>
      <c r="AC61" s="50"/>
      <c r="AD61" s="50"/>
    </row>
    <row r="62" spans="1:30" ht="13" x14ac:dyDescent="0.3">
      <c r="A62" s="49">
        <v>60</v>
      </c>
      <c r="B62" s="49">
        <v>7004</v>
      </c>
      <c r="C62" s="50">
        <v>2</v>
      </c>
      <c r="D62" s="51" t="s">
        <v>28</v>
      </c>
      <c r="E62" s="51" t="s">
        <v>237</v>
      </c>
      <c r="F62" s="50"/>
      <c r="G62" s="51" t="s">
        <v>583</v>
      </c>
      <c r="H62" s="51" t="s">
        <v>433</v>
      </c>
      <c r="I62" s="52">
        <v>1</v>
      </c>
      <c r="J62" s="52">
        <v>1</v>
      </c>
      <c r="K62" s="51" t="s">
        <v>4</v>
      </c>
      <c r="L62" s="51" t="s">
        <v>11</v>
      </c>
      <c r="M62" s="51" t="s">
        <v>8</v>
      </c>
      <c r="N62" s="51" t="s">
        <v>171</v>
      </c>
      <c r="O62" s="50"/>
      <c r="P62" s="50" t="s">
        <v>342</v>
      </c>
      <c r="Q62" s="50" t="s">
        <v>342</v>
      </c>
      <c r="R62" s="59"/>
      <c r="S62" s="59">
        <f t="shared" si="29"/>
        <v>0</v>
      </c>
      <c r="T62" s="59"/>
      <c r="U62" s="59">
        <f t="shared" si="30"/>
        <v>0</v>
      </c>
      <c r="V62" s="59"/>
      <c r="W62" s="59">
        <f t="shared" si="31"/>
        <v>0</v>
      </c>
      <c r="X62" s="59"/>
      <c r="Y62" s="59">
        <f t="shared" si="32"/>
        <v>0</v>
      </c>
      <c r="Z62" s="58">
        <f>VLOOKUP(E:E,'[3]costed bom'!$E$2:$AA$495,23,0)</f>
        <v>0</v>
      </c>
      <c r="AA62" s="58">
        <f t="shared" si="4"/>
        <v>0</v>
      </c>
      <c r="AB62" s="59"/>
      <c r="AC62" s="50"/>
      <c r="AD62" s="50"/>
    </row>
    <row r="63" spans="1:30" ht="13" x14ac:dyDescent="0.3">
      <c r="A63" s="47">
        <v>61</v>
      </c>
      <c r="B63" s="47">
        <v>20</v>
      </c>
      <c r="C63">
        <v>1</v>
      </c>
      <c r="D63" s="46" t="s">
        <v>2</v>
      </c>
      <c r="E63" s="46" t="s">
        <v>29</v>
      </c>
      <c r="F63" t="s">
        <v>639</v>
      </c>
      <c r="G63" s="46" t="s">
        <v>584</v>
      </c>
      <c r="H63" s="46" t="s">
        <v>434</v>
      </c>
      <c r="I63" s="48">
        <v>1</v>
      </c>
      <c r="J63" s="48">
        <v>1</v>
      </c>
      <c r="K63" s="46" t="s">
        <v>4</v>
      </c>
      <c r="L63" s="46" t="s">
        <v>11</v>
      </c>
      <c r="M63" s="46" t="s">
        <v>8</v>
      </c>
      <c r="N63" s="46" t="s">
        <v>5</v>
      </c>
      <c r="O63" s="61" t="s">
        <v>640</v>
      </c>
      <c r="P63" t="s">
        <v>342</v>
      </c>
      <c r="Q63" t="s">
        <v>342</v>
      </c>
      <c r="R63" s="58">
        <f>VLOOKUP(E:E,'[2]853-224170-107'!$A:$F,6,0)</f>
        <v>36.479999999999997</v>
      </c>
      <c r="S63" s="58">
        <f>J63*R63</f>
        <v>36.479999999999997</v>
      </c>
      <c r="T63" s="58">
        <f>VLOOKUP(E:E,'[2]853-224170-107'!$A:$H,8,0)</f>
        <v>35.520000000000003</v>
      </c>
      <c r="U63" s="58">
        <f>J63*T63</f>
        <v>35.520000000000003</v>
      </c>
      <c r="V63" s="58">
        <f>VLOOKUP(E:E,'[2]853-224170-107'!$A:$J,10,0)</f>
        <v>34.56</v>
      </c>
      <c r="W63" s="58">
        <f>J63*V63</f>
        <v>34.56</v>
      </c>
      <c r="X63" s="58">
        <f>VLOOKUP(E:E,'[2]853-224170-107'!$A:$L,12,0)</f>
        <v>33.6</v>
      </c>
      <c r="Y63" s="58">
        <f>J63*X63</f>
        <v>33.6</v>
      </c>
      <c r="Z63" s="58">
        <f>VLOOKUP(E:E,'[3]costed bom'!$E$2:$AA$495,23,0)</f>
        <v>46.25</v>
      </c>
      <c r="AA63" s="58">
        <f t="shared" si="4"/>
        <v>46.25</v>
      </c>
      <c r="AB63" s="58">
        <f>Y63-AA63</f>
        <v>-12.649999999999999</v>
      </c>
      <c r="AC63">
        <v>77</v>
      </c>
      <c r="AD63" t="s">
        <v>670</v>
      </c>
    </row>
    <row r="64" spans="1:30" ht="13" x14ac:dyDescent="0.3">
      <c r="A64" s="49">
        <v>62</v>
      </c>
      <c r="B64" s="49">
        <v>7000</v>
      </c>
      <c r="C64" s="50">
        <v>2</v>
      </c>
      <c r="D64" s="51" t="s">
        <v>29</v>
      </c>
      <c r="E64" s="51" t="s">
        <v>170</v>
      </c>
      <c r="F64" s="50"/>
      <c r="G64" s="51" t="s">
        <v>578</v>
      </c>
      <c r="H64" s="51" t="s">
        <v>388</v>
      </c>
      <c r="I64" s="52">
        <v>1</v>
      </c>
      <c r="J64" s="52">
        <v>1</v>
      </c>
      <c r="K64" s="51" t="s">
        <v>4</v>
      </c>
      <c r="L64" s="51" t="s">
        <v>11</v>
      </c>
      <c r="M64" s="51" t="s">
        <v>8</v>
      </c>
      <c r="N64" s="51" t="s">
        <v>171</v>
      </c>
      <c r="O64" s="50"/>
      <c r="P64" s="50" t="s">
        <v>342</v>
      </c>
      <c r="Q64" s="50" t="s">
        <v>342</v>
      </c>
      <c r="R64" s="59"/>
      <c r="S64" s="59">
        <f t="shared" ref="S64:S68" si="33">J64*R64</f>
        <v>0</v>
      </c>
      <c r="T64" s="59"/>
      <c r="U64" s="59">
        <f t="shared" ref="U64:U68" si="34">J64*T64</f>
        <v>0</v>
      </c>
      <c r="V64" s="59"/>
      <c r="W64" s="59">
        <f t="shared" ref="W64:W68" si="35">J64*V64</f>
        <v>0</v>
      </c>
      <c r="X64" s="59"/>
      <c r="Y64" s="59">
        <f t="shared" ref="Y64:Y68" si="36">J64*X64</f>
        <v>0</v>
      </c>
      <c r="Z64" s="58">
        <f>VLOOKUP(E:E,'[3]costed bom'!$E$2:$AA$495,23,0)</f>
        <v>0</v>
      </c>
      <c r="AA64" s="58">
        <f t="shared" si="4"/>
        <v>0</v>
      </c>
      <c r="AB64" s="59"/>
      <c r="AC64" s="50"/>
      <c r="AD64" s="50"/>
    </row>
    <row r="65" spans="1:30" ht="13" x14ac:dyDescent="0.3">
      <c r="A65" s="49">
        <v>63</v>
      </c>
      <c r="B65" s="49">
        <v>7001</v>
      </c>
      <c r="C65" s="50">
        <v>2</v>
      </c>
      <c r="D65" s="51" t="s">
        <v>29</v>
      </c>
      <c r="E65" s="51" t="s">
        <v>236</v>
      </c>
      <c r="F65" s="50"/>
      <c r="G65" s="51" t="s">
        <v>587</v>
      </c>
      <c r="H65" s="51" t="s">
        <v>430</v>
      </c>
      <c r="I65" s="52">
        <v>1</v>
      </c>
      <c r="J65" s="52">
        <v>1</v>
      </c>
      <c r="K65" s="51" t="s">
        <v>4</v>
      </c>
      <c r="L65" s="51" t="s">
        <v>11</v>
      </c>
      <c r="M65" s="51" t="s">
        <v>8</v>
      </c>
      <c r="N65" s="51" t="s">
        <v>171</v>
      </c>
      <c r="O65" s="50"/>
      <c r="P65" s="50" t="s">
        <v>342</v>
      </c>
      <c r="Q65" s="50" t="s">
        <v>342</v>
      </c>
      <c r="R65" s="59"/>
      <c r="S65" s="59">
        <f t="shared" si="33"/>
        <v>0</v>
      </c>
      <c r="T65" s="59"/>
      <c r="U65" s="59">
        <f t="shared" si="34"/>
        <v>0</v>
      </c>
      <c r="V65" s="59"/>
      <c r="W65" s="59">
        <f t="shared" si="35"/>
        <v>0</v>
      </c>
      <c r="X65" s="59"/>
      <c r="Y65" s="59">
        <f t="shared" si="36"/>
        <v>0</v>
      </c>
      <c r="Z65" s="58">
        <f>VLOOKUP(E:E,'[3]costed bom'!$E$2:$AA$495,23,0)</f>
        <v>0</v>
      </c>
      <c r="AA65" s="58">
        <f t="shared" si="4"/>
        <v>0</v>
      </c>
      <c r="AB65" s="59"/>
      <c r="AC65" s="50"/>
      <c r="AD65" s="50"/>
    </row>
    <row r="66" spans="1:30" ht="13" x14ac:dyDescent="0.3">
      <c r="A66" s="49">
        <v>64</v>
      </c>
      <c r="B66" s="49">
        <v>7002</v>
      </c>
      <c r="C66" s="50">
        <v>2</v>
      </c>
      <c r="D66" s="51" t="s">
        <v>29</v>
      </c>
      <c r="E66" s="51" t="s">
        <v>273</v>
      </c>
      <c r="F66" s="50"/>
      <c r="G66" s="51" t="s">
        <v>86</v>
      </c>
      <c r="H66" s="51" t="s">
        <v>432</v>
      </c>
      <c r="I66" s="52">
        <v>1</v>
      </c>
      <c r="J66" s="52">
        <v>1</v>
      </c>
      <c r="K66" s="51" t="s">
        <v>4</v>
      </c>
      <c r="L66" s="51" t="s">
        <v>11</v>
      </c>
      <c r="M66" s="51" t="s">
        <v>8</v>
      </c>
      <c r="N66" s="51" t="s">
        <v>171</v>
      </c>
      <c r="O66" s="50"/>
      <c r="P66" s="50" t="s">
        <v>342</v>
      </c>
      <c r="Q66" s="50" t="s">
        <v>342</v>
      </c>
      <c r="R66" s="59"/>
      <c r="S66" s="59">
        <f t="shared" si="33"/>
        <v>0</v>
      </c>
      <c r="T66" s="59"/>
      <c r="U66" s="59">
        <f t="shared" si="34"/>
        <v>0</v>
      </c>
      <c r="V66" s="59"/>
      <c r="W66" s="59">
        <f t="shared" si="35"/>
        <v>0</v>
      </c>
      <c r="X66" s="59"/>
      <c r="Y66" s="59">
        <f t="shared" si="36"/>
        <v>0</v>
      </c>
      <c r="Z66" s="58">
        <f>VLOOKUP(E:E,'[3]costed bom'!$E$2:$AA$495,23,0)</f>
        <v>0</v>
      </c>
      <c r="AA66" s="58">
        <f t="shared" si="4"/>
        <v>0</v>
      </c>
      <c r="AB66" s="59"/>
      <c r="AC66" s="50"/>
      <c r="AD66" s="50"/>
    </row>
    <row r="67" spans="1:30" ht="13" x14ac:dyDescent="0.3">
      <c r="A67" s="49">
        <v>65</v>
      </c>
      <c r="B67" s="49">
        <v>7003</v>
      </c>
      <c r="C67" s="50">
        <v>2</v>
      </c>
      <c r="D67" s="51" t="s">
        <v>29</v>
      </c>
      <c r="E67" s="51" t="s">
        <v>238</v>
      </c>
      <c r="F67" s="50"/>
      <c r="G67" s="51" t="s">
        <v>588</v>
      </c>
      <c r="H67" s="51" t="s">
        <v>431</v>
      </c>
      <c r="I67" s="52">
        <v>1</v>
      </c>
      <c r="J67" s="52">
        <v>1</v>
      </c>
      <c r="K67" s="51" t="s">
        <v>4</v>
      </c>
      <c r="L67" s="51" t="s">
        <v>11</v>
      </c>
      <c r="M67" s="51" t="s">
        <v>8</v>
      </c>
      <c r="N67" s="51" t="s">
        <v>171</v>
      </c>
      <c r="O67" s="50"/>
      <c r="P67" s="50" t="s">
        <v>342</v>
      </c>
      <c r="Q67" s="50" t="s">
        <v>342</v>
      </c>
      <c r="R67" s="59"/>
      <c r="S67" s="59">
        <f t="shared" si="33"/>
        <v>0</v>
      </c>
      <c r="T67" s="59"/>
      <c r="U67" s="59">
        <f t="shared" si="34"/>
        <v>0</v>
      </c>
      <c r="V67" s="59"/>
      <c r="W67" s="59">
        <f t="shared" si="35"/>
        <v>0</v>
      </c>
      <c r="X67" s="59"/>
      <c r="Y67" s="59">
        <f t="shared" si="36"/>
        <v>0</v>
      </c>
      <c r="Z67" s="58">
        <f>VLOOKUP(E:E,'[3]costed bom'!$E$2:$AA$495,23,0)</f>
        <v>0</v>
      </c>
      <c r="AA67" s="58">
        <f t="shared" si="4"/>
        <v>0</v>
      </c>
      <c r="AB67" s="59"/>
      <c r="AC67" s="50"/>
      <c r="AD67" s="50"/>
    </row>
    <row r="68" spans="1:30" ht="13" x14ac:dyDescent="0.3">
      <c r="A68" s="49">
        <v>66</v>
      </c>
      <c r="B68" s="49">
        <v>7004</v>
      </c>
      <c r="C68" s="50">
        <v>2</v>
      </c>
      <c r="D68" s="51" t="s">
        <v>29</v>
      </c>
      <c r="E68" s="51" t="s">
        <v>237</v>
      </c>
      <c r="F68" s="50"/>
      <c r="G68" s="51" t="s">
        <v>583</v>
      </c>
      <c r="H68" s="51" t="s">
        <v>433</v>
      </c>
      <c r="I68" s="52">
        <v>1</v>
      </c>
      <c r="J68" s="52">
        <v>1</v>
      </c>
      <c r="K68" s="51" t="s">
        <v>4</v>
      </c>
      <c r="L68" s="51" t="s">
        <v>11</v>
      </c>
      <c r="M68" s="51" t="s">
        <v>8</v>
      </c>
      <c r="N68" s="51" t="s">
        <v>171</v>
      </c>
      <c r="O68" s="50"/>
      <c r="P68" s="50" t="s">
        <v>342</v>
      </c>
      <c r="Q68" s="50" t="s">
        <v>342</v>
      </c>
      <c r="R68" s="59"/>
      <c r="S68" s="59">
        <f t="shared" si="33"/>
        <v>0</v>
      </c>
      <c r="T68" s="59"/>
      <c r="U68" s="59">
        <f t="shared" si="34"/>
        <v>0</v>
      </c>
      <c r="V68" s="59"/>
      <c r="W68" s="59">
        <f t="shared" si="35"/>
        <v>0</v>
      </c>
      <c r="X68" s="59"/>
      <c r="Y68" s="59">
        <f t="shared" si="36"/>
        <v>0</v>
      </c>
      <c r="Z68" s="58">
        <f>VLOOKUP(E:E,'[3]costed bom'!$E$2:$AA$495,23,0)</f>
        <v>0</v>
      </c>
      <c r="AA68" s="58">
        <f t="shared" si="4"/>
        <v>0</v>
      </c>
      <c r="AB68" s="59"/>
      <c r="AC68" s="50"/>
      <c r="AD68" s="50"/>
    </row>
    <row r="69" spans="1:30" ht="13" x14ac:dyDescent="0.3">
      <c r="A69" s="47">
        <v>67</v>
      </c>
      <c r="B69" s="47">
        <v>23</v>
      </c>
      <c r="C69">
        <v>1</v>
      </c>
      <c r="D69" s="46" t="s">
        <v>2</v>
      </c>
      <c r="E69" s="46" t="s">
        <v>30</v>
      </c>
      <c r="F69" t="s">
        <v>639</v>
      </c>
      <c r="G69" s="46" t="s">
        <v>584</v>
      </c>
      <c r="H69" s="46" t="s">
        <v>435</v>
      </c>
      <c r="I69" s="48">
        <v>1</v>
      </c>
      <c r="J69" s="48">
        <v>1</v>
      </c>
      <c r="K69" s="46" t="s">
        <v>4</v>
      </c>
      <c r="L69" s="46" t="s">
        <v>11</v>
      </c>
      <c r="M69" s="46" t="s">
        <v>8</v>
      </c>
      <c r="N69" s="46" t="s">
        <v>5</v>
      </c>
      <c r="O69" s="61" t="s">
        <v>640</v>
      </c>
      <c r="P69" t="s">
        <v>342</v>
      </c>
      <c r="Q69" t="s">
        <v>342</v>
      </c>
      <c r="R69" s="58">
        <f>VLOOKUP(E:E,'[2]853-224170-107'!$A:$F,6,0)</f>
        <v>7.8545999999999987</v>
      </c>
      <c r="S69" s="58">
        <f t="shared" ref="S69:S77" si="37">J69*R69</f>
        <v>7.8545999999999987</v>
      </c>
      <c r="T69" s="58">
        <f>VLOOKUP(E:E,'[2]853-224170-107'!$A:$H,8,0)</f>
        <v>7.6478999999999999</v>
      </c>
      <c r="U69" s="58">
        <f t="shared" ref="U69:U77" si="38">J69*T69</f>
        <v>7.6478999999999999</v>
      </c>
      <c r="V69" s="58">
        <f>VLOOKUP(E:E,'[2]853-224170-107'!$A:$J,10,0)</f>
        <v>7.4412000000000003</v>
      </c>
      <c r="W69" s="58">
        <f t="shared" ref="W69:W77" si="39">J69*V69</f>
        <v>7.4412000000000003</v>
      </c>
      <c r="X69" s="58">
        <f>VLOOKUP(E:E,'[2]853-224170-107'!$A:$L,12,0)</f>
        <v>7.2344999999999997</v>
      </c>
      <c r="Y69" s="58">
        <f t="shared" ref="Y69:Y77" si="40">J69*X69</f>
        <v>7.2344999999999997</v>
      </c>
      <c r="Z69" s="58">
        <f>VLOOKUP(E:E,'[3]costed bom'!$E$2:$AA$495,23,0)</f>
        <v>31.36</v>
      </c>
      <c r="AA69" s="58">
        <f t="shared" ref="AA69:AA132" si="41">J69*Z69</f>
        <v>31.36</v>
      </c>
      <c r="AB69" s="58">
        <f t="shared" ref="AB69:AB72" si="42">Y69-AA69</f>
        <v>-24.125499999999999</v>
      </c>
      <c r="AC69">
        <v>70</v>
      </c>
      <c r="AD69" t="s">
        <v>670</v>
      </c>
    </row>
    <row r="70" spans="1:30" ht="13" x14ac:dyDescent="0.3">
      <c r="A70" s="47">
        <v>68</v>
      </c>
      <c r="B70" s="47">
        <v>24</v>
      </c>
      <c r="C70">
        <v>1</v>
      </c>
      <c r="D70" s="46" t="s">
        <v>2</v>
      </c>
      <c r="E70" s="46" t="s">
        <v>31</v>
      </c>
      <c r="F70" t="s">
        <v>639</v>
      </c>
      <c r="G70" s="46" t="s">
        <v>584</v>
      </c>
      <c r="H70" s="46" t="s">
        <v>436</v>
      </c>
      <c r="I70" s="48">
        <v>1</v>
      </c>
      <c r="J70" s="48">
        <v>1</v>
      </c>
      <c r="K70" s="46" t="s">
        <v>4</v>
      </c>
      <c r="L70" s="46" t="s">
        <v>11</v>
      </c>
      <c r="M70" s="46" t="s">
        <v>8</v>
      </c>
      <c r="N70" s="46" t="s">
        <v>5</v>
      </c>
      <c r="O70" s="61" t="s">
        <v>640</v>
      </c>
      <c r="P70" t="s">
        <v>342</v>
      </c>
      <c r="Q70" t="s">
        <v>342</v>
      </c>
      <c r="R70" s="58">
        <f>VLOOKUP(E:E,'[2]853-224170-107'!$A:$F,6,0)</f>
        <v>11.627999999999998</v>
      </c>
      <c r="S70" s="58">
        <f t="shared" si="37"/>
        <v>11.627999999999998</v>
      </c>
      <c r="T70" s="58">
        <f>VLOOKUP(E:E,'[2]853-224170-107'!$A:$H,8,0)</f>
        <v>11.322000000000001</v>
      </c>
      <c r="U70" s="58">
        <f t="shared" si="38"/>
        <v>11.322000000000001</v>
      </c>
      <c r="V70" s="58">
        <f>VLOOKUP(E:E,'[2]853-224170-107'!$A:$J,10,0)</f>
        <v>11.016</v>
      </c>
      <c r="W70" s="58">
        <f t="shared" si="39"/>
        <v>11.016</v>
      </c>
      <c r="X70" s="58">
        <f>VLOOKUP(E:E,'[2]853-224170-107'!$A:$L,12,0)</f>
        <v>10.709999999999999</v>
      </c>
      <c r="Y70" s="58">
        <f t="shared" si="40"/>
        <v>10.709999999999999</v>
      </c>
      <c r="Z70" s="58">
        <f>VLOOKUP(E:E,'[3]costed bom'!$E$2:$AA$495,23,0)</f>
        <v>29.32</v>
      </c>
      <c r="AA70" s="58">
        <f t="shared" si="41"/>
        <v>29.32</v>
      </c>
      <c r="AB70" s="58">
        <f t="shared" si="42"/>
        <v>-18.61</v>
      </c>
      <c r="AC70">
        <v>70</v>
      </c>
      <c r="AD70" t="s">
        <v>670</v>
      </c>
    </row>
    <row r="71" spans="1:30" ht="13" x14ac:dyDescent="0.3">
      <c r="A71" s="47">
        <v>69</v>
      </c>
      <c r="B71" s="47">
        <v>25</v>
      </c>
      <c r="C71">
        <v>1</v>
      </c>
      <c r="D71" s="46" t="s">
        <v>2</v>
      </c>
      <c r="E71" s="46" t="s">
        <v>32</v>
      </c>
      <c r="F71" t="s">
        <v>639</v>
      </c>
      <c r="G71" s="46" t="s">
        <v>585</v>
      </c>
      <c r="H71" s="46" t="s">
        <v>437</v>
      </c>
      <c r="I71" s="48">
        <v>1</v>
      </c>
      <c r="J71" s="48">
        <v>1</v>
      </c>
      <c r="K71" s="46" t="s">
        <v>4</v>
      </c>
      <c r="L71" s="46" t="s">
        <v>11</v>
      </c>
      <c r="M71" s="46" t="s">
        <v>8</v>
      </c>
      <c r="N71" s="46" t="s">
        <v>5</v>
      </c>
      <c r="O71" s="61" t="s">
        <v>640</v>
      </c>
      <c r="P71" t="s">
        <v>342</v>
      </c>
      <c r="Q71" t="s">
        <v>342</v>
      </c>
      <c r="R71" s="58">
        <f>VLOOKUP(E:E,'[2]853-224170-107'!$A:$F,6,0)</f>
        <v>106.00859999999999</v>
      </c>
      <c r="S71" s="58">
        <f t="shared" si="37"/>
        <v>106.00859999999999</v>
      </c>
      <c r="T71" s="58">
        <f>VLOOKUP(E:E,'[2]853-224170-107'!$A:$H,8,0)</f>
        <v>103.2189</v>
      </c>
      <c r="U71" s="58">
        <f t="shared" si="38"/>
        <v>103.2189</v>
      </c>
      <c r="V71" s="58">
        <f>VLOOKUP(E:E,'[2]853-224170-107'!$A:$J,10,0)</f>
        <v>100.42919999999999</v>
      </c>
      <c r="W71" s="58">
        <f t="shared" si="39"/>
        <v>100.42919999999999</v>
      </c>
      <c r="X71" s="58">
        <f>VLOOKUP(E:E,'[2]853-224170-107'!$A:$L,12,0)</f>
        <v>97.639499999999998</v>
      </c>
      <c r="Y71" s="58">
        <f t="shared" si="40"/>
        <v>97.639499999999998</v>
      </c>
      <c r="Z71" s="58">
        <f>VLOOKUP(E:E,'[3]costed bom'!$E$2:$AA$495,23,0)</f>
        <v>49.14</v>
      </c>
      <c r="AA71" s="58">
        <f t="shared" si="41"/>
        <v>49.14</v>
      </c>
      <c r="AB71" s="58">
        <f t="shared" si="42"/>
        <v>48.499499999999998</v>
      </c>
      <c r="AC71">
        <v>70</v>
      </c>
      <c r="AD71" t="s">
        <v>670</v>
      </c>
    </row>
    <row r="72" spans="1:30" ht="13" x14ac:dyDescent="0.3">
      <c r="A72" s="47">
        <v>70</v>
      </c>
      <c r="B72" s="47">
        <v>26</v>
      </c>
      <c r="C72">
        <v>1</v>
      </c>
      <c r="D72" s="46" t="s">
        <v>2</v>
      </c>
      <c r="E72" s="46" t="s">
        <v>33</v>
      </c>
      <c r="F72" t="s">
        <v>639</v>
      </c>
      <c r="G72" s="46" t="s">
        <v>584</v>
      </c>
      <c r="H72" s="46" t="s">
        <v>438</v>
      </c>
      <c r="I72" s="48">
        <v>1</v>
      </c>
      <c r="J72" s="48">
        <v>1</v>
      </c>
      <c r="K72" s="46" t="s">
        <v>4</v>
      </c>
      <c r="L72" s="46" t="s">
        <v>11</v>
      </c>
      <c r="M72" s="46" t="s">
        <v>8</v>
      </c>
      <c r="N72" s="46" t="s">
        <v>5</v>
      </c>
      <c r="O72" s="61" t="s">
        <v>640</v>
      </c>
      <c r="P72" t="s">
        <v>342</v>
      </c>
      <c r="Q72" t="s">
        <v>342</v>
      </c>
      <c r="R72" s="58">
        <f>VLOOKUP(E:E,'[2]853-224170-107'!$A:$F,6,0)</f>
        <v>59.051999999999992</v>
      </c>
      <c r="S72" s="58">
        <f t="shared" si="37"/>
        <v>59.051999999999992</v>
      </c>
      <c r="T72" s="58">
        <f>VLOOKUP(E:E,'[2]853-224170-107'!$A:$H,8,0)</f>
        <v>57.498000000000005</v>
      </c>
      <c r="U72" s="58">
        <f t="shared" si="38"/>
        <v>57.498000000000005</v>
      </c>
      <c r="V72" s="58">
        <f>VLOOKUP(E:E,'[2]853-224170-107'!$A:$J,10,0)</f>
        <v>55.944000000000003</v>
      </c>
      <c r="W72" s="58">
        <f t="shared" si="39"/>
        <v>55.944000000000003</v>
      </c>
      <c r="X72" s="58">
        <f>VLOOKUP(E:E,'[2]853-224170-107'!$A:$L,12,0)</f>
        <v>54.39</v>
      </c>
      <c r="Y72" s="58">
        <f t="shared" si="40"/>
        <v>54.39</v>
      </c>
      <c r="Z72" s="58">
        <f>VLOOKUP(E:E,'[3]costed bom'!$E$2:$AA$495,23,0)</f>
        <v>67.852032000000008</v>
      </c>
      <c r="AA72" s="58">
        <f t="shared" si="41"/>
        <v>67.852032000000008</v>
      </c>
      <c r="AB72" s="58">
        <f t="shared" si="42"/>
        <v>-13.462032000000008</v>
      </c>
      <c r="AC72">
        <v>70</v>
      </c>
      <c r="AD72" t="s">
        <v>670</v>
      </c>
    </row>
    <row r="73" spans="1:30" ht="13" x14ac:dyDescent="0.3">
      <c r="A73" s="49">
        <v>71</v>
      </c>
      <c r="B73" s="49">
        <v>7000</v>
      </c>
      <c r="C73" s="50">
        <v>2</v>
      </c>
      <c r="D73" s="51" t="s">
        <v>33</v>
      </c>
      <c r="E73" s="51" t="s">
        <v>193</v>
      </c>
      <c r="F73" s="50"/>
      <c r="G73" s="51" t="s">
        <v>86</v>
      </c>
      <c r="H73" s="51" t="s">
        <v>387</v>
      </c>
      <c r="I73" s="52">
        <v>1</v>
      </c>
      <c r="J73" s="52">
        <v>1</v>
      </c>
      <c r="K73" s="51" t="s">
        <v>4</v>
      </c>
      <c r="L73" s="51" t="s">
        <v>11</v>
      </c>
      <c r="M73" s="51" t="s">
        <v>8</v>
      </c>
      <c r="N73" s="51" t="s">
        <v>171</v>
      </c>
      <c r="O73" s="50"/>
      <c r="P73" s="50" t="s">
        <v>342</v>
      </c>
      <c r="Q73" s="50" t="s">
        <v>342</v>
      </c>
      <c r="R73" s="59"/>
      <c r="S73" s="59">
        <f t="shared" si="37"/>
        <v>0</v>
      </c>
      <c r="T73" s="59"/>
      <c r="U73" s="59">
        <f t="shared" si="38"/>
        <v>0</v>
      </c>
      <c r="V73" s="59"/>
      <c r="W73" s="59">
        <f t="shared" si="39"/>
        <v>0</v>
      </c>
      <c r="X73" s="59"/>
      <c r="Y73" s="59">
        <f t="shared" si="40"/>
        <v>0</v>
      </c>
      <c r="Z73" s="58">
        <f>VLOOKUP(E:E,'[3]costed bom'!$E$2:$AA$495,23,0)</f>
        <v>0</v>
      </c>
      <c r="AA73" s="58">
        <f t="shared" si="41"/>
        <v>0</v>
      </c>
      <c r="AB73" s="59"/>
      <c r="AC73" s="50"/>
      <c r="AD73" s="50"/>
    </row>
    <row r="74" spans="1:30" ht="13" x14ac:dyDescent="0.3">
      <c r="A74" s="49">
        <v>72</v>
      </c>
      <c r="B74" s="49">
        <v>7001</v>
      </c>
      <c r="C74" s="50">
        <v>2</v>
      </c>
      <c r="D74" s="51" t="s">
        <v>33</v>
      </c>
      <c r="E74" s="51" t="s">
        <v>170</v>
      </c>
      <c r="F74" s="50"/>
      <c r="G74" s="51" t="s">
        <v>578</v>
      </c>
      <c r="H74" s="51" t="s">
        <v>388</v>
      </c>
      <c r="I74" s="52">
        <v>1</v>
      </c>
      <c r="J74" s="52">
        <v>1</v>
      </c>
      <c r="K74" s="51" t="s">
        <v>4</v>
      </c>
      <c r="L74" s="51" t="s">
        <v>11</v>
      </c>
      <c r="M74" s="51" t="s">
        <v>8</v>
      </c>
      <c r="N74" s="51" t="s">
        <v>171</v>
      </c>
      <c r="O74" s="50"/>
      <c r="P74" s="50" t="s">
        <v>342</v>
      </c>
      <c r="Q74" s="50" t="s">
        <v>342</v>
      </c>
      <c r="R74" s="59"/>
      <c r="S74" s="59">
        <f t="shared" si="37"/>
        <v>0</v>
      </c>
      <c r="T74" s="59"/>
      <c r="U74" s="59">
        <f t="shared" si="38"/>
        <v>0</v>
      </c>
      <c r="V74" s="59"/>
      <c r="W74" s="59">
        <f t="shared" si="39"/>
        <v>0</v>
      </c>
      <c r="X74" s="59"/>
      <c r="Y74" s="59">
        <f t="shared" si="40"/>
        <v>0</v>
      </c>
      <c r="Z74" s="58">
        <f>VLOOKUP(E:E,'[3]costed bom'!$E$2:$AA$495,23,0)</f>
        <v>0</v>
      </c>
      <c r="AA74" s="58">
        <f t="shared" si="41"/>
        <v>0</v>
      </c>
      <c r="AB74" s="59"/>
      <c r="AC74" s="50"/>
      <c r="AD74" s="50"/>
    </row>
    <row r="75" spans="1:30" ht="13" x14ac:dyDescent="0.3">
      <c r="A75" s="49">
        <v>73</v>
      </c>
      <c r="B75" s="49">
        <v>7002</v>
      </c>
      <c r="C75" s="50">
        <v>2</v>
      </c>
      <c r="D75" s="51" t="s">
        <v>33</v>
      </c>
      <c r="E75" s="51" t="s">
        <v>236</v>
      </c>
      <c r="F75" s="50"/>
      <c r="G75" s="51" t="s">
        <v>587</v>
      </c>
      <c r="H75" s="51" t="s">
        <v>430</v>
      </c>
      <c r="I75" s="52">
        <v>1</v>
      </c>
      <c r="J75" s="52">
        <v>1</v>
      </c>
      <c r="K75" s="51" t="s">
        <v>4</v>
      </c>
      <c r="L75" s="51" t="s">
        <v>11</v>
      </c>
      <c r="M75" s="51" t="s">
        <v>8</v>
      </c>
      <c r="N75" s="51" t="s">
        <v>171</v>
      </c>
      <c r="O75" s="50"/>
      <c r="P75" s="50" t="s">
        <v>342</v>
      </c>
      <c r="Q75" s="50" t="s">
        <v>342</v>
      </c>
      <c r="R75" s="59"/>
      <c r="S75" s="59">
        <f t="shared" si="37"/>
        <v>0</v>
      </c>
      <c r="T75" s="59"/>
      <c r="U75" s="59">
        <f t="shared" si="38"/>
        <v>0</v>
      </c>
      <c r="V75" s="59"/>
      <c r="W75" s="59">
        <f t="shared" si="39"/>
        <v>0</v>
      </c>
      <c r="X75" s="59"/>
      <c r="Y75" s="59">
        <f t="shared" si="40"/>
        <v>0</v>
      </c>
      <c r="Z75" s="58">
        <f>VLOOKUP(E:E,'[3]costed bom'!$E$2:$AA$495,23,0)</f>
        <v>0</v>
      </c>
      <c r="AA75" s="58">
        <f t="shared" si="41"/>
        <v>0</v>
      </c>
      <c r="AB75" s="59"/>
      <c r="AC75" s="50"/>
      <c r="AD75" s="50"/>
    </row>
    <row r="76" spans="1:30" ht="13" x14ac:dyDescent="0.3">
      <c r="A76" s="49">
        <v>74</v>
      </c>
      <c r="B76" s="49">
        <v>7003</v>
      </c>
      <c r="C76" s="50">
        <v>2</v>
      </c>
      <c r="D76" s="51" t="s">
        <v>33</v>
      </c>
      <c r="E76" s="51" t="s">
        <v>237</v>
      </c>
      <c r="F76" s="50"/>
      <c r="G76" s="51" t="s">
        <v>583</v>
      </c>
      <c r="H76" s="51" t="s">
        <v>433</v>
      </c>
      <c r="I76" s="52">
        <v>1</v>
      </c>
      <c r="J76" s="52">
        <v>1</v>
      </c>
      <c r="K76" s="51" t="s">
        <v>4</v>
      </c>
      <c r="L76" s="51" t="s">
        <v>11</v>
      </c>
      <c r="M76" s="51" t="s">
        <v>8</v>
      </c>
      <c r="N76" s="51" t="s">
        <v>171</v>
      </c>
      <c r="O76" s="50"/>
      <c r="P76" s="50" t="s">
        <v>342</v>
      </c>
      <c r="Q76" s="50" t="s">
        <v>342</v>
      </c>
      <c r="R76" s="59"/>
      <c r="S76" s="59">
        <f t="shared" si="37"/>
        <v>0</v>
      </c>
      <c r="T76" s="59"/>
      <c r="U76" s="59">
        <f t="shared" si="38"/>
        <v>0</v>
      </c>
      <c r="V76" s="59"/>
      <c r="W76" s="59">
        <f t="shared" si="39"/>
        <v>0</v>
      </c>
      <c r="X76" s="59"/>
      <c r="Y76" s="59">
        <f t="shared" si="40"/>
        <v>0</v>
      </c>
      <c r="Z76" s="58">
        <f>VLOOKUP(E:E,'[3]costed bom'!$E$2:$AA$495,23,0)</f>
        <v>0</v>
      </c>
      <c r="AA76" s="58">
        <f t="shared" si="41"/>
        <v>0</v>
      </c>
      <c r="AB76" s="59"/>
      <c r="AC76" s="50"/>
      <c r="AD76" s="50"/>
    </row>
    <row r="77" spans="1:30" ht="13" x14ac:dyDescent="0.3">
      <c r="A77" s="49">
        <v>75</v>
      </c>
      <c r="B77" s="49">
        <v>7004</v>
      </c>
      <c r="C77" s="50">
        <v>2</v>
      </c>
      <c r="D77" s="51" t="s">
        <v>33</v>
      </c>
      <c r="E77" s="51" t="s">
        <v>238</v>
      </c>
      <c r="F77" s="50"/>
      <c r="G77" s="51" t="s">
        <v>588</v>
      </c>
      <c r="H77" s="51" t="s">
        <v>431</v>
      </c>
      <c r="I77" s="52">
        <v>1</v>
      </c>
      <c r="J77" s="52">
        <v>1</v>
      </c>
      <c r="K77" s="51" t="s">
        <v>4</v>
      </c>
      <c r="L77" s="51" t="s">
        <v>11</v>
      </c>
      <c r="M77" s="51" t="s">
        <v>8</v>
      </c>
      <c r="N77" s="51" t="s">
        <v>171</v>
      </c>
      <c r="O77" s="50"/>
      <c r="P77" s="50" t="s">
        <v>342</v>
      </c>
      <c r="Q77" s="50" t="s">
        <v>342</v>
      </c>
      <c r="R77" s="59"/>
      <c r="S77" s="59">
        <f t="shared" si="37"/>
        <v>0</v>
      </c>
      <c r="T77" s="59"/>
      <c r="U77" s="59">
        <f t="shared" si="38"/>
        <v>0</v>
      </c>
      <c r="V77" s="59"/>
      <c r="W77" s="59">
        <f t="shared" si="39"/>
        <v>0</v>
      </c>
      <c r="X77" s="59"/>
      <c r="Y77" s="59">
        <f t="shared" si="40"/>
        <v>0</v>
      </c>
      <c r="Z77" s="58">
        <f>VLOOKUP(E:E,'[3]costed bom'!$E$2:$AA$495,23,0)</f>
        <v>0</v>
      </c>
      <c r="AA77" s="58">
        <f t="shared" si="41"/>
        <v>0</v>
      </c>
      <c r="AB77" s="59"/>
      <c r="AC77" s="50"/>
      <c r="AD77" s="50"/>
    </row>
    <row r="78" spans="1:30" ht="13" x14ac:dyDescent="0.3">
      <c r="A78" s="47">
        <v>76</v>
      </c>
      <c r="B78" s="47">
        <v>28</v>
      </c>
      <c r="C78">
        <v>1</v>
      </c>
      <c r="D78" s="46" t="s">
        <v>2</v>
      </c>
      <c r="E78" s="46" t="s">
        <v>34</v>
      </c>
      <c r="F78" t="s">
        <v>639</v>
      </c>
      <c r="G78" s="46" t="s">
        <v>585</v>
      </c>
      <c r="H78" s="46" t="s">
        <v>439</v>
      </c>
      <c r="I78" s="48">
        <v>10</v>
      </c>
      <c r="J78" s="48">
        <v>10</v>
      </c>
      <c r="K78" s="46" t="s">
        <v>4</v>
      </c>
      <c r="L78" s="46" t="s">
        <v>11</v>
      </c>
      <c r="M78" s="46" t="s">
        <v>8</v>
      </c>
      <c r="N78" s="46" t="s">
        <v>5</v>
      </c>
      <c r="O78" s="61" t="s">
        <v>640</v>
      </c>
      <c r="P78" t="s">
        <v>342</v>
      </c>
      <c r="Q78" t="s">
        <v>342</v>
      </c>
      <c r="R78" s="58">
        <f>VLOOKUP(E:E,'[2]853-224170-107'!$A:$F,6,0)</f>
        <v>23.939999999999998</v>
      </c>
      <c r="S78" s="58">
        <f>J78*R78</f>
        <v>239.39999999999998</v>
      </c>
      <c r="T78" s="58">
        <f>VLOOKUP(E:E,'[2]853-224170-107'!$A:$H,8,0)</f>
        <v>23.310000000000002</v>
      </c>
      <c r="U78" s="58">
        <f>J78*T78</f>
        <v>233.10000000000002</v>
      </c>
      <c r="V78" s="58">
        <f>VLOOKUP(E:E,'[2]853-224170-107'!$A:$J,10,0)</f>
        <v>22.68</v>
      </c>
      <c r="W78" s="58">
        <f>J78*V78</f>
        <v>226.8</v>
      </c>
      <c r="X78" s="58">
        <f>VLOOKUP(E:E,'[2]853-224170-107'!$A:$L,12,0)</f>
        <v>22.05</v>
      </c>
      <c r="Y78" s="58">
        <f>J78*X78</f>
        <v>220.5</v>
      </c>
      <c r="Z78" s="58">
        <f>VLOOKUP(E:E,'[3]costed bom'!$E$2:$AA$495,23,0)</f>
        <v>29</v>
      </c>
      <c r="AA78" s="58">
        <f t="shared" si="41"/>
        <v>290</v>
      </c>
      <c r="AB78" s="58">
        <f>Y78-AA78</f>
        <v>-69.5</v>
      </c>
      <c r="AC78">
        <v>77</v>
      </c>
      <c r="AD78" t="s">
        <v>670</v>
      </c>
    </row>
    <row r="79" spans="1:30" ht="13" x14ac:dyDescent="0.3">
      <c r="A79" s="49">
        <v>77</v>
      </c>
      <c r="B79" s="49">
        <v>7000</v>
      </c>
      <c r="C79" s="50">
        <v>2</v>
      </c>
      <c r="D79" s="51" t="s">
        <v>34</v>
      </c>
      <c r="E79" s="51" t="s">
        <v>193</v>
      </c>
      <c r="F79" s="50"/>
      <c r="G79" s="51" t="s">
        <v>86</v>
      </c>
      <c r="H79" s="51" t="s">
        <v>387</v>
      </c>
      <c r="I79" s="52">
        <v>1</v>
      </c>
      <c r="J79" s="52">
        <v>10</v>
      </c>
      <c r="K79" s="51" t="s">
        <v>4</v>
      </c>
      <c r="L79" s="51" t="s">
        <v>11</v>
      </c>
      <c r="M79" s="51" t="s">
        <v>8</v>
      </c>
      <c r="N79" s="51" t="s">
        <v>171</v>
      </c>
      <c r="O79" s="50"/>
      <c r="P79" s="50" t="s">
        <v>342</v>
      </c>
      <c r="Q79" s="50" t="s">
        <v>342</v>
      </c>
      <c r="R79" s="59"/>
      <c r="S79" s="59">
        <f t="shared" ref="S79:S82" si="43">J79*R79</f>
        <v>0</v>
      </c>
      <c r="T79" s="59"/>
      <c r="U79" s="59">
        <f t="shared" ref="U79:U82" si="44">J79*T79</f>
        <v>0</v>
      </c>
      <c r="V79" s="59"/>
      <c r="W79" s="59">
        <f t="shared" ref="W79:W82" si="45">J79*V79</f>
        <v>0</v>
      </c>
      <c r="X79" s="59"/>
      <c r="Y79" s="59">
        <f t="shared" ref="Y79:Y82" si="46">J79*X79</f>
        <v>0</v>
      </c>
      <c r="Z79" s="58">
        <f>VLOOKUP(E:E,'[3]costed bom'!$E$2:$AA$495,23,0)</f>
        <v>0</v>
      </c>
      <c r="AA79" s="58">
        <f t="shared" si="41"/>
        <v>0</v>
      </c>
      <c r="AB79" s="59"/>
      <c r="AC79" s="50"/>
      <c r="AD79" s="50"/>
    </row>
    <row r="80" spans="1:30" ht="13" x14ac:dyDescent="0.3">
      <c r="A80" s="49">
        <v>78</v>
      </c>
      <c r="B80" s="49">
        <v>7001</v>
      </c>
      <c r="C80" s="50">
        <v>2</v>
      </c>
      <c r="D80" s="51" t="s">
        <v>34</v>
      </c>
      <c r="E80" s="51" t="s">
        <v>170</v>
      </c>
      <c r="F80" s="50"/>
      <c r="G80" s="51" t="s">
        <v>578</v>
      </c>
      <c r="H80" s="51" t="s">
        <v>388</v>
      </c>
      <c r="I80" s="52">
        <v>1</v>
      </c>
      <c r="J80" s="52">
        <v>10</v>
      </c>
      <c r="K80" s="51" t="s">
        <v>4</v>
      </c>
      <c r="L80" s="51" t="s">
        <v>11</v>
      </c>
      <c r="M80" s="51" t="s">
        <v>8</v>
      </c>
      <c r="N80" s="51" t="s">
        <v>171</v>
      </c>
      <c r="O80" s="50"/>
      <c r="P80" s="50" t="s">
        <v>342</v>
      </c>
      <c r="Q80" s="50" t="s">
        <v>342</v>
      </c>
      <c r="R80" s="59"/>
      <c r="S80" s="59">
        <f t="shared" si="43"/>
        <v>0</v>
      </c>
      <c r="T80" s="59"/>
      <c r="U80" s="59">
        <f t="shared" si="44"/>
        <v>0</v>
      </c>
      <c r="V80" s="59"/>
      <c r="W80" s="59">
        <f t="shared" si="45"/>
        <v>0</v>
      </c>
      <c r="X80" s="59"/>
      <c r="Y80" s="59">
        <f t="shared" si="46"/>
        <v>0</v>
      </c>
      <c r="Z80" s="58">
        <f>VLOOKUP(E:E,'[3]costed bom'!$E$2:$AA$495,23,0)</f>
        <v>0</v>
      </c>
      <c r="AA80" s="58">
        <f t="shared" si="41"/>
        <v>0</v>
      </c>
      <c r="AB80" s="59"/>
      <c r="AC80" s="50"/>
      <c r="AD80" s="50"/>
    </row>
    <row r="81" spans="1:30" ht="13" x14ac:dyDescent="0.3">
      <c r="A81" s="49">
        <v>79</v>
      </c>
      <c r="B81" s="49">
        <v>7002</v>
      </c>
      <c r="C81" s="50">
        <v>2</v>
      </c>
      <c r="D81" s="51" t="s">
        <v>34</v>
      </c>
      <c r="E81" s="51" t="s">
        <v>172</v>
      </c>
      <c r="F81" s="50"/>
      <c r="G81" s="51" t="s">
        <v>585</v>
      </c>
      <c r="H81" s="51" t="s">
        <v>402</v>
      </c>
      <c r="I81" s="52">
        <v>1</v>
      </c>
      <c r="J81" s="52">
        <v>10</v>
      </c>
      <c r="K81" s="51" t="s">
        <v>4</v>
      </c>
      <c r="L81" s="51" t="s">
        <v>11</v>
      </c>
      <c r="M81" s="51" t="s">
        <v>8</v>
      </c>
      <c r="N81" s="51" t="s">
        <v>171</v>
      </c>
      <c r="O81" s="50"/>
      <c r="P81" s="50" t="s">
        <v>342</v>
      </c>
      <c r="Q81" s="50" t="s">
        <v>342</v>
      </c>
      <c r="R81" s="59"/>
      <c r="S81" s="59">
        <f t="shared" si="43"/>
        <v>0</v>
      </c>
      <c r="T81" s="59"/>
      <c r="U81" s="59">
        <f t="shared" si="44"/>
        <v>0</v>
      </c>
      <c r="V81" s="59"/>
      <c r="W81" s="59">
        <f t="shared" si="45"/>
        <v>0</v>
      </c>
      <c r="X81" s="59"/>
      <c r="Y81" s="59">
        <f t="shared" si="46"/>
        <v>0</v>
      </c>
      <c r="Z81" s="58">
        <f>VLOOKUP(E:E,'[3]costed bom'!$E$2:$AA$495,23,0)</f>
        <v>0</v>
      </c>
      <c r="AA81" s="58">
        <f t="shared" si="41"/>
        <v>0</v>
      </c>
      <c r="AB81" s="59"/>
      <c r="AC81" s="50"/>
      <c r="AD81" s="50"/>
    </row>
    <row r="82" spans="1:30" ht="13" x14ac:dyDescent="0.3">
      <c r="A82" s="49">
        <v>80</v>
      </c>
      <c r="B82" s="49">
        <v>7003</v>
      </c>
      <c r="C82" s="50">
        <v>2</v>
      </c>
      <c r="D82" s="51" t="s">
        <v>34</v>
      </c>
      <c r="E82" s="51" t="s">
        <v>173</v>
      </c>
      <c r="F82" s="50"/>
      <c r="G82" s="51" t="s">
        <v>582</v>
      </c>
      <c r="H82" s="51" t="s">
        <v>391</v>
      </c>
      <c r="I82" s="52">
        <v>1</v>
      </c>
      <c r="J82" s="52">
        <v>10</v>
      </c>
      <c r="K82" s="51" t="s">
        <v>4</v>
      </c>
      <c r="L82" s="51" t="s">
        <v>11</v>
      </c>
      <c r="M82" s="51" t="s">
        <v>8</v>
      </c>
      <c r="N82" s="51" t="s">
        <v>171</v>
      </c>
      <c r="O82" s="50"/>
      <c r="P82" s="50" t="s">
        <v>342</v>
      </c>
      <c r="Q82" s="50" t="s">
        <v>342</v>
      </c>
      <c r="R82" s="59"/>
      <c r="S82" s="59">
        <f t="shared" si="43"/>
        <v>0</v>
      </c>
      <c r="T82" s="59"/>
      <c r="U82" s="59">
        <f t="shared" si="44"/>
        <v>0</v>
      </c>
      <c r="V82" s="59"/>
      <c r="W82" s="59">
        <f t="shared" si="45"/>
        <v>0</v>
      </c>
      <c r="X82" s="59"/>
      <c r="Y82" s="59">
        <f t="shared" si="46"/>
        <v>0</v>
      </c>
      <c r="Z82" s="58">
        <f>VLOOKUP(E:E,'[3]costed bom'!$E$2:$AA$495,23,0)</f>
        <v>0</v>
      </c>
      <c r="AA82" s="58">
        <f t="shared" si="41"/>
        <v>0</v>
      </c>
      <c r="AB82" s="59"/>
      <c r="AC82" s="50"/>
      <c r="AD82" s="50"/>
    </row>
    <row r="83" spans="1:30" ht="13" x14ac:dyDescent="0.3">
      <c r="A83" s="47">
        <v>81</v>
      </c>
      <c r="B83" s="47">
        <v>29</v>
      </c>
      <c r="C83">
        <v>1</v>
      </c>
      <c r="D83" s="46" t="s">
        <v>2</v>
      </c>
      <c r="E83" s="46" t="s">
        <v>35</v>
      </c>
      <c r="F83" t="s">
        <v>639</v>
      </c>
      <c r="G83" s="46" t="s">
        <v>585</v>
      </c>
      <c r="H83" s="46" t="s">
        <v>440</v>
      </c>
      <c r="I83" s="48">
        <v>5</v>
      </c>
      <c r="J83" s="48">
        <v>5</v>
      </c>
      <c r="K83" s="46" t="s">
        <v>4</v>
      </c>
      <c r="L83" s="46" t="s">
        <v>11</v>
      </c>
      <c r="M83" s="46" t="s">
        <v>8</v>
      </c>
      <c r="N83" s="46" t="s">
        <v>5</v>
      </c>
      <c r="O83" s="61" t="s">
        <v>640</v>
      </c>
      <c r="P83" t="s">
        <v>342</v>
      </c>
      <c r="Q83" t="s">
        <v>342</v>
      </c>
      <c r="R83" s="58">
        <f>VLOOKUP(E:E,'[2]853-224170-107'!$A:$F,6,0)</f>
        <v>453.71999999999997</v>
      </c>
      <c r="S83" s="58">
        <f>J83*R83</f>
        <v>2268.6</v>
      </c>
      <c r="T83" s="58">
        <f>VLOOKUP(E:E,'[2]853-224170-107'!$A:$H,8,0)</f>
        <v>441.78000000000003</v>
      </c>
      <c r="U83" s="58">
        <f>J83*T83</f>
        <v>2208.9</v>
      </c>
      <c r="V83" s="58">
        <f>VLOOKUP(E:E,'[2]853-224170-107'!$A:$J,10,0)</f>
        <v>429.84000000000003</v>
      </c>
      <c r="W83" s="58">
        <f>J83*V83</f>
        <v>2149.2000000000003</v>
      </c>
      <c r="X83" s="58">
        <f>VLOOKUP(E:E,'[2]853-224170-107'!$A:$L,12,0)</f>
        <v>417.90000000000003</v>
      </c>
      <c r="Y83" s="58">
        <f>J83*X83</f>
        <v>2089.5</v>
      </c>
      <c r="Z83" s="58">
        <f>VLOOKUP(E:E,'[3]costed bom'!$E$2:$AA$495,23,0)</f>
        <v>475</v>
      </c>
      <c r="AA83" s="58">
        <f t="shared" si="41"/>
        <v>2375</v>
      </c>
      <c r="AB83" s="58">
        <f>Y83-AA83</f>
        <v>-285.5</v>
      </c>
      <c r="AC83">
        <v>112</v>
      </c>
      <c r="AD83" t="s">
        <v>670</v>
      </c>
    </row>
    <row r="84" spans="1:30" ht="13" x14ac:dyDescent="0.3">
      <c r="A84" s="49">
        <v>82</v>
      </c>
      <c r="B84" s="49">
        <v>1</v>
      </c>
      <c r="C84" s="50">
        <v>2</v>
      </c>
      <c r="D84" s="51" t="s">
        <v>35</v>
      </c>
      <c r="E84" s="51" t="s">
        <v>239</v>
      </c>
      <c r="F84" s="50"/>
      <c r="G84" s="51" t="s">
        <v>585</v>
      </c>
      <c r="H84" s="51" t="s">
        <v>240</v>
      </c>
      <c r="I84" s="52">
        <v>2</v>
      </c>
      <c r="J84" s="52">
        <v>10</v>
      </c>
      <c r="K84" s="51" t="s">
        <v>4</v>
      </c>
      <c r="L84" s="51" t="s">
        <v>11</v>
      </c>
      <c r="M84" s="51" t="s">
        <v>8</v>
      </c>
      <c r="N84" s="51" t="s">
        <v>5</v>
      </c>
      <c r="O84" s="50"/>
      <c r="P84" s="50" t="s">
        <v>84</v>
      </c>
      <c r="Q84" s="50" t="s">
        <v>84</v>
      </c>
      <c r="R84" s="59"/>
      <c r="S84" s="59">
        <f t="shared" ref="S84:S88" si="47">J84*R84</f>
        <v>0</v>
      </c>
      <c r="T84" s="59"/>
      <c r="U84" s="59">
        <f t="shared" ref="U84:U88" si="48">J84*T84</f>
        <v>0</v>
      </c>
      <c r="V84" s="59"/>
      <c r="W84" s="59">
        <f t="shared" ref="W84:W88" si="49">J84*V84</f>
        <v>0</v>
      </c>
      <c r="X84" s="59"/>
      <c r="Y84" s="59">
        <f t="shared" ref="Y84:Y88" si="50">J84*X84</f>
        <v>0</v>
      </c>
      <c r="Z84" s="58">
        <f>VLOOKUP(E:E,'[3]costed bom'!$E$2:$AA$495,23,0)</f>
        <v>0</v>
      </c>
      <c r="AA84" s="58">
        <f t="shared" si="41"/>
        <v>0</v>
      </c>
      <c r="AB84" s="59"/>
      <c r="AC84" s="50"/>
      <c r="AD84" s="50"/>
    </row>
    <row r="85" spans="1:30" ht="13" x14ac:dyDescent="0.3">
      <c r="A85" s="49">
        <v>83</v>
      </c>
      <c r="B85" s="49">
        <v>2</v>
      </c>
      <c r="C85" s="50">
        <v>2</v>
      </c>
      <c r="D85" s="51" t="s">
        <v>35</v>
      </c>
      <c r="E85" s="51" t="s">
        <v>341</v>
      </c>
      <c r="F85" s="50"/>
      <c r="G85" s="51" t="s">
        <v>584</v>
      </c>
      <c r="H85" s="51" t="s">
        <v>355</v>
      </c>
      <c r="I85" s="52">
        <v>1</v>
      </c>
      <c r="J85" s="52">
        <v>5</v>
      </c>
      <c r="K85" s="51" t="s">
        <v>4</v>
      </c>
      <c r="L85" s="51" t="s">
        <v>11</v>
      </c>
      <c r="M85" s="51" t="s">
        <v>8</v>
      </c>
      <c r="N85" s="51" t="s">
        <v>5</v>
      </c>
      <c r="O85" s="50"/>
      <c r="P85" s="50" t="s">
        <v>344</v>
      </c>
      <c r="Q85" s="50" t="s">
        <v>343</v>
      </c>
      <c r="R85" s="59"/>
      <c r="S85" s="59">
        <f t="shared" si="47"/>
        <v>0</v>
      </c>
      <c r="T85" s="59"/>
      <c r="U85" s="59">
        <f t="shared" si="48"/>
        <v>0</v>
      </c>
      <c r="V85" s="59"/>
      <c r="W85" s="59">
        <f t="shared" si="49"/>
        <v>0</v>
      </c>
      <c r="X85" s="59"/>
      <c r="Y85" s="59">
        <f t="shared" si="50"/>
        <v>0</v>
      </c>
      <c r="Z85" s="58">
        <v>0</v>
      </c>
      <c r="AA85" s="58">
        <f t="shared" si="41"/>
        <v>0</v>
      </c>
      <c r="AB85" s="59"/>
      <c r="AC85" s="50"/>
      <c r="AD85" s="50"/>
    </row>
    <row r="86" spans="1:30" ht="13" x14ac:dyDescent="0.3">
      <c r="A86" s="49">
        <v>84</v>
      </c>
      <c r="B86" s="49">
        <v>7001</v>
      </c>
      <c r="C86" s="50">
        <v>2</v>
      </c>
      <c r="D86" s="51" t="s">
        <v>35</v>
      </c>
      <c r="E86" s="51" t="s">
        <v>170</v>
      </c>
      <c r="F86" s="50"/>
      <c r="G86" s="51" t="s">
        <v>578</v>
      </c>
      <c r="H86" s="51" t="s">
        <v>388</v>
      </c>
      <c r="I86" s="52">
        <v>1</v>
      </c>
      <c r="J86" s="52">
        <v>5</v>
      </c>
      <c r="K86" s="51" t="s">
        <v>4</v>
      </c>
      <c r="L86" s="51" t="s">
        <v>11</v>
      </c>
      <c r="M86" s="51" t="s">
        <v>8</v>
      </c>
      <c r="N86" s="51" t="s">
        <v>171</v>
      </c>
      <c r="O86" s="50"/>
      <c r="P86" s="50" t="s">
        <v>342</v>
      </c>
      <c r="Q86" s="50" t="s">
        <v>342</v>
      </c>
      <c r="R86" s="59"/>
      <c r="S86" s="59">
        <f t="shared" si="47"/>
        <v>0</v>
      </c>
      <c r="T86" s="59"/>
      <c r="U86" s="59">
        <f t="shared" si="48"/>
        <v>0</v>
      </c>
      <c r="V86" s="59"/>
      <c r="W86" s="59">
        <f t="shared" si="49"/>
        <v>0</v>
      </c>
      <c r="X86" s="59"/>
      <c r="Y86" s="59">
        <f t="shared" si="50"/>
        <v>0</v>
      </c>
      <c r="Z86" s="58">
        <f>VLOOKUP(E:E,'[3]costed bom'!$E$2:$AA$495,23,0)</f>
        <v>0</v>
      </c>
      <c r="AA86" s="58">
        <f t="shared" si="41"/>
        <v>0</v>
      </c>
      <c r="AB86" s="59"/>
      <c r="AC86" s="50"/>
      <c r="AD86" s="50"/>
    </row>
    <row r="87" spans="1:30" ht="13" x14ac:dyDescent="0.3">
      <c r="A87" s="49">
        <v>85</v>
      </c>
      <c r="B87" s="49">
        <v>7002</v>
      </c>
      <c r="C87" s="50">
        <v>2</v>
      </c>
      <c r="D87" s="51" t="s">
        <v>35</v>
      </c>
      <c r="E87" s="51" t="s">
        <v>172</v>
      </c>
      <c r="F87" s="50"/>
      <c r="G87" s="51" t="s">
        <v>585</v>
      </c>
      <c r="H87" s="51" t="s">
        <v>402</v>
      </c>
      <c r="I87" s="52">
        <v>1</v>
      </c>
      <c r="J87" s="52">
        <v>5</v>
      </c>
      <c r="K87" s="51" t="s">
        <v>4</v>
      </c>
      <c r="L87" s="51" t="s">
        <v>11</v>
      </c>
      <c r="M87" s="51" t="s">
        <v>8</v>
      </c>
      <c r="N87" s="51" t="s">
        <v>171</v>
      </c>
      <c r="O87" s="50"/>
      <c r="P87" s="50" t="s">
        <v>342</v>
      </c>
      <c r="Q87" s="50" t="s">
        <v>342</v>
      </c>
      <c r="R87" s="59"/>
      <c r="S87" s="59">
        <f t="shared" si="47"/>
        <v>0</v>
      </c>
      <c r="T87" s="59"/>
      <c r="U87" s="59">
        <f t="shared" si="48"/>
        <v>0</v>
      </c>
      <c r="V87" s="59"/>
      <c r="W87" s="59">
        <f t="shared" si="49"/>
        <v>0</v>
      </c>
      <c r="X87" s="59"/>
      <c r="Y87" s="59">
        <f t="shared" si="50"/>
        <v>0</v>
      </c>
      <c r="Z87" s="58">
        <f>VLOOKUP(E:E,'[3]costed bom'!$E$2:$AA$495,23,0)</f>
        <v>0</v>
      </c>
      <c r="AA87" s="58">
        <f t="shared" si="41"/>
        <v>0</v>
      </c>
      <c r="AB87" s="59"/>
      <c r="AC87" s="50"/>
      <c r="AD87" s="50"/>
    </row>
    <row r="88" spans="1:30" ht="13" x14ac:dyDescent="0.3">
      <c r="A88" s="49">
        <v>86</v>
      </c>
      <c r="B88" s="49">
        <v>7003</v>
      </c>
      <c r="C88" s="50">
        <v>2</v>
      </c>
      <c r="D88" s="51" t="s">
        <v>35</v>
      </c>
      <c r="E88" s="51" t="s">
        <v>173</v>
      </c>
      <c r="F88" s="50"/>
      <c r="G88" s="51" t="s">
        <v>582</v>
      </c>
      <c r="H88" s="51" t="s">
        <v>391</v>
      </c>
      <c r="I88" s="52">
        <v>1</v>
      </c>
      <c r="J88" s="52">
        <v>5</v>
      </c>
      <c r="K88" s="51" t="s">
        <v>4</v>
      </c>
      <c r="L88" s="51" t="s">
        <v>11</v>
      </c>
      <c r="M88" s="51" t="s">
        <v>8</v>
      </c>
      <c r="N88" s="51" t="s">
        <v>171</v>
      </c>
      <c r="O88" s="50"/>
      <c r="P88" s="50" t="s">
        <v>342</v>
      </c>
      <c r="Q88" s="50" t="s">
        <v>342</v>
      </c>
      <c r="R88" s="59"/>
      <c r="S88" s="59">
        <f t="shared" si="47"/>
        <v>0</v>
      </c>
      <c r="T88" s="59"/>
      <c r="U88" s="59">
        <f t="shared" si="48"/>
        <v>0</v>
      </c>
      <c r="V88" s="59"/>
      <c r="W88" s="59">
        <f t="shared" si="49"/>
        <v>0</v>
      </c>
      <c r="X88" s="59"/>
      <c r="Y88" s="59">
        <f t="shared" si="50"/>
        <v>0</v>
      </c>
      <c r="Z88" s="58">
        <f>VLOOKUP(E:E,'[3]costed bom'!$E$2:$AA$495,23,0)</f>
        <v>0</v>
      </c>
      <c r="AA88" s="58">
        <f t="shared" si="41"/>
        <v>0</v>
      </c>
      <c r="AB88" s="59"/>
      <c r="AC88" s="50"/>
      <c r="AD88" s="50"/>
    </row>
    <row r="89" spans="1:30" ht="13" x14ac:dyDescent="0.3">
      <c r="A89" s="47">
        <v>87</v>
      </c>
      <c r="B89" s="47">
        <v>30</v>
      </c>
      <c r="C89">
        <v>1</v>
      </c>
      <c r="D89" s="46" t="s">
        <v>2</v>
      </c>
      <c r="E89" s="46" t="s">
        <v>36</v>
      </c>
      <c r="F89" t="s">
        <v>639</v>
      </c>
      <c r="G89" s="46" t="s">
        <v>583</v>
      </c>
      <c r="H89" s="46" t="s">
        <v>441</v>
      </c>
      <c r="I89" s="48">
        <v>2</v>
      </c>
      <c r="J89" s="48">
        <v>2</v>
      </c>
      <c r="K89" s="46" t="s">
        <v>4</v>
      </c>
      <c r="L89" s="46" t="s">
        <v>11</v>
      </c>
      <c r="M89" s="46" t="s">
        <v>15</v>
      </c>
      <c r="N89" s="46" t="s">
        <v>5</v>
      </c>
      <c r="O89" s="61" t="s">
        <v>640</v>
      </c>
      <c r="P89" t="s">
        <v>37</v>
      </c>
      <c r="Q89" t="s">
        <v>38</v>
      </c>
      <c r="R89" s="58">
        <f>VLOOKUP(E:E,'[2]853-224170-107'!$A:$F,6,0)</f>
        <v>607.62</v>
      </c>
      <c r="S89" s="58">
        <f>J89*R89</f>
        <v>1215.24</v>
      </c>
      <c r="T89" s="58">
        <f>VLOOKUP(E:E,'[2]853-224170-107'!$A:$H,8,0)</f>
        <v>591.63</v>
      </c>
      <c r="U89" s="58">
        <f>J89*T89</f>
        <v>1183.26</v>
      </c>
      <c r="V89" s="58">
        <f>VLOOKUP(E:E,'[2]853-224170-107'!$A:$J,10,0)</f>
        <v>575.64</v>
      </c>
      <c r="W89" s="58">
        <f>J89*V89</f>
        <v>1151.28</v>
      </c>
      <c r="X89" s="58">
        <f>VLOOKUP(E:E,'[2]853-224170-107'!$A:$L,12,0)</f>
        <v>559.65</v>
      </c>
      <c r="Y89" s="58">
        <f>J89*X89</f>
        <v>1119.3</v>
      </c>
      <c r="Z89" s="58">
        <f>VLOOKUP(E:E,'[3]costed bom'!$E$2:$AA$495,23,0)</f>
        <v>533</v>
      </c>
      <c r="AA89" s="58">
        <f t="shared" si="41"/>
        <v>1066</v>
      </c>
      <c r="AB89" s="58">
        <f>Y89-AA89</f>
        <v>53.299999999999955</v>
      </c>
      <c r="AC89">
        <v>112</v>
      </c>
      <c r="AD89" t="s">
        <v>670</v>
      </c>
    </row>
    <row r="90" spans="1:30" ht="13" x14ac:dyDescent="0.3">
      <c r="A90" s="49">
        <v>88</v>
      </c>
      <c r="B90" s="49">
        <v>7000</v>
      </c>
      <c r="C90" s="50">
        <v>2</v>
      </c>
      <c r="D90" s="51" t="s">
        <v>36</v>
      </c>
      <c r="E90" s="51" t="s">
        <v>193</v>
      </c>
      <c r="F90" s="50"/>
      <c r="G90" s="51" t="s">
        <v>86</v>
      </c>
      <c r="H90" s="51" t="s">
        <v>387</v>
      </c>
      <c r="I90" s="52">
        <v>1</v>
      </c>
      <c r="J90" s="52">
        <v>2</v>
      </c>
      <c r="K90" s="51" t="s">
        <v>4</v>
      </c>
      <c r="L90" s="51" t="s">
        <v>11</v>
      </c>
      <c r="M90" s="51" t="s">
        <v>8</v>
      </c>
      <c r="N90" s="51" t="s">
        <v>171</v>
      </c>
      <c r="O90" s="50"/>
      <c r="P90" s="50" t="s">
        <v>342</v>
      </c>
      <c r="Q90" s="50" t="s">
        <v>342</v>
      </c>
      <c r="R90" s="59"/>
      <c r="S90" s="59">
        <f t="shared" ref="S90:S93" si="51">J90*R90</f>
        <v>0</v>
      </c>
      <c r="T90" s="59"/>
      <c r="U90" s="59">
        <f t="shared" ref="U90:U93" si="52">J90*T90</f>
        <v>0</v>
      </c>
      <c r="V90" s="59"/>
      <c r="W90" s="59">
        <f t="shared" ref="W90:W93" si="53">J90*V90</f>
        <v>0</v>
      </c>
      <c r="X90" s="59"/>
      <c r="Y90" s="59">
        <f t="shared" ref="Y90:Y93" si="54">J90*X90</f>
        <v>0</v>
      </c>
      <c r="Z90" s="58">
        <f>VLOOKUP(E:E,'[3]costed bom'!$E$2:$AA$495,23,0)</f>
        <v>0</v>
      </c>
      <c r="AA90" s="58">
        <f t="shared" si="41"/>
        <v>0</v>
      </c>
      <c r="AB90" s="59"/>
      <c r="AC90" s="50"/>
      <c r="AD90" s="50"/>
    </row>
    <row r="91" spans="1:30" ht="13" x14ac:dyDescent="0.3">
      <c r="A91" s="49">
        <v>89</v>
      </c>
      <c r="B91" s="49">
        <v>7001</v>
      </c>
      <c r="C91" s="50">
        <v>2</v>
      </c>
      <c r="D91" s="51" t="s">
        <v>36</v>
      </c>
      <c r="E91" s="51" t="s">
        <v>170</v>
      </c>
      <c r="F91" s="50"/>
      <c r="G91" s="51" t="s">
        <v>578</v>
      </c>
      <c r="H91" s="51" t="s">
        <v>388</v>
      </c>
      <c r="I91" s="52">
        <v>1</v>
      </c>
      <c r="J91" s="52">
        <v>2</v>
      </c>
      <c r="K91" s="51" t="s">
        <v>4</v>
      </c>
      <c r="L91" s="51" t="s">
        <v>11</v>
      </c>
      <c r="M91" s="51" t="s">
        <v>8</v>
      </c>
      <c r="N91" s="51" t="s">
        <v>171</v>
      </c>
      <c r="O91" s="50"/>
      <c r="P91" s="50" t="s">
        <v>342</v>
      </c>
      <c r="Q91" s="50" t="s">
        <v>342</v>
      </c>
      <c r="R91" s="59"/>
      <c r="S91" s="59">
        <f t="shared" si="51"/>
        <v>0</v>
      </c>
      <c r="T91" s="59"/>
      <c r="U91" s="59">
        <f t="shared" si="52"/>
        <v>0</v>
      </c>
      <c r="V91" s="59"/>
      <c r="W91" s="59">
        <f t="shared" si="53"/>
        <v>0</v>
      </c>
      <c r="X91" s="59"/>
      <c r="Y91" s="59">
        <f t="shared" si="54"/>
        <v>0</v>
      </c>
      <c r="Z91" s="58">
        <f>VLOOKUP(E:E,'[3]costed bom'!$E$2:$AA$495,23,0)</f>
        <v>0</v>
      </c>
      <c r="AA91" s="58">
        <f t="shared" si="41"/>
        <v>0</v>
      </c>
      <c r="AB91" s="59"/>
      <c r="AC91" s="50"/>
      <c r="AD91" s="50"/>
    </row>
    <row r="92" spans="1:30" ht="13" x14ac:dyDescent="0.3">
      <c r="A92" s="49">
        <v>90</v>
      </c>
      <c r="B92" s="49">
        <v>7002</v>
      </c>
      <c r="C92" s="50">
        <v>2</v>
      </c>
      <c r="D92" s="51" t="s">
        <v>36</v>
      </c>
      <c r="E92" s="51" t="s">
        <v>172</v>
      </c>
      <c r="F92" s="50"/>
      <c r="G92" s="51" t="s">
        <v>585</v>
      </c>
      <c r="H92" s="51" t="s">
        <v>402</v>
      </c>
      <c r="I92" s="52">
        <v>1</v>
      </c>
      <c r="J92" s="52">
        <v>2</v>
      </c>
      <c r="K92" s="51" t="s">
        <v>4</v>
      </c>
      <c r="L92" s="51" t="s">
        <v>11</v>
      </c>
      <c r="M92" s="51" t="s">
        <v>8</v>
      </c>
      <c r="N92" s="51" t="s">
        <v>171</v>
      </c>
      <c r="O92" s="50"/>
      <c r="P92" s="50" t="s">
        <v>342</v>
      </c>
      <c r="Q92" s="50" t="s">
        <v>342</v>
      </c>
      <c r="R92" s="59"/>
      <c r="S92" s="59">
        <f t="shared" si="51"/>
        <v>0</v>
      </c>
      <c r="T92" s="59"/>
      <c r="U92" s="59">
        <f t="shared" si="52"/>
        <v>0</v>
      </c>
      <c r="V92" s="59"/>
      <c r="W92" s="59">
        <f t="shared" si="53"/>
        <v>0</v>
      </c>
      <c r="X92" s="59"/>
      <c r="Y92" s="59">
        <f t="shared" si="54"/>
        <v>0</v>
      </c>
      <c r="Z92" s="58">
        <f>VLOOKUP(E:E,'[3]costed bom'!$E$2:$AA$495,23,0)</f>
        <v>0</v>
      </c>
      <c r="AA92" s="58">
        <f t="shared" si="41"/>
        <v>0</v>
      </c>
      <c r="AB92" s="59"/>
      <c r="AC92" s="50"/>
      <c r="AD92" s="50"/>
    </row>
    <row r="93" spans="1:30" ht="13" x14ac:dyDescent="0.3">
      <c r="A93" s="49">
        <v>91</v>
      </c>
      <c r="B93" s="49">
        <v>7003</v>
      </c>
      <c r="C93" s="50">
        <v>2</v>
      </c>
      <c r="D93" s="51" t="s">
        <v>36</v>
      </c>
      <c r="E93" s="51" t="s">
        <v>173</v>
      </c>
      <c r="F93" s="50"/>
      <c r="G93" s="51" t="s">
        <v>582</v>
      </c>
      <c r="H93" s="51" t="s">
        <v>391</v>
      </c>
      <c r="I93" s="52">
        <v>1</v>
      </c>
      <c r="J93" s="52">
        <v>2</v>
      </c>
      <c r="K93" s="51" t="s">
        <v>4</v>
      </c>
      <c r="L93" s="51" t="s">
        <v>11</v>
      </c>
      <c r="M93" s="51" t="s">
        <v>8</v>
      </c>
      <c r="N93" s="51" t="s">
        <v>171</v>
      </c>
      <c r="O93" s="50"/>
      <c r="P93" s="50" t="s">
        <v>342</v>
      </c>
      <c r="Q93" s="50" t="s">
        <v>342</v>
      </c>
      <c r="R93" s="59"/>
      <c r="S93" s="59">
        <f t="shared" si="51"/>
        <v>0</v>
      </c>
      <c r="T93" s="59"/>
      <c r="U93" s="59">
        <f t="shared" si="52"/>
        <v>0</v>
      </c>
      <c r="V93" s="59"/>
      <c r="W93" s="59">
        <f t="shared" si="53"/>
        <v>0</v>
      </c>
      <c r="X93" s="59"/>
      <c r="Y93" s="59">
        <f t="shared" si="54"/>
        <v>0</v>
      </c>
      <c r="Z93" s="58">
        <f>VLOOKUP(E:E,'[3]costed bom'!$E$2:$AA$495,23,0)</f>
        <v>0</v>
      </c>
      <c r="AA93" s="58">
        <f t="shared" si="41"/>
        <v>0</v>
      </c>
      <c r="AB93" s="59"/>
      <c r="AC93" s="50"/>
      <c r="AD93" s="50"/>
    </row>
    <row r="94" spans="1:30" ht="13" x14ac:dyDescent="0.3">
      <c r="A94" s="47">
        <v>92</v>
      </c>
      <c r="B94" s="47">
        <v>31</v>
      </c>
      <c r="C94">
        <v>1</v>
      </c>
      <c r="D94" s="46" t="s">
        <v>2</v>
      </c>
      <c r="E94" s="46" t="s">
        <v>39</v>
      </c>
      <c r="F94" t="s">
        <v>639</v>
      </c>
      <c r="G94" s="46" t="s">
        <v>86</v>
      </c>
      <c r="H94" s="46" t="s">
        <v>442</v>
      </c>
      <c r="I94" s="48">
        <v>1</v>
      </c>
      <c r="J94" s="48">
        <v>1</v>
      </c>
      <c r="K94" s="46" t="s">
        <v>4</v>
      </c>
      <c r="L94" s="46" t="s">
        <v>11</v>
      </c>
      <c r="M94" s="46" t="s">
        <v>8</v>
      </c>
      <c r="N94" s="46" t="s">
        <v>5</v>
      </c>
      <c r="O94" s="61" t="s">
        <v>640</v>
      </c>
      <c r="P94" t="s">
        <v>342</v>
      </c>
      <c r="Q94" t="s">
        <v>342</v>
      </c>
      <c r="R94" s="58">
        <f>VLOOKUP(E:E,'[2]853-224170-107'!$A:$F,6,0)</f>
        <v>179.5044</v>
      </c>
      <c r="S94" s="58">
        <f>J94*R94</f>
        <v>179.5044</v>
      </c>
      <c r="T94" s="58">
        <f>VLOOKUP(E:E,'[2]853-224170-107'!$A:$H,8,0)</f>
        <v>174.78060000000002</v>
      </c>
      <c r="U94" s="58">
        <f>J94*T94</f>
        <v>174.78060000000002</v>
      </c>
      <c r="V94" s="58">
        <f>VLOOKUP(E:E,'[2]853-224170-107'!$A:$J,10,0)</f>
        <v>170.05680000000001</v>
      </c>
      <c r="W94" s="58">
        <f>J94*V94</f>
        <v>170.05680000000001</v>
      </c>
      <c r="X94" s="58">
        <f>VLOOKUP(E:E,'[2]853-224170-107'!$A:$L,12,0)</f>
        <v>165.33300000000003</v>
      </c>
      <c r="Y94" s="58">
        <f>J94*X94</f>
        <v>165.33300000000003</v>
      </c>
      <c r="Z94" s="58">
        <f>VLOOKUP(E:E,'[3]costed bom'!$E$2:$AA$495,23,0)</f>
        <v>157.46</v>
      </c>
      <c r="AA94" s="58">
        <f t="shared" si="41"/>
        <v>157.46</v>
      </c>
      <c r="AB94" s="58">
        <f>Y94-AA94</f>
        <v>7.8730000000000189</v>
      </c>
      <c r="AC94">
        <v>56</v>
      </c>
      <c r="AD94" t="s">
        <v>670</v>
      </c>
    </row>
    <row r="95" spans="1:30" ht="13" x14ac:dyDescent="0.3">
      <c r="A95" s="49">
        <v>93</v>
      </c>
      <c r="B95" s="49">
        <v>7000</v>
      </c>
      <c r="C95" s="50">
        <v>2</v>
      </c>
      <c r="D95" s="51" t="s">
        <v>39</v>
      </c>
      <c r="E95" s="51" t="s">
        <v>170</v>
      </c>
      <c r="F95" s="50"/>
      <c r="G95" s="51" t="s">
        <v>578</v>
      </c>
      <c r="H95" s="51" t="s">
        <v>388</v>
      </c>
      <c r="I95" s="52">
        <v>1</v>
      </c>
      <c r="J95" s="52">
        <v>1</v>
      </c>
      <c r="K95" s="51" t="s">
        <v>4</v>
      </c>
      <c r="L95" s="51" t="s">
        <v>11</v>
      </c>
      <c r="M95" s="51" t="s">
        <v>8</v>
      </c>
      <c r="N95" s="51" t="s">
        <v>171</v>
      </c>
      <c r="O95" s="50"/>
      <c r="P95" s="50" t="s">
        <v>342</v>
      </c>
      <c r="Q95" s="50" t="s">
        <v>342</v>
      </c>
      <c r="R95" s="59"/>
      <c r="S95" s="59">
        <f t="shared" ref="S95:S97" si="55">J95*R95</f>
        <v>0</v>
      </c>
      <c r="T95" s="59"/>
      <c r="U95" s="59">
        <f t="shared" ref="U95:U97" si="56">J95*T95</f>
        <v>0</v>
      </c>
      <c r="V95" s="59"/>
      <c r="W95" s="59">
        <f t="shared" ref="W95:W97" si="57">J95*V95</f>
        <v>0</v>
      </c>
      <c r="X95" s="59"/>
      <c r="Y95" s="59">
        <f t="shared" ref="Y95:Y97" si="58">J95*X95</f>
        <v>0</v>
      </c>
      <c r="Z95" s="58">
        <f>VLOOKUP(E:E,'[3]costed bom'!$E$2:$AA$495,23,0)</f>
        <v>0</v>
      </c>
      <c r="AA95" s="58">
        <f t="shared" si="41"/>
        <v>0</v>
      </c>
      <c r="AB95" s="59"/>
      <c r="AC95" s="50"/>
      <c r="AD95" s="50"/>
    </row>
    <row r="96" spans="1:30" ht="13" x14ac:dyDescent="0.3">
      <c r="A96" s="49">
        <v>94</v>
      </c>
      <c r="B96" s="49">
        <v>7001</v>
      </c>
      <c r="C96" s="50">
        <v>2</v>
      </c>
      <c r="D96" s="51" t="s">
        <v>39</v>
      </c>
      <c r="E96" s="51" t="s">
        <v>236</v>
      </c>
      <c r="F96" s="50"/>
      <c r="G96" s="51" t="s">
        <v>587</v>
      </c>
      <c r="H96" s="51" t="s">
        <v>430</v>
      </c>
      <c r="I96" s="52">
        <v>1</v>
      </c>
      <c r="J96" s="52">
        <v>1</v>
      </c>
      <c r="K96" s="51" t="s">
        <v>4</v>
      </c>
      <c r="L96" s="51" t="s">
        <v>11</v>
      </c>
      <c r="M96" s="51" t="s">
        <v>8</v>
      </c>
      <c r="N96" s="51" t="s">
        <v>171</v>
      </c>
      <c r="O96" s="50"/>
      <c r="P96" s="50" t="s">
        <v>342</v>
      </c>
      <c r="Q96" s="50" t="s">
        <v>342</v>
      </c>
      <c r="R96" s="59"/>
      <c r="S96" s="59">
        <f t="shared" si="55"/>
        <v>0</v>
      </c>
      <c r="T96" s="59"/>
      <c r="U96" s="59">
        <f t="shared" si="56"/>
        <v>0</v>
      </c>
      <c r="V96" s="59"/>
      <c r="W96" s="59">
        <f t="shared" si="57"/>
        <v>0</v>
      </c>
      <c r="X96" s="59"/>
      <c r="Y96" s="59">
        <f t="shared" si="58"/>
        <v>0</v>
      </c>
      <c r="Z96" s="58">
        <f>VLOOKUP(E:E,'[3]costed bom'!$E$2:$AA$495,23,0)</f>
        <v>0</v>
      </c>
      <c r="AA96" s="58">
        <f t="shared" si="41"/>
        <v>0</v>
      </c>
      <c r="AB96" s="59"/>
      <c r="AC96" s="50"/>
      <c r="AD96" s="50"/>
    </row>
    <row r="97" spans="1:30" ht="13" x14ac:dyDescent="0.3">
      <c r="A97" s="49">
        <v>95</v>
      </c>
      <c r="B97" s="49">
        <v>7002</v>
      </c>
      <c r="C97" s="50">
        <v>2</v>
      </c>
      <c r="D97" s="51" t="s">
        <v>39</v>
      </c>
      <c r="E97" s="51" t="s">
        <v>173</v>
      </c>
      <c r="F97" s="50"/>
      <c r="G97" s="51" t="s">
        <v>582</v>
      </c>
      <c r="H97" s="51" t="s">
        <v>391</v>
      </c>
      <c r="I97" s="52">
        <v>1</v>
      </c>
      <c r="J97" s="52">
        <v>1</v>
      </c>
      <c r="K97" s="51" t="s">
        <v>4</v>
      </c>
      <c r="L97" s="51" t="s">
        <v>11</v>
      </c>
      <c r="M97" s="51" t="s">
        <v>8</v>
      </c>
      <c r="N97" s="51" t="s">
        <v>171</v>
      </c>
      <c r="O97" s="50"/>
      <c r="P97" s="50" t="s">
        <v>342</v>
      </c>
      <c r="Q97" s="50" t="s">
        <v>342</v>
      </c>
      <c r="R97" s="59"/>
      <c r="S97" s="59">
        <f t="shared" si="55"/>
        <v>0</v>
      </c>
      <c r="T97" s="59"/>
      <c r="U97" s="59">
        <f t="shared" si="56"/>
        <v>0</v>
      </c>
      <c r="V97" s="59"/>
      <c r="W97" s="59">
        <f t="shared" si="57"/>
        <v>0</v>
      </c>
      <c r="X97" s="59"/>
      <c r="Y97" s="59">
        <f t="shared" si="58"/>
        <v>0</v>
      </c>
      <c r="Z97" s="58">
        <f>VLOOKUP(E:E,'[3]costed bom'!$E$2:$AA$495,23,0)</f>
        <v>0</v>
      </c>
      <c r="AA97" s="58">
        <f t="shared" si="41"/>
        <v>0</v>
      </c>
      <c r="AB97" s="59"/>
      <c r="AC97" s="50"/>
      <c r="AD97" s="50"/>
    </row>
    <row r="98" spans="1:30" ht="13" x14ac:dyDescent="0.3">
      <c r="A98" s="47">
        <v>96</v>
      </c>
      <c r="B98" s="47">
        <v>32</v>
      </c>
      <c r="C98">
        <v>1</v>
      </c>
      <c r="D98" s="46" t="s">
        <v>2</v>
      </c>
      <c r="E98" s="46" t="s">
        <v>40</v>
      </c>
      <c r="F98" t="s">
        <v>639</v>
      </c>
      <c r="G98" s="46" t="s">
        <v>586</v>
      </c>
      <c r="H98" s="46" t="s">
        <v>443</v>
      </c>
      <c r="I98" s="48">
        <v>2</v>
      </c>
      <c r="J98" s="48">
        <v>2</v>
      </c>
      <c r="K98" s="46" t="s">
        <v>4</v>
      </c>
      <c r="L98" s="46" t="s">
        <v>11</v>
      </c>
      <c r="M98" s="46" t="s">
        <v>41</v>
      </c>
      <c r="N98" s="46" t="s">
        <v>5</v>
      </c>
      <c r="O98" s="61" t="s">
        <v>640</v>
      </c>
      <c r="P98" t="s">
        <v>42</v>
      </c>
      <c r="Q98" t="s">
        <v>603</v>
      </c>
      <c r="R98" s="58">
        <f>VLOOKUP(E:E,'[2]853-224170-107'!$A:$F,6,0)</f>
        <v>772.92</v>
      </c>
      <c r="S98" s="58">
        <f>J98*R98</f>
        <v>1545.84</v>
      </c>
      <c r="T98" s="58">
        <f>VLOOKUP(E:E,'[2]853-224170-107'!$A:$H,8,0)</f>
        <v>752.58</v>
      </c>
      <c r="U98" s="58">
        <f>J98*T98</f>
        <v>1505.16</v>
      </c>
      <c r="V98" s="58">
        <f>VLOOKUP(E:E,'[2]853-224170-107'!$A:$J,10,0)</f>
        <v>732.24</v>
      </c>
      <c r="W98" s="58">
        <f>J98*V98</f>
        <v>1464.48</v>
      </c>
      <c r="X98" s="58">
        <f>VLOOKUP(E:E,'[2]853-224170-107'!$A:$L,12,0)</f>
        <v>711.9</v>
      </c>
      <c r="Y98" s="58">
        <f>J98*X98</f>
        <v>1423.8</v>
      </c>
      <c r="Z98" s="58">
        <f>VLOOKUP(E:E,'[3]costed bom'!$E$2:$AA$495,23,0)</f>
        <v>678.5</v>
      </c>
      <c r="AA98" s="58">
        <f t="shared" si="41"/>
        <v>1357</v>
      </c>
      <c r="AB98" s="58">
        <f>Y98-AA98</f>
        <v>66.799999999999955</v>
      </c>
      <c r="AC98">
        <v>112</v>
      </c>
      <c r="AD98" t="s">
        <v>670</v>
      </c>
    </row>
    <row r="99" spans="1:30" ht="13" x14ac:dyDescent="0.3">
      <c r="A99" s="49">
        <v>97</v>
      </c>
      <c r="B99" s="49">
        <v>7000</v>
      </c>
      <c r="C99" s="50">
        <v>2</v>
      </c>
      <c r="D99" s="51" t="s">
        <v>40</v>
      </c>
      <c r="E99" s="51" t="s">
        <v>193</v>
      </c>
      <c r="F99" s="50"/>
      <c r="G99" s="51" t="s">
        <v>86</v>
      </c>
      <c r="H99" s="51" t="s">
        <v>387</v>
      </c>
      <c r="I99" s="52">
        <v>1</v>
      </c>
      <c r="J99" s="52">
        <v>2</v>
      </c>
      <c r="K99" s="51" t="s">
        <v>4</v>
      </c>
      <c r="L99" s="51" t="s">
        <v>11</v>
      </c>
      <c r="M99" s="51" t="s">
        <v>8</v>
      </c>
      <c r="N99" s="51" t="s">
        <v>171</v>
      </c>
      <c r="O99" s="50"/>
      <c r="P99" s="50" t="s">
        <v>342</v>
      </c>
      <c r="Q99" s="50" t="s">
        <v>342</v>
      </c>
      <c r="R99" s="59"/>
      <c r="S99" s="59">
        <f t="shared" ref="S99:S100" si="59">J99*R99</f>
        <v>0</v>
      </c>
      <c r="T99" s="59"/>
      <c r="U99" s="59">
        <f t="shared" ref="U99:U100" si="60">J99*T99</f>
        <v>0</v>
      </c>
      <c r="V99" s="59"/>
      <c r="W99" s="59">
        <f t="shared" ref="W99:W100" si="61">J99*V99</f>
        <v>0</v>
      </c>
      <c r="X99" s="59"/>
      <c r="Y99" s="59">
        <f t="shared" ref="Y99:Y100" si="62">J99*X99</f>
        <v>0</v>
      </c>
      <c r="Z99" s="58">
        <f>VLOOKUP(E:E,'[3]costed bom'!$E$2:$AA$495,23,0)</f>
        <v>0</v>
      </c>
      <c r="AA99" s="58">
        <f t="shared" si="41"/>
        <v>0</v>
      </c>
      <c r="AB99" s="59"/>
      <c r="AC99" s="50"/>
      <c r="AD99" s="50"/>
    </row>
    <row r="100" spans="1:30" ht="13" x14ac:dyDescent="0.3">
      <c r="A100" s="49">
        <v>98</v>
      </c>
      <c r="B100" s="49">
        <v>7001</v>
      </c>
      <c r="C100" s="50">
        <v>2</v>
      </c>
      <c r="D100" s="51" t="s">
        <v>40</v>
      </c>
      <c r="E100" s="51" t="s">
        <v>237</v>
      </c>
      <c r="F100" s="50"/>
      <c r="G100" s="51" t="s">
        <v>583</v>
      </c>
      <c r="H100" s="51" t="s">
        <v>433</v>
      </c>
      <c r="I100" s="52">
        <v>1</v>
      </c>
      <c r="J100" s="52">
        <v>2</v>
      </c>
      <c r="K100" s="51" t="s">
        <v>4</v>
      </c>
      <c r="L100" s="51" t="s">
        <v>11</v>
      </c>
      <c r="M100" s="51" t="s">
        <v>8</v>
      </c>
      <c r="N100" s="51" t="s">
        <v>171</v>
      </c>
      <c r="O100" s="50"/>
      <c r="P100" s="50" t="s">
        <v>342</v>
      </c>
      <c r="Q100" s="50" t="s">
        <v>342</v>
      </c>
      <c r="R100" s="59"/>
      <c r="S100" s="59">
        <f t="shared" si="59"/>
        <v>0</v>
      </c>
      <c r="T100" s="59"/>
      <c r="U100" s="59">
        <f t="shared" si="60"/>
        <v>0</v>
      </c>
      <c r="V100" s="59"/>
      <c r="W100" s="59">
        <f t="shared" si="61"/>
        <v>0</v>
      </c>
      <c r="X100" s="59"/>
      <c r="Y100" s="59">
        <f t="shared" si="62"/>
        <v>0</v>
      </c>
      <c r="Z100" s="58">
        <f>VLOOKUP(E:E,'[3]costed bom'!$E$2:$AA$495,23,0)</f>
        <v>0</v>
      </c>
      <c r="AA100" s="58">
        <f t="shared" si="41"/>
        <v>0</v>
      </c>
      <c r="AB100" s="59"/>
      <c r="AC100" s="50"/>
      <c r="AD100" s="50"/>
    </row>
    <row r="101" spans="1:30" ht="13" x14ac:dyDescent="0.3">
      <c r="A101" s="47">
        <v>99</v>
      </c>
      <c r="B101" s="47">
        <v>33</v>
      </c>
      <c r="C101">
        <v>1</v>
      </c>
      <c r="D101" s="46" t="s">
        <v>2</v>
      </c>
      <c r="E101" s="46" t="s">
        <v>43</v>
      </c>
      <c r="F101" t="s">
        <v>637</v>
      </c>
      <c r="G101" s="46" t="s">
        <v>584</v>
      </c>
      <c r="H101" s="46" t="s">
        <v>44</v>
      </c>
      <c r="I101" s="48">
        <v>1</v>
      </c>
      <c r="J101" s="48">
        <v>1</v>
      </c>
      <c r="K101" s="46" t="s">
        <v>4</v>
      </c>
      <c r="L101" s="46" t="s">
        <v>11</v>
      </c>
      <c r="M101" s="46" t="s">
        <v>8</v>
      </c>
      <c r="N101" s="46" t="s">
        <v>5</v>
      </c>
      <c r="O101" t="s">
        <v>644</v>
      </c>
      <c r="P101" t="s">
        <v>45</v>
      </c>
      <c r="Q101" t="s">
        <v>46</v>
      </c>
      <c r="R101" s="58">
        <f>VLOOKUP(E:E,'[2]853-224170-107'!$A:$F,6,0)</f>
        <v>194.13</v>
      </c>
      <c r="S101" s="58">
        <f t="shared" ref="S101:S102" si="63">J101*R101</f>
        <v>194.13</v>
      </c>
      <c r="T101" s="58">
        <f>VLOOKUP(E:E,'[2]853-224170-107'!$A:$H,8,0)</f>
        <v>194.13</v>
      </c>
      <c r="U101" s="58">
        <f t="shared" ref="U101:U102" si="64">J101*T101</f>
        <v>194.13</v>
      </c>
      <c r="V101" s="58">
        <f>VLOOKUP(E:E,'[2]853-224170-107'!$A:$J,10,0)</f>
        <v>194.13</v>
      </c>
      <c r="W101" s="58">
        <f t="shared" ref="W101:W102" si="65">J101*V101</f>
        <v>194.13</v>
      </c>
      <c r="X101" s="58">
        <f>VLOOKUP(E:E,'[2]853-224170-107'!$A:$L,12,0)</f>
        <v>194.13</v>
      </c>
      <c r="Y101" s="58">
        <f t="shared" ref="Y101:Y102" si="66">J101*X101</f>
        <v>194.13</v>
      </c>
      <c r="Z101" s="58">
        <f>VLOOKUP(E:E,'[3]costed bom'!$E$2:$AA$495,23,0)</f>
        <v>205</v>
      </c>
      <c r="AA101" s="58">
        <f t="shared" si="41"/>
        <v>205</v>
      </c>
      <c r="AB101" s="58">
        <f t="shared" ref="AB101:AB102" si="67">Y101-AA101</f>
        <v>-10.870000000000005</v>
      </c>
      <c r="AC101">
        <v>28</v>
      </c>
      <c r="AD101" t="s">
        <v>670</v>
      </c>
    </row>
    <row r="102" spans="1:30" ht="13" x14ac:dyDescent="0.3">
      <c r="A102" s="47">
        <v>100</v>
      </c>
      <c r="B102" s="47">
        <v>34</v>
      </c>
      <c r="C102">
        <v>1</v>
      </c>
      <c r="D102" s="46" t="s">
        <v>2</v>
      </c>
      <c r="E102" s="46" t="s">
        <v>47</v>
      </c>
      <c r="F102" t="s">
        <v>637</v>
      </c>
      <c r="G102" s="46" t="s">
        <v>584</v>
      </c>
      <c r="H102" s="46" t="s">
        <v>444</v>
      </c>
      <c r="I102" s="48">
        <v>1</v>
      </c>
      <c r="J102" s="48">
        <v>1</v>
      </c>
      <c r="K102" s="46" t="s">
        <v>4</v>
      </c>
      <c r="L102" s="46" t="s">
        <v>11</v>
      </c>
      <c r="M102" s="46" t="s">
        <v>8</v>
      </c>
      <c r="N102" s="46" t="s">
        <v>5</v>
      </c>
      <c r="O102" t="s">
        <v>645</v>
      </c>
      <c r="P102" t="s">
        <v>48</v>
      </c>
      <c r="Q102" t="s">
        <v>49</v>
      </c>
      <c r="R102" s="58">
        <f>VLOOKUP(E:E,'[2]853-224170-107'!$A:$F,6,0)</f>
        <v>10.4</v>
      </c>
      <c r="S102" s="58">
        <f t="shared" si="63"/>
        <v>10.4</v>
      </c>
      <c r="T102" s="58">
        <f>VLOOKUP(E:E,'[2]853-224170-107'!$A:$H,8,0)</f>
        <v>10.4</v>
      </c>
      <c r="U102" s="58">
        <f t="shared" si="64"/>
        <v>10.4</v>
      </c>
      <c r="V102" s="58">
        <f>VLOOKUP(E:E,'[2]853-224170-107'!$A:$J,10,0)</f>
        <v>10.4</v>
      </c>
      <c r="W102" s="58">
        <f t="shared" si="65"/>
        <v>10.4</v>
      </c>
      <c r="X102" s="58">
        <f>VLOOKUP(E:E,'[2]853-224170-107'!$A:$L,12,0)</f>
        <v>10.4</v>
      </c>
      <c r="Y102" s="58">
        <f t="shared" si="66"/>
        <v>10.4</v>
      </c>
      <c r="Z102" s="58">
        <f>VLOOKUP(E:E,'[3]costed bom'!$E$2:$AA$495,23,0)</f>
        <v>11.33</v>
      </c>
      <c r="AA102" s="58">
        <f t="shared" si="41"/>
        <v>11.33</v>
      </c>
      <c r="AB102" s="58">
        <f t="shared" si="67"/>
        <v>-0.92999999999999972</v>
      </c>
      <c r="AC102">
        <v>154</v>
      </c>
      <c r="AD102" t="s">
        <v>670</v>
      </c>
    </row>
    <row r="103" spans="1:30" ht="13" x14ac:dyDescent="0.3">
      <c r="A103" s="90">
        <v>101</v>
      </c>
      <c r="B103" s="90">
        <v>38</v>
      </c>
      <c r="C103" s="91">
        <v>1</v>
      </c>
      <c r="D103" s="46" t="s">
        <v>2</v>
      </c>
      <c r="E103" s="46" t="s">
        <v>50</v>
      </c>
      <c r="F103" s="91"/>
      <c r="G103" s="46" t="s">
        <v>578</v>
      </c>
      <c r="H103" s="46" t="s">
        <v>445</v>
      </c>
      <c r="I103" s="48">
        <v>1</v>
      </c>
      <c r="J103" s="48">
        <v>1</v>
      </c>
      <c r="K103" s="46" t="s">
        <v>4</v>
      </c>
      <c r="L103" s="46" t="s">
        <v>11</v>
      </c>
      <c r="M103" s="46" t="s">
        <v>8</v>
      </c>
      <c r="N103" s="46" t="s">
        <v>5</v>
      </c>
      <c r="O103" s="91"/>
      <c r="P103" s="91" t="s">
        <v>342</v>
      </c>
      <c r="Q103" s="91" t="s">
        <v>342</v>
      </c>
      <c r="R103" s="58"/>
      <c r="S103" s="58">
        <f>J103*R103</f>
        <v>0</v>
      </c>
      <c r="T103" s="58"/>
      <c r="U103" s="58">
        <f>J103*T103</f>
        <v>0</v>
      </c>
      <c r="V103" s="58"/>
      <c r="W103" s="58">
        <f>J103*V103</f>
        <v>0</v>
      </c>
      <c r="X103" s="58"/>
      <c r="Y103" s="58">
        <f>J103*X103</f>
        <v>0</v>
      </c>
      <c r="Z103" s="58">
        <f>VLOOKUP(E:E,'[3]costed bom'!$E$2:$AA$495,23,0)</f>
        <v>0</v>
      </c>
      <c r="AA103" s="58">
        <f t="shared" si="41"/>
        <v>0</v>
      </c>
      <c r="AB103" s="58"/>
      <c r="AC103" s="91"/>
      <c r="AD103" s="91" t="s">
        <v>671</v>
      </c>
    </row>
    <row r="104" spans="1:30" ht="13" x14ac:dyDescent="0.3">
      <c r="A104" s="47">
        <v>102</v>
      </c>
      <c r="B104" s="47">
        <v>1</v>
      </c>
      <c r="C104">
        <v>2</v>
      </c>
      <c r="D104" s="46" t="s">
        <v>50</v>
      </c>
      <c r="E104" s="46" t="s">
        <v>51</v>
      </c>
      <c r="F104" t="s">
        <v>637</v>
      </c>
      <c r="G104" s="46" t="s">
        <v>585</v>
      </c>
      <c r="H104" s="46" t="s">
        <v>52</v>
      </c>
      <c r="I104" s="48">
        <v>1</v>
      </c>
      <c r="J104" s="48">
        <v>1</v>
      </c>
      <c r="K104" s="46" t="s">
        <v>4</v>
      </c>
      <c r="L104" s="46" t="s">
        <v>11</v>
      </c>
      <c r="M104" s="46" t="s">
        <v>8</v>
      </c>
      <c r="N104" s="46" t="s">
        <v>5</v>
      </c>
      <c r="O104" t="s">
        <v>646</v>
      </c>
      <c r="P104" t="s">
        <v>53</v>
      </c>
      <c r="Q104" t="s">
        <v>54</v>
      </c>
      <c r="R104" s="58">
        <f>VLOOKUP(E:E,'[2]853-224170-107'!$A:$F,6,0)</f>
        <v>319.36</v>
      </c>
      <c r="S104" s="58">
        <f t="shared" ref="S104:S117" si="68">J104*R104</f>
        <v>319.36</v>
      </c>
      <c r="T104" s="58">
        <f>VLOOKUP(E:E,'[2]853-224170-107'!$A:$H,8,0)</f>
        <v>319.36</v>
      </c>
      <c r="U104" s="58">
        <f t="shared" ref="U104:U117" si="69">J104*T104</f>
        <v>319.36</v>
      </c>
      <c r="V104" s="58">
        <f>VLOOKUP(E:E,'[2]853-224170-107'!$A:$J,10,0)</f>
        <v>319.36</v>
      </c>
      <c r="W104" s="58">
        <f t="shared" ref="W104:W117" si="70">J104*V104</f>
        <v>319.36</v>
      </c>
      <c r="X104" s="58">
        <f>VLOOKUP(E:E,'[2]853-224170-107'!$A:$L,12,0)</f>
        <v>319.36</v>
      </c>
      <c r="Y104" s="58">
        <f t="shared" ref="Y104:Y117" si="71">J104*X104</f>
        <v>319.36</v>
      </c>
      <c r="Z104" s="58">
        <f>VLOOKUP(E:E,'[3]costed bom'!$E$2:$AA$495,23,0)</f>
        <v>341.71</v>
      </c>
      <c r="AA104" s="58">
        <f t="shared" si="41"/>
        <v>341.71</v>
      </c>
      <c r="AB104" s="58">
        <f t="shared" ref="AB104:AB109" si="72">Y104-AA104</f>
        <v>-22.349999999999966</v>
      </c>
      <c r="AC104">
        <v>56</v>
      </c>
      <c r="AD104" t="s">
        <v>670</v>
      </c>
    </row>
    <row r="105" spans="1:30" ht="13" x14ac:dyDescent="0.3">
      <c r="A105" s="47">
        <v>103</v>
      </c>
      <c r="B105" s="47">
        <v>2</v>
      </c>
      <c r="C105">
        <v>2</v>
      </c>
      <c r="D105" s="46" t="s">
        <v>50</v>
      </c>
      <c r="E105" s="46" t="s">
        <v>55</v>
      </c>
      <c r="F105" t="s">
        <v>637</v>
      </c>
      <c r="G105" s="46" t="s">
        <v>585</v>
      </c>
      <c r="H105" s="46" t="s">
        <v>446</v>
      </c>
      <c r="I105" s="48">
        <v>3</v>
      </c>
      <c r="J105" s="48">
        <v>3</v>
      </c>
      <c r="K105" s="46" t="s">
        <v>4</v>
      </c>
      <c r="L105" s="46" t="s">
        <v>11</v>
      </c>
      <c r="M105" s="46" t="s">
        <v>8</v>
      </c>
      <c r="N105" s="46" t="s">
        <v>5</v>
      </c>
      <c r="O105" t="s">
        <v>647</v>
      </c>
      <c r="P105" t="s">
        <v>56</v>
      </c>
      <c r="Q105" t="s">
        <v>57</v>
      </c>
      <c r="R105" s="58">
        <f>VLOOKUP(E:E,'[2]853-224170-107'!$A:$F,6,0)</f>
        <v>9.42</v>
      </c>
      <c r="S105" s="58">
        <f t="shared" si="68"/>
        <v>28.259999999999998</v>
      </c>
      <c r="T105" s="58">
        <f>VLOOKUP(E:E,'[2]853-224170-107'!$A:$H,8,0)</f>
        <v>9.42</v>
      </c>
      <c r="U105" s="58">
        <f t="shared" si="69"/>
        <v>28.259999999999998</v>
      </c>
      <c r="V105" s="58">
        <f>VLOOKUP(E:E,'[2]853-224170-107'!$A:$J,10,0)</f>
        <v>9.42</v>
      </c>
      <c r="W105" s="58">
        <f t="shared" si="70"/>
        <v>28.259999999999998</v>
      </c>
      <c r="X105" s="58">
        <f>VLOOKUP(E:E,'[2]853-224170-107'!$A:$L,12,0)</f>
        <v>9.42</v>
      </c>
      <c r="Y105" s="58">
        <f t="shared" si="71"/>
        <v>28.259999999999998</v>
      </c>
      <c r="Z105" s="58">
        <f>VLOOKUP(E:E,'[3]costed bom'!$E$2:$AA$495,23,0)</f>
        <v>8.01</v>
      </c>
      <c r="AA105" s="58">
        <f t="shared" si="41"/>
        <v>24.03</v>
      </c>
      <c r="AB105" s="58">
        <f t="shared" si="72"/>
        <v>4.2299999999999969</v>
      </c>
      <c r="AC105">
        <v>98</v>
      </c>
      <c r="AD105" t="s">
        <v>670</v>
      </c>
    </row>
    <row r="106" spans="1:30" ht="13" x14ac:dyDescent="0.3">
      <c r="A106" s="47">
        <v>104</v>
      </c>
      <c r="B106" s="47">
        <v>3</v>
      </c>
      <c r="C106">
        <v>2</v>
      </c>
      <c r="D106" s="46" t="s">
        <v>50</v>
      </c>
      <c r="E106" s="46" t="s">
        <v>58</v>
      </c>
      <c r="F106" t="s">
        <v>637</v>
      </c>
      <c r="G106" s="46" t="s">
        <v>585</v>
      </c>
      <c r="H106" s="46" t="s">
        <v>447</v>
      </c>
      <c r="I106" s="48">
        <v>2</v>
      </c>
      <c r="J106" s="48">
        <v>2</v>
      </c>
      <c r="K106" s="46" t="s">
        <v>4</v>
      </c>
      <c r="L106" s="46" t="s">
        <v>11</v>
      </c>
      <c r="M106" s="46" t="s">
        <v>8</v>
      </c>
      <c r="N106" s="46" t="s">
        <v>5</v>
      </c>
      <c r="O106" t="s">
        <v>648</v>
      </c>
      <c r="P106" t="s">
        <v>59</v>
      </c>
      <c r="Q106" t="s">
        <v>57</v>
      </c>
      <c r="R106" s="58">
        <f>VLOOKUP(E:E,'[2]853-224170-107'!$A:$F,6,0)</f>
        <v>11.7</v>
      </c>
      <c r="S106" s="58">
        <f t="shared" si="68"/>
        <v>23.4</v>
      </c>
      <c r="T106" s="58">
        <f>VLOOKUP(E:E,'[2]853-224170-107'!$A:$H,8,0)</f>
        <v>11.7</v>
      </c>
      <c r="U106" s="58">
        <f t="shared" si="69"/>
        <v>23.4</v>
      </c>
      <c r="V106" s="58">
        <f>VLOOKUP(E:E,'[2]853-224170-107'!$A:$J,10,0)</f>
        <v>11.7</v>
      </c>
      <c r="W106" s="58">
        <f t="shared" si="70"/>
        <v>23.4</v>
      </c>
      <c r="X106" s="58">
        <f>VLOOKUP(E:E,'[2]853-224170-107'!$A:$L,12,0)</f>
        <v>11.7</v>
      </c>
      <c r="Y106" s="58">
        <f t="shared" si="71"/>
        <v>23.4</v>
      </c>
      <c r="Z106" s="58">
        <f>VLOOKUP(E:E,'[3]costed bom'!$E$2:$AA$495,23,0)</f>
        <v>20.059999999999999</v>
      </c>
      <c r="AA106" s="58">
        <f t="shared" si="41"/>
        <v>40.119999999999997</v>
      </c>
      <c r="AB106" s="58">
        <f t="shared" si="72"/>
        <v>-16.72</v>
      </c>
      <c r="AC106">
        <v>28</v>
      </c>
      <c r="AD106" t="s">
        <v>670</v>
      </c>
    </row>
    <row r="107" spans="1:30" ht="13" x14ac:dyDescent="0.3">
      <c r="A107" s="47">
        <v>105</v>
      </c>
      <c r="B107" s="47">
        <v>4</v>
      </c>
      <c r="C107">
        <v>2</v>
      </c>
      <c r="D107" s="46" t="s">
        <v>50</v>
      </c>
      <c r="E107" s="46" t="s">
        <v>60</v>
      </c>
      <c r="F107" t="s">
        <v>637</v>
      </c>
      <c r="G107" s="46" t="s">
        <v>585</v>
      </c>
      <c r="H107" s="46" t="s">
        <v>448</v>
      </c>
      <c r="I107" s="48">
        <v>1</v>
      </c>
      <c r="J107" s="48">
        <v>1</v>
      </c>
      <c r="K107" s="46" t="s">
        <v>4</v>
      </c>
      <c r="L107" s="46" t="s">
        <v>11</v>
      </c>
      <c r="M107" s="46" t="s">
        <v>8</v>
      </c>
      <c r="N107" s="46" t="s">
        <v>5</v>
      </c>
      <c r="O107" t="s">
        <v>648</v>
      </c>
      <c r="P107" t="s">
        <v>61</v>
      </c>
      <c r="Q107" t="s">
        <v>57</v>
      </c>
      <c r="R107" s="58">
        <f>VLOOKUP(E:E,'[2]853-224170-107'!$A:$F,6,0)</f>
        <v>16.52</v>
      </c>
      <c r="S107" s="58">
        <f t="shared" si="68"/>
        <v>16.52</v>
      </c>
      <c r="T107" s="58">
        <f>VLOOKUP(E:E,'[2]853-224170-107'!$A:$H,8,0)</f>
        <v>16.52</v>
      </c>
      <c r="U107" s="58">
        <f t="shared" si="69"/>
        <v>16.52</v>
      </c>
      <c r="V107" s="58">
        <f>VLOOKUP(E:E,'[2]853-224170-107'!$A:$J,10,0)</f>
        <v>16.52</v>
      </c>
      <c r="W107" s="58">
        <f t="shared" si="70"/>
        <v>16.52</v>
      </c>
      <c r="X107" s="58">
        <f>VLOOKUP(E:E,'[2]853-224170-107'!$A:$L,12,0)</f>
        <v>16.52</v>
      </c>
      <c r="Y107" s="58">
        <f t="shared" si="71"/>
        <v>16.52</v>
      </c>
      <c r="Z107" s="58">
        <f>VLOOKUP(E:E,'[3]costed bom'!$E$2:$AA$495,23,0)</f>
        <v>29.74</v>
      </c>
      <c r="AA107" s="58">
        <f t="shared" si="41"/>
        <v>29.74</v>
      </c>
      <c r="AB107" s="58">
        <f t="shared" si="72"/>
        <v>-13.219999999999999</v>
      </c>
      <c r="AC107">
        <v>28</v>
      </c>
      <c r="AD107" t="s">
        <v>670</v>
      </c>
    </row>
    <row r="108" spans="1:30" ht="13" x14ac:dyDescent="0.3">
      <c r="A108" s="47">
        <v>106</v>
      </c>
      <c r="B108" s="47">
        <v>5</v>
      </c>
      <c r="C108">
        <v>2</v>
      </c>
      <c r="D108" s="46" t="s">
        <v>50</v>
      </c>
      <c r="E108" s="46" t="s">
        <v>62</v>
      </c>
      <c r="F108" t="s">
        <v>637</v>
      </c>
      <c r="G108" s="46" t="s">
        <v>585</v>
      </c>
      <c r="H108" s="46" t="s">
        <v>449</v>
      </c>
      <c r="I108" s="48">
        <v>1</v>
      </c>
      <c r="J108" s="48">
        <v>1</v>
      </c>
      <c r="K108" s="46" t="s">
        <v>4</v>
      </c>
      <c r="L108" s="46" t="s">
        <v>11</v>
      </c>
      <c r="M108" s="46" t="s">
        <v>8</v>
      </c>
      <c r="N108" s="46" t="s">
        <v>5</v>
      </c>
      <c r="O108" t="s">
        <v>642</v>
      </c>
      <c r="P108" t="s">
        <v>63</v>
      </c>
      <c r="Q108" t="s">
        <v>17</v>
      </c>
      <c r="R108" s="58">
        <f>VLOOKUP(E:E,'[2]853-224170-107'!$A:$F,6,0)</f>
        <v>5.99</v>
      </c>
      <c r="S108" s="58">
        <f t="shared" si="68"/>
        <v>5.99</v>
      </c>
      <c r="T108" s="58">
        <f>VLOOKUP(E:E,'[2]853-224170-107'!$A:$H,8,0)</f>
        <v>5.99</v>
      </c>
      <c r="U108" s="58">
        <f t="shared" si="69"/>
        <v>5.99</v>
      </c>
      <c r="V108" s="58">
        <f>VLOOKUP(E:E,'[2]853-224170-107'!$A:$J,10,0)</f>
        <v>5.99</v>
      </c>
      <c r="W108" s="58">
        <f t="shared" si="70"/>
        <v>5.99</v>
      </c>
      <c r="X108" s="58">
        <f>VLOOKUP(E:E,'[2]853-224170-107'!$A:$L,12,0)</f>
        <v>5.99</v>
      </c>
      <c r="Y108" s="58">
        <f t="shared" si="71"/>
        <v>5.99</v>
      </c>
      <c r="Z108" s="58">
        <f>VLOOKUP(E:E,'[3]costed bom'!$E$2:$AA$495,23,0)</f>
        <v>6</v>
      </c>
      <c r="AA108" s="58">
        <f t="shared" si="41"/>
        <v>6</v>
      </c>
      <c r="AB108" s="58">
        <f t="shared" si="72"/>
        <v>-9.9999999999997868E-3</v>
      </c>
      <c r="AC108">
        <v>56</v>
      </c>
      <c r="AD108" t="s">
        <v>670</v>
      </c>
    </row>
    <row r="109" spans="1:30" ht="13" x14ac:dyDescent="0.3">
      <c r="A109" s="47">
        <v>107</v>
      </c>
      <c r="B109" s="47">
        <v>6</v>
      </c>
      <c r="C109">
        <v>2</v>
      </c>
      <c r="D109" s="46" t="s">
        <v>50</v>
      </c>
      <c r="E109" s="46" t="s">
        <v>64</v>
      </c>
      <c r="F109" t="s">
        <v>637</v>
      </c>
      <c r="G109" s="46" t="s">
        <v>585</v>
      </c>
      <c r="H109" s="46" t="s">
        <v>450</v>
      </c>
      <c r="I109" s="48">
        <v>1</v>
      </c>
      <c r="J109" s="48">
        <v>1</v>
      </c>
      <c r="K109" s="46" t="s">
        <v>4</v>
      </c>
      <c r="L109" s="46" t="s">
        <v>11</v>
      </c>
      <c r="M109" s="46" t="s">
        <v>8</v>
      </c>
      <c r="N109" s="46" t="s">
        <v>5</v>
      </c>
      <c r="O109" t="s">
        <v>649</v>
      </c>
      <c r="P109" t="s">
        <v>342</v>
      </c>
      <c r="Q109" t="s">
        <v>342</v>
      </c>
      <c r="R109" s="58">
        <f>VLOOKUP(E:E,'[2]853-224170-107'!$A:$F,6,0)</f>
        <v>0.73</v>
      </c>
      <c r="S109" s="58">
        <f t="shared" si="68"/>
        <v>0.73</v>
      </c>
      <c r="T109" s="58">
        <f>VLOOKUP(E:E,'[2]853-224170-107'!$A:$H,8,0)</f>
        <v>0.73</v>
      </c>
      <c r="U109" s="58">
        <f t="shared" si="69"/>
        <v>0.73</v>
      </c>
      <c r="V109" s="58">
        <f>VLOOKUP(E:E,'[2]853-224170-107'!$A:$J,10,0)</f>
        <v>0.73</v>
      </c>
      <c r="W109" s="58">
        <f t="shared" si="70"/>
        <v>0.73</v>
      </c>
      <c r="X109" s="58">
        <f>VLOOKUP(E:E,'[2]853-224170-107'!$A:$L,12,0)</f>
        <v>0.73</v>
      </c>
      <c r="Y109" s="58">
        <f t="shared" si="71"/>
        <v>0.73</v>
      </c>
      <c r="Z109" s="58">
        <f>VLOOKUP(E:E,'[3]costed bom'!$E$2:$AA$495,23,0)</f>
        <v>13.7</v>
      </c>
      <c r="AA109" s="58">
        <f t="shared" si="41"/>
        <v>13.7</v>
      </c>
      <c r="AB109" s="58">
        <f t="shared" si="72"/>
        <v>-12.969999999999999</v>
      </c>
      <c r="AC109">
        <v>35</v>
      </c>
      <c r="AD109" t="s">
        <v>670</v>
      </c>
    </row>
    <row r="110" spans="1:30" ht="13" x14ac:dyDescent="0.3">
      <c r="A110" s="49">
        <v>108</v>
      </c>
      <c r="B110" s="49">
        <v>7000</v>
      </c>
      <c r="C110" s="50">
        <v>3</v>
      </c>
      <c r="D110" s="51" t="s">
        <v>64</v>
      </c>
      <c r="E110" s="51" t="s">
        <v>193</v>
      </c>
      <c r="F110" s="50"/>
      <c r="G110" s="51" t="s">
        <v>86</v>
      </c>
      <c r="H110" s="51" t="s">
        <v>387</v>
      </c>
      <c r="I110" s="52">
        <v>1</v>
      </c>
      <c r="J110" s="52">
        <v>1</v>
      </c>
      <c r="K110" s="51" t="s">
        <v>4</v>
      </c>
      <c r="L110" s="51" t="s">
        <v>11</v>
      </c>
      <c r="M110" s="51" t="s">
        <v>8</v>
      </c>
      <c r="N110" s="51" t="s">
        <v>171</v>
      </c>
      <c r="O110" s="50"/>
      <c r="P110" s="50" t="s">
        <v>342</v>
      </c>
      <c r="Q110" s="50" t="s">
        <v>342</v>
      </c>
      <c r="R110" s="59"/>
      <c r="S110" s="59">
        <f t="shared" si="68"/>
        <v>0</v>
      </c>
      <c r="T110" s="59"/>
      <c r="U110" s="59">
        <f t="shared" si="69"/>
        <v>0</v>
      </c>
      <c r="V110" s="59"/>
      <c r="W110" s="59">
        <f t="shared" si="70"/>
        <v>0</v>
      </c>
      <c r="X110" s="59"/>
      <c r="Y110" s="59">
        <f t="shared" si="71"/>
        <v>0</v>
      </c>
      <c r="Z110" s="58">
        <f>VLOOKUP(E:E,'[3]costed bom'!$E$2:$AA$495,23,0)</f>
        <v>0</v>
      </c>
      <c r="AA110" s="58">
        <f t="shared" si="41"/>
        <v>0</v>
      </c>
      <c r="AB110" s="59"/>
      <c r="AC110" s="50"/>
      <c r="AD110" s="50"/>
    </row>
    <row r="111" spans="1:30" ht="13" x14ac:dyDescent="0.3">
      <c r="A111" s="49">
        <v>109</v>
      </c>
      <c r="B111" s="49">
        <v>7001</v>
      </c>
      <c r="C111" s="50">
        <v>3</v>
      </c>
      <c r="D111" s="51" t="s">
        <v>64</v>
      </c>
      <c r="E111" s="51" t="s">
        <v>170</v>
      </c>
      <c r="F111" s="50"/>
      <c r="G111" s="51" t="s">
        <v>578</v>
      </c>
      <c r="H111" s="51" t="s">
        <v>388</v>
      </c>
      <c r="I111" s="52">
        <v>1</v>
      </c>
      <c r="J111" s="52">
        <v>1</v>
      </c>
      <c r="K111" s="51" t="s">
        <v>4</v>
      </c>
      <c r="L111" s="51" t="s">
        <v>11</v>
      </c>
      <c r="M111" s="51" t="s">
        <v>8</v>
      </c>
      <c r="N111" s="51" t="s">
        <v>171</v>
      </c>
      <c r="O111" s="50"/>
      <c r="P111" s="50" t="s">
        <v>342</v>
      </c>
      <c r="Q111" s="50" t="s">
        <v>342</v>
      </c>
      <c r="R111" s="59"/>
      <c r="S111" s="59">
        <f t="shared" si="68"/>
        <v>0</v>
      </c>
      <c r="T111" s="59"/>
      <c r="U111" s="59">
        <f t="shared" si="69"/>
        <v>0</v>
      </c>
      <c r="V111" s="59"/>
      <c r="W111" s="59">
        <f t="shared" si="70"/>
        <v>0</v>
      </c>
      <c r="X111" s="59"/>
      <c r="Y111" s="59">
        <f t="shared" si="71"/>
        <v>0</v>
      </c>
      <c r="Z111" s="58">
        <f>VLOOKUP(E:E,'[3]costed bom'!$E$2:$AA$495,23,0)</f>
        <v>0</v>
      </c>
      <c r="AA111" s="58">
        <f t="shared" si="41"/>
        <v>0</v>
      </c>
      <c r="AB111" s="59"/>
      <c r="AC111" s="50"/>
      <c r="AD111" s="50"/>
    </row>
    <row r="112" spans="1:30" ht="13" x14ac:dyDescent="0.3">
      <c r="A112" s="49">
        <v>110</v>
      </c>
      <c r="B112" s="49">
        <v>7002</v>
      </c>
      <c r="C112" s="50">
        <v>3</v>
      </c>
      <c r="D112" s="51" t="s">
        <v>64</v>
      </c>
      <c r="E112" s="51" t="s">
        <v>173</v>
      </c>
      <c r="F112" s="50"/>
      <c r="G112" s="51" t="s">
        <v>582</v>
      </c>
      <c r="H112" s="51" t="s">
        <v>391</v>
      </c>
      <c r="I112" s="52">
        <v>1</v>
      </c>
      <c r="J112" s="52">
        <v>1</v>
      </c>
      <c r="K112" s="51" t="s">
        <v>4</v>
      </c>
      <c r="L112" s="51" t="s">
        <v>11</v>
      </c>
      <c r="M112" s="51" t="s">
        <v>8</v>
      </c>
      <c r="N112" s="51" t="s">
        <v>171</v>
      </c>
      <c r="O112" s="50"/>
      <c r="P112" s="50" t="s">
        <v>342</v>
      </c>
      <c r="Q112" s="50" t="s">
        <v>342</v>
      </c>
      <c r="R112" s="59"/>
      <c r="S112" s="59">
        <f t="shared" si="68"/>
        <v>0</v>
      </c>
      <c r="T112" s="59"/>
      <c r="U112" s="59">
        <f t="shared" si="69"/>
        <v>0</v>
      </c>
      <c r="V112" s="59"/>
      <c r="W112" s="59">
        <f t="shared" si="70"/>
        <v>0</v>
      </c>
      <c r="X112" s="59"/>
      <c r="Y112" s="59">
        <f t="shared" si="71"/>
        <v>0</v>
      </c>
      <c r="Z112" s="58">
        <f>VLOOKUP(E:E,'[3]costed bom'!$E$2:$AA$495,23,0)</f>
        <v>0</v>
      </c>
      <c r="AA112" s="58">
        <f t="shared" si="41"/>
        <v>0</v>
      </c>
      <c r="AB112" s="59"/>
      <c r="AC112" s="50"/>
      <c r="AD112" s="50"/>
    </row>
    <row r="113" spans="1:30" ht="13" x14ac:dyDescent="0.3">
      <c r="A113" s="49">
        <v>111</v>
      </c>
      <c r="B113" s="49">
        <v>7001</v>
      </c>
      <c r="C113" s="50">
        <v>2</v>
      </c>
      <c r="D113" s="51" t="s">
        <v>50</v>
      </c>
      <c r="E113" s="51" t="s">
        <v>170</v>
      </c>
      <c r="F113" s="50"/>
      <c r="G113" s="51" t="s">
        <v>578</v>
      </c>
      <c r="H113" s="51" t="s">
        <v>388</v>
      </c>
      <c r="I113" s="52">
        <v>1</v>
      </c>
      <c r="J113" s="52">
        <v>1</v>
      </c>
      <c r="K113" s="51" t="s">
        <v>4</v>
      </c>
      <c r="L113" s="51" t="s">
        <v>11</v>
      </c>
      <c r="M113" s="51" t="s">
        <v>8</v>
      </c>
      <c r="N113" s="51" t="s">
        <v>171</v>
      </c>
      <c r="O113" s="50"/>
      <c r="P113" s="50" t="s">
        <v>342</v>
      </c>
      <c r="Q113" s="50" t="s">
        <v>342</v>
      </c>
      <c r="R113" s="59"/>
      <c r="S113" s="59">
        <f t="shared" si="68"/>
        <v>0</v>
      </c>
      <c r="T113" s="59"/>
      <c r="U113" s="59">
        <f t="shared" si="69"/>
        <v>0</v>
      </c>
      <c r="V113" s="59"/>
      <c r="W113" s="59">
        <f t="shared" si="70"/>
        <v>0</v>
      </c>
      <c r="X113" s="59"/>
      <c r="Y113" s="59">
        <f t="shared" si="71"/>
        <v>0</v>
      </c>
      <c r="Z113" s="58">
        <f>VLOOKUP(E:E,'[3]costed bom'!$E$2:$AA$495,23,0)</f>
        <v>0</v>
      </c>
      <c r="AA113" s="58">
        <f t="shared" si="41"/>
        <v>0</v>
      </c>
      <c r="AB113" s="59"/>
      <c r="AC113" s="50"/>
      <c r="AD113" s="50"/>
    </row>
    <row r="114" spans="1:30" ht="13" x14ac:dyDescent="0.3">
      <c r="A114" s="49">
        <v>112</v>
      </c>
      <c r="B114" s="49">
        <v>7002</v>
      </c>
      <c r="C114" s="50">
        <v>2</v>
      </c>
      <c r="D114" s="51" t="s">
        <v>50</v>
      </c>
      <c r="E114" s="51" t="s">
        <v>195</v>
      </c>
      <c r="F114" s="50"/>
      <c r="G114" s="51" t="s">
        <v>583</v>
      </c>
      <c r="H114" s="51" t="s">
        <v>392</v>
      </c>
      <c r="I114" s="52">
        <v>1</v>
      </c>
      <c r="J114" s="52">
        <v>1</v>
      </c>
      <c r="K114" s="51" t="s">
        <v>384</v>
      </c>
      <c r="L114" s="51" t="s">
        <v>11</v>
      </c>
      <c r="M114" s="51" t="s">
        <v>8</v>
      </c>
      <c r="N114" s="51" t="s">
        <v>171</v>
      </c>
      <c r="O114" s="50"/>
      <c r="P114" s="50" t="s">
        <v>342</v>
      </c>
      <c r="Q114" s="50" t="s">
        <v>342</v>
      </c>
      <c r="R114" s="59"/>
      <c r="S114" s="59">
        <f t="shared" si="68"/>
        <v>0</v>
      </c>
      <c r="T114" s="59"/>
      <c r="U114" s="59">
        <f t="shared" si="69"/>
        <v>0</v>
      </c>
      <c r="V114" s="59"/>
      <c r="W114" s="59">
        <f t="shared" si="70"/>
        <v>0</v>
      </c>
      <c r="X114" s="59"/>
      <c r="Y114" s="59">
        <f t="shared" si="71"/>
        <v>0</v>
      </c>
      <c r="Z114" s="58">
        <f>VLOOKUP(E:E,'[3]costed bom'!$E$2:$AA$495,23,0)</f>
        <v>0</v>
      </c>
      <c r="AA114" s="58">
        <f t="shared" si="41"/>
        <v>0</v>
      </c>
      <c r="AB114" s="59"/>
      <c r="AC114" s="50"/>
      <c r="AD114" s="50"/>
    </row>
    <row r="115" spans="1:30" ht="13" x14ac:dyDescent="0.3">
      <c r="A115" s="49">
        <v>113</v>
      </c>
      <c r="B115" s="49">
        <v>7003</v>
      </c>
      <c r="C115" s="50">
        <v>2</v>
      </c>
      <c r="D115" s="51" t="s">
        <v>50</v>
      </c>
      <c r="E115" s="51" t="s">
        <v>173</v>
      </c>
      <c r="F115" s="50"/>
      <c r="G115" s="51" t="s">
        <v>582</v>
      </c>
      <c r="H115" s="51" t="s">
        <v>391</v>
      </c>
      <c r="I115" s="52">
        <v>1</v>
      </c>
      <c r="J115" s="52">
        <v>1</v>
      </c>
      <c r="K115" s="51" t="s">
        <v>4</v>
      </c>
      <c r="L115" s="51" t="s">
        <v>11</v>
      </c>
      <c r="M115" s="51" t="s">
        <v>8</v>
      </c>
      <c r="N115" s="51" t="s">
        <v>171</v>
      </c>
      <c r="O115" s="50"/>
      <c r="P115" s="50" t="s">
        <v>342</v>
      </c>
      <c r="Q115" s="50" t="s">
        <v>342</v>
      </c>
      <c r="R115" s="59"/>
      <c r="S115" s="59">
        <f t="shared" si="68"/>
        <v>0</v>
      </c>
      <c r="T115" s="59"/>
      <c r="U115" s="59">
        <f t="shared" si="69"/>
        <v>0</v>
      </c>
      <c r="V115" s="59"/>
      <c r="W115" s="59">
        <f t="shared" si="70"/>
        <v>0</v>
      </c>
      <c r="X115" s="59"/>
      <c r="Y115" s="59">
        <f t="shared" si="71"/>
        <v>0</v>
      </c>
      <c r="Z115" s="58">
        <f>VLOOKUP(E:E,'[3]costed bom'!$E$2:$AA$495,23,0)</f>
        <v>0</v>
      </c>
      <c r="AA115" s="58">
        <f t="shared" si="41"/>
        <v>0</v>
      </c>
      <c r="AB115" s="59"/>
      <c r="AC115" s="50"/>
      <c r="AD115" s="50"/>
    </row>
    <row r="116" spans="1:30" ht="13" x14ac:dyDescent="0.3">
      <c r="A116" s="49">
        <v>114</v>
      </c>
      <c r="B116" s="49">
        <v>7004</v>
      </c>
      <c r="C116" s="50">
        <v>2</v>
      </c>
      <c r="D116" s="51" t="s">
        <v>50</v>
      </c>
      <c r="E116" s="51" t="s">
        <v>172</v>
      </c>
      <c r="F116" s="50"/>
      <c r="G116" s="51" t="s">
        <v>585</v>
      </c>
      <c r="H116" s="51" t="s">
        <v>402</v>
      </c>
      <c r="I116" s="52">
        <v>1</v>
      </c>
      <c r="J116" s="52">
        <v>1</v>
      </c>
      <c r="K116" s="51" t="s">
        <v>4</v>
      </c>
      <c r="L116" s="51" t="s">
        <v>11</v>
      </c>
      <c r="M116" s="51" t="s">
        <v>8</v>
      </c>
      <c r="N116" s="51" t="s">
        <v>171</v>
      </c>
      <c r="O116" s="50"/>
      <c r="P116" s="50" t="s">
        <v>342</v>
      </c>
      <c r="Q116" s="50" t="s">
        <v>342</v>
      </c>
      <c r="R116" s="59"/>
      <c r="S116" s="59">
        <f t="shared" si="68"/>
        <v>0</v>
      </c>
      <c r="T116" s="59"/>
      <c r="U116" s="59">
        <f t="shared" si="69"/>
        <v>0</v>
      </c>
      <c r="V116" s="59"/>
      <c r="W116" s="59">
        <f t="shared" si="70"/>
        <v>0</v>
      </c>
      <c r="X116" s="59"/>
      <c r="Y116" s="59">
        <f t="shared" si="71"/>
        <v>0</v>
      </c>
      <c r="Z116" s="58">
        <f>VLOOKUP(E:E,'[3]costed bom'!$E$2:$AA$495,23,0)</f>
        <v>0</v>
      </c>
      <c r="AA116" s="58">
        <f t="shared" si="41"/>
        <v>0</v>
      </c>
      <c r="AB116" s="59"/>
      <c r="AC116" s="50"/>
      <c r="AD116" s="50"/>
    </row>
    <row r="117" spans="1:30" ht="13" x14ac:dyDescent="0.3">
      <c r="A117" s="47">
        <v>115</v>
      </c>
      <c r="B117" s="47">
        <v>39</v>
      </c>
      <c r="C117">
        <v>1</v>
      </c>
      <c r="D117" s="46" t="s">
        <v>2</v>
      </c>
      <c r="E117" s="46" t="s">
        <v>65</v>
      </c>
      <c r="G117" s="46" t="s">
        <v>586</v>
      </c>
      <c r="H117" s="46" t="s">
        <v>451</v>
      </c>
      <c r="I117" s="48">
        <v>2</v>
      </c>
      <c r="J117" s="48">
        <v>2</v>
      </c>
      <c r="K117" s="46" t="s">
        <v>4</v>
      </c>
      <c r="L117" s="46" t="s">
        <v>11</v>
      </c>
      <c r="M117" s="46" t="s">
        <v>8</v>
      </c>
      <c r="N117" s="46" t="s">
        <v>5</v>
      </c>
      <c r="P117" t="s">
        <v>342</v>
      </c>
      <c r="Q117" t="s">
        <v>342</v>
      </c>
      <c r="R117" s="58"/>
      <c r="S117" s="58">
        <f t="shared" si="68"/>
        <v>0</v>
      </c>
      <c r="T117" s="58"/>
      <c r="U117" s="58">
        <f t="shared" si="69"/>
        <v>0</v>
      </c>
      <c r="V117" s="58"/>
      <c r="W117" s="58">
        <f t="shared" si="70"/>
        <v>0</v>
      </c>
      <c r="X117" s="58"/>
      <c r="Y117" s="58">
        <f t="shared" si="71"/>
        <v>0</v>
      </c>
      <c r="Z117" s="58">
        <f>VLOOKUP(E:E,'[3]costed bom'!$E$2:$AA$495,23,0)</f>
        <v>498.43</v>
      </c>
      <c r="AA117" s="58">
        <f t="shared" si="41"/>
        <v>996.86</v>
      </c>
      <c r="AB117" s="58">
        <f>J117*AA117</f>
        <v>1993.72</v>
      </c>
      <c r="AD117" t="s">
        <v>671</v>
      </c>
    </row>
    <row r="118" spans="1:30" ht="13" x14ac:dyDescent="0.3">
      <c r="A118" s="47">
        <v>116</v>
      </c>
      <c r="B118" s="47">
        <v>1</v>
      </c>
      <c r="C118">
        <v>2</v>
      </c>
      <c r="D118" s="46" t="s">
        <v>65</v>
      </c>
      <c r="E118" s="46" t="s">
        <v>66</v>
      </c>
      <c r="F118" t="s">
        <v>639</v>
      </c>
      <c r="G118" s="46" t="s">
        <v>585</v>
      </c>
      <c r="H118" s="46" t="s">
        <v>452</v>
      </c>
      <c r="I118" s="48">
        <v>1</v>
      </c>
      <c r="J118" s="48">
        <v>2</v>
      </c>
      <c r="K118" s="46" t="s">
        <v>4</v>
      </c>
      <c r="L118" s="46" t="s">
        <v>11</v>
      </c>
      <c r="M118" s="46" t="s">
        <v>8</v>
      </c>
      <c r="N118" s="46" t="s">
        <v>5</v>
      </c>
      <c r="O118" s="61" t="s">
        <v>640</v>
      </c>
      <c r="P118" t="s">
        <v>342</v>
      </c>
      <c r="Q118" t="s">
        <v>342</v>
      </c>
      <c r="R118" s="58">
        <f>VLOOKUP(E:E,'[2]853-224170-107'!$A:$F,6,0)</f>
        <v>59.73599999999999</v>
      </c>
      <c r="S118" s="58">
        <f t="shared" ref="S118:S162" si="73">J118*R118</f>
        <v>119.47199999999998</v>
      </c>
      <c r="T118" s="58">
        <f>VLOOKUP(E:E,'[2]853-224170-107'!$A:$H,8,0)</f>
        <v>58.164000000000001</v>
      </c>
      <c r="U118" s="58">
        <f t="shared" ref="U118:U162" si="74">J118*T118</f>
        <v>116.328</v>
      </c>
      <c r="V118" s="58">
        <f>VLOOKUP(E:E,'[2]853-224170-107'!$A:$J,10,0)</f>
        <v>56.591999999999999</v>
      </c>
      <c r="W118" s="58">
        <f t="shared" ref="W118:W162" si="75">J118*V118</f>
        <v>113.184</v>
      </c>
      <c r="X118" s="58">
        <f>VLOOKUP(E:E,'[2]853-224170-107'!$A:$L,12,0)</f>
        <v>55.02</v>
      </c>
      <c r="Y118" s="58">
        <f t="shared" ref="Y118:Y162" si="76">J118*X118</f>
        <v>110.04</v>
      </c>
      <c r="Z118" s="58">
        <f>VLOOKUP(E:E,'[3]costed bom'!$E$2:$AA$495,23,0)</f>
        <v>0</v>
      </c>
      <c r="AA118" s="58">
        <f t="shared" si="41"/>
        <v>0</v>
      </c>
      <c r="AB118" s="58">
        <f t="shared" ref="AB118:AB123" si="77">Y118-AA118</f>
        <v>110.04</v>
      </c>
      <c r="AC118">
        <v>70</v>
      </c>
      <c r="AD118" t="s">
        <v>670</v>
      </c>
    </row>
    <row r="119" spans="1:30" ht="13" x14ac:dyDescent="0.3">
      <c r="A119" s="47">
        <v>117</v>
      </c>
      <c r="B119" s="47">
        <v>2</v>
      </c>
      <c r="C119">
        <v>2</v>
      </c>
      <c r="D119" s="46" t="s">
        <v>65</v>
      </c>
      <c r="E119" s="46" t="s">
        <v>67</v>
      </c>
      <c r="F119" t="s">
        <v>637</v>
      </c>
      <c r="G119" s="46" t="s">
        <v>585</v>
      </c>
      <c r="H119" s="46" t="s">
        <v>453</v>
      </c>
      <c r="I119" s="48">
        <v>1</v>
      </c>
      <c r="J119" s="48">
        <v>2</v>
      </c>
      <c r="K119" s="46" t="s">
        <v>4</v>
      </c>
      <c r="L119" s="46" t="s">
        <v>11</v>
      </c>
      <c r="M119" s="46" t="s">
        <v>15</v>
      </c>
      <c r="N119" s="46" t="s">
        <v>5</v>
      </c>
      <c r="O119" t="s">
        <v>650</v>
      </c>
      <c r="P119" t="s">
        <v>68</v>
      </c>
      <c r="Q119" t="s">
        <v>69</v>
      </c>
      <c r="R119" s="58">
        <f>VLOOKUP(E:E,'[2]853-224170-107'!$A:$F,6,0)</f>
        <v>208.38</v>
      </c>
      <c r="S119" s="58">
        <f t="shared" si="73"/>
        <v>416.76</v>
      </c>
      <c r="T119" s="58">
        <f>VLOOKUP(E:E,'[2]853-224170-107'!$A:$H,8,0)</f>
        <v>208.38</v>
      </c>
      <c r="U119" s="58">
        <f t="shared" si="74"/>
        <v>416.76</v>
      </c>
      <c r="V119" s="58">
        <f>VLOOKUP(E:E,'[2]853-224170-107'!$A:$J,10,0)</f>
        <v>208.38</v>
      </c>
      <c r="W119" s="58">
        <f t="shared" si="75"/>
        <v>416.76</v>
      </c>
      <c r="X119" s="58">
        <f>VLOOKUP(E:E,'[2]853-224170-107'!$A:$L,12,0)</f>
        <v>208.38</v>
      </c>
      <c r="Y119" s="58">
        <f t="shared" si="76"/>
        <v>416.76</v>
      </c>
      <c r="Z119" s="58">
        <f>VLOOKUP(E:E,'[3]costed bom'!$E$2:$AA$495,23,0)</f>
        <v>0</v>
      </c>
      <c r="AA119" s="58">
        <f t="shared" si="41"/>
        <v>0</v>
      </c>
      <c r="AB119" s="58">
        <f t="shared" si="77"/>
        <v>416.76</v>
      </c>
      <c r="AC119">
        <v>210</v>
      </c>
      <c r="AD119" t="s">
        <v>670</v>
      </c>
    </row>
    <row r="120" spans="1:30" ht="13" x14ac:dyDescent="0.3">
      <c r="A120" s="47">
        <v>118</v>
      </c>
      <c r="B120" s="47">
        <v>3</v>
      </c>
      <c r="C120">
        <v>2</v>
      </c>
      <c r="D120" s="46" t="s">
        <v>65</v>
      </c>
      <c r="E120" s="46" t="s">
        <v>70</v>
      </c>
      <c r="F120" t="s">
        <v>635</v>
      </c>
      <c r="G120" s="46" t="s">
        <v>584</v>
      </c>
      <c r="H120" s="46" t="s">
        <v>454</v>
      </c>
      <c r="I120" s="48">
        <v>4</v>
      </c>
      <c r="J120" s="48">
        <v>8</v>
      </c>
      <c r="K120" s="46" t="s">
        <v>4</v>
      </c>
      <c r="L120" s="46" t="s">
        <v>11</v>
      </c>
      <c r="M120" s="46" t="s">
        <v>8</v>
      </c>
      <c r="N120" s="46" t="s">
        <v>5</v>
      </c>
      <c r="O120" t="s">
        <v>651</v>
      </c>
      <c r="P120" t="s">
        <v>71</v>
      </c>
      <c r="Q120" t="s">
        <v>72</v>
      </c>
      <c r="R120" s="58">
        <f>VLOOKUP(E:E,'[2]853-224170-107'!$A:$F,6,0)</f>
        <v>7.415999999999999E-2</v>
      </c>
      <c r="S120" s="58">
        <f t="shared" si="73"/>
        <v>0.59327999999999992</v>
      </c>
      <c r="T120" s="58">
        <f>VLOOKUP(E:E,'[2]853-224170-107'!$A:$H,8,0)</f>
        <v>7.415999999999999E-2</v>
      </c>
      <c r="U120" s="58">
        <f t="shared" si="74"/>
        <v>0.59327999999999992</v>
      </c>
      <c r="V120" s="58">
        <f>VLOOKUP(E:E,'[2]853-224170-107'!$A:$J,10,0)</f>
        <v>7.415999999999999E-2</v>
      </c>
      <c r="W120" s="58">
        <f t="shared" si="75"/>
        <v>0.59327999999999992</v>
      </c>
      <c r="X120" s="58">
        <f>VLOOKUP(E:E,'[2]853-224170-107'!$A:$L,12,0)</f>
        <v>7.415999999999999E-2</v>
      </c>
      <c r="Y120" s="58">
        <f t="shared" si="76"/>
        <v>0.59327999999999992</v>
      </c>
      <c r="Z120" s="58">
        <f>VLOOKUP(E:E,'[3]costed bom'!$E$2:$AA$495,23,0)</f>
        <v>0</v>
      </c>
      <c r="AA120" s="58">
        <f t="shared" si="41"/>
        <v>0</v>
      </c>
      <c r="AB120" s="58">
        <f t="shared" si="77"/>
        <v>0.59327999999999992</v>
      </c>
      <c r="AC120">
        <v>56</v>
      </c>
      <c r="AD120" t="s">
        <v>670</v>
      </c>
    </row>
    <row r="121" spans="1:30" ht="13" x14ac:dyDescent="0.3">
      <c r="A121" s="47">
        <v>119</v>
      </c>
      <c r="B121" s="47">
        <v>4</v>
      </c>
      <c r="C121">
        <v>2</v>
      </c>
      <c r="D121" s="46" t="s">
        <v>65</v>
      </c>
      <c r="E121" s="46" t="s">
        <v>73</v>
      </c>
      <c r="F121" t="s">
        <v>637</v>
      </c>
      <c r="G121" s="46" t="s">
        <v>584</v>
      </c>
      <c r="H121" s="46" t="s">
        <v>455</v>
      </c>
      <c r="I121" s="48">
        <v>4</v>
      </c>
      <c r="J121" s="48">
        <v>8</v>
      </c>
      <c r="K121" s="46" t="s">
        <v>4</v>
      </c>
      <c r="L121" s="46" t="s">
        <v>11</v>
      </c>
      <c r="M121" s="46" t="s">
        <v>8</v>
      </c>
      <c r="N121" s="46" t="s">
        <v>5</v>
      </c>
      <c r="O121" t="s">
        <v>652</v>
      </c>
      <c r="P121" t="s">
        <v>84</v>
      </c>
      <c r="Q121" t="s">
        <v>84</v>
      </c>
      <c r="R121" s="58">
        <f>VLOOKUP(E:E,'[2]853-224170-107'!$A:$F,6,0)</f>
        <v>4.1200000000000001E-2</v>
      </c>
      <c r="S121" s="58">
        <f t="shared" si="73"/>
        <v>0.3296</v>
      </c>
      <c r="T121" s="58">
        <f>VLOOKUP(E:E,'[2]853-224170-107'!$A:$H,8,0)</f>
        <v>4.1200000000000001E-2</v>
      </c>
      <c r="U121" s="58">
        <f t="shared" si="74"/>
        <v>0.3296</v>
      </c>
      <c r="V121" s="58">
        <f>VLOOKUP(E:E,'[2]853-224170-107'!$A:$J,10,0)</f>
        <v>4.1200000000000001E-2</v>
      </c>
      <c r="W121" s="58">
        <f t="shared" si="75"/>
        <v>0.3296</v>
      </c>
      <c r="X121" s="58">
        <f>VLOOKUP(E:E,'[2]853-224170-107'!$A:$L,12,0)</f>
        <v>4.1200000000000001E-2</v>
      </c>
      <c r="Y121" s="58">
        <f t="shared" si="76"/>
        <v>0.3296</v>
      </c>
      <c r="Z121" s="58">
        <f>VLOOKUP(E:E,'[3]costed bom'!$E$2:$AA$495,23,0)</f>
        <v>0</v>
      </c>
      <c r="AA121" s="58">
        <f t="shared" si="41"/>
        <v>0</v>
      </c>
      <c r="AB121" s="58">
        <f t="shared" si="77"/>
        <v>0.3296</v>
      </c>
      <c r="AC121">
        <v>77</v>
      </c>
      <c r="AD121" t="s">
        <v>670</v>
      </c>
    </row>
    <row r="122" spans="1:30" ht="13" x14ac:dyDescent="0.3">
      <c r="A122" s="47">
        <v>120</v>
      </c>
      <c r="B122" s="47">
        <v>5</v>
      </c>
      <c r="C122">
        <v>2</v>
      </c>
      <c r="D122" s="46" t="s">
        <v>65</v>
      </c>
      <c r="E122" s="46" t="s">
        <v>74</v>
      </c>
      <c r="F122" t="s">
        <v>635</v>
      </c>
      <c r="G122" s="46" t="s">
        <v>585</v>
      </c>
      <c r="H122" s="46" t="s">
        <v>456</v>
      </c>
      <c r="I122" s="48">
        <v>4</v>
      </c>
      <c r="J122" s="48">
        <v>8</v>
      </c>
      <c r="K122" s="46" t="s">
        <v>4</v>
      </c>
      <c r="L122" s="46" t="s">
        <v>11</v>
      </c>
      <c r="M122" s="46" t="s">
        <v>8</v>
      </c>
      <c r="N122" s="46" t="s">
        <v>5</v>
      </c>
      <c r="O122" t="s">
        <v>219</v>
      </c>
      <c r="P122" t="s">
        <v>75</v>
      </c>
      <c r="Q122" t="s">
        <v>26</v>
      </c>
      <c r="R122" s="58">
        <f>VLOOKUP(E:E,'[2]853-224170-107'!$A:$F,6,0)</f>
        <v>0.13650000000000001</v>
      </c>
      <c r="S122" s="58">
        <f t="shared" si="73"/>
        <v>1.0920000000000001</v>
      </c>
      <c r="T122" s="58">
        <f>VLOOKUP(E:E,'[2]853-224170-107'!$A:$H,8,0)</f>
        <v>0.13650000000000001</v>
      </c>
      <c r="U122" s="58">
        <f t="shared" si="74"/>
        <v>1.0920000000000001</v>
      </c>
      <c r="V122" s="58">
        <f>VLOOKUP(E:E,'[2]853-224170-107'!$A:$J,10,0)</f>
        <v>0.13650000000000001</v>
      </c>
      <c r="W122" s="58">
        <f t="shared" si="75"/>
        <v>1.0920000000000001</v>
      </c>
      <c r="X122" s="58">
        <f>VLOOKUP(E:E,'[2]853-224170-107'!$A:$L,12,0)</f>
        <v>0.13650000000000001</v>
      </c>
      <c r="Y122" s="58">
        <f t="shared" si="76"/>
        <v>1.0920000000000001</v>
      </c>
      <c r="Z122" s="58">
        <f>VLOOKUP(E:E,'[3]costed bom'!$E$2:$AA$495,23,0)</f>
        <v>0</v>
      </c>
      <c r="AA122" s="58">
        <f t="shared" si="41"/>
        <v>0</v>
      </c>
      <c r="AB122" s="58">
        <f t="shared" si="77"/>
        <v>1.0920000000000001</v>
      </c>
      <c r="AC122">
        <v>56</v>
      </c>
      <c r="AD122" t="s">
        <v>670</v>
      </c>
    </row>
    <row r="123" spans="1:30" ht="13" x14ac:dyDescent="0.3">
      <c r="A123" s="47">
        <v>121</v>
      </c>
      <c r="B123" s="47">
        <v>6</v>
      </c>
      <c r="C123">
        <v>2</v>
      </c>
      <c r="D123" s="46" t="s">
        <v>65</v>
      </c>
      <c r="E123" s="46" t="s">
        <v>76</v>
      </c>
      <c r="F123" t="s">
        <v>638</v>
      </c>
      <c r="G123" s="46" t="s">
        <v>586</v>
      </c>
      <c r="H123" s="46" t="s">
        <v>457</v>
      </c>
      <c r="I123" s="48">
        <v>1</v>
      </c>
      <c r="J123" s="48">
        <v>2</v>
      </c>
      <c r="K123" s="46" t="s">
        <v>4</v>
      </c>
      <c r="L123" s="46" t="s">
        <v>11</v>
      </c>
      <c r="M123" s="46" t="s">
        <v>8</v>
      </c>
      <c r="N123" s="46" t="s">
        <v>5</v>
      </c>
      <c r="O123" s="61" t="s">
        <v>640</v>
      </c>
      <c r="P123" t="s">
        <v>342</v>
      </c>
      <c r="Q123" t="s">
        <v>342</v>
      </c>
      <c r="R123" s="58">
        <f>VLOOKUP(E:E,'[2]853-224170-107'!$A:$F,6,0)</f>
        <v>318.98339999999996</v>
      </c>
      <c r="S123" s="58">
        <f t="shared" si="73"/>
        <v>637.96679999999992</v>
      </c>
      <c r="T123" s="58">
        <f>VLOOKUP(E:E,'[2]853-224170-107'!$A:$H,8,0)</f>
        <v>310.58910000000003</v>
      </c>
      <c r="U123" s="58">
        <f t="shared" si="74"/>
        <v>621.17820000000006</v>
      </c>
      <c r="V123" s="58">
        <f>VLOOKUP(E:E,'[2]853-224170-107'!$A:$J,10,0)</f>
        <v>302.19480000000004</v>
      </c>
      <c r="W123" s="58">
        <f t="shared" si="75"/>
        <v>604.38960000000009</v>
      </c>
      <c r="X123" s="58">
        <f>VLOOKUP(E:E,'[2]853-224170-107'!$A:$L,12,0)</f>
        <v>293.8005</v>
      </c>
      <c r="Y123" s="58">
        <f t="shared" si="76"/>
        <v>587.601</v>
      </c>
      <c r="Z123" s="58">
        <f>VLOOKUP(E:E,'[3]costed bom'!$E$2:$AA$495,23,0)</f>
        <v>0</v>
      </c>
      <c r="AA123" s="58">
        <f t="shared" si="41"/>
        <v>0</v>
      </c>
      <c r="AB123" s="58">
        <f t="shared" si="77"/>
        <v>587.601</v>
      </c>
      <c r="AC123">
        <v>350</v>
      </c>
      <c r="AD123" t="s">
        <v>670</v>
      </c>
    </row>
    <row r="124" spans="1:30" ht="13" x14ac:dyDescent="0.3">
      <c r="A124" s="49">
        <v>122</v>
      </c>
      <c r="B124" s="49">
        <v>0</v>
      </c>
      <c r="C124" s="50">
        <v>3</v>
      </c>
      <c r="D124" s="51" t="s">
        <v>76</v>
      </c>
      <c r="E124" s="51" t="s">
        <v>241</v>
      </c>
      <c r="F124" s="50"/>
      <c r="G124" s="51" t="s">
        <v>578</v>
      </c>
      <c r="H124" s="51" t="s">
        <v>458</v>
      </c>
      <c r="I124" s="52">
        <v>1</v>
      </c>
      <c r="J124" s="52">
        <v>2</v>
      </c>
      <c r="K124" s="51" t="s">
        <v>4</v>
      </c>
      <c r="L124" s="51" t="s">
        <v>11</v>
      </c>
      <c r="M124" s="51" t="s">
        <v>8</v>
      </c>
      <c r="N124" s="51" t="s">
        <v>171</v>
      </c>
      <c r="O124" s="50"/>
      <c r="P124" s="50" t="s">
        <v>342</v>
      </c>
      <c r="Q124" s="50" t="s">
        <v>342</v>
      </c>
      <c r="R124" s="59"/>
      <c r="S124" s="59">
        <f t="shared" si="73"/>
        <v>0</v>
      </c>
      <c r="T124" s="59"/>
      <c r="U124" s="59">
        <f t="shared" si="74"/>
        <v>0</v>
      </c>
      <c r="V124" s="59"/>
      <c r="W124" s="59">
        <f t="shared" si="75"/>
        <v>0</v>
      </c>
      <c r="X124" s="59"/>
      <c r="Y124" s="59">
        <f t="shared" si="76"/>
        <v>0</v>
      </c>
      <c r="Z124" s="58">
        <f>VLOOKUP(E:E,'[3]costed bom'!$E$2:$AA$495,23,0)</f>
        <v>0</v>
      </c>
      <c r="AA124" s="58">
        <f t="shared" si="41"/>
        <v>0</v>
      </c>
      <c r="AB124" s="59"/>
      <c r="AC124" s="50"/>
      <c r="AD124" s="50"/>
    </row>
    <row r="125" spans="1:30" ht="13" x14ac:dyDescent="0.3">
      <c r="A125" s="49">
        <v>123</v>
      </c>
      <c r="B125" s="49">
        <v>1</v>
      </c>
      <c r="C125" s="50">
        <v>3</v>
      </c>
      <c r="D125" s="51" t="s">
        <v>76</v>
      </c>
      <c r="E125" s="51" t="s">
        <v>242</v>
      </c>
      <c r="F125" s="50"/>
      <c r="G125" s="51" t="s">
        <v>585</v>
      </c>
      <c r="H125" s="51" t="s">
        <v>459</v>
      </c>
      <c r="I125" s="52">
        <v>1</v>
      </c>
      <c r="J125" s="52">
        <v>2</v>
      </c>
      <c r="K125" s="51" t="s">
        <v>4</v>
      </c>
      <c r="L125" s="51" t="s">
        <v>11</v>
      </c>
      <c r="M125" s="51" t="s">
        <v>8</v>
      </c>
      <c r="N125" s="51" t="s">
        <v>5</v>
      </c>
      <c r="O125" s="50"/>
      <c r="P125" s="50" t="s">
        <v>243</v>
      </c>
      <c r="Q125" s="50" t="s">
        <v>227</v>
      </c>
      <c r="R125" s="59"/>
      <c r="S125" s="59">
        <f t="shared" si="73"/>
        <v>0</v>
      </c>
      <c r="T125" s="59"/>
      <c r="U125" s="59">
        <f t="shared" si="74"/>
        <v>0</v>
      </c>
      <c r="V125" s="59"/>
      <c r="W125" s="59">
        <f t="shared" si="75"/>
        <v>0</v>
      </c>
      <c r="X125" s="59"/>
      <c r="Y125" s="59">
        <f t="shared" si="76"/>
        <v>0</v>
      </c>
      <c r="Z125" s="58">
        <f>VLOOKUP(E:E,'[3]costed bom'!$E$2:$AA$495,23,0)</f>
        <v>0</v>
      </c>
      <c r="AA125" s="58">
        <f t="shared" si="41"/>
        <v>0</v>
      </c>
      <c r="AB125" s="59"/>
      <c r="AC125" s="50"/>
      <c r="AD125" s="50"/>
    </row>
    <row r="126" spans="1:30" ht="13" x14ac:dyDescent="0.3">
      <c r="A126" s="49">
        <v>124</v>
      </c>
      <c r="B126" s="49">
        <v>2</v>
      </c>
      <c r="C126" s="50">
        <v>3</v>
      </c>
      <c r="D126" s="51" t="s">
        <v>76</v>
      </c>
      <c r="E126" s="51" t="s">
        <v>244</v>
      </c>
      <c r="F126" s="50"/>
      <c r="G126" s="51" t="s">
        <v>585</v>
      </c>
      <c r="H126" s="51" t="s">
        <v>460</v>
      </c>
      <c r="I126" s="52">
        <v>5</v>
      </c>
      <c r="J126" s="52">
        <v>10</v>
      </c>
      <c r="K126" s="51" t="s">
        <v>4</v>
      </c>
      <c r="L126" s="51" t="s">
        <v>11</v>
      </c>
      <c r="M126" s="51" t="s">
        <v>8</v>
      </c>
      <c r="N126" s="51" t="s">
        <v>5</v>
      </c>
      <c r="O126" s="50"/>
      <c r="P126" s="50" t="s">
        <v>354</v>
      </c>
      <c r="Q126" s="50" t="s">
        <v>604</v>
      </c>
      <c r="R126" s="59"/>
      <c r="S126" s="59">
        <f t="shared" si="73"/>
        <v>0</v>
      </c>
      <c r="T126" s="59"/>
      <c r="U126" s="59">
        <f t="shared" si="74"/>
        <v>0</v>
      </c>
      <c r="V126" s="59"/>
      <c r="W126" s="59">
        <f t="shared" si="75"/>
        <v>0</v>
      </c>
      <c r="X126" s="59"/>
      <c r="Y126" s="59">
        <f t="shared" si="76"/>
        <v>0</v>
      </c>
      <c r="Z126" s="58">
        <f>VLOOKUP(E:E,'[3]costed bom'!$E$2:$AA$495,23,0)</f>
        <v>0</v>
      </c>
      <c r="AA126" s="58">
        <f t="shared" si="41"/>
        <v>0</v>
      </c>
      <c r="AB126" s="59"/>
      <c r="AC126" s="50"/>
      <c r="AD126" s="50"/>
    </row>
    <row r="127" spans="1:30" ht="13" x14ac:dyDescent="0.3">
      <c r="A127" s="49">
        <v>125</v>
      </c>
      <c r="B127" s="49">
        <v>3</v>
      </c>
      <c r="C127" s="50">
        <v>3</v>
      </c>
      <c r="D127" s="51" t="s">
        <v>76</v>
      </c>
      <c r="E127" s="51" t="s">
        <v>214</v>
      </c>
      <c r="F127" s="50"/>
      <c r="G127" s="51" t="s">
        <v>585</v>
      </c>
      <c r="H127" s="51" t="s">
        <v>414</v>
      </c>
      <c r="I127" s="52">
        <v>1</v>
      </c>
      <c r="J127" s="52">
        <v>2</v>
      </c>
      <c r="K127" s="51" t="s">
        <v>4</v>
      </c>
      <c r="L127" s="51" t="s">
        <v>11</v>
      </c>
      <c r="M127" s="51" t="s">
        <v>8</v>
      </c>
      <c r="N127" s="51" t="s">
        <v>5</v>
      </c>
      <c r="O127" s="50"/>
      <c r="P127" s="50" t="s">
        <v>215</v>
      </c>
      <c r="Q127" s="50" t="s">
        <v>598</v>
      </c>
      <c r="R127" s="59"/>
      <c r="S127" s="59">
        <f t="shared" si="73"/>
        <v>0</v>
      </c>
      <c r="T127" s="59"/>
      <c r="U127" s="59">
        <f t="shared" si="74"/>
        <v>0</v>
      </c>
      <c r="V127" s="59"/>
      <c r="W127" s="59">
        <f t="shared" si="75"/>
        <v>0</v>
      </c>
      <c r="X127" s="59"/>
      <c r="Y127" s="59">
        <f t="shared" si="76"/>
        <v>0</v>
      </c>
      <c r="Z127" s="58">
        <f>VLOOKUP(E:E,'[3]costed bom'!$E$2:$AA$495,23,0)</f>
        <v>0</v>
      </c>
      <c r="AA127" s="58">
        <f t="shared" si="41"/>
        <v>0</v>
      </c>
      <c r="AB127" s="59"/>
      <c r="AC127" s="50"/>
      <c r="AD127" s="50"/>
    </row>
    <row r="128" spans="1:30" ht="13" x14ac:dyDescent="0.3">
      <c r="A128" s="49">
        <v>126</v>
      </c>
      <c r="B128" s="49">
        <v>4</v>
      </c>
      <c r="C128" s="50">
        <v>3</v>
      </c>
      <c r="D128" s="51" t="s">
        <v>76</v>
      </c>
      <c r="E128" s="51" t="s">
        <v>245</v>
      </c>
      <c r="F128" s="50"/>
      <c r="G128" s="51" t="s">
        <v>578</v>
      </c>
      <c r="H128" s="51" t="s">
        <v>461</v>
      </c>
      <c r="I128" s="52">
        <v>1</v>
      </c>
      <c r="J128" s="52">
        <v>2</v>
      </c>
      <c r="K128" s="51" t="s">
        <v>4</v>
      </c>
      <c r="L128" s="51" t="s">
        <v>11</v>
      </c>
      <c r="M128" s="51" t="s">
        <v>8</v>
      </c>
      <c r="N128" s="51" t="s">
        <v>5</v>
      </c>
      <c r="O128" s="50"/>
      <c r="P128" s="50" t="s">
        <v>342</v>
      </c>
      <c r="Q128" s="50" t="s">
        <v>342</v>
      </c>
      <c r="R128" s="59"/>
      <c r="S128" s="59">
        <f t="shared" si="73"/>
        <v>0</v>
      </c>
      <c r="T128" s="59"/>
      <c r="U128" s="59">
        <f t="shared" si="74"/>
        <v>0</v>
      </c>
      <c r="V128" s="59"/>
      <c r="W128" s="59">
        <f t="shared" si="75"/>
        <v>0</v>
      </c>
      <c r="X128" s="59"/>
      <c r="Y128" s="59">
        <f t="shared" si="76"/>
        <v>0</v>
      </c>
      <c r="Z128" s="58">
        <f>VLOOKUP(E:E,'[3]costed bom'!$E$2:$AA$495,23,0)</f>
        <v>0</v>
      </c>
      <c r="AA128" s="58">
        <f t="shared" si="41"/>
        <v>0</v>
      </c>
      <c r="AB128" s="59"/>
      <c r="AC128" s="50"/>
      <c r="AD128" s="50"/>
    </row>
    <row r="129" spans="1:30" ht="13" x14ac:dyDescent="0.3">
      <c r="A129" s="49">
        <v>127</v>
      </c>
      <c r="B129" s="49">
        <v>1</v>
      </c>
      <c r="C129" s="50">
        <v>4</v>
      </c>
      <c r="D129" s="51" t="s">
        <v>245</v>
      </c>
      <c r="E129" s="51" t="s">
        <v>246</v>
      </c>
      <c r="F129" s="50"/>
      <c r="G129" s="51" t="s">
        <v>585</v>
      </c>
      <c r="H129" s="51" t="s">
        <v>462</v>
      </c>
      <c r="I129" s="52">
        <v>1</v>
      </c>
      <c r="J129" s="52">
        <v>2</v>
      </c>
      <c r="K129" s="51" t="s">
        <v>4</v>
      </c>
      <c r="L129" s="51" t="s">
        <v>11</v>
      </c>
      <c r="M129" s="51" t="s">
        <v>8</v>
      </c>
      <c r="N129" s="51" t="s">
        <v>5</v>
      </c>
      <c r="O129" s="50"/>
      <c r="P129" s="50" t="s">
        <v>248</v>
      </c>
      <c r="Q129" s="50" t="s">
        <v>247</v>
      </c>
      <c r="R129" s="59"/>
      <c r="S129" s="59">
        <f t="shared" si="73"/>
        <v>0</v>
      </c>
      <c r="T129" s="59"/>
      <c r="U129" s="59">
        <f t="shared" si="74"/>
        <v>0</v>
      </c>
      <c r="V129" s="59"/>
      <c r="W129" s="59">
        <f t="shared" si="75"/>
        <v>0</v>
      </c>
      <c r="X129" s="59"/>
      <c r="Y129" s="59">
        <f t="shared" si="76"/>
        <v>0</v>
      </c>
      <c r="Z129" s="58">
        <f>VLOOKUP(E:E,'[3]costed bom'!$E$2:$AA$495,23,0)</f>
        <v>0</v>
      </c>
      <c r="AA129" s="58">
        <f t="shared" si="41"/>
        <v>0</v>
      </c>
      <c r="AB129" s="59"/>
      <c r="AC129" s="50"/>
      <c r="AD129" s="50"/>
    </row>
    <row r="130" spans="1:30" ht="13" x14ac:dyDescent="0.3">
      <c r="A130" s="49">
        <v>128</v>
      </c>
      <c r="B130" s="49">
        <v>2</v>
      </c>
      <c r="C130" s="50">
        <v>4</v>
      </c>
      <c r="D130" s="51" t="s">
        <v>245</v>
      </c>
      <c r="E130" s="51" t="s">
        <v>249</v>
      </c>
      <c r="F130" s="50"/>
      <c r="G130" s="51" t="s">
        <v>86</v>
      </c>
      <c r="H130" s="51" t="s">
        <v>463</v>
      </c>
      <c r="I130" s="52">
        <v>1</v>
      </c>
      <c r="J130" s="52">
        <v>2</v>
      </c>
      <c r="K130" s="51" t="s">
        <v>4</v>
      </c>
      <c r="L130" s="51" t="s">
        <v>11</v>
      </c>
      <c r="M130" s="51" t="s">
        <v>8</v>
      </c>
      <c r="N130" s="51" t="s">
        <v>5</v>
      </c>
      <c r="O130" s="50"/>
      <c r="P130" s="50" t="s">
        <v>342</v>
      </c>
      <c r="Q130" s="50" t="s">
        <v>342</v>
      </c>
      <c r="R130" s="59"/>
      <c r="S130" s="59">
        <f t="shared" si="73"/>
        <v>0</v>
      </c>
      <c r="T130" s="59"/>
      <c r="U130" s="59">
        <f t="shared" si="74"/>
        <v>0</v>
      </c>
      <c r="V130" s="59"/>
      <c r="W130" s="59">
        <f t="shared" si="75"/>
        <v>0</v>
      </c>
      <c r="X130" s="59"/>
      <c r="Y130" s="59">
        <f t="shared" si="76"/>
        <v>0</v>
      </c>
      <c r="Z130" s="58">
        <f>VLOOKUP(E:E,'[3]costed bom'!$E$2:$AA$495,23,0)</f>
        <v>0</v>
      </c>
      <c r="AA130" s="58">
        <f t="shared" si="41"/>
        <v>0</v>
      </c>
      <c r="AB130" s="59"/>
      <c r="AC130" s="50"/>
      <c r="AD130" s="50"/>
    </row>
    <row r="131" spans="1:30" ht="13" x14ac:dyDescent="0.3">
      <c r="A131" s="49">
        <v>144</v>
      </c>
      <c r="B131" s="49">
        <v>3</v>
      </c>
      <c r="C131" s="50">
        <v>4</v>
      </c>
      <c r="D131" s="51" t="s">
        <v>245</v>
      </c>
      <c r="E131" s="51" t="s">
        <v>365</v>
      </c>
      <c r="F131" s="50"/>
      <c r="G131" s="51" t="s">
        <v>585</v>
      </c>
      <c r="H131" s="51" t="s">
        <v>464</v>
      </c>
      <c r="I131" s="52">
        <v>2</v>
      </c>
      <c r="J131" s="52">
        <v>4</v>
      </c>
      <c r="K131" s="51" t="s">
        <v>4</v>
      </c>
      <c r="L131" s="51" t="s">
        <v>11</v>
      </c>
      <c r="M131" s="51" t="s">
        <v>8</v>
      </c>
      <c r="N131" s="51" t="s">
        <v>5</v>
      </c>
      <c r="O131" s="50"/>
      <c r="P131" s="50" t="s">
        <v>605</v>
      </c>
      <c r="Q131" s="50" t="s">
        <v>250</v>
      </c>
      <c r="R131" s="59"/>
      <c r="S131" s="59">
        <f t="shared" si="73"/>
        <v>0</v>
      </c>
      <c r="T131" s="59"/>
      <c r="U131" s="59">
        <f t="shared" si="74"/>
        <v>0</v>
      </c>
      <c r="V131" s="59"/>
      <c r="W131" s="59">
        <f t="shared" si="75"/>
        <v>0</v>
      </c>
      <c r="X131" s="59"/>
      <c r="Y131" s="59">
        <f t="shared" si="76"/>
        <v>0</v>
      </c>
      <c r="Z131" s="58">
        <f>VLOOKUP(E:E,'[3]costed bom'!$E$2:$AA$495,23,0)</f>
        <v>0</v>
      </c>
      <c r="AA131" s="58">
        <f t="shared" si="41"/>
        <v>0</v>
      </c>
      <c r="AB131" s="59"/>
      <c r="AC131" s="50"/>
      <c r="AD131" s="50"/>
    </row>
    <row r="132" spans="1:30" ht="13" x14ac:dyDescent="0.3">
      <c r="A132" s="49">
        <v>145</v>
      </c>
      <c r="B132" s="49">
        <v>4</v>
      </c>
      <c r="C132" s="50">
        <v>4</v>
      </c>
      <c r="D132" s="51" t="s">
        <v>245</v>
      </c>
      <c r="E132" s="51" t="s">
        <v>251</v>
      </c>
      <c r="F132" s="50"/>
      <c r="G132" s="51" t="s">
        <v>585</v>
      </c>
      <c r="H132" s="51" t="s">
        <v>465</v>
      </c>
      <c r="I132" s="52">
        <v>2.5</v>
      </c>
      <c r="J132" s="52">
        <v>5</v>
      </c>
      <c r="K132" s="51" t="s">
        <v>163</v>
      </c>
      <c r="L132" s="51" t="s">
        <v>11</v>
      </c>
      <c r="M132" s="51" t="s">
        <v>8</v>
      </c>
      <c r="N132" s="51" t="s">
        <v>5</v>
      </c>
      <c r="O132" s="50"/>
      <c r="P132" s="50" t="s">
        <v>606</v>
      </c>
      <c r="Q132" s="50" t="s">
        <v>229</v>
      </c>
      <c r="R132" s="59"/>
      <c r="S132" s="59">
        <f t="shared" si="73"/>
        <v>0</v>
      </c>
      <c r="T132" s="59"/>
      <c r="U132" s="59">
        <f t="shared" si="74"/>
        <v>0</v>
      </c>
      <c r="V132" s="59"/>
      <c r="W132" s="59">
        <f t="shared" si="75"/>
        <v>0</v>
      </c>
      <c r="X132" s="59"/>
      <c r="Y132" s="59">
        <f t="shared" si="76"/>
        <v>0</v>
      </c>
      <c r="Z132" s="58">
        <f>VLOOKUP(E:E,'[3]costed bom'!$E$2:$AA$495,23,0)</f>
        <v>0</v>
      </c>
      <c r="AA132" s="58">
        <f t="shared" si="41"/>
        <v>0</v>
      </c>
      <c r="AB132" s="59"/>
      <c r="AC132" s="50"/>
      <c r="AD132" s="50"/>
    </row>
    <row r="133" spans="1:30" ht="13" x14ac:dyDescent="0.3">
      <c r="A133" s="49">
        <v>146</v>
      </c>
      <c r="B133" s="49">
        <v>5</v>
      </c>
      <c r="C133" s="50">
        <v>4</v>
      </c>
      <c r="D133" s="51" t="s">
        <v>245</v>
      </c>
      <c r="E133" s="51" t="s">
        <v>252</v>
      </c>
      <c r="F133" s="50"/>
      <c r="G133" s="51" t="s">
        <v>585</v>
      </c>
      <c r="H133" s="51" t="s">
        <v>466</v>
      </c>
      <c r="I133" s="52">
        <v>0.5</v>
      </c>
      <c r="J133" s="52">
        <v>1</v>
      </c>
      <c r="K133" s="51" t="s">
        <v>163</v>
      </c>
      <c r="L133" s="51" t="s">
        <v>11</v>
      </c>
      <c r="M133" s="51" t="s">
        <v>8</v>
      </c>
      <c r="N133" s="51" t="s">
        <v>5</v>
      </c>
      <c r="O133" s="50"/>
      <c r="P133" s="50" t="s">
        <v>253</v>
      </c>
      <c r="Q133" s="50" t="s">
        <v>607</v>
      </c>
      <c r="R133" s="59"/>
      <c r="S133" s="59">
        <f t="shared" si="73"/>
        <v>0</v>
      </c>
      <c r="T133" s="59"/>
      <c r="U133" s="59">
        <f t="shared" si="74"/>
        <v>0</v>
      </c>
      <c r="V133" s="59"/>
      <c r="W133" s="59">
        <f t="shared" si="75"/>
        <v>0</v>
      </c>
      <c r="X133" s="59"/>
      <c r="Y133" s="59">
        <f t="shared" si="76"/>
        <v>0</v>
      </c>
      <c r="Z133" s="58">
        <f>VLOOKUP(E:E,'[3]costed bom'!$E$2:$AA$495,23,0)</f>
        <v>0</v>
      </c>
      <c r="AA133" s="58">
        <f t="shared" ref="AA133:AA196" si="78">J133*Z133</f>
        <v>0</v>
      </c>
      <c r="AB133" s="59"/>
      <c r="AC133" s="50"/>
      <c r="AD133" s="50"/>
    </row>
    <row r="134" spans="1:30" ht="13" x14ac:dyDescent="0.3">
      <c r="A134" s="49">
        <v>147</v>
      </c>
      <c r="B134" s="49">
        <v>6</v>
      </c>
      <c r="C134" s="50">
        <v>4</v>
      </c>
      <c r="D134" s="51" t="s">
        <v>245</v>
      </c>
      <c r="E134" s="51" t="s">
        <v>254</v>
      </c>
      <c r="F134" s="50"/>
      <c r="G134" s="51" t="s">
        <v>585</v>
      </c>
      <c r="H134" s="51" t="s">
        <v>467</v>
      </c>
      <c r="I134" s="52">
        <v>0.5</v>
      </c>
      <c r="J134" s="52">
        <v>1</v>
      </c>
      <c r="K134" s="51" t="s">
        <v>163</v>
      </c>
      <c r="L134" s="51" t="s">
        <v>11</v>
      </c>
      <c r="M134" s="51" t="s">
        <v>8</v>
      </c>
      <c r="N134" s="51" t="s">
        <v>5</v>
      </c>
      <c r="O134" s="50"/>
      <c r="P134" s="50" t="s">
        <v>255</v>
      </c>
      <c r="Q134" s="50" t="s">
        <v>607</v>
      </c>
      <c r="R134" s="59"/>
      <c r="S134" s="59">
        <f t="shared" si="73"/>
        <v>0</v>
      </c>
      <c r="T134" s="59"/>
      <c r="U134" s="59">
        <f t="shared" si="74"/>
        <v>0</v>
      </c>
      <c r="V134" s="59"/>
      <c r="W134" s="59">
        <f t="shared" si="75"/>
        <v>0</v>
      </c>
      <c r="X134" s="59"/>
      <c r="Y134" s="59">
        <f t="shared" si="76"/>
        <v>0</v>
      </c>
      <c r="Z134" s="58">
        <f>VLOOKUP(E:E,'[3]costed bom'!$E$2:$AA$495,23,0)</f>
        <v>0</v>
      </c>
      <c r="AA134" s="58">
        <f t="shared" si="78"/>
        <v>0</v>
      </c>
      <c r="AB134" s="59"/>
      <c r="AC134" s="50"/>
      <c r="AD134" s="50"/>
    </row>
    <row r="135" spans="1:30" ht="13" x14ac:dyDescent="0.3">
      <c r="A135" s="49">
        <v>148</v>
      </c>
      <c r="B135" s="49">
        <v>7</v>
      </c>
      <c r="C135" s="50">
        <v>4</v>
      </c>
      <c r="D135" s="51" t="s">
        <v>245</v>
      </c>
      <c r="E135" s="51" t="s">
        <v>256</v>
      </c>
      <c r="F135" s="50"/>
      <c r="G135" s="51" t="s">
        <v>585</v>
      </c>
      <c r="H135" s="51" t="s">
        <v>257</v>
      </c>
      <c r="I135" s="52">
        <v>0.5</v>
      </c>
      <c r="J135" s="52">
        <v>1</v>
      </c>
      <c r="K135" s="51" t="s">
        <v>163</v>
      </c>
      <c r="L135" s="51" t="s">
        <v>11</v>
      </c>
      <c r="M135" s="51" t="s">
        <v>8</v>
      </c>
      <c r="N135" s="51" t="s">
        <v>5</v>
      </c>
      <c r="O135" s="50"/>
      <c r="P135" s="50" t="s">
        <v>258</v>
      </c>
      <c r="Q135" s="50" t="s">
        <v>607</v>
      </c>
      <c r="R135" s="59"/>
      <c r="S135" s="59">
        <f t="shared" si="73"/>
        <v>0</v>
      </c>
      <c r="T135" s="59"/>
      <c r="U135" s="59">
        <f t="shared" si="74"/>
        <v>0</v>
      </c>
      <c r="V135" s="59"/>
      <c r="W135" s="59">
        <f t="shared" si="75"/>
        <v>0</v>
      </c>
      <c r="X135" s="59"/>
      <c r="Y135" s="59">
        <f t="shared" si="76"/>
        <v>0</v>
      </c>
      <c r="Z135" s="58">
        <f>VLOOKUP(E:E,'[3]costed bom'!$E$2:$AA$495,23,0)</f>
        <v>0</v>
      </c>
      <c r="AA135" s="58">
        <f t="shared" si="78"/>
        <v>0</v>
      </c>
      <c r="AB135" s="59"/>
      <c r="AC135" s="50"/>
      <c r="AD135" s="50"/>
    </row>
    <row r="136" spans="1:30" ht="13" x14ac:dyDescent="0.3">
      <c r="A136" s="49">
        <v>149</v>
      </c>
      <c r="B136" s="49">
        <v>8</v>
      </c>
      <c r="C136" s="50">
        <v>4</v>
      </c>
      <c r="D136" s="51" t="s">
        <v>245</v>
      </c>
      <c r="E136" s="51" t="s">
        <v>259</v>
      </c>
      <c r="F136" s="50"/>
      <c r="G136" s="51" t="s">
        <v>585</v>
      </c>
      <c r="H136" s="51" t="s">
        <v>260</v>
      </c>
      <c r="I136" s="52">
        <v>0.5</v>
      </c>
      <c r="J136" s="52">
        <v>1</v>
      </c>
      <c r="K136" s="51" t="s">
        <v>163</v>
      </c>
      <c r="L136" s="51" t="s">
        <v>11</v>
      </c>
      <c r="M136" s="51" t="s">
        <v>8</v>
      </c>
      <c r="N136" s="51" t="s">
        <v>5</v>
      </c>
      <c r="O136" s="50"/>
      <c r="P136" s="50" t="s">
        <v>261</v>
      </c>
      <c r="Q136" s="50" t="s">
        <v>607</v>
      </c>
      <c r="R136" s="59"/>
      <c r="S136" s="59">
        <f t="shared" si="73"/>
        <v>0</v>
      </c>
      <c r="T136" s="59"/>
      <c r="U136" s="59">
        <f t="shared" si="74"/>
        <v>0</v>
      </c>
      <c r="V136" s="59"/>
      <c r="W136" s="59">
        <f t="shared" si="75"/>
        <v>0</v>
      </c>
      <c r="X136" s="59"/>
      <c r="Y136" s="59">
        <f t="shared" si="76"/>
        <v>0</v>
      </c>
      <c r="Z136" s="58">
        <f>VLOOKUP(E:E,'[3]costed bom'!$E$2:$AA$495,23,0)</f>
        <v>0</v>
      </c>
      <c r="AA136" s="58">
        <f t="shared" si="78"/>
        <v>0</v>
      </c>
      <c r="AB136" s="59"/>
      <c r="AC136" s="50"/>
      <c r="AD136" s="50"/>
    </row>
    <row r="137" spans="1:30" ht="13" x14ac:dyDescent="0.3">
      <c r="A137" s="49">
        <v>150</v>
      </c>
      <c r="B137" s="49">
        <v>9</v>
      </c>
      <c r="C137" s="50">
        <v>4</v>
      </c>
      <c r="D137" s="51" t="s">
        <v>245</v>
      </c>
      <c r="E137" s="51" t="s">
        <v>262</v>
      </c>
      <c r="F137" s="50"/>
      <c r="G137" s="51" t="s">
        <v>585</v>
      </c>
      <c r="H137" s="51" t="s">
        <v>263</v>
      </c>
      <c r="I137" s="52">
        <v>0.5</v>
      </c>
      <c r="J137" s="52">
        <v>1</v>
      </c>
      <c r="K137" s="51" t="s">
        <v>163</v>
      </c>
      <c r="L137" s="51" t="s">
        <v>11</v>
      </c>
      <c r="M137" s="51" t="s">
        <v>8</v>
      </c>
      <c r="N137" s="51" t="s">
        <v>5</v>
      </c>
      <c r="O137" s="50"/>
      <c r="P137" s="50" t="s">
        <v>264</v>
      </c>
      <c r="Q137" s="50" t="s">
        <v>607</v>
      </c>
      <c r="R137" s="59"/>
      <c r="S137" s="59">
        <f t="shared" si="73"/>
        <v>0</v>
      </c>
      <c r="T137" s="59"/>
      <c r="U137" s="59">
        <f t="shared" si="74"/>
        <v>0</v>
      </c>
      <c r="V137" s="59"/>
      <c r="W137" s="59">
        <f t="shared" si="75"/>
        <v>0</v>
      </c>
      <c r="X137" s="59"/>
      <c r="Y137" s="59">
        <f t="shared" si="76"/>
        <v>0</v>
      </c>
      <c r="Z137" s="58">
        <f>VLOOKUP(E:E,'[3]costed bom'!$E$2:$AA$495,23,0)</f>
        <v>0</v>
      </c>
      <c r="AA137" s="58">
        <f t="shared" si="78"/>
        <v>0</v>
      </c>
      <c r="AB137" s="59"/>
      <c r="AC137" s="50"/>
      <c r="AD137" s="50"/>
    </row>
    <row r="138" spans="1:30" ht="13" x14ac:dyDescent="0.3">
      <c r="A138" s="49">
        <v>151</v>
      </c>
      <c r="B138" s="49">
        <v>7000</v>
      </c>
      <c r="C138" s="50">
        <v>4</v>
      </c>
      <c r="D138" s="51" t="s">
        <v>245</v>
      </c>
      <c r="E138" s="51" t="s">
        <v>193</v>
      </c>
      <c r="F138" s="50"/>
      <c r="G138" s="51" t="s">
        <v>86</v>
      </c>
      <c r="H138" s="51" t="s">
        <v>387</v>
      </c>
      <c r="I138" s="52">
        <v>1</v>
      </c>
      <c r="J138" s="52">
        <v>2</v>
      </c>
      <c r="K138" s="51" t="s">
        <v>4</v>
      </c>
      <c r="L138" s="51" t="s">
        <v>11</v>
      </c>
      <c r="M138" s="51" t="s">
        <v>8</v>
      </c>
      <c r="N138" s="51" t="s">
        <v>171</v>
      </c>
      <c r="O138" s="50"/>
      <c r="P138" s="50" t="s">
        <v>342</v>
      </c>
      <c r="Q138" s="50" t="s">
        <v>342</v>
      </c>
      <c r="R138" s="59"/>
      <c r="S138" s="59">
        <f t="shared" si="73"/>
        <v>0</v>
      </c>
      <c r="T138" s="59"/>
      <c r="U138" s="59">
        <f t="shared" si="74"/>
        <v>0</v>
      </c>
      <c r="V138" s="59"/>
      <c r="W138" s="59">
        <f t="shared" si="75"/>
        <v>0</v>
      </c>
      <c r="X138" s="59"/>
      <c r="Y138" s="59">
        <f t="shared" si="76"/>
        <v>0</v>
      </c>
      <c r="Z138" s="58">
        <f>VLOOKUP(E:E,'[3]costed bom'!$E$2:$AA$495,23,0)</f>
        <v>0</v>
      </c>
      <c r="AA138" s="58">
        <f t="shared" si="78"/>
        <v>0</v>
      </c>
      <c r="AB138" s="59"/>
      <c r="AC138" s="50"/>
      <c r="AD138" s="50"/>
    </row>
    <row r="139" spans="1:30" ht="13" x14ac:dyDescent="0.3">
      <c r="A139" s="49">
        <v>152</v>
      </c>
      <c r="B139" s="49">
        <v>7001</v>
      </c>
      <c r="C139" s="50">
        <v>4</v>
      </c>
      <c r="D139" s="51" t="s">
        <v>245</v>
      </c>
      <c r="E139" s="51" t="s">
        <v>170</v>
      </c>
      <c r="F139" s="50"/>
      <c r="G139" s="51" t="s">
        <v>578</v>
      </c>
      <c r="H139" s="51" t="s">
        <v>388</v>
      </c>
      <c r="I139" s="52">
        <v>1</v>
      </c>
      <c r="J139" s="52">
        <v>2</v>
      </c>
      <c r="K139" s="51" t="s">
        <v>4</v>
      </c>
      <c r="L139" s="51" t="s">
        <v>11</v>
      </c>
      <c r="M139" s="51" t="s">
        <v>8</v>
      </c>
      <c r="N139" s="51" t="s">
        <v>171</v>
      </c>
      <c r="O139" s="50"/>
      <c r="P139" s="50" t="s">
        <v>342</v>
      </c>
      <c r="Q139" s="50" t="s">
        <v>342</v>
      </c>
      <c r="R139" s="59"/>
      <c r="S139" s="59">
        <f t="shared" si="73"/>
        <v>0</v>
      </c>
      <c r="T139" s="59"/>
      <c r="U139" s="59">
        <f t="shared" si="74"/>
        <v>0</v>
      </c>
      <c r="V139" s="59"/>
      <c r="W139" s="59">
        <f t="shared" si="75"/>
        <v>0</v>
      </c>
      <c r="X139" s="59"/>
      <c r="Y139" s="59">
        <f t="shared" si="76"/>
        <v>0</v>
      </c>
      <c r="Z139" s="58">
        <f>VLOOKUP(E:E,'[3]costed bom'!$E$2:$AA$495,23,0)</f>
        <v>0</v>
      </c>
      <c r="AA139" s="58">
        <f t="shared" si="78"/>
        <v>0</v>
      </c>
      <c r="AB139" s="59"/>
      <c r="AC139" s="50"/>
      <c r="AD139" s="50"/>
    </row>
    <row r="140" spans="1:30" ht="13" x14ac:dyDescent="0.3">
      <c r="A140" s="49">
        <v>153</v>
      </c>
      <c r="B140" s="49">
        <v>7002</v>
      </c>
      <c r="C140" s="50">
        <v>4</v>
      </c>
      <c r="D140" s="51" t="s">
        <v>245</v>
      </c>
      <c r="E140" s="51" t="s">
        <v>236</v>
      </c>
      <c r="F140" s="50"/>
      <c r="G140" s="51" t="s">
        <v>587</v>
      </c>
      <c r="H140" s="51" t="s">
        <v>430</v>
      </c>
      <c r="I140" s="52">
        <v>1</v>
      </c>
      <c r="J140" s="52">
        <v>2</v>
      </c>
      <c r="K140" s="51" t="s">
        <v>4</v>
      </c>
      <c r="L140" s="51" t="s">
        <v>11</v>
      </c>
      <c r="M140" s="51" t="s">
        <v>8</v>
      </c>
      <c r="N140" s="51" t="s">
        <v>171</v>
      </c>
      <c r="O140" s="50"/>
      <c r="P140" s="50" t="s">
        <v>342</v>
      </c>
      <c r="Q140" s="50" t="s">
        <v>342</v>
      </c>
      <c r="R140" s="59"/>
      <c r="S140" s="59">
        <f t="shared" si="73"/>
        <v>0</v>
      </c>
      <c r="T140" s="59"/>
      <c r="U140" s="59">
        <f t="shared" si="74"/>
        <v>0</v>
      </c>
      <c r="V140" s="59"/>
      <c r="W140" s="59">
        <f t="shared" si="75"/>
        <v>0</v>
      </c>
      <c r="X140" s="59"/>
      <c r="Y140" s="59">
        <f t="shared" si="76"/>
        <v>0</v>
      </c>
      <c r="Z140" s="58">
        <f>VLOOKUP(E:E,'[3]costed bom'!$E$2:$AA$495,23,0)</f>
        <v>0</v>
      </c>
      <c r="AA140" s="58">
        <f t="shared" si="78"/>
        <v>0</v>
      </c>
      <c r="AB140" s="59"/>
      <c r="AC140" s="50"/>
      <c r="AD140" s="50"/>
    </row>
    <row r="141" spans="1:30" ht="13" x14ac:dyDescent="0.3">
      <c r="A141" s="49">
        <v>154</v>
      </c>
      <c r="B141" s="49">
        <v>7003</v>
      </c>
      <c r="C141" s="50">
        <v>4</v>
      </c>
      <c r="D141" s="51" t="s">
        <v>245</v>
      </c>
      <c r="E141" s="51" t="s">
        <v>237</v>
      </c>
      <c r="F141" s="50"/>
      <c r="G141" s="51" t="s">
        <v>583</v>
      </c>
      <c r="H141" s="51" t="s">
        <v>433</v>
      </c>
      <c r="I141" s="52">
        <v>1</v>
      </c>
      <c r="J141" s="52">
        <v>2</v>
      </c>
      <c r="K141" s="51" t="s">
        <v>4</v>
      </c>
      <c r="L141" s="51" t="s">
        <v>11</v>
      </c>
      <c r="M141" s="51" t="s">
        <v>8</v>
      </c>
      <c r="N141" s="51" t="s">
        <v>171</v>
      </c>
      <c r="O141" s="50"/>
      <c r="P141" s="50" t="s">
        <v>342</v>
      </c>
      <c r="Q141" s="50" t="s">
        <v>342</v>
      </c>
      <c r="R141" s="59"/>
      <c r="S141" s="59">
        <f t="shared" si="73"/>
        <v>0</v>
      </c>
      <c r="T141" s="59"/>
      <c r="U141" s="59">
        <f t="shared" si="74"/>
        <v>0</v>
      </c>
      <c r="V141" s="59"/>
      <c r="W141" s="59">
        <f t="shared" si="75"/>
        <v>0</v>
      </c>
      <c r="X141" s="59"/>
      <c r="Y141" s="59">
        <f t="shared" si="76"/>
        <v>0</v>
      </c>
      <c r="Z141" s="58">
        <f>VLOOKUP(E:E,'[3]costed bom'!$E$2:$AA$495,23,0)</f>
        <v>0</v>
      </c>
      <c r="AA141" s="58">
        <f t="shared" si="78"/>
        <v>0</v>
      </c>
      <c r="AB141" s="59"/>
      <c r="AC141" s="50"/>
      <c r="AD141" s="50"/>
    </row>
    <row r="142" spans="1:30" ht="13" x14ac:dyDescent="0.3">
      <c r="A142" s="49">
        <v>155</v>
      </c>
      <c r="B142" s="49">
        <v>7005</v>
      </c>
      <c r="C142" s="50">
        <v>4</v>
      </c>
      <c r="D142" s="51" t="s">
        <v>245</v>
      </c>
      <c r="E142" s="51" t="s">
        <v>265</v>
      </c>
      <c r="F142" s="50"/>
      <c r="G142" s="51" t="s">
        <v>7</v>
      </c>
      <c r="H142" s="51" t="s">
        <v>468</v>
      </c>
      <c r="I142" s="52">
        <v>1</v>
      </c>
      <c r="J142" s="52">
        <v>2</v>
      </c>
      <c r="K142" s="51" t="s">
        <v>4</v>
      </c>
      <c r="L142" s="51" t="s">
        <v>11</v>
      </c>
      <c r="M142" s="51" t="s">
        <v>8</v>
      </c>
      <c r="N142" s="51" t="s">
        <v>171</v>
      </c>
      <c r="O142" s="50"/>
      <c r="P142" s="50" t="s">
        <v>342</v>
      </c>
      <c r="Q142" s="50" t="s">
        <v>342</v>
      </c>
      <c r="R142" s="59"/>
      <c r="S142" s="59">
        <f t="shared" si="73"/>
        <v>0</v>
      </c>
      <c r="T142" s="59"/>
      <c r="U142" s="59">
        <f t="shared" si="74"/>
        <v>0</v>
      </c>
      <c r="V142" s="59"/>
      <c r="W142" s="59">
        <f t="shared" si="75"/>
        <v>0</v>
      </c>
      <c r="X142" s="59"/>
      <c r="Y142" s="59">
        <f t="shared" si="76"/>
        <v>0</v>
      </c>
      <c r="Z142" s="58">
        <f>VLOOKUP(E:E,'[3]costed bom'!$E$2:$AA$495,23,0)</f>
        <v>0</v>
      </c>
      <c r="AA142" s="58">
        <f t="shared" si="78"/>
        <v>0</v>
      </c>
      <c r="AB142" s="59"/>
      <c r="AC142" s="50"/>
      <c r="AD142" s="50"/>
    </row>
    <row r="143" spans="1:30" ht="13" x14ac:dyDescent="0.3">
      <c r="A143" s="49">
        <v>170</v>
      </c>
      <c r="B143" s="49">
        <v>7006</v>
      </c>
      <c r="C143" s="50">
        <v>4</v>
      </c>
      <c r="D143" s="51" t="s">
        <v>245</v>
      </c>
      <c r="E143" s="51" t="s">
        <v>271</v>
      </c>
      <c r="F143" s="50"/>
      <c r="G143" s="51" t="s">
        <v>585</v>
      </c>
      <c r="H143" s="51" t="s">
        <v>469</v>
      </c>
      <c r="I143" s="52">
        <v>1</v>
      </c>
      <c r="J143" s="52">
        <v>2</v>
      </c>
      <c r="K143" s="51" t="s">
        <v>384</v>
      </c>
      <c r="L143" s="51" t="s">
        <v>11</v>
      </c>
      <c r="M143" s="51" t="s">
        <v>8</v>
      </c>
      <c r="N143" s="51" t="s">
        <v>171</v>
      </c>
      <c r="O143" s="50"/>
      <c r="P143" s="50" t="s">
        <v>342</v>
      </c>
      <c r="Q143" s="50" t="s">
        <v>342</v>
      </c>
      <c r="R143" s="59"/>
      <c r="S143" s="59">
        <f t="shared" si="73"/>
        <v>0</v>
      </c>
      <c r="T143" s="59"/>
      <c r="U143" s="59">
        <f t="shared" si="74"/>
        <v>0</v>
      </c>
      <c r="V143" s="59"/>
      <c r="W143" s="59">
        <f t="shared" si="75"/>
        <v>0</v>
      </c>
      <c r="X143" s="59"/>
      <c r="Y143" s="59">
        <f t="shared" si="76"/>
        <v>0</v>
      </c>
      <c r="Z143" s="58">
        <f>VLOOKUP(E:E,'[3]costed bom'!$E$2:$AA$495,23,0)</f>
        <v>0</v>
      </c>
      <c r="AA143" s="58">
        <f t="shared" si="78"/>
        <v>0</v>
      </c>
      <c r="AB143" s="59"/>
      <c r="AC143" s="50"/>
      <c r="AD143" s="50"/>
    </row>
    <row r="144" spans="1:30" ht="13" x14ac:dyDescent="0.3">
      <c r="A144" s="49">
        <v>171</v>
      </c>
      <c r="B144" s="49">
        <v>5</v>
      </c>
      <c r="C144" s="50">
        <v>3</v>
      </c>
      <c r="D144" s="51" t="s">
        <v>76</v>
      </c>
      <c r="E144" s="51" t="s">
        <v>272</v>
      </c>
      <c r="F144" s="50"/>
      <c r="G144" s="51" t="s">
        <v>585</v>
      </c>
      <c r="H144" s="51" t="s">
        <v>470</v>
      </c>
      <c r="I144" s="52">
        <v>1</v>
      </c>
      <c r="J144" s="52">
        <v>2</v>
      </c>
      <c r="K144" s="51" t="s">
        <v>4</v>
      </c>
      <c r="L144" s="51" t="s">
        <v>11</v>
      </c>
      <c r="M144" s="51" t="s">
        <v>8</v>
      </c>
      <c r="N144" s="51" t="s">
        <v>171</v>
      </c>
      <c r="O144" s="50"/>
      <c r="P144" s="50" t="s">
        <v>342</v>
      </c>
      <c r="Q144" s="50" t="s">
        <v>342</v>
      </c>
      <c r="R144" s="59"/>
      <c r="S144" s="59">
        <f t="shared" si="73"/>
        <v>0</v>
      </c>
      <c r="T144" s="59"/>
      <c r="U144" s="59">
        <f t="shared" si="74"/>
        <v>0</v>
      </c>
      <c r="V144" s="59"/>
      <c r="W144" s="59">
        <f t="shared" si="75"/>
        <v>0</v>
      </c>
      <c r="X144" s="59"/>
      <c r="Y144" s="59">
        <f t="shared" si="76"/>
        <v>0</v>
      </c>
      <c r="Z144" s="58">
        <f>VLOOKUP(E:E,'[3]costed bom'!$E$2:$AA$495,23,0)</f>
        <v>0</v>
      </c>
      <c r="AA144" s="58">
        <f t="shared" si="78"/>
        <v>0</v>
      </c>
      <c r="AB144" s="59"/>
      <c r="AC144" s="50"/>
      <c r="AD144" s="50"/>
    </row>
    <row r="145" spans="1:30" ht="13" x14ac:dyDescent="0.3">
      <c r="A145" s="49">
        <v>172</v>
      </c>
      <c r="B145" s="49">
        <v>7000</v>
      </c>
      <c r="C145" s="50">
        <v>3</v>
      </c>
      <c r="D145" s="51" t="s">
        <v>76</v>
      </c>
      <c r="E145" s="51" t="s">
        <v>265</v>
      </c>
      <c r="F145" s="50"/>
      <c r="G145" s="51" t="s">
        <v>7</v>
      </c>
      <c r="H145" s="51" t="s">
        <v>468</v>
      </c>
      <c r="I145" s="52">
        <v>1</v>
      </c>
      <c r="J145" s="52">
        <v>2</v>
      </c>
      <c r="K145" s="51" t="s">
        <v>4</v>
      </c>
      <c r="L145" s="51" t="s">
        <v>11</v>
      </c>
      <c r="M145" s="51" t="s">
        <v>8</v>
      </c>
      <c r="N145" s="51" t="s">
        <v>171</v>
      </c>
      <c r="O145" s="50"/>
      <c r="P145" s="50" t="s">
        <v>342</v>
      </c>
      <c r="Q145" s="50" t="s">
        <v>342</v>
      </c>
      <c r="R145" s="59"/>
      <c r="S145" s="59">
        <f t="shared" si="73"/>
        <v>0</v>
      </c>
      <c r="T145" s="59"/>
      <c r="U145" s="59">
        <f t="shared" si="74"/>
        <v>0</v>
      </c>
      <c r="V145" s="59"/>
      <c r="W145" s="59">
        <f t="shared" si="75"/>
        <v>0</v>
      </c>
      <c r="X145" s="59"/>
      <c r="Y145" s="59">
        <f t="shared" si="76"/>
        <v>0</v>
      </c>
      <c r="Z145" s="58">
        <f>VLOOKUP(E:E,'[3]costed bom'!$E$2:$AA$495,23,0)</f>
        <v>0</v>
      </c>
      <c r="AA145" s="58">
        <f t="shared" si="78"/>
        <v>0</v>
      </c>
      <c r="AB145" s="59"/>
      <c r="AC145" s="50"/>
      <c r="AD145" s="50"/>
    </row>
    <row r="146" spans="1:30" ht="13" x14ac:dyDescent="0.3">
      <c r="A146" s="49">
        <v>173</v>
      </c>
      <c r="B146" s="49">
        <v>7000</v>
      </c>
      <c r="C146" s="50">
        <v>4</v>
      </c>
      <c r="D146" s="51" t="s">
        <v>265</v>
      </c>
      <c r="E146" s="51" t="s">
        <v>236</v>
      </c>
      <c r="F146" s="50"/>
      <c r="G146" s="51" t="s">
        <v>587</v>
      </c>
      <c r="H146" s="51" t="s">
        <v>430</v>
      </c>
      <c r="I146" s="52">
        <v>1</v>
      </c>
      <c r="J146" s="52">
        <v>2</v>
      </c>
      <c r="K146" s="51" t="s">
        <v>4</v>
      </c>
      <c r="L146" s="51" t="s">
        <v>11</v>
      </c>
      <c r="M146" s="51" t="s">
        <v>8</v>
      </c>
      <c r="N146" s="51" t="s">
        <v>171</v>
      </c>
      <c r="O146" s="50"/>
      <c r="P146" s="50" t="s">
        <v>342</v>
      </c>
      <c r="Q146" s="50" t="s">
        <v>342</v>
      </c>
      <c r="R146" s="59"/>
      <c r="S146" s="59">
        <f t="shared" si="73"/>
        <v>0</v>
      </c>
      <c r="T146" s="59"/>
      <c r="U146" s="59">
        <f t="shared" si="74"/>
        <v>0</v>
      </c>
      <c r="V146" s="59"/>
      <c r="W146" s="59">
        <f t="shared" si="75"/>
        <v>0</v>
      </c>
      <c r="X146" s="59"/>
      <c r="Y146" s="59">
        <f t="shared" si="76"/>
        <v>0</v>
      </c>
      <c r="Z146" s="58">
        <f>VLOOKUP(E:E,'[3]costed bom'!$E$2:$AA$495,23,0)</f>
        <v>0</v>
      </c>
      <c r="AA146" s="58">
        <f t="shared" si="78"/>
        <v>0</v>
      </c>
      <c r="AB146" s="59"/>
      <c r="AC146" s="50"/>
      <c r="AD146" s="50"/>
    </row>
    <row r="147" spans="1:30" ht="13" x14ac:dyDescent="0.3">
      <c r="A147" s="49">
        <v>174</v>
      </c>
      <c r="B147" s="49">
        <v>7002</v>
      </c>
      <c r="C147" s="50">
        <v>4</v>
      </c>
      <c r="D147" s="51" t="s">
        <v>265</v>
      </c>
      <c r="E147" s="51" t="s">
        <v>366</v>
      </c>
      <c r="F147" s="50"/>
      <c r="G147" s="51" t="s">
        <v>585</v>
      </c>
      <c r="H147" s="51" t="s">
        <v>471</v>
      </c>
      <c r="I147" s="52">
        <v>1</v>
      </c>
      <c r="J147" s="52">
        <v>2</v>
      </c>
      <c r="K147" s="51" t="s">
        <v>4</v>
      </c>
      <c r="L147" s="51" t="s">
        <v>11</v>
      </c>
      <c r="M147" s="51" t="s">
        <v>8</v>
      </c>
      <c r="N147" s="51" t="s">
        <v>171</v>
      </c>
      <c r="O147" s="50"/>
      <c r="P147" s="50" t="s">
        <v>608</v>
      </c>
      <c r="Q147" s="50" t="s">
        <v>609</v>
      </c>
      <c r="R147" s="59"/>
      <c r="S147" s="59">
        <f t="shared" si="73"/>
        <v>0</v>
      </c>
      <c r="T147" s="59"/>
      <c r="U147" s="59">
        <f t="shared" si="74"/>
        <v>0</v>
      </c>
      <c r="V147" s="59"/>
      <c r="W147" s="59">
        <f t="shared" si="75"/>
        <v>0</v>
      </c>
      <c r="X147" s="59"/>
      <c r="Y147" s="59">
        <f t="shared" si="76"/>
        <v>0</v>
      </c>
      <c r="Z147" s="58">
        <f>VLOOKUP(E:E,'[3]costed bom'!$E$2:$AA$495,23,0)</f>
        <v>0</v>
      </c>
      <c r="AA147" s="58">
        <f t="shared" si="78"/>
        <v>0</v>
      </c>
      <c r="AB147" s="59"/>
      <c r="AC147" s="50"/>
      <c r="AD147" s="50"/>
    </row>
    <row r="148" spans="1:30" ht="13" x14ac:dyDescent="0.3">
      <c r="A148" s="49">
        <v>175</v>
      </c>
      <c r="B148" s="49">
        <v>7003</v>
      </c>
      <c r="C148" s="50">
        <v>4</v>
      </c>
      <c r="D148" s="51" t="s">
        <v>265</v>
      </c>
      <c r="E148" s="51" t="s">
        <v>367</v>
      </c>
      <c r="F148" s="50"/>
      <c r="G148" s="51" t="s">
        <v>585</v>
      </c>
      <c r="H148" s="51" t="s">
        <v>472</v>
      </c>
      <c r="I148" s="52">
        <v>1</v>
      </c>
      <c r="J148" s="52">
        <v>2</v>
      </c>
      <c r="K148" s="51" t="s">
        <v>4</v>
      </c>
      <c r="L148" s="51" t="s">
        <v>11</v>
      </c>
      <c r="M148" s="51" t="s">
        <v>8</v>
      </c>
      <c r="N148" s="51" t="s">
        <v>171</v>
      </c>
      <c r="O148" s="50"/>
      <c r="P148" s="50" t="s">
        <v>610</v>
      </c>
      <c r="Q148" s="50" t="s">
        <v>611</v>
      </c>
      <c r="R148" s="59"/>
      <c r="S148" s="59">
        <f t="shared" si="73"/>
        <v>0</v>
      </c>
      <c r="T148" s="59"/>
      <c r="U148" s="59">
        <f t="shared" si="74"/>
        <v>0</v>
      </c>
      <c r="V148" s="59"/>
      <c r="W148" s="59">
        <f t="shared" si="75"/>
        <v>0</v>
      </c>
      <c r="X148" s="59"/>
      <c r="Y148" s="59">
        <f t="shared" si="76"/>
        <v>0</v>
      </c>
      <c r="Z148" s="58">
        <f>VLOOKUP(E:E,'[3]costed bom'!$E$2:$AA$495,23,0)</f>
        <v>0</v>
      </c>
      <c r="AA148" s="58">
        <f t="shared" si="78"/>
        <v>0</v>
      </c>
      <c r="AB148" s="59"/>
      <c r="AC148" s="50"/>
      <c r="AD148" s="50"/>
    </row>
    <row r="149" spans="1:30" ht="13" x14ac:dyDescent="0.3">
      <c r="A149" s="49">
        <v>176</v>
      </c>
      <c r="B149" s="49">
        <v>7004</v>
      </c>
      <c r="C149" s="50">
        <v>4</v>
      </c>
      <c r="D149" s="51" t="s">
        <v>265</v>
      </c>
      <c r="E149" s="51" t="s">
        <v>368</v>
      </c>
      <c r="F149" s="50"/>
      <c r="G149" s="51" t="s">
        <v>584</v>
      </c>
      <c r="H149" s="51" t="s">
        <v>473</v>
      </c>
      <c r="I149" s="52">
        <v>1</v>
      </c>
      <c r="J149" s="52">
        <v>2</v>
      </c>
      <c r="K149" s="51" t="s">
        <v>4</v>
      </c>
      <c r="L149" s="51" t="s">
        <v>11</v>
      </c>
      <c r="M149" s="51" t="s">
        <v>8</v>
      </c>
      <c r="N149" s="51" t="s">
        <v>171</v>
      </c>
      <c r="O149" s="50"/>
      <c r="P149" s="50" t="s">
        <v>612</v>
      </c>
      <c r="Q149" s="50" t="s">
        <v>611</v>
      </c>
      <c r="R149" s="59"/>
      <c r="S149" s="59">
        <f t="shared" si="73"/>
        <v>0</v>
      </c>
      <c r="T149" s="59"/>
      <c r="U149" s="59">
        <f t="shared" si="74"/>
        <v>0</v>
      </c>
      <c r="V149" s="59"/>
      <c r="W149" s="59">
        <f t="shared" si="75"/>
        <v>0</v>
      </c>
      <c r="X149" s="59"/>
      <c r="Y149" s="59">
        <f t="shared" si="76"/>
        <v>0</v>
      </c>
      <c r="Z149" s="58">
        <f>VLOOKUP(E:E,'[3]costed bom'!$E$2:$AA$495,23,0)</f>
        <v>0</v>
      </c>
      <c r="AA149" s="58">
        <f t="shared" si="78"/>
        <v>0</v>
      </c>
      <c r="AB149" s="59"/>
      <c r="AC149" s="50"/>
      <c r="AD149" s="50"/>
    </row>
    <row r="150" spans="1:30" ht="13" x14ac:dyDescent="0.3">
      <c r="A150" s="49">
        <v>177</v>
      </c>
      <c r="B150" s="49">
        <v>7005</v>
      </c>
      <c r="C150" s="50">
        <v>4</v>
      </c>
      <c r="D150" s="51" t="s">
        <v>265</v>
      </c>
      <c r="E150" s="51" t="s">
        <v>369</v>
      </c>
      <c r="F150" s="50"/>
      <c r="G150" s="51" t="s">
        <v>584</v>
      </c>
      <c r="H150" s="51" t="s">
        <v>474</v>
      </c>
      <c r="I150" s="52">
        <v>1</v>
      </c>
      <c r="J150" s="52">
        <v>2</v>
      </c>
      <c r="K150" s="51" t="s">
        <v>4</v>
      </c>
      <c r="L150" s="51" t="s">
        <v>11</v>
      </c>
      <c r="M150" s="51" t="s">
        <v>8</v>
      </c>
      <c r="N150" s="51" t="s">
        <v>171</v>
      </c>
      <c r="O150" s="50"/>
      <c r="P150" s="50" t="s">
        <v>613</v>
      </c>
      <c r="Q150" s="50" t="s">
        <v>611</v>
      </c>
      <c r="R150" s="59"/>
      <c r="S150" s="59">
        <f t="shared" si="73"/>
        <v>0</v>
      </c>
      <c r="T150" s="59"/>
      <c r="U150" s="59">
        <f t="shared" si="74"/>
        <v>0</v>
      </c>
      <c r="V150" s="59"/>
      <c r="W150" s="59">
        <f t="shared" si="75"/>
        <v>0</v>
      </c>
      <c r="X150" s="59"/>
      <c r="Y150" s="59">
        <f t="shared" si="76"/>
        <v>0</v>
      </c>
      <c r="Z150" s="58">
        <f>VLOOKUP(E:E,'[3]costed bom'!$E$2:$AA$495,23,0)</f>
        <v>0</v>
      </c>
      <c r="AA150" s="58">
        <f t="shared" si="78"/>
        <v>0</v>
      </c>
      <c r="AB150" s="59"/>
      <c r="AC150" s="50"/>
      <c r="AD150" s="50"/>
    </row>
    <row r="151" spans="1:30" ht="13" x14ac:dyDescent="0.3">
      <c r="A151" s="49">
        <v>178</v>
      </c>
      <c r="B151" s="49">
        <v>7006</v>
      </c>
      <c r="C151" s="50">
        <v>4</v>
      </c>
      <c r="D151" s="51" t="s">
        <v>265</v>
      </c>
      <c r="E151" s="51" t="s">
        <v>370</v>
      </c>
      <c r="F151" s="50"/>
      <c r="G151" s="51" t="s">
        <v>585</v>
      </c>
      <c r="H151" s="51" t="s">
        <v>475</v>
      </c>
      <c r="I151" s="52">
        <v>1</v>
      </c>
      <c r="J151" s="52">
        <v>2</v>
      </c>
      <c r="K151" s="51" t="s">
        <v>4</v>
      </c>
      <c r="L151" s="51" t="s">
        <v>11</v>
      </c>
      <c r="M151" s="51" t="s">
        <v>8</v>
      </c>
      <c r="N151" s="51" t="s">
        <v>171</v>
      </c>
      <c r="O151" s="50"/>
      <c r="P151" s="50" t="s">
        <v>342</v>
      </c>
      <c r="Q151" s="50" t="s">
        <v>342</v>
      </c>
      <c r="R151" s="59"/>
      <c r="S151" s="59">
        <f t="shared" si="73"/>
        <v>0</v>
      </c>
      <c r="T151" s="59"/>
      <c r="U151" s="59">
        <f t="shared" si="74"/>
        <v>0</v>
      </c>
      <c r="V151" s="59"/>
      <c r="W151" s="59">
        <f t="shared" si="75"/>
        <v>0</v>
      </c>
      <c r="X151" s="59"/>
      <c r="Y151" s="59">
        <f t="shared" si="76"/>
        <v>0</v>
      </c>
      <c r="Z151" s="58">
        <f>VLOOKUP(E:E,'[3]costed bom'!$E$2:$AA$495,23,0)</f>
        <v>0</v>
      </c>
      <c r="AA151" s="58">
        <f t="shared" si="78"/>
        <v>0</v>
      </c>
      <c r="AB151" s="59"/>
      <c r="AC151" s="50"/>
      <c r="AD151" s="50"/>
    </row>
    <row r="152" spans="1:30" ht="13" x14ac:dyDescent="0.3">
      <c r="A152" s="49">
        <v>179</v>
      </c>
      <c r="B152" s="49">
        <v>7007</v>
      </c>
      <c r="C152" s="50">
        <v>4</v>
      </c>
      <c r="D152" s="51" t="s">
        <v>265</v>
      </c>
      <c r="E152" s="51" t="s">
        <v>371</v>
      </c>
      <c r="F152" s="50"/>
      <c r="G152" s="51" t="s">
        <v>585</v>
      </c>
      <c r="H152" s="51" t="s">
        <v>476</v>
      </c>
      <c r="I152" s="52">
        <v>1</v>
      </c>
      <c r="J152" s="52">
        <v>2</v>
      </c>
      <c r="K152" s="51" t="s">
        <v>4</v>
      </c>
      <c r="L152" s="51" t="s">
        <v>11</v>
      </c>
      <c r="M152" s="51" t="s">
        <v>8</v>
      </c>
      <c r="N152" s="51" t="s">
        <v>171</v>
      </c>
      <c r="O152" s="50"/>
      <c r="P152" s="50" t="s">
        <v>342</v>
      </c>
      <c r="Q152" s="50" t="s">
        <v>342</v>
      </c>
      <c r="R152" s="59"/>
      <c r="S152" s="59">
        <f t="shared" si="73"/>
        <v>0</v>
      </c>
      <c r="T152" s="59"/>
      <c r="U152" s="59">
        <f t="shared" si="74"/>
        <v>0</v>
      </c>
      <c r="V152" s="59"/>
      <c r="W152" s="59">
        <f t="shared" si="75"/>
        <v>0</v>
      </c>
      <c r="X152" s="59"/>
      <c r="Y152" s="59">
        <f t="shared" si="76"/>
        <v>0</v>
      </c>
      <c r="Z152" s="58">
        <f>VLOOKUP(E:E,'[3]costed bom'!$E$2:$AA$495,23,0)</f>
        <v>0</v>
      </c>
      <c r="AA152" s="58">
        <f t="shared" si="78"/>
        <v>0</v>
      </c>
      <c r="AB152" s="59"/>
      <c r="AC152" s="50"/>
      <c r="AD152" s="50"/>
    </row>
    <row r="153" spans="1:30" ht="13" x14ac:dyDescent="0.3">
      <c r="A153" s="49">
        <v>180</v>
      </c>
      <c r="B153" s="49">
        <v>7008</v>
      </c>
      <c r="C153" s="50">
        <v>4</v>
      </c>
      <c r="D153" s="51" t="s">
        <v>265</v>
      </c>
      <c r="E153" s="51" t="s">
        <v>214</v>
      </c>
      <c r="F153" s="50"/>
      <c r="G153" s="51" t="s">
        <v>585</v>
      </c>
      <c r="H153" s="51" t="s">
        <v>414</v>
      </c>
      <c r="I153" s="52">
        <v>1</v>
      </c>
      <c r="J153" s="52">
        <v>2</v>
      </c>
      <c r="K153" s="51" t="s">
        <v>4</v>
      </c>
      <c r="L153" s="51" t="s">
        <v>11</v>
      </c>
      <c r="M153" s="51" t="s">
        <v>8</v>
      </c>
      <c r="N153" s="51" t="s">
        <v>171</v>
      </c>
      <c r="O153" s="50"/>
      <c r="P153" s="50" t="s">
        <v>215</v>
      </c>
      <c r="Q153" s="50" t="s">
        <v>598</v>
      </c>
      <c r="R153" s="59"/>
      <c r="S153" s="59">
        <f t="shared" si="73"/>
        <v>0</v>
      </c>
      <c r="T153" s="59"/>
      <c r="U153" s="59">
        <f t="shared" si="74"/>
        <v>0</v>
      </c>
      <c r="V153" s="59"/>
      <c r="W153" s="59">
        <f t="shared" si="75"/>
        <v>0</v>
      </c>
      <c r="X153" s="59"/>
      <c r="Y153" s="59">
        <f t="shared" si="76"/>
        <v>0</v>
      </c>
      <c r="Z153" s="58">
        <f>VLOOKUP(E:E,'[3]costed bom'!$E$2:$AA$495,23,0)</f>
        <v>0</v>
      </c>
      <c r="AA153" s="58">
        <f t="shared" si="78"/>
        <v>0</v>
      </c>
      <c r="AB153" s="59"/>
      <c r="AC153" s="50"/>
      <c r="AD153" s="50"/>
    </row>
    <row r="154" spans="1:30" ht="13" x14ac:dyDescent="0.3">
      <c r="A154" s="49">
        <v>181</v>
      </c>
      <c r="B154" s="49">
        <v>7009</v>
      </c>
      <c r="C154" s="50">
        <v>4</v>
      </c>
      <c r="D154" s="51" t="s">
        <v>265</v>
      </c>
      <c r="E154" s="51" t="s">
        <v>266</v>
      </c>
      <c r="F154" s="50"/>
      <c r="G154" s="51" t="s">
        <v>585</v>
      </c>
      <c r="H154" s="51" t="s">
        <v>477</v>
      </c>
      <c r="I154" s="52">
        <v>1</v>
      </c>
      <c r="J154" s="52">
        <v>2</v>
      </c>
      <c r="K154" s="51" t="s">
        <v>4</v>
      </c>
      <c r="L154" s="51" t="s">
        <v>11</v>
      </c>
      <c r="M154" s="51" t="s">
        <v>8</v>
      </c>
      <c r="N154" s="51" t="s">
        <v>171</v>
      </c>
      <c r="O154" s="50"/>
      <c r="P154" s="50" t="s">
        <v>267</v>
      </c>
      <c r="Q154" s="50" t="s">
        <v>598</v>
      </c>
      <c r="R154" s="59"/>
      <c r="S154" s="59">
        <f t="shared" si="73"/>
        <v>0</v>
      </c>
      <c r="T154" s="59"/>
      <c r="U154" s="59">
        <f t="shared" si="74"/>
        <v>0</v>
      </c>
      <c r="V154" s="59"/>
      <c r="W154" s="59">
        <f t="shared" si="75"/>
        <v>0</v>
      </c>
      <c r="X154" s="59"/>
      <c r="Y154" s="59">
        <f t="shared" si="76"/>
        <v>0</v>
      </c>
      <c r="Z154" s="58">
        <f>VLOOKUP(E:E,'[3]costed bom'!$E$2:$AA$495,23,0)</f>
        <v>0</v>
      </c>
      <c r="AA154" s="58">
        <f t="shared" si="78"/>
        <v>0</v>
      </c>
      <c r="AB154" s="59"/>
      <c r="AC154" s="50"/>
      <c r="AD154" s="50"/>
    </row>
    <row r="155" spans="1:30" ht="13" x14ac:dyDescent="0.3">
      <c r="A155" s="49">
        <v>182</v>
      </c>
      <c r="B155" s="49">
        <v>7010</v>
      </c>
      <c r="C155" s="50">
        <v>4</v>
      </c>
      <c r="D155" s="51" t="s">
        <v>265</v>
      </c>
      <c r="E155" s="51" t="s">
        <v>268</v>
      </c>
      <c r="F155" s="50"/>
      <c r="G155" s="51" t="s">
        <v>585</v>
      </c>
      <c r="H155" s="51" t="s">
        <v>269</v>
      </c>
      <c r="I155" s="52">
        <v>1</v>
      </c>
      <c r="J155" s="52">
        <v>2</v>
      </c>
      <c r="K155" s="51" t="s">
        <v>4</v>
      </c>
      <c r="L155" s="51" t="s">
        <v>11</v>
      </c>
      <c r="M155" s="51" t="s">
        <v>8</v>
      </c>
      <c r="N155" s="51" t="s">
        <v>171</v>
      </c>
      <c r="O155" s="50"/>
      <c r="P155" s="50" t="s">
        <v>270</v>
      </c>
      <c r="Q155" s="50" t="s">
        <v>598</v>
      </c>
      <c r="R155" s="59"/>
      <c r="S155" s="59">
        <f t="shared" si="73"/>
        <v>0</v>
      </c>
      <c r="T155" s="59"/>
      <c r="U155" s="59">
        <f t="shared" si="74"/>
        <v>0</v>
      </c>
      <c r="V155" s="59"/>
      <c r="W155" s="59">
        <f t="shared" si="75"/>
        <v>0</v>
      </c>
      <c r="X155" s="59"/>
      <c r="Y155" s="59">
        <f t="shared" si="76"/>
        <v>0</v>
      </c>
      <c r="Z155" s="58">
        <f>VLOOKUP(E:E,'[3]costed bom'!$E$2:$AA$495,23,0)</f>
        <v>0</v>
      </c>
      <c r="AA155" s="58">
        <f t="shared" si="78"/>
        <v>0</v>
      </c>
      <c r="AB155" s="59"/>
      <c r="AC155" s="50"/>
      <c r="AD155" s="50"/>
    </row>
    <row r="156" spans="1:30" ht="13" x14ac:dyDescent="0.3">
      <c r="A156" s="49">
        <v>183</v>
      </c>
      <c r="B156" s="49">
        <v>7011</v>
      </c>
      <c r="C156" s="50">
        <v>4</v>
      </c>
      <c r="D156" s="51" t="s">
        <v>265</v>
      </c>
      <c r="E156" s="51" t="s">
        <v>372</v>
      </c>
      <c r="F156" s="50"/>
      <c r="G156" s="51" t="s">
        <v>585</v>
      </c>
      <c r="H156" s="51" t="s">
        <v>478</v>
      </c>
      <c r="I156" s="52">
        <v>1</v>
      </c>
      <c r="J156" s="52">
        <v>2</v>
      </c>
      <c r="K156" s="51" t="s">
        <v>4</v>
      </c>
      <c r="L156" s="51" t="s">
        <v>11</v>
      </c>
      <c r="M156" s="51" t="s">
        <v>8</v>
      </c>
      <c r="N156" s="51" t="s">
        <v>171</v>
      </c>
      <c r="O156" s="50"/>
      <c r="P156" s="50" t="s">
        <v>614</v>
      </c>
      <c r="Q156" s="50" t="s">
        <v>598</v>
      </c>
      <c r="R156" s="59"/>
      <c r="S156" s="59">
        <f t="shared" si="73"/>
        <v>0</v>
      </c>
      <c r="T156" s="59"/>
      <c r="U156" s="59">
        <f t="shared" si="74"/>
        <v>0</v>
      </c>
      <c r="V156" s="59"/>
      <c r="W156" s="59">
        <f t="shared" si="75"/>
        <v>0</v>
      </c>
      <c r="X156" s="59"/>
      <c r="Y156" s="59">
        <f t="shared" si="76"/>
        <v>0</v>
      </c>
      <c r="Z156" s="58">
        <f>VLOOKUP(E:E,'[3]costed bom'!$E$2:$AA$495,23,0)</f>
        <v>0</v>
      </c>
      <c r="AA156" s="58">
        <f t="shared" si="78"/>
        <v>0</v>
      </c>
      <c r="AB156" s="59"/>
      <c r="AC156" s="50"/>
      <c r="AD156" s="50"/>
    </row>
    <row r="157" spans="1:30" ht="13" x14ac:dyDescent="0.3">
      <c r="A157" s="49">
        <v>184</v>
      </c>
      <c r="B157" s="49">
        <v>7012</v>
      </c>
      <c r="C157" s="50">
        <v>4</v>
      </c>
      <c r="D157" s="51" t="s">
        <v>265</v>
      </c>
      <c r="E157" s="51" t="s">
        <v>373</v>
      </c>
      <c r="F157" s="50"/>
      <c r="G157" s="51" t="s">
        <v>584</v>
      </c>
      <c r="H157" s="51" t="s">
        <v>479</v>
      </c>
      <c r="I157" s="52">
        <v>1</v>
      </c>
      <c r="J157" s="52">
        <v>2</v>
      </c>
      <c r="K157" s="51" t="s">
        <v>4</v>
      </c>
      <c r="L157" s="51" t="s">
        <v>11</v>
      </c>
      <c r="M157" s="51" t="s">
        <v>8</v>
      </c>
      <c r="N157" s="51" t="s">
        <v>171</v>
      </c>
      <c r="O157" s="50"/>
      <c r="P157" s="50" t="s">
        <v>615</v>
      </c>
      <c r="Q157" s="50" t="s">
        <v>598</v>
      </c>
      <c r="R157" s="59"/>
      <c r="S157" s="59">
        <f t="shared" si="73"/>
        <v>0</v>
      </c>
      <c r="T157" s="59"/>
      <c r="U157" s="59">
        <f t="shared" si="74"/>
        <v>0</v>
      </c>
      <c r="V157" s="59"/>
      <c r="W157" s="59">
        <f t="shared" si="75"/>
        <v>0</v>
      </c>
      <c r="X157" s="59"/>
      <c r="Y157" s="59">
        <f t="shared" si="76"/>
        <v>0</v>
      </c>
      <c r="Z157" s="58">
        <f>VLOOKUP(E:E,'[3]costed bom'!$E$2:$AA$495,23,0)</f>
        <v>0</v>
      </c>
      <c r="AA157" s="58">
        <f t="shared" si="78"/>
        <v>0</v>
      </c>
      <c r="AB157" s="59"/>
      <c r="AC157" s="50"/>
      <c r="AD157" s="50"/>
    </row>
    <row r="158" spans="1:30" ht="13" x14ac:dyDescent="0.3">
      <c r="A158" s="49">
        <v>185</v>
      </c>
      <c r="B158" s="49">
        <v>7013</v>
      </c>
      <c r="C158" s="50">
        <v>4</v>
      </c>
      <c r="D158" s="51" t="s">
        <v>265</v>
      </c>
      <c r="E158" s="51" t="s">
        <v>170</v>
      </c>
      <c r="F158" s="50"/>
      <c r="G158" s="51" t="s">
        <v>578</v>
      </c>
      <c r="H158" s="51" t="s">
        <v>388</v>
      </c>
      <c r="I158" s="52">
        <v>1</v>
      </c>
      <c r="J158" s="52">
        <v>2</v>
      </c>
      <c r="K158" s="51" t="s">
        <v>4</v>
      </c>
      <c r="L158" s="51" t="s">
        <v>11</v>
      </c>
      <c r="M158" s="51" t="s">
        <v>8</v>
      </c>
      <c r="N158" s="51" t="s">
        <v>171</v>
      </c>
      <c r="O158" s="50"/>
      <c r="P158" s="50" t="s">
        <v>342</v>
      </c>
      <c r="Q158" s="50" t="s">
        <v>342</v>
      </c>
      <c r="R158" s="59"/>
      <c r="S158" s="59">
        <f t="shared" si="73"/>
        <v>0</v>
      </c>
      <c r="T158" s="59"/>
      <c r="U158" s="59">
        <f t="shared" si="74"/>
        <v>0</v>
      </c>
      <c r="V158" s="59"/>
      <c r="W158" s="59">
        <f t="shared" si="75"/>
        <v>0</v>
      </c>
      <c r="X158" s="59"/>
      <c r="Y158" s="59">
        <f t="shared" si="76"/>
        <v>0</v>
      </c>
      <c r="Z158" s="58">
        <f>VLOOKUP(E:E,'[3]costed bom'!$E$2:$AA$495,23,0)</f>
        <v>0</v>
      </c>
      <c r="AA158" s="58">
        <f t="shared" si="78"/>
        <v>0</v>
      </c>
      <c r="AB158" s="59"/>
      <c r="AC158" s="50"/>
      <c r="AD158" s="50"/>
    </row>
    <row r="159" spans="1:30" ht="13" x14ac:dyDescent="0.3">
      <c r="A159" s="49">
        <v>186</v>
      </c>
      <c r="B159" s="49">
        <v>7014</v>
      </c>
      <c r="C159" s="50">
        <v>4</v>
      </c>
      <c r="D159" s="51" t="s">
        <v>265</v>
      </c>
      <c r="E159" s="51" t="s">
        <v>374</v>
      </c>
      <c r="F159" s="50"/>
      <c r="G159" s="51" t="s">
        <v>589</v>
      </c>
      <c r="H159" s="51" t="s">
        <v>480</v>
      </c>
      <c r="I159" s="52">
        <v>1</v>
      </c>
      <c r="J159" s="52">
        <v>2</v>
      </c>
      <c r="K159" s="51" t="s">
        <v>4</v>
      </c>
      <c r="L159" s="51" t="s">
        <v>11</v>
      </c>
      <c r="M159" s="51" t="s">
        <v>8</v>
      </c>
      <c r="N159" s="51" t="s">
        <v>171</v>
      </c>
      <c r="O159" s="50"/>
      <c r="P159" s="50" t="s">
        <v>342</v>
      </c>
      <c r="Q159" s="50" t="s">
        <v>342</v>
      </c>
      <c r="R159" s="59"/>
      <c r="S159" s="59">
        <f t="shared" si="73"/>
        <v>0</v>
      </c>
      <c r="T159" s="59"/>
      <c r="U159" s="59">
        <f t="shared" si="74"/>
        <v>0</v>
      </c>
      <c r="V159" s="59"/>
      <c r="W159" s="59">
        <f t="shared" si="75"/>
        <v>0</v>
      </c>
      <c r="X159" s="59"/>
      <c r="Y159" s="59">
        <f t="shared" si="76"/>
        <v>0</v>
      </c>
      <c r="Z159" s="58">
        <f>VLOOKUP(E:E,'[3]costed bom'!$E$2:$AA$495,23,0)</f>
        <v>0</v>
      </c>
      <c r="AA159" s="58">
        <f t="shared" si="78"/>
        <v>0</v>
      </c>
      <c r="AB159" s="59"/>
      <c r="AC159" s="50"/>
      <c r="AD159" s="50"/>
    </row>
    <row r="160" spans="1:30" ht="13" x14ac:dyDescent="0.3">
      <c r="A160" s="49">
        <v>187</v>
      </c>
      <c r="B160" s="49">
        <v>7001</v>
      </c>
      <c r="C160" s="50">
        <v>3</v>
      </c>
      <c r="D160" s="51" t="s">
        <v>76</v>
      </c>
      <c r="E160" s="51" t="s">
        <v>236</v>
      </c>
      <c r="F160" s="50"/>
      <c r="G160" s="51" t="s">
        <v>587</v>
      </c>
      <c r="H160" s="51" t="s">
        <v>430</v>
      </c>
      <c r="I160" s="52">
        <v>1</v>
      </c>
      <c r="J160" s="52">
        <v>2</v>
      </c>
      <c r="K160" s="51" t="s">
        <v>4</v>
      </c>
      <c r="L160" s="51" t="s">
        <v>11</v>
      </c>
      <c r="M160" s="51" t="s">
        <v>8</v>
      </c>
      <c r="N160" s="51" t="s">
        <v>171</v>
      </c>
      <c r="O160" s="50"/>
      <c r="P160" s="50" t="s">
        <v>342</v>
      </c>
      <c r="Q160" s="50" t="s">
        <v>342</v>
      </c>
      <c r="R160" s="59"/>
      <c r="S160" s="59">
        <f t="shared" si="73"/>
        <v>0</v>
      </c>
      <c r="T160" s="59"/>
      <c r="U160" s="59">
        <f t="shared" si="74"/>
        <v>0</v>
      </c>
      <c r="V160" s="59"/>
      <c r="W160" s="59">
        <f t="shared" si="75"/>
        <v>0</v>
      </c>
      <c r="X160" s="59"/>
      <c r="Y160" s="59">
        <f t="shared" si="76"/>
        <v>0</v>
      </c>
      <c r="Z160" s="58">
        <f>VLOOKUP(E:E,'[3]costed bom'!$E$2:$AA$495,23,0)</f>
        <v>0</v>
      </c>
      <c r="AA160" s="58">
        <f t="shared" si="78"/>
        <v>0</v>
      </c>
      <c r="AB160" s="59"/>
      <c r="AC160" s="50"/>
      <c r="AD160" s="50"/>
    </row>
    <row r="161" spans="1:30" ht="13" x14ac:dyDescent="0.3">
      <c r="A161" s="49">
        <v>188</v>
      </c>
      <c r="B161" s="49">
        <v>7003</v>
      </c>
      <c r="C161" s="50">
        <v>3</v>
      </c>
      <c r="D161" s="51" t="s">
        <v>76</v>
      </c>
      <c r="E161" s="51" t="s">
        <v>170</v>
      </c>
      <c r="F161" s="50"/>
      <c r="G161" s="51" t="s">
        <v>578</v>
      </c>
      <c r="H161" s="51" t="s">
        <v>388</v>
      </c>
      <c r="I161" s="52">
        <v>1</v>
      </c>
      <c r="J161" s="52">
        <v>2</v>
      </c>
      <c r="K161" s="51" t="s">
        <v>4</v>
      </c>
      <c r="L161" s="51" t="s">
        <v>11</v>
      </c>
      <c r="M161" s="51" t="s">
        <v>8</v>
      </c>
      <c r="N161" s="51" t="s">
        <v>171</v>
      </c>
      <c r="O161" s="50"/>
      <c r="P161" s="50" t="s">
        <v>342</v>
      </c>
      <c r="Q161" s="50" t="s">
        <v>342</v>
      </c>
      <c r="R161" s="59"/>
      <c r="S161" s="59">
        <f t="shared" si="73"/>
        <v>0</v>
      </c>
      <c r="T161" s="59"/>
      <c r="U161" s="59">
        <f t="shared" si="74"/>
        <v>0</v>
      </c>
      <c r="V161" s="59"/>
      <c r="W161" s="59">
        <f t="shared" si="75"/>
        <v>0</v>
      </c>
      <c r="X161" s="59"/>
      <c r="Y161" s="59">
        <f t="shared" si="76"/>
        <v>0</v>
      </c>
      <c r="Z161" s="58">
        <f>VLOOKUP(E:E,'[3]costed bom'!$E$2:$AA$495,23,0)</f>
        <v>0</v>
      </c>
      <c r="AA161" s="58">
        <f t="shared" si="78"/>
        <v>0</v>
      </c>
      <c r="AB161" s="59"/>
      <c r="AC161" s="50"/>
      <c r="AD161" s="50"/>
    </row>
    <row r="162" spans="1:30" ht="13" x14ac:dyDescent="0.3">
      <c r="A162" s="49">
        <v>189</v>
      </c>
      <c r="B162" s="49">
        <v>7004</v>
      </c>
      <c r="C162" s="50">
        <v>3</v>
      </c>
      <c r="D162" s="51" t="s">
        <v>76</v>
      </c>
      <c r="E162" s="51" t="s">
        <v>237</v>
      </c>
      <c r="F162" s="50"/>
      <c r="G162" s="51" t="s">
        <v>583</v>
      </c>
      <c r="H162" s="51" t="s">
        <v>433</v>
      </c>
      <c r="I162" s="52">
        <v>1</v>
      </c>
      <c r="J162" s="52">
        <v>2</v>
      </c>
      <c r="K162" s="51" t="s">
        <v>4</v>
      </c>
      <c r="L162" s="51" t="s">
        <v>11</v>
      </c>
      <c r="M162" s="51" t="s">
        <v>8</v>
      </c>
      <c r="N162" s="51" t="s">
        <v>171</v>
      </c>
      <c r="O162" s="50"/>
      <c r="P162" s="50" t="s">
        <v>342</v>
      </c>
      <c r="Q162" s="50" t="s">
        <v>342</v>
      </c>
      <c r="R162" s="59"/>
      <c r="S162" s="59">
        <f t="shared" si="73"/>
        <v>0</v>
      </c>
      <c r="T162" s="59"/>
      <c r="U162" s="59">
        <f t="shared" si="74"/>
        <v>0</v>
      </c>
      <c r="V162" s="59"/>
      <c r="W162" s="59">
        <f t="shared" si="75"/>
        <v>0</v>
      </c>
      <c r="X162" s="59"/>
      <c r="Y162" s="59">
        <f t="shared" si="76"/>
        <v>0</v>
      </c>
      <c r="Z162" s="58">
        <f>VLOOKUP(E:E,'[3]costed bom'!$E$2:$AA$495,23,0)</f>
        <v>0</v>
      </c>
      <c r="AA162" s="58">
        <f t="shared" si="78"/>
        <v>0</v>
      </c>
      <c r="AB162" s="59"/>
      <c r="AC162" s="50"/>
      <c r="AD162" s="50"/>
    </row>
    <row r="163" spans="1:30" ht="13" x14ac:dyDescent="0.3">
      <c r="A163" s="47">
        <v>190</v>
      </c>
      <c r="B163" s="47">
        <v>10</v>
      </c>
      <c r="C163">
        <v>2</v>
      </c>
      <c r="D163" s="46" t="s">
        <v>65</v>
      </c>
      <c r="E163" s="46" t="s">
        <v>77</v>
      </c>
      <c r="F163" t="s">
        <v>637</v>
      </c>
      <c r="G163" s="46" t="s">
        <v>585</v>
      </c>
      <c r="H163" s="46" t="s">
        <v>481</v>
      </c>
      <c r="I163" s="48">
        <v>1</v>
      </c>
      <c r="J163" s="48">
        <v>2</v>
      </c>
      <c r="K163" s="46" t="s">
        <v>4</v>
      </c>
      <c r="L163" s="46" t="s">
        <v>11</v>
      </c>
      <c r="M163" s="46" t="s">
        <v>8</v>
      </c>
      <c r="N163" s="46" t="s">
        <v>5</v>
      </c>
      <c r="O163" t="s">
        <v>653</v>
      </c>
      <c r="P163" t="s">
        <v>78</v>
      </c>
      <c r="Q163" t="s">
        <v>79</v>
      </c>
      <c r="R163" s="58">
        <f>VLOOKUP(E:E,'[2]853-224170-107'!$A:$F,6,0)</f>
        <v>0.67</v>
      </c>
      <c r="S163" s="58">
        <f t="shared" ref="S163:S171" si="79">J163*R163</f>
        <v>1.34</v>
      </c>
      <c r="T163" s="58">
        <f>VLOOKUP(E:E,'[2]853-224170-107'!$A:$H,8,0)</f>
        <v>0.67</v>
      </c>
      <c r="U163" s="58">
        <f t="shared" ref="U163:U171" si="80">J163*T163</f>
        <v>1.34</v>
      </c>
      <c r="V163" s="58">
        <f>VLOOKUP(E:E,'[2]853-224170-107'!$A:$J,10,0)</f>
        <v>0.67</v>
      </c>
      <c r="W163" s="58">
        <f t="shared" ref="W163:W171" si="81">J163*V163</f>
        <v>1.34</v>
      </c>
      <c r="X163" s="58">
        <f>VLOOKUP(E:E,'[2]853-224170-107'!$A:$L,12,0)</f>
        <v>0.67</v>
      </c>
      <c r="Y163" s="58">
        <f t="shared" ref="Y163:Y171" si="82">J163*X163</f>
        <v>1.34</v>
      </c>
      <c r="Z163" s="58">
        <f>VLOOKUP(E:E,'[3]costed bom'!$E$2:$AA$495,23,0)</f>
        <v>0</v>
      </c>
      <c r="AA163" s="58">
        <f t="shared" si="78"/>
        <v>0</v>
      </c>
      <c r="AB163" s="58">
        <f t="shared" ref="AB163:AB167" si="83">Y163-AA163</f>
        <v>1.34</v>
      </c>
      <c r="AC163">
        <v>182</v>
      </c>
      <c r="AD163" t="s">
        <v>670</v>
      </c>
    </row>
    <row r="164" spans="1:30" ht="13" x14ac:dyDescent="0.3">
      <c r="A164" s="47">
        <v>191</v>
      </c>
      <c r="B164" s="47">
        <v>12</v>
      </c>
      <c r="C164">
        <v>2</v>
      </c>
      <c r="D164" s="46" t="s">
        <v>65</v>
      </c>
      <c r="E164" s="46" t="s">
        <v>80</v>
      </c>
      <c r="F164" t="s">
        <v>635</v>
      </c>
      <c r="G164" s="46" t="s">
        <v>584</v>
      </c>
      <c r="H164" s="46" t="s">
        <v>482</v>
      </c>
      <c r="I164" s="48">
        <v>4</v>
      </c>
      <c r="J164" s="48">
        <v>8</v>
      </c>
      <c r="K164" s="46" t="s">
        <v>4</v>
      </c>
      <c r="L164" s="46" t="s">
        <v>11</v>
      </c>
      <c r="M164" s="46" t="s">
        <v>8</v>
      </c>
      <c r="N164" s="46" t="s">
        <v>5</v>
      </c>
      <c r="O164" t="s">
        <v>651</v>
      </c>
      <c r="P164" t="s">
        <v>84</v>
      </c>
      <c r="Q164" t="s">
        <v>84</v>
      </c>
      <c r="R164" s="58">
        <f>VLOOKUP(E:E,'[2]853-224170-107'!$A:$F,6,0)</f>
        <v>5.0574712643678167E-2</v>
      </c>
      <c r="S164" s="58">
        <f t="shared" si="79"/>
        <v>0.40459770114942534</v>
      </c>
      <c r="T164" s="58">
        <f>VLOOKUP(E:E,'[2]853-224170-107'!$A:$H,8,0)</f>
        <v>5.0574712643678167E-2</v>
      </c>
      <c r="U164" s="58">
        <f t="shared" si="80"/>
        <v>0.40459770114942534</v>
      </c>
      <c r="V164" s="58">
        <f>VLOOKUP(E:E,'[2]853-224170-107'!$A:$J,10,0)</f>
        <v>5.0574712643678167E-2</v>
      </c>
      <c r="W164" s="58">
        <f t="shared" si="81"/>
        <v>0.40459770114942534</v>
      </c>
      <c r="X164" s="58">
        <f>VLOOKUP(E:E,'[2]853-224170-107'!$A:$L,12,0)</f>
        <v>5.0574712643678167E-2</v>
      </c>
      <c r="Y164" s="58">
        <f t="shared" si="82"/>
        <v>0.40459770114942534</v>
      </c>
      <c r="Z164" s="58">
        <f>VLOOKUP(E:E,'[3]costed bom'!$E$2:$AA$495,23,0)</f>
        <v>0</v>
      </c>
      <c r="AA164" s="58">
        <f t="shared" si="78"/>
        <v>0</v>
      </c>
      <c r="AB164" s="58">
        <f t="shared" si="83"/>
        <v>0.40459770114942534</v>
      </c>
      <c r="AC164">
        <v>56</v>
      </c>
      <c r="AD164" t="s">
        <v>670</v>
      </c>
    </row>
    <row r="165" spans="1:30" ht="13" x14ac:dyDescent="0.3">
      <c r="A165" s="47">
        <v>192</v>
      </c>
      <c r="B165" s="47">
        <v>14</v>
      </c>
      <c r="C165">
        <v>2</v>
      </c>
      <c r="D165" s="46" t="s">
        <v>65</v>
      </c>
      <c r="E165" s="46" t="s">
        <v>58</v>
      </c>
      <c r="F165" t="s">
        <v>637</v>
      </c>
      <c r="G165" s="46" t="s">
        <v>585</v>
      </c>
      <c r="H165" s="46" t="s">
        <v>447</v>
      </c>
      <c r="I165" s="48">
        <v>2</v>
      </c>
      <c r="J165" s="48">
        <v>4</v>
      </c>
      <c r="K165" s="46" t="s">
        <v>4</v>
      </c>
      <c r="L165" s="46" t="s">
        <v>11</v>
      </c>
      <c r="M165" s="46" t="s">
        <v>8</v>
      </c>
      <c r="N165" s="46" t="s">
        <v>5</v>
      </c>
      <c r="O165" t="s">
        <v>648</v>
      </c>
      <c r="P165" t="s">
        <v>59</v>
      </c>
      <c r="Q165" t="s">
        <v>57</v>
      </c>
      <c r="R165" s="58">
        <f>VLOOKUP(E:E,'[2]853-224170-107'!$A:$F,6,0)</f>
        <v>11.7</v>
      </c>
      <c r="S165" s="58">
        <f t="shared" si="79"/>
        <v>46.8</v>
      </c>
      <c r="T165" s="58">
        <f>VLOOKUP(E:E,'[2]853-224170-107'!$A:$H,8,0)</f>
        <v>11.7</v>
      </c>
      <c r="U165" s="58">
        <f t="shared" si="80"/>
        <v>46.8</v>
      </c>
      <c r="V165" s="58">
        <f>VLOOKUP(E:E,'[2]853-224170-107'!$A:$J,10,0)</f>
        <v>11.7</v>
      </c>
      <c r="W165" s="58">
        <f t="shared" si="81"/>
        <v>46.8</v>
      </c>
      <c r="X165" s="58">
        <f>VLOOKUP(E:E,'[2]853-224170-107'!$A:$L,12,0)</f>
        <v>11.7</v>
      </c>
      <c r="Y165" s="58">
        <f t="shared" si="82"/>
        <v>46.8</v>
      </c>
      <c r="Z165" s="58">
        <v>0</v>
      </c>
      <c r="AA165" s="58">
        <f t="shared" si="78"/>
        <v>0</v>
      </c>
      <c r="AB165" s="58">
        <f t="shared" si="83"/>
        <v>46.8</v>
      </c>
      <c r="AC165">
        <v>28</v>
      </c>
      <c r="AD165" t="s">
        <v>670</v>
      </c>
    </row>
    <row r="166" spans="1:30" ht="13" x14ac:dyDescent="0.3">
      <c r="A166" s="47">
        <v>193</v>
      </c>
      <c r="B166" s="47">
        <v>15</v>
      </c>
      <c r="C166">
        <v>2</v>
      </c>
      <c r="D166" s="46" t="s">
        <v>65</v>
      </c>
      <c r="E166" s="46" t="s">
        <v>81</v>
      </c>
      <c r="F166" t="s">
        <v>637</v>
      </c>
      <c r="G166" s="46" t="s">
        <v>585</v>
      </c>
      <c r="H166" s="46" t="s">
        <v>483</v>
      </c>
      <c r="I166" s="48">
        <v>1</v>
      </c>
      <c r="J166" s="48">
        <v>2</v>
      </c>
      <c r="K166" s="46" t="s">
        <v>4</v>
      </c>
      <c r="L166" s="46" t="s">
        <v>11</v>
      </c>
      <c r="M166" s="46" t="s">
        <v>8</v>
      </c>
      <c r="N166" s="46" t="s">
        <v>5</v>
      </c>
      <c r="O166" t="s">
        <v>654</v>
      </c>
      <c r="P166" t="s">
        <v>82</v>
      </c>
      <c r="Q166" t="s">
        <v>598</v>
      </c>
      <c r="R166" s="58">
        <f>VLOOKUP(E:E,'[2]853-224170-107'!$A:$F,6,0)</f>
        <v>0.05</v>
      </c>
      <c r="S166" s="58">
        <f t="shared" si="79"/>
        <v>0.1</v>
      </c>
      <c r="T166" s="58">
        <f>VLOOKUP(E:E,'[2]853-224170-107'!$A:$H,8,0)</f>
        <v>0.05</v>
      </c>
      <c r="U166" s="58">
        <f t="shared" si="80"/>
        <v>0.1</v>
      </c>
      <c r="V166" s="58">
        <f>VLOOKUP(E:E,'[2]853-224170-107'!$A:$J,10,0)</f>
        <v>0.05</v>
      </c>
      <c r="W166" s="58">
        <f t="shared" si="81"/>
        <v>0.1</v>
      </c>
      <c r="X166" s="58">
        <f>VLOOKUP(E:E,'[2]853-224170-107'!$A:$L,12,0)</f>
        <v>0.05</v>
      </c>
      <c r="Y166" s="58">
        <f t="shared" si="82"/>
        <v>0.1</v>
      </c>
      <c r="Z166" s="58">
        <f>VLOOKUP(E:E,'[3]costed bom'!$E$2:$AA$495,23,0)</f>
        <v>0</v>
      </c>
      <c r="AA166" s="58">
        <f t="shared" si="78"/>
        <v>0</v>
      </c>
      <c r="AB166" s="58">
        <f t="shared" si="83"/>
        <v>0.1</v>
      </c>
      <c r="AC166">
        <v>147</v>
      </c>
      <c r="AD166" t="s">
        <v>670</v>
      </c>
    </row>
    <row r="167" spans="1:30" ht="13" x14ac:dyDescent="0.3">
      <c r="A167" s="47">
        <v>194</v>
      </c>
      <c r="B167" s="47">
        <v>16</v>
      </c>
      <c r="C167">
        <v>2</v>
      </c>
      <c r="D167" s="46" t="s">
        <v>65</v>
      </c>
      <c r="E167" s="46" t="s">
        <v>83</v>
      </c>
      <c r="F167" t="s">
        <v>637</v>
      </c>
      <c r="G167" s="46" t="s">
        <v>578</v>
      </c>
      <c r="H167" s="46" t="s">
        <v>484</v>
      </c>
      <c r="I167" s="48">
        <v>1</v>
      </c>
      <c r="J167" s="48">
        <v>2</v>
      </c>
      <c r="K167" s="46" t="s">
        <v>4</v>
      </c>
      <c r="L167" s="46" t="s">
        <v>11</v>
      </c>
      <c r="M167" s="46" t="s">
        <v>8</v>
      </c>
      <c r="N167" s="46" t="s">
        <v>5</v>
      </c>
      <c r="O167" t="s">
        <v>655</v>
      </c>
      <c r="P167" t="s">
        <v>84</v>
      </c>
      <c r="Q167" t="s">
        <v>84</v>
      </c>
      <c r="R167" s="58">
        <f>VLOOKUP(E:E,'[2]853-224170-107'!$A:$F,6,0)</f>
        <v>0.22</v>
      </c>
      <c r="S167" s="58">
        <f t="shared" si="79"/>
        <v>0.44</v>
      </c>
      <c r="T167" s="58">
        <f>VLOOKUP(E:E,'[2]853-224170-107'!$A:$H,8,0)</f>
        <v>0.22</v>
      </c>
      <c r="U167" s="58">
        <f t="shared" si="80"/>
        <v>0.44</v>
      </c>
      <c r="V167" s="58">
        <f>VLOOKUP(E:E,'[2]853-224170-107'!$A:$J,10,0)</f>
        <v>0.22</v>
      </c>
      <c r="W167" s="58">
        <f t="shared" si="81"/>
        <v>0.44</v>
      </c>
      <c r="X167" s="58">
        <f>VLOOKUP(E:E,'[2]853-224170-107'!$A:$L,12,0)</f>
        <v>0.22</v>
      </c>
      <c r="Y167" s="58">
        <f t="shared" si="82"/>
        <v>0.44</v>
      </c>
      <c r="Z167" s="58">
        <f>VLOOKUP(E:E,'[3]costed bom'!$E$2:$AA$495,23,0)</f>
        <v>0</v>
      </c>
      <c r="AA167" s="58">
        <f t="shared" si="78"/>
        <v>0</v>
      </c>
      <c r="AB167" s="58">
        <f t="shared" si="83"/>
        <v>0.44</v>
      </c>
      <c r="AC167">
        <v>182</v>
      </c>
      <c r="AD167" t="s">
        <v>670</v>
      </c>
    </row>
    <row r="168" spans="1:30" ht="13" x14ac:dyDescent="0.3">
      <c r="A168" s="49">
        <v>195</v>
      </c>
      <c r="B168" s="49">
        <v>7000</v>
      </c>
      <c r="C168" s="50">
        <v>2</v>
      </c>
      <c r="D168" s="51" t="s">
        <v>65</v>
      </c>
      <c r="E168" s="51" t="s">
        <v>193</v>
      </c>
      <c r="F168" s="50"/>
      <c r="G168" s="51" t="s">
        <v>86</v>
      </c>
      <c r="H168" s="51" t="s">
        <v>387</v>
      </c>
      <c r="I168" s="52">
        <v>1</v>
      </c>
      <c r="J168" s="52">
        <v>2</v>
      </c>
      <c r="K168" s="51" t="s">
        <v>4</v>
      </c>
      <c r="L168" s="51" t="s">
        <v>11</v>
      </c>
      <c r="M168" s="51" t="s">
        <v>8</v>
      </c>
      <c r="N168" s="51" t="s">
        <v>171</v>
      </c>
      <c r="O168" s="50"/>
      <c r="P168" s="50" t="s">
        <v>342</v>
      </c>
      <c r="Q168" s="50" t="s">
        <v>342</v>
      </c>
      <c r="R168" s="59"/>
      <c r="S168" s="59">
        <f t="shared" si="79"/>
        <v>0</v>
      </c>
      <c r="T168" s="59"/>
      <c r="U168" s="59">
        <f t="shared" si="80"/>
        <v>0</v>
      </c>
      <c r="V168" s="59"/>
      <c r="W168" s="59">
        <f t="shared" si="81"/>
        <v>0</v>
      </c>
      <c r="X168" s="59"/>
      <c r="Y168" s="59">
        <f t="shared" si="82"/>
        <v>0</v>
      </c>
      <c r="Z168" s="58">
        <f>VLOOKUP(E:E,'[3]costed bom'!$E$2:$AA$495,23,0)</f>
        <v>0</v>
      </c>
      <c r="AA168" s="58">
        <f t="shared" si="78"/>
        <v>0</v>
      </c>
      <c r="AB168" s="59"/>
      <c r="AC168" s="50"/>
      <c r="AD168" s="50"/>
    </row>
    <row r="169" spans="1:30" ht="13" x14ac:dyDescent="0.3">
      <c r="A169" s="49">
        <v>196</v>
      </c>
      <c r="B169" s="49">
        <v>7001</v>
      </c>
      <c r="C169" s="50">
        <v>2</v>
      </c>
      <c r="D169" s="51" t="s">
        <v>65</v>
      </c>
      <c r="E169" s="51" t="s">
        <v>170</v>
      </c>
      <c r="F169" s="50"/>
      <c r="G169" s="51" t="s">
        <v>578</v>
      </c>
      <c r="H169" s="51" t="s">
        <v>388</v>
      </c>
      <c r="I169" s="52">
        <v>1</v>
      </c>
      <c r="J169" s="52">
        <v>2</v>
      </c>
      <c r="K169" s="51" t="s">
        <v>4</v>
      </c>
      <c r="L169" s="51" t="s">
        <v>11</v>
      </c>
      <c r="M169" s="51" t="s">
        <v>8</v>
      </c>
      <c r="N169" s="51" t="s">
        <v>171</v>
      </c>
      <c r="O169" s="50"/>
      <c r="P169" s="50" t="s">
        <v>342</v>
      </c>
      <c r="Q169" s="50" t="s">
        <v>342</v>
      </c>
      <c r="R169" s="59"/>
      <c r="S169" s="59">
        <f t="shared" si="79"/>
        <v>0</v>
      </c>
      <c r="T169" s="59"/>
      <c r="U169" s="59">
        <f t="shared" si="80"/>
        <v>0</v>
      </c>
      <c r="V169" s="59"/>
      <c r="W169" s="59">
        <f t="shared" si="81"/>
        <v>0</v>
      </c>
      <c r="X169" s="59"/>
      <c r="Y169" s="59">
        <f t="shared" si="82"/>
        <v>0</v>
      </c>
      <c r="Z169" s="58">
        <f>VLOOKUP(E:E,'[3]costed bom'!$E$2:$AA$495,23,0)</f>
        <v>0</v>
      </c>
      <c r="AA169" s="58">
        <f t="shared" si="78"/>
        <v>0</v>
      </c>
      <c r="AB169" s="59"/>
      <c r="AC169" s="50"/>
      <c r="AD169" s="50"/>
    </row>
    <row r="170" spans="1:30" ht="13" x14ac:dyDescent="0.3">
      <c r="A170" s="49">
        <v>197</v>
      </c>
      <c r="B170" s="49">
        <v>7002</v>
      </c>
      <c r="C170" s="50">
        <v>2</v>
      </c>
      <c r="D170" s="51" t="s">
        <v>65</v>
      </c>
      <c r="E170" s="51" t="s">
        <v>273</v>
      </c>
      <c r="F170" s="50"/>
      <c r="G170" s="51" t="s">
        <v>86</v>
      </c>
      <c r="H170" s="51" t="s">
        <v>432</v>
      </c>
      <c r="I170" s="52">
        <v>1</v>
      </c>
      <c r="J170" s="52">
        <v>2</v>
      </c>
      <c r="K170" s="51" t="s">
        <v>4</v>
      </c>
      <c r="L170" s="51" t="s">
        <v>11</v>
      </c>
      <c r="M170" s="51" t="s">
        <v>8</v>
      </c>
      <c r="N170" s="51" t="s">
        <v>171</v>
      </c>
      <c r="O170" s="50"/>
      <c r="P170" s="50" t="s">
        <v>342</v>
      </c>
      <c r="Q170" s="50" t="s">
        <v>342</v>
      </c>
      <c r="R170" s="59"/>
      <c r="S170" s="59">
        <f t="shared" si="79"/>
        <v>0</v>
      </c>
      <c r="T170" s="59"/>
      <c r="U170" s="59">
        <f t="shared" si="80"/>
        <v>0</v>
      </c>
      <c r="V170" s="59"/>
      <c r="W170" s="59">
        <f t="shared" si="81"/>
        <v>0</v>
      </c>
      <c r="X170" s="59"/>
      <c r="Y170" s="59">
        <f t="shared" si="82"/>
        <v>0</v>
      </c>
      <c r="Z170" s="58">
        <f>VLOOKUP(E:E,'[3]costed bom'!$E$2:$AA$495,23,0)</f>
        <v>0</v>
      </c>
      <c r="AA170" s="58">
        <f t="shared" si="78"/>
        <v>0</v>
      </c>
      <c r="AB170" s="59"/>
      <c r="AC170" s="50"/>
      <c r="AD170" s="50"/>
    </row>
    <row r="171" spans="1:30" ht="13" x14ac:dyDescent="0.3">
      <c r="A171" s="49">
        <v>198</v>
      </c>
      <c r="B171" s="49">
        <v>7003</v>
      </c>
      <c r="C171" s="50">
        <v>2</v>
      </c>
      <c r="D171" s="51" t="s">
        <v>65</v>
      </c>
      <c r="E171" s="51" t="s">
        <v>237</v>
      </c>
      <c r="F171" s="50"/>
      <c r="G171" s="51" t="s">
        <v>583</v>
      </c>
      <c r="H171" s="51" t="s">
        <v>433</v>
      </c>
      <c r="I171" s="52">
        <v>1</v>
      </c>
      <c r="J171" s="52">
        <v>2</v>
      </c>
      <c r="K171" s="51" t="s">
        <v>4</v>
      </c>
      <c r="L171" s="51" t="s">
        <v>11</v>
      </c>
      <c r="M171" s="51" t="s">
        <v>8</v>
      </c>
      <c r="N171" s="51" t="s">
        <v>171</v>
      </c>
      <c r="O171" s="50"/>
      <c r="P171" s="50" t="s">
        <v>342</v>
      </c>
      <c r="Q171" s="50" t="s">
        <v>342</v>
      </c>
      <c r="R171" s="59"/>
      <c r="S171" s="59">
        <f t="shared" si="79"/>
        <v>0</v>
      </c>
      <c r="T171" s="59"/>
      <c r="U171" s="59">
        <f t="shared" si="80"/>
        <v>0</v>
      </c>
      <c r="V171" s="59"/>
      <c r="W171" s="59">
        <f t="shared" si="81"/>
        <v>0</v>
      </c>
      <c r="X171" s="59"/>
      <c r="Y171" s="59">
        <f t="shared" si="82"/>
        <v>0</v>
      </c>
      <c r="Z171" s="58">
        <f>VLOOKUP(E:E,'[3]costed bom'!$E$2:$AA$495,23,0)</f>
        <v>0</v>
      </c>
      <c r="AA171" s="58">
        <f t="shared" si="78"/>
        <v>0</v>
      </c>
      <c r="AB171" s="59"/>
      <c r="AC171" s="50"/>
      <c r="AD171" s="50"/>
    </row>
    <row r="172" spans="1:30" ht="13" x14ac:dyDescent="0.3">
      <c r="A172" s="47">
        <v>199</v>
      </c>
      <c r="B172" s="47">
        <v>40</v>
      </c>
      <c r="C172">
        <v>1</v>
      </c>
      <c r="D172" s="46" t="s">
        <v>2</v>
      </c>
      <c r="E172" s="46" t="s">
        <v>85</v>
      </c>
      <c r="F172" t="s">
        <v>639</v>
      </c>
      <c r="G172" s="46" t="s">
        <v>584</v>
      </c>
      <c r="H172" s="46" t="s">
        <v>485</v>
      </c>
      <c r="I172" s="48">
        <v>1</v>
      </c>
      <c r="J172" s="48">
        <v>1</v>
      </c>
      <c r="K172" s="46" t="s">
        <v>4</v>
      </c>
      <c r="L172" s="46" t="s">
        <v>6</v>
      </c>
      <c r="M172" s="46" t="s">
        <v>8</v>
      </c>
      <c r="N172" s="46" t="s">
        <v>5</v>
      </c>
      <c r="O172" s="61" t="s">
        <v>640</v>
      </c>
      <c r="P172" t="s">
        <v>342</v>
      </c>
      <c r="Q172" t="s">
        <v>342</v>
      </c>
      <c r="R172" s="58">
        <f>VLOOKUP(E:E,'[2]853-224170-107'!$A:$F,6,0)</f>
        <v>109.44</v>
      </c>
      <c r="S172" s="58">
        <f>J172*R172</f>
        <v>109.44</v>
      </c>
      <c r="T172" s="58">
        <f>VLOOKUP(E:E,'[2]853-224170-107'!$A:$H,8,0)</f>
        <v>106.56</v>
      </c>
      <c r="U172" s="58">
        <f>J172*T172</f>
        <v>106.56</v>
      </c>
      <c r="V172" s="58">
        <f>VLOOKUP(E:E,'[2]853-224170-107'!$A:$J,10,0)</f>
        <v>103.68</v>
      </c>
      <c r="W172" s="58">
        <f>J172*V172</f>
        <v>103.68</v>
      </c>
      <c r="X172" s="58">
        <f>VLOOKUP(E:E,'[2]853-224170-107'!$A:$L,12,0)</f>
        <v>100.80000000000001</v>
      </c>
      <c r="Y172" s="58">
        <f>J172*X172</f>
        <v>100.80000000000001</v>
      </c>
      <c r="Z172" s="58">
        <f>VLOOKUP(E:E,'[3]costed bom'!$E$2:$AA$495,23,0)</f>
        <v>47</v>
      </c>
      <c r="AA172" s="58">
        <f t="shared" si="78"/>
        <v>47</v>
      </c>
      <c r="AB172" s="58">
        <f>Y172-AA172</f>
        <v>53.800000000000011</v>
      </c>
      <c r="AC172">
        <v>77</v>
      </c>
      <c r="AD172" t="s">
        <v>670</v>
      </c>
    </row>
    <row r="173" spans="1:30" ht="13" x14ac:dyDescent="0.3">
      <c r="A173" s="49">
        <v>200</v>
      </c>
      <c r="B173" s="49">
        <v>7000</v>
      </c>
      <c r="C173" s="50">
        <v>2</v>
      </c>
      <c r="D173" s="51" t="s">
        <v>85</v>
      </c>
      <c r="E173" s="51" t="s">
        <v>193</v>
      </c>
      <c r="F173" s="50"/>
      <c r="G173" s="51" t="s">
        <v>86</v>
      </c>
      <c r="H173" s="51" t="s">
        <v>387</v>
      </c>
      <c r="I173" s="52">
        <v>1</v>
      </c>
      <c r="J173" s="52">
        <v>1</v>
      </c>
      <c r="K173" s="51" t="s">
        <v>4</v>
      </c>
      <c r="L173" s="51" t="s">
        <v>11</v>
      </c>
      <c r="M173" s="51" t="s">
        <v>8</v>
      </c>
      <c r="N173" s="51" t="s">
        <v>171</v>
      </c>
      <c r="O173" s="50"/>
      <c r="P173" s="50" t="s">
        <v>342</v>
      </c>
      <c r="Q173" s="50" t="s">
        <v>342</v>
      </c>
      <c r="R173" s="59"/>
      <c r="S173" s="59">
        <f t="shared" ref="S173:S176" si="84">J173*R173</f>
        <v>0</v>
      </c>
      <c r="T173" s="59"/>
      <c r="U173" s="59">
        <f t="shared" ref="U173:U176" si="85">J173*T173</f>
        <v>0</v>
      </c>
      <c r="V173" s="59"/>
      <c r="W173" s="59">
        <f t="shared" ref="W173:W176" si="86">J173*V173</f>
        <v>0</v>
      </c>
      <c r="X173" s="59"/>
      <c r="Y173" s="59">
        <f t="shared" ref="Y173:Y176" si="87">J173*X173</f>
        <v>0</v>
      </c>
      <c r="Z173" s="58">
        <f>VLOOKUP(E:E,'[3]costed bom'!$E$2:$AA$495,23,0)</f>
        <v>0</v>
      </c>
      <c r="AA173" s="58">
        <f t="shared" si="78"/>
        <v>0</v>
      </c>
      <c r="AB173" s="59"/>
      <c r="AC173" s="50"/>
      <c r="AD173" s="50"/>
    </row>
    <row r="174" spans="1:30" ht="13" x14ac:dyDescent="0.3">
      <c r="A174" s="49">
        <v>201</v>
      </c>
      <c r="B174" s="49">
        <v>7001</v>
      </c>
      <c r="C174" s="50">
        <v>2</v>
      </c>
      <c r="D174" s="51" t="s">
        <v>85</v>
      </c>
      <c r="E174" s="51" t="s">
        <v>170</v>
      </c>
      <c r="F174" s="50"/>
      <c r="G174" s="51" t="s">
        <v>578</v>
      </c>
      <c r="H174" s="51" t="s">
        <v>388</v>
      </c>
      <c r="I174" s="52">
        <v>1</v>
      </c>
      <c r="J174" s="52">
        <v>1</v>
      </c>
      <c r="K174" s="51" t="s">
        <v>4</v>
      </c>
      <c r="L174" s="51" t="s">
        <v>11</v>
      </c>
      <c r="M174" s="51" t="s">
        <v>8</v>
      </c>
      <c r="N174" s="51" t="s">
        <v>171</v>
      </c>
      <c r="O174" s="50"/>
      <c r="P174" s="50" t="s">
        <v>342</v>
      </c>
      <c r="Q174" s="50" t="s">
        <v>342</v>
      </c>
      <c r="R174" s="59"/>
      <c r="S174" s="59">
        <f t="shared" si="84"/>
        <v>0</v>
      </c>
      <c r="T174" s="59"/>
      <c r="U174" s="59">
        <f t="shared" si="85"/>
        <v>0</v>
      </c>
      <c r="V174" s="59"/>
      <c r="W174" s="59">
        <f t="shared" si="86"/>
        <v>0</v>
      </c>
      <c r="X174" s="59"/>
      <c r="Y174" s="59">
        <f t="shared" si="87"/>
        <v>0</v>
      </c>
      <c r="Z174" s="58">
        <f>VLOOKUP(E:E,'[3]costed bom'!$E$2:$AA$495,23,0)</f>
        <v>0</v>
      </c>
      <c r="AA174" s="58">
        <f t="shared" si="78"/>
        <v>0</v>
      </c>
      <c r="AB174" s="59"/>
      <c r="AC174" s="50"/>
      <c r="AD174" s="50"/>
    </row>
    <row r="175" spans="1:30" ht="13" x14ac:dyDescent="0.3">
      <c r="A175" s="49">
        <v>202</v>
      </c>
      <c r="B175" s="49">
        <v>7002</v>
      </c>
      <c r="C175" s="50">
        <v>2</v>
      </c>
      <c r="D175" s="51" t="s">
        <v>85</v>
      </c>
      <c r="E175" s="51" t="s">
        <v>172</v>
      </c>
      <c r="F175" s="50"/>
      <c r="G175" s="51" t="s">
        <v>585</v>
      </c>
      <c r="H175" s="51" t="s">
        <v>402</v>
      </c>
      <c r="I175" s="52">
        <v>1</v>
      </c>
      <c r="J175" s="52">
        <v>1</v>
      </c>
      <c r="K175" s="51" t="s">
        <v>4</v>
      </c>
      <c r="L175" s="51" t="s">
        <v>11</v>
      </c>
      <c r="M175" s="51" t="s">
        <v>8</v>
      </c>
      <c r="N175" s="51" t="s">
        <v>171</v>
      </c>
      <c r="O175" s="50"/>
      <c r="P175" s="50" t="s">
        <v>342</v>
      </c>
      <c r="Q175" s="50" t="s">
        <v>342</v>
      </c>
      <c r="R175" s="59"/>
      <c r="S175" s="59">
        <f t="shared" si="84"/>
        <v>0</v>
      </c>
      <c r="T175" s="59"/>
      <c r="U175" s="59">
        <f t="shared" si="85"/>
        <v>0</v>
      </c>
      <c r="V175" s="59"/>
      <c r="W175" s="59">
        <f t="shared" si="86"/>
        <v>0</v>
      </c>
      <c r="X175" s="59"/>
      <c r="Y175" s="59">
        <f t="shared" si="87"/>
        <v>0</v>
      </c>
      <c r="Z175" s="58">
        <f>VLOOKUP(E:E,'[3]costed bom'!$E$2:$AA$495,23,0)</f>
        <v>0</v>
      </c>
      <c r="AA175" s="58">
        <f t="shared" si="78"/>
        <v>0</v>
      </c>
      <c r="AB175" s="59"/>
      <c r="AC175" s="50"/>
      <c r="AD175" s="50"/>
    </row>
    <row r="176" spans="1:30" ht="13" x14ac:dyDescent="0.3">
      <c r="A176" s="49">
        <v>203</v>
      </c>
      <c r="B176" s="49">
        <v>7003</v>
      </c>
      <c r="C176" s="50">
        <v>2</v>
      </c>
      <c r="D176" s="51" t="s">
        <v>85</v>
      </c>
      <c r="E176" s="51" t="s">
        <v>173</v>
      </c>
      <c r="F176" s="50"/>
      <c r="G176" s="51" t="s">
        <v>582</v>
      </c>
      <c r="H176" s="51" t="s">
        <v>391</v>
      </c>
      <c r="I176" s="52">
        <v>1</v>
      </c>
      <c r="J176" s="52">
        <v>1</v>
      </c>
      <c r="K176" s="51" t="s">
        <v>4</v>
      </c>
      <c r="L176" s="51" t="s">
        <v>11</v>
      </c>
      <c r="M176" s="51" t="s">
        <v>8</v>
      </c>
      <c r="N176" s="51" t="s">
        <v>171</v>
      </c>
      <c r="O176" s="50"/>
      <c r="P176" s="50" t="s">
        <v>342</v>
      </c>
      <c r="Q176" s="50" t="s">
        <v>342</v>
      </c>
      <c r="R176" s="59"/>
      <c r="S176" s="59">
        <f t="shared" si="84"/>
        <v>0</v>
      </c>
      <c r="T176" s="59"/>
      <c r="U176" s="59">
        <f t="shared" si="85"/>
        <v>0</v>
      </c>
      <c r="V176" s="59"/>
      <c r="W176" s="59">
        <f t="shared" si="86"/>
        <v>0</v>
      </c>
      <c r="X176" s="59"/>
      <c r="Y176" s="59">
        <f t="shared" si="87"/>
        <v>0</v>
      </c>
      <c r="Z176" s="58">
        <f>VLOOKUP(E:E,'[3]costed bom'!$E$2:$AA$495,23,0)</f>
        <v>0</v>
      </c>
      <c r="AA176" s="58">
        <f t="shared" si="78"/>
        <v>0</v>
      </c>
      <c r="AB176" s="59"/>
      <c r="AC176" s="50"/>
      <c r="AD176" s="50"/>
    </row>
    <row r="177" spans="1:30" ht="13" x14ac:dyDescent="0.3">
      <c r="A177" s="47">
        <v>204</v>
      </c>
      <c r="B177" s="47">
        <v>42</v>
      </c>
      <c r="C177">
        <v>1</v>
      </c>
      <c r="D177" s="46" t="s">
        <v>2</v>
      </c>
      <c r="E177" s="46" t="s">
        <v>87</v>
      </c>
      <c r="F177" t="s">
        <v>637</v>
      </c>
      <c r="G177" s="46" t="s">
        <v>585</v>
      </c>
      <c r="H177" s="46" t="s">
        <v>486</v>
      </c>
      <c r="I177" s="48">
        <v>2</v>
      </c>
      <c r="J177" s="48">
        <v>2</v>
      </c>
      <c r="K177" s="46" t="s">
        <v>4</v>
      </c>
      <c r="L177" s="46" t="s">
        <v>11</v>
      </c>
      <c r="M177" s="46" t="s">
        <v>8</v>
      </c>
      <c r="N177" s="46" t="s">
        <v>5</v>
      </c>
      <c r="O177" t="s">
        <v>648</v>
      </c>
      <c r="P177" t="s">
        <v>88</v>
      </c>
      <c r="Q177" t="s">
        <v>57</v>
      </c>
      <c r="R177" s="58">
        <f>VLOOKUP(E:E,'[2]853-224170-107'!$A:$F,6,0)</f>
        <v>15.18</v>
      </c>
      <c r="S177" s="58">
        <f t="shared" ref="S177:S191" si="88">J177*R177</f>
        <v>30.36</v>
      </c>
      <c r="T177" s="58">
        <f>VLOOKUP(E:E,'[2]853-224170-107'!$A:$H,8,0)</f>
        <v>15.18</v>
      </c>
      <c r="U177" s="58">
        <f t="shared" ref="U177:U191" si="89">J177*T177</f>
        <v>30.36</v>
      </c>
      <c r="V177" s="58">
        <f>VLOOKUP(E:E,'[2]853-224170-107'!$A:$J,10,0)</f>
        <v>15.18</v>
      </c>
      <c r="W177" s="58">
        <f t="shared" ref="W177:W191" si="90">J177*V177</f>
        <v>30.36</v>
      </c>
      <c r="X177" s="58">
        <f>VLOOKUP(E:E,'[2]853-224170-107'!$A:$L,12,0)</f>
        <v>15.18</v>
      </c>
      <c r="Y177" s="58">
        <f t="shared" ref="Y177:Y191" si="91">J177*X177</f>
        <v>30.36</v>
      </c>
      <c r="Z177" s="58">
        <f>VLOOKUP(E:E,'[3]costed bom'!$E$2:$AA$495,23,0)</f>
        <v>20.77</v>
      </c>
      <c r="AA177" s="58">
        <f t="shared" si="78"/>
        <v>41.54</v>
      </c>
      <c r="AB177" s="58">
        <f t="shared" ref="AB177:AB179" si="92">Y177-AA177</f>
        <v>-11.18</v>
      </c>
      <c r="AC177">
        <v>28</v>
      </c>
      <c r="AD177" t="s">
        <v>670</v>
      </c>
    </row>
    <row r="178" spans="1:30" ht="13" x14ac:dyDescent="0.3">
      <c r="A178" s="47">
        <v>205</v>
      </c>
      <c r="B178" s="47">
        <v>43</v>
      </c>
      <c r="C178">
        <v>1</v>
      </c>
      <c r="D178" s="46" t="s">
        <v>2</v>
      </c>
      <c r="E178" s="46" t="s">
        <v>89</v>
      </c>
      <c r="F178" t="s">
        <v>637</v>
      </c>
      <c r="G178" s="46" t="s">
        <v>584</v>
      </c>
      <c r="H178" s="46" t="s">
        <v>487</v>
      </c>
      <c r="I178" s="48">
        <v>4</v>
      </c>
      <c r="J178" s="48">
        <v>4</v>
      </c>
      <c r="K178" s="46" t="s">
        <v>4</v>
      </c>
      <c r="L178" s="46" t="s">
        <v>11</v>
      </c>
      <c r="M178" s="46" t="s">
        <v>8</v>
      </c>
      <c r="N178" s="46" t="s">
        <v>5</v>
      </c>
      <c r="O178" t="s">
        <v>656</v>
      </c>
      <c r="P178" t="s">
        <v>90</v>
      </c>
      <c r="Q178" t="s">
        <v>91</v>
      </c>
      <c r="R178" s="58">
        <f>VLOOKUP(E:E,'[2]853-224170-107'!$A:$F,6,0)</f>
        <v>59.95</v>
      </c>
      <c r="S178" s="58">
        <f t="shared" si="88"/>
        <v>239.8</v>
      </c>
      <c r="T178" s="58">
        <f>VLOOKUP(E:E,'[2]853-224170-107'!$A:$H,8,0)</f>
        <v>59.95</v>
      </c>
      <c r="U178" s="58">
        <f t="shared" si="89"/>
        <v>239.8</v>
      </c>
      <c r="V178" s="58">
        <f>VLOOKUP(E:E,'[2]853-224170-107'!$A:$J,10,0)</f>
        <v>59.95</v>
      </c>
      <c r="W178" s="58">
        <f t="shared" si="90"/>
        <v>239.8</v>
      </c>
      <c r="X178" s="58">
        <f>VLOOKUP(E:E,'[2]853-224170-107'!$A:$L,12,0)</f>
        <v>59.95</v>
      </c>
      <c r="Y178" s="58">
        <f t="shared" si="91"/>
        <v>239.8</v>
      </c>
      <c r="Z178" s="58">
        <f>VLOOKUP(E:E,'[3]costed bom'!$E$2:$AA$495,23,0)</f>
        <v>74.319999999999993</v>
      </c>
      <c r="AA178" s="58">
        <f t="shared" si="78"/>
        <v>297.27999999999997</v>
      </c>
      <c r="AB178" s="58">
        <f t="shared" si="92"/>
        <v>-57.479999999999961</v>
      </c>
      <c r="AC178">
        <v>140</v>
      </c>
      <c r="AD178" t="s">
        <v>670</v>
      </c>
    </row>
    <row r="179" spans="1:30" ht="13" x14ac:dyDescent="0.3">
      <c r="A179" s="47">
        <v>206</v>
      </c>
      <c r="B179" s="47">
        <v>44</v>
      </c>
      <c r="C179">
        <v>1</v>
      </c>
      <c r="D179" s="46" t="s">
        <v>2</v>
      </c>
      <c r="E179" s="46" t="s">
        <v>92</v>
      </c>
      <c r="F179" t="s">
        <v>638</v>
      </c>
      <c r="G179" s="46" t="s">
        <v>585</v>
      </c>
      <c r="H179" s="46" t="s">
        <v>488</v>
      </c>
      <c r="I179" s="48">
        <v>1</v>
      </c>
      <c r="J179" s="48">
        <v>1</v>
      </c>
      <c r="K179" s="46" t="s">
        <v>4</v>
      </c>
      <c r="L179" s="46" t="s">
        <v>6</v>
      </c>
      <c r="M179" s="46" t="s">
        <v>8</v>
      </c>
      <c r="N179" s="46" t="s">
        <v>5</v>
      </c>
      <c r="O179" s="61" t="s">
        <v>640</v>
      </c>
      <c r="P179" t="s">
        <v>342</v>
      </c>
      <c r="Q179" t="s">
        <v>342</v>
      </c>
      <c r="R179" s="58">
        <f>VLOOKUP(E:E,'[2]853-224170-107'!$A:$F,6,0)</f>
        <v>40.583999999999996</v>
      </c>
      <c r="S179" s="58">
        <f t="shared" si="88"/>
        <v>40.583999999999996</v>
      </c>
      <c r="T179" s="58">
        <f>VLOOKUP(E:E,'[2]853-224170-107'!$A:$H,8,0)</f>
        <v>39.516000000000005</v>
      </c>
      <c r="U179" s="58">
        <f t="shared" si="89"/>
        <v>39.516000000000005</v>
      </c>
      <c r="V179" s="58">
        <f>VLOOKUP(E:E,'[2]853-224170-107'!$A:$J,10,0)</f>
        <v>38.448000000000008</v>
      </c>
      <c r="W179" s="58">
        <f t="shared" si="90"/>
        <v>38.448000000000008</v>
      </c>
      <c r="X179" s="58">
        <f>VLOOKUP(E:E,'[2]853-224170-107'!$A:$L,12,0)</f>
        <v>37.380000000000003</v>
      </c>
      <c r="Y179" s="58">
        <f t="shared" si="91"/>
        <v>37.380000000000003</v>
      </c>
      <c r="Z179" s="58">
        <f>VLOOKUP(E:E,'[3]costed bom'!$E$2:$AA$495,23,0)</f>
        <v>66</v>
      </c>
      <c r="AA179" s="58">
        <f t="shared" si="78"/>
        <v>66</v>
      </c>
      <c r="AB179" s="58">
        <f t="shared" si="92"/>
        <v>-28.619999999999997</v>
      </c>
      <c r="AC179">
        <v>154</v>
      </c>
      <c r="AD179" t="s">
        <v>670</v>
      </c>
    </row>
    <row r="180" spans="1:30" ht="13" x14ac:dyDescent="0.3">
      <c r="A180" s="49">
        <v>207</v>
      </c>
      <c r="B180" s="49">
        <v>0</v>
      </c>
      <c r="C180" s="50">
        <v>2</v>
      </c>
      <c r="D180" s="51" t="s">
        <v>92</v>
      </c>
      <c r="E180" s="51" t="s">
        <v>375</v>
      </c>
      <c r="F180" s="50"/>
      <c r="G180" s="51" t="s">
        <v>585</v>
      </c>
      <c r="H180" s="51" t="s">
        <v>489</v>
      </c>
      <c r="I180" s="52">
        <v>1</v>
      </c>
      <c r="J180" s="52">
        <v>1</v>
      </c>
      <c r="K180" s="51" t="s">
        <v>4</v>
      </c>
      <c r="L180" s="51" t="s">
        <v>6</v>
      </c>
      <c r="M180" s="51" t="s">
        <v>8</v>
      </c>
      <c r="N180" s="51" t="s">
        <v>171</v>
      </c>
      <c r="O180" s="50"/>
      <c r="P180" s="50" t="s">
        <v>342</v>
      </c>
      <c r="Q180" s="50" t="s">
        <v>342</v>
      </c>
      <c r="R180" s="59"/>
      <c r="S180" s="59">
        <f t="shared" si="88"/>
        <v>0</v>
      </c>
      <c r="T180" s="59"/>
      <c r="U180" s="59">
        <f t="shared" si="89"/>
        <v>0</v>
      </c>
      <c r="V180" s="59"/>
      <c r="W180" s="59">
        <f t="shared" si="90"/>
        <v>0</v>
      </c>
      <c r="X180" s="59"/>
      <c r="Y180" s="59">
        <f t="shared" si="91"/>
        <v>0</v>
      </c>
      <c r="Z180" s="58">
        <f>VLOOKUP(E:E,'[3]costed bom'!$E$2:$AA$495,23,0)</f>
        <v>0</v>
      </c>
      <c r="AA180" s="58">
        <f t="shared" si="78"/>
        <v>0</v>
      </c>
      <c r="AB180" s="59"/>
      <c r="AC180" s="50"/>
      <c r="AD180" s="50"/>
    </row>
    <row r="181" spans="1:30" ht="13" x14ac:dyDescent="0.3">
      <c r="A181" s="49">
        <v>208</v>
      </c>
      <c r="B181" s="49">
        <v>1</v>
      </c>
      <c r="C181" s="50">
        <v>2</v>
      </c>
      <c r="D181" s="51" t="s">
        <v>92</v>
      </c>
      <c r="E181" s="51" t="s">
        <v>274</v>
      </c>
      <c r="F181" s="50"/>
      <c r="G181" s="51" t="s">
        <v>584</v>
      </c>
      <c r="H181" s="51" t="s">
        <v>490</v>
      </c>
      <c r="I181" s="52">
        <v>1</v>
      </c>
      <c r="J181" s="52">
        <v>1</v>
      </c>
      <c r="K181" s="51" t="s">
        <v>4</v>
      </c>
      <c r="L181" s="51" t="s">
        <v>11</v>
      </c>
      <c r="M181" s="51" t="s">
        <v>8</v>
      </c>
      <c r="N181" s="51" t="s">
        <v>5</v>
      </c>
      <c r="O181" s="50"/>
      <c r="P181" s="50" t="s">
        <v>616</v>
      </c>
      <c r="Q181" s="50" t="s">
        <v>594</v>
      </c>
      <c r="R181" s="59"/>
      <c r="S181" s="59">
        <f t="shared" si="88"/>
        <v>0</v>
      </c>
      <c r="T181" s="59"/>
      <c r="U181" s="59">
        <f t="shared" si="89"/>
        <v>0</v>
      </c>
      <c r="V181" s="59"/>
      <c r="W181" s="59">
        <f t="shared" si="90"/>
        <v>0</v>
      </c>
      <c r="X181" s="59"/>
      <c r="Y181" s="59">
        <f t="shared" si="91"/>
        <v>0</v>
      </c>
      <c r="Z181" s="58">
        <f>VLOOKUP(E:E,'[3]costed bom'!$E$2:$AA$495,23,0)</f>
        <v>0</v>
      </c>
      <c r="AA181" s="58">
        <f t="shared" si="78"/>
        <v>0</v>
      </c>
      <c r="AB181" s="59"/>
      <c r="AC181" s="50"/>
      <c r="AD181" s="50"/>
    </row>
    <row r="182" spans="1:30" ht="13" x14ac:dyDescent="0.3">
      <c r="A182" s="49">
        <v>209</v>
      </c>
      <c r="B182" s="49">
        <v>2</v>
      </c>
      <c r="C182" s="50">
        <v>2</v>
      </c>
      <c r="D182" s="51" t="s">
        <v>92</v>
      </c>
      <c r="E182" s="51" t="s">
        <v>376</v>
      </c>
      <c r="F182" s="50"/>
      <c r="G182" s="51" t="s">
        <v>584</v>
      </c>
      <c r="H182" s="51" t="s">
        <v>491</v>
      </c>
      <c r="I182" s="52">
        <v>2</v>
      </c>
      <c r="J182" s="52">
        <v>2</v>
      </c>
      <c r="K182" s="51" t="s">
        <v>4</v>
      </c>
      <c r="L182" s="51" t="s">
        <v>11</v>
      </c>
      <c r="M182" s="51" t="s">
        <v>8</v>
      </c>
      <c r="N182" s="51" t="s">
        <v>5</v>
      </c>
      <c r="O182" s="50"/>
      <c r="P182" s="50" t="s">
        <v>617</v>
      </c>
      <c r="Q182" s="50" t="s">
        <v>227</v>
      </c>
      <c r="R182" s="59"/>
      <c r="S182" s="59">
        <f t="shared" si="88"/>
        <v>0</v>
      </c>
      <c r="T182" s="59"/>
      <c r="U182" s="59">
        <f t="shared" si="89"/>
        <v>0</v>
      </c>
      <c r="V182" s="59"/>
      <c r="W182" s="59">
        <f t="shared" si="90"/>
        <v>0</v>
      </c>
      <c r="X182" s="59"/>
      <c r="Y182" s="59">
        <f t="shared" si="91"/>
        <v>0</v>
      </c>
      <c r="Z182" s="58">
        <f>VLOOKUP(E:E,'[3]costed bom'!$E$2:$AA$495,23,0)</f>
        <v>0</v>
      </c>
      <c r="AA182" s="58">
        <f t="shared" si="78"/>
        <v>0</v>
      </c>
      <c r="AB182" s="59"/>
      <c r="AC182" s="50"/>
      <c r="AD182" s="50"/>
    </row>
    <row r="183" spans="1:30" ht="13" x14ac:dyDescent="0.3">
      <c r="A183" s="49">
        <v>210</v>
      </c>
      <c r="B183" s="49">
        <v>3</v>
      </c>
      <c r="C183" s="50">
        <v>2</v>
      </c>
      <c r="D183" s="51" t="s">
        <v>92</v>
      </c>
      <c r="E183" s="51" t="s">
        <v>275</v>
      </c>
      <c r="F183" s="50"/>
      <c r="G183" s="51" t="s">
        <v>585</v>
      </c>
      <c r="H183" s="51" t="s">
        <v>492</v>
      </c>
      <c r="I183" s="52">
        <v>1</v>
      </c>
      <c r="J183" s="52">
        <v>1</v>
      </c>
      <c r="K183" s="51" t="s">
        <v>4</v>
      </c>
      <c r="L183" s="51" t="s">
        <v>11</v>
      </c>
      <c r="M183" s="51" t="s">
        <v>8</v>
      </c>
      <c r="N183" s="51" t="s">
        <v>5</v>
      </c>
      <c r="O183" s="50"/>
      <c r="P183" s="50" t="s">
        <v>276</v>
      </c>
      <c r="Q183" s="50" t="s">
        <v>296</v>
      </c>
      <c r="R183" s="59"/>
      <c r="S183" s="59">
        <f t="shared" si="88"/>
        <v>0</v>
      </c>
      <c r="T183" s="59"/>
      <c r="U183" s="59">
        <f t="shared" si="89"/>
        <v>0</v>
      </c>
      <c r="V183" s="59"/>
      <c r="W183" s="59">
        <f t="shared" si="90"/>
        <v>0</v>
      </c>
      <c r="X183" s="59"/>
      <c r="Y183" s="59">
        <f t="shared" si="91"/>
        <v>0</v>
      </c>
      <c r="Z183" s="58">
        <f>VLOOKUP(E:E,'[3]costed bom'!$E$2:$AA$495,23,0)</f>
        <v>0</v>
      </c>
      <c r="AA183" s="58">
        <f t="shared" si="78"/>
        <v>0</v>
      </c>
      <c r="AB183" s="59"/>
      <c r="AC183" s="50"/>
      <c r="AD183" s="50"/>
    </row>
    <row r="184" spans="1:30" ht="13" x14ac:dyDescent="0.3">
      <c r="A184" s="49">
        <v>211</v>
      </c>
      <c r="B184" s="49">
        <v>4</v>
      </c>
      <c r="C184" s="50">
        <v>2</v>
      </c>
      <c r="D184" s="51" t="s">
        <v>92</v>
      </c>
      <c r="E184" s="51" t="s">
        <v>206</v>
      </c>
      <c r="F184" s="50"/>
      <c r="G184" s="51" t="s">
        <v>585</v>
      </c>
      <c r="H184" s="51" t="s">
        <v>409</v>
      </c>
      <c r="I184" s="52">
        <v>8</v>
      </c>
      <c r="J184" s="52">
        <v>8</v>
      </c>
      <c r="K184" s="51" t="s">
        <v>4</v>
      </c>
      <c r="L184" s="51" t="s">
        <v>11</v>
      </c>
      <c r="M184" s="51" t="s">
        <v>8</v>
      </c>
      <c r="N184" s="51" t="s">
        <v>5</v>
      </c>
      <c r="O184" s="50"/>
      <c r="P184" s="50" t="s">
        <v>207</v>
      </c>
      <c r="Q184" s="50" t="s">
        <v>596</v>
      </c>
      <c r="R184" s="59"/>
      <c r="S184" s="59">
        <f t="shared" si="88"/>
        <v>0</v>
      </c>
      <c r="T184" s="59"/>
      <c r="U184" s="59">
        <f t="shared" si="89"/>
        <v>0</v>
      </c>
      <c r="V184" s="59"/>
      <c r="W184" s="59">
        <f t="shared" si="90"/>
        <v>0</v>
      </c>
      <c r="X184" s="59"/>
      <c r="Y184" s="59">
        <f t="shared" si="91"/>
        <v>0</v>
      </c>
      <c r="Z184" s="58">
        <f>VLOOKUP(E:E,'[3]costed bom'!$E$2:$AA$495,23,0)</f>
        <v>0</v>
      </c>
      <c r="AA184" s="58">
        <f t="shared" si="78"/>
        <v>0</v>
      </c>
      <c r="AB184" s="59"/>
      <c r="AC184" s="50"/>
      <c r="AD184" s="50"/>
    </row>
    <row r="185" spans="1:30" ht="13" x14ac:dyDescent="0.3">
      <c r="A185" s="49">
        <v>212</v>
      </c>
      <c r="B185" s="49">
        <v>5</v>
      </c>
      <c r="C185" s="50">
        <v>2</v>
      </c>
      <c r="D185" s="51" t="s">
        <v>92</v>
      </c>
      <c r="E185" s="51" t="s">
        <v>377</v>
      </c>
      <c r="F185" s="50"/>
      <c r="G185" s="51" t="s">
        <v>578</v>
      </c>
      <c r="H185" s="51" t="s">
        <v>493</v>
      </c>
      <c r="I185" s="52">
        <v>10</v>
      </c>
      <c r="J185" s="52">
        <v>10</v>
      </c>
      <c r="K185" s="51" t="s">
        <v>4</v>
      </c>
      <c r="L185" s="51" t="s">
        <v>11</v>
      </c>
      <c r="M185" s="51" t="s">
        <v>8</v>
      </c>
      <c r="N185" s="51" t="s">
        <v>5</v>
      </c>
      <c r="O185" s="50"/>
      <c r="P185" s="50" t="s">
        <v>618</v>
      </c>
      <c r="Q185" s="50" t="s">
        <v>604</v>
      </c>
      <c r="R185" s="59"/>
      <c r="S185" s="59">
        <f t="shared" si="88"/>
        <v>0</v>
      </c>
      <c r="T185" s="59"/>
      <c r="U185" s="59">
        <f t="shared" si="89"/>
        <v>0</v>
      </c>
      <c r="V185" s="59"/>
      <c r="W185" s="59">
        <f t="shared" si="90"/>
        <v>0</v>
      </c>
      <c r="X185" s="59"/>
      <c r="Y185" s="59">
        <f t="shared" si="91"/>
        <v>0</v>
      </c>
      <c r="Z185" s="58">
        <f>VLOOKUP(E:E,'[3]costed bom'!$E$2:$AA$495,23,0)</f>
        <v>0</v>
      </c>
      <c r="AA185" s="58">
        <f t="shared" si="78"/>
        <v>0</v>
      </c>
      <c r="AB185" s="59"/>
      <c r="AC185" s="50"/>
      <c r="AD185" s="50"/>
    </row>
    <row r="186" spans="1:30" ht="13" x14ac:dyDescent="0.3">
      <c r="A186" s="49">
        <v>213</v>
      </c>
      <c r="B186" s="49">
        <v>6</v>
      </c>
      <c r="C186" s="50">
        <v>2</v>
      </c>
      <c r="D186" s="51" t="s">
        <v>92</v>
      </c>
      <c r="E186" s="51" t="s">
        <v>378</v>
      </c>
      <c r="F186" s="50"/>
      <c r="G186" s="51" t="s">
        <v>585</v>
      </c>
      <c r="H186" s="51" t="s">
        <v>494</v>
      </c>
      <c r="I186" s="52">
        <v>7.5</v>
      </c>
      <c r="J186" s="52">
        <v>7.5</v>
      </c>
      <c r="K186" s="51" t="s">
        <v>163</v>
      </c>
      <c r="L186" s="51" t="s">
        <v>11</v>
      </c>
      <c r="M186" s="51" t="s">
        <v>8</v>
      </c>
      <c r="N186" s="51" t="s">
        <v>5</v>
      </c>
      <c r="O186" s="50"/>
      <c r="P186" s="50" t="s">
        <v>619</v>
      </c>
      <c r="Q186" s="50" t="s">
        <v>203</v>
      </c>
      <c r="R186" s="59"/>
      <c r="S186" s="59">
        <f t="shared" si="88"/>
        <v>0</v>
      </c>
      <c r="T186" s="59"/>
      <c r="U186" s="59">
        <f t="shared" si="89"/>
        <v>0</v>
      </c>
      <c r="V186" s="59"/>
      <c r="W186" s="59">
        <f t="shared" si="90"/>
        <v>0</v>
      </c>
      <c r="X186" s="59"/>
      <c r="Y186" s="59">
        <f t="shared" si="91"/>
        <v>0</v>
      </c>
      <c r="Z186" s="58">
        <f>VLOOKUP(E:E,'[3]costed bom'!$E$2:$AA$495,23,0)</f>
        <v>0</v>
      </c>
      <c r="AA186" s="58">
        <f t="shared" si="78"/>
        <v>0</v>
      </c>
      <c r="AB186" s="59"/>
      <c r="AC186" s="50"/>
      <c r="AD186" s="50"/>
    </row>
    <row r="187" spans="1:30" ht="13" x14ac:dyDescent="0.3">
      <c r="A187" s="49">
        <v>214</v>
      </c>
      <c r="B187" s="49">
        <v>7</v>
      </c>
      <c r="C187" s="50">
        <v>2</v>
      </c>
      <c r="D187" s="51" t="s">
        <v>92</v>
      </c>
      <c r="E187" s="51" t="s">
        <v>216</v>
      </c>
      <c r="F187" s="50"/>
      <c r="G187" s="51" t="s">
        <v>585</v>
      </c>
      <c r="H187" s="51" t="s">
        <v>415</v>
      </c>
      <c r="I187" s="52">
        <v>1</v>
      </c>
      <c r="J187" s="52">
        <v>1</v>
      </c>
      <c r="K187" s="51" t="s">
        <v>163</v>
      </c>
      <c r="L187" s="51" t="s">
        <v>11</v>
      </c>
      <c r="M187" s="51" t="s">
        <v>8</v>
      </c>
      <c r="N187" s="51" t="s">
        <v>5</v>
      </c>
      <c r="O187" s="50"/>
      <c r="P187" s="50" t="s">
        <v>218</v>
      </c>
      <c r="Q187" s="50" t="s">
        <v>217</v>
      </c>
      <c r="R187" s="59"/>
      <c r="S187" s="59">
        <f t="shared" si="88"/>
        <v>0</v>
      </c>
      <c r="T187" s="59"/>
      <c r="U187" s="59">
        <f t="shared" si="89"/>
        <v>0</v>
      </c>
      <c r="V187" s="59"/>
      <c r="W187" s="59">
        <f t="shared" si="90"/>
        <v>0</v>
      </c>
      <c r="X187" s="59"/>
      <c r="Y187" s="59">
        <f t="shared" si="91"/>
        <v>0</v>
      </c>
      <c r="Z187" s="58">
        <f>VLOOKUP(E:E,'[3]costed bom'!$E$2:$AA$495,23,0)</f>
        <v>0</v>
      </c>
      <c r="AA187" s="58">
        <f t="shared" si="78"/>
        <v>0</v>
      </c>
      <c r="AB187" s="59"/>
      <c r="AC187" s="50"/>
      <c r="AD187" s="50"/>
    </row>
    <row r="188" spans="1:30" ht="13" x14ac:dyDescent="0.3">
      <c r="A188" s="49">
        <v>215</v>
      </c>
      <c r="B188" s="49">
        <v>8</v>
      </c>
      <c r="C188" s="50">
        <v>2</v>
      </c>
      <c r="D188" s="51" t="s">
        <v>92</v>
      </c>
      <c r="E188" s="51" t="s">
        <v>277</v>
      </c>
      <c r="F188" s="50"/>
      <c r="G188" s="51" t="s">
        <v>585</v>
      </c>
      <c r="H188" s="51" t="s">
        <v>495</v>
      </c>
      <c r="I188" s="52">
        <v>0.5</v>
      </c>
      <c r="J188" s="52">
        <v>0.5</v>
      </c>
      <c r="K188" s="51" t="s">
        <v>163</v>
      </c>
      <c r="L188" s="51" t="s">
        <v>11</v>
      </c>
      <c r="M188" s="51" t="s">
        <v>8</v>
      </c>
      <c r="N188" s="51" t="s">
        <v>5</v>
      </c>
      <c r="O188" s="50"/>
      <c r="P188" s="50" t="s">
        <v>620</v>
      </c>
      <c r="Q188" s="50" t="s">
        <v>598</v>
      </c>
      <c r="R188" s="59"/>
      <c r="S188" s="59">
        <f t="shared" si="88"/>
        <v>0</v>
      </c>
      <c r="T188" s="59"/>
      <c r="U188" s="59">
        <f t="shared" si="89"/>
        <v>0</v>
      </c>
      <c r="V188" s="59"/>
      <c r="W188" s="59">
        <f t="shared" si="90"/>
        <v>0</v>
      </c>
      <c r="X188" s="59"/>
      <c r="Y188" s="59">
        <f t="shared" si="91"/>
        <v>0</v>
      </c>
      <c r="Z188" s="58">
        <f>VLOOKUP(E:E,'[3]costed bom'!$E$2:$AA$495,23,0)</f>
        <v>0</v>
      </c>
      <c r="AA188" s="58">
        <f t="shared" si="78"/>
        <v>0</v>
      </c>
      <c r="AB188" s="59"/>
      <c r="AC188" s="50"/>
      <c r="AD188" s="50"/>
    </row>
    <row r="189" spans="1:30" ht="13" x14ac:dyDescent="0.3">
      <c r="A189" s="49">
        <v>216</v>
      </c>
      <c r="B189" s="49">
        <v>9</v>
      </c>
      <c r="C189" s="50">
        <v>2</v>
      </c>
      <c r="D189" s="51" t="s">
        <v>92</v>
      </c>
      <c r="E189" s="51" t="s">
        <v>214</v>
      </c>
      <c r="F189" s="50"/>
      <c r="G189" s="51" t="s">
        <v>585</v>
      </c>
      <c r="H189" s="51" t="s">
        <v>414</v>
      </c>
      <c r="I189" s="52">
        <v>2</v>
      </c>
      <c r="J189" s="52">
        <v>2</v>
      </c>
      <c r="K189" s="51" t="s">
        <v>4</v>
      </c>
      <c r="L189" s="51" t="s">
        <v>11</v>
      </c>
      <c r="M189" s="51" t="s">
        <v>8</v>
      </c>
      <c r="N189" s="51" t="s">
        <v>5</v>
      </c>
      <c r="O189" s="50"/>
      <c r="P189" s="50" t="s">
        <v>215</v>
      </c>
      <c r="Q189" s="50" t="s">
        <v>598</v>
      </c>
      <c r="R189" s="59"/>
      <c r="S189" s="59">
        <f t="shared" si="88"/>
        <v>0</v>
      </c>
      <c r="T189" s="59"/>
      <c r="U189" s="59">
        <f t="shared" si="89"/>
        <v>0</v>
      </c>
      <c r="V189" s="59"/>
      <c r="W189" s="59">
        <f t="shared" si="90"/>
        <v>0</v>
      </c>
      <c r="X189" s="59"/>
      <c r="Y189" s="59">
        <f t="shared" si="91"/>
        <v>0</v>
      </c>
      <c r="Z189" s="58">
        <f>VLOOKUP(E:E,'[3]costed bom'!$E$2:$AA$495,23,0)</f>
        <v>0</v>
      </c>
      <c r="AA189" s="58">
        <f t="shared" si="78"/>
        <v>0</v>
      </c>
      <c r="AB189" s="59"/>
      <c r="AC189" s="50"/>
      <c r="AD189" s="50"/>
    </row>
    <row r="190" spans="1:30" ht="13" x14ac:dyDescent="0.3">
      <c r="A190" s="49">
        <v>217</v>
      </c>
      <c r="B190" s="49">
        <v>10</v>
      </c>
      <c r="C190" s="50">
        <v>2</v>
      </c>
      <c r="D190" s="51" t="s">
        <v>92</v>
      </c>
      <c r="E190" s="51" t="s">
        <v>266</v>
      </c>
      <c r="F190" s="50"/>
      <c r="G190" s="51" t="s">
        <v>585</v>
      </c>
      <c r="H190" s="51" t="s">
        <v>477</v>
      </c>
      <c r="I190" s="52">
        <v>1</v>
      </c>
      <c r="J190" s="52">
        <v>1</v>
      </c>
      <c r="K190" s="51" t="s">
        <v>4</v>
      </c>
      <c r="L190" s="51" t="s">
        <v>11</v>
      </c>
      <c r="M190" s="51" t="s">
        <v>8</v>
      </c>
      <c r="N190" s="51" t="s">
        <v>5</v>
      </c>
      <c r="O190" s="50"/>
      <c r="P190" s="50" t="s">
        <v>267</v>
      </c>
      <c r="Q190" s="50" t="s">
        <v>598</v>
      </c>
      <c r="R190" s="59"/>
      <c r="S190" s="59">
        <f t="shared" si="88"/>
        <v>0</v>
      </c>
      <c r="T190" s="59"/>
      <c r="U190" s="59">
        <f t="shared" si="89"/>
        <v>0</v>
      </c>
      <c r="V190" s="59"/>
      <c r="W190" s="59">
        <f t="shared" si="90"/>
        <v>0</v>
      </c>
      <c r="X190" s="59"/>
      <c r="Y190" s="59">
        <f t="shared" si="91"/>
        <v>0</v>
      </c>
      <c r="Z190" s="58">
        <f>VLOOKUP(E:E,'[3]costed bom'!$E$2:$AA$495,23,0)</f>
        <v>0</v>
      </c>
      <c r="AA190" s="58">
        <f t="shared" si="78"/>
        <v>0</v>
      </c>
      <c r="AB190" s="59"/>
      <c r="AC190" s="50"/>
      <c r="AD190" s="50"/>
    </row>
    <row r="191" spans="1:30" ht="13" x14ac:dyDescent="0.3">
      <c r="A191" s="49">
        <v>218</v>
      </c>
      <c r="B191" s="49">
        <v>11</v>
      </c>
      <c r="C191" s="50">
        <v>2</v>
      </c>
      <c r="D191" s="51" t="s">
        <v>92</v>
      </c>
      <c r="E191" s="51" t="s">
        <v>278</v>
      </c>
      <c r="F191" s="50"/>
      <c r="G191" s="51" t="s">
        <v>585</v>
      </c>
      <c r="H191" s="51" t="s">
        <v>496</v>
      </c>
      <c r="I191" s="52">
        <v>1</v>
      </c>
      <c r="J191" s="52">
        <v>1</v>
      </c>
      <c r="K191" s="51" t="s">
        <v>4</v>
      </c>
      <c r="L191" s="51" t="s">
        <v>11</v>
      </c>
      <c r="M191" s="51" t="s">
        <v>8</v>
      </c>
      <c r="N191" s="51" t="s">
        <v>5</v>
      </c>
      <c r="O191" s="50"/>
      <c r="P191" s="50" t="s">
        <v>279</v>
      </c>
      <c r="Q191" s="50" t="s">
        <v>594</v>
      </c>
      <c r="R191" s="59"/>
      <c r="S191" s="59">
        <f t="shared" si="88"/>
        <v>0</v>
      </c>
      <c r="T191" s="59"/>
      <c r="U191" s="59">
        <f t="shared" si="89"/>
        <v>0</v>
      </c>
      <c r="V191" s="59"/>
      <c r="W191" s="59">
        <f t="shared" si="90"/>
        <v>0</v>
      </c>
      <c r="X191" s="59"/>
      <c r="Y191" s="59">
        <f t="shared" si="91"/>
        <v>0</v>
      </c>
      <c r="Z191" s="58">
        <f>VLOOKUP(E:E,'[3]costed bom'!$E$2:$AA$495,23,0)</f>
        <v>0</v>
      </c>
      <c r="AA191" s="58">
        <f t="shared" si="78"/>
        <v>0</v>
      </c>
      <c r="AB191" s="59"/>
      <c r="AC191" s="50"/>
      <c r="AD191" s="50"/>
    </row>
    <row r="192" spans="1:30" ht="13" x14ac:dyDescent="0.3">
      <c r="A192" s="47">
        <v>219</v>
      </c>
      <c r="B192" s="47">
        <v>46</v>
      </c>
      <c r="C192">
        <v>1</v>
      </c>
      <c r="D192" s="46" t="s">
        <v>2</v>
      </c>
      <c r="E192" s="46" t="s">
        <v>93</v>
      </c>
      <c r="F192" t="s">
        <v>638</v>
      </c>
      <c r="G192" s="46" t="s">
        <v>584</v>
      </c>
      <c r="H192" s="46" t="s">
        <v>497</v>
      </c>
      <c r="I192" s="48">
        <v>1</v>
      </c>
      <c r="J192" s="48">
        <v>1</v>
      </c>
      <c r="K192" s="46" t="s">
        <v>4</v>
      </c>
      <c r="L192" s="46" t="s">
        <v>6</v>
      </c>
      <c r="M192" s="46" t="s">
        <v>8</v>
      </c>
      <c r="N192" s="46" t="s">
        <v>5</v>
      </c>
      <c r="O192" s="61" t="s">
        <v>640</v>
      </c>
      <c r="P192" t="s">
        <v>342</v>
      </c>
      <c r="Q192" t="s">
        <v>342</v>
      </c>
      <c r="R192" s="58">
        <f>VLOOKUP(E:E,'[2]853-224170-107'!$A:$F,6,0)</f>
        <v>18.182999999999996</v>
      </c>
      <c r="S192" s="58">
        <f>J192*R192</f>
        <v>18.182999999999996</v>
      </c>
      <c r="T192" s="58">
        <f>VLOOKUP(E:E,'[2]853-224170-107'!$A:$H,8,0)</f>
        <v>17.704499999999999</v>
      </c>
      <c r="U192" s="58">
        <f>J192*T192</f>
        <v>17.704499999999999</v>
      </c>
      <c r="V192" s="58">
        <f>VLOOKUP(E:E,'[2]853-224170-107'!$A:$J,10,0)</f>
        <v>17.225999999999999</v>
      </c>
      <c r="W192" s="58">
        <f>J192*V192</f>
        <v>17.225999999999999</v>
      </c>
      <c r="X192" s="58">
        <f>VLOOKUP(E:E,'[2]853-224170-107'!$A:$L,12,0)</f>
        <v>16.747499999999999</v>
      </c>
      <c r="Y192" s="58">
        <f>J192*X192</f>
        <v>16.747499999999999</v>
      </c>
      <c r="Z192" s="58">
        <f>VLOOKUP(E:E,'[3]costed bom'!$E$2:$AA$495,23,0)</f>
        <v>60</v>
      </c>
      <c r="AA192" s="58">
        <f t="shared" si="78"/>
        <v>60</v>
      </c>
      <c r="AB192" s="58">
        <f>Y192-AA192</f>
        <v>-43.252499999999998</v>
      </c>
      <c r="AC192">
        <v>154</v>
      </c>
      <c r="AD192" t="s">
        <v>670</v>
      </c>
    </row>
    <row r="193" spans="1:30" ht="13" x14ac:dyDescent="0.3">
      <c r="A193" s="49">
        <v>220</v>
      </c>
      <c r="B193" s="49">
        <v>1</v>
      </c>
      <c r="C193" s="50">
        <v>2</v>
      </c>
      <c r="D193" s="51" t="s">
        <v>93</v>
      </c>
      <c r="E193" s="51" t="s">
        <v>280</v>
      </c>
      <c r="F193" s="50"/>
      <c r="G193" s="51" t="s">
        <v>585</v>
      </c>
      <c r="H193" s="51" t="s">
        <v>498</v>
      </c>
      <c r="I193" s="52">
        <v>1</v>
      </c>
      <c r="J193" s="52">
        <v>1</v>
      </c>
      <c r="K193" s="51" t="s">
        <v>4</v>
      </c>
      <c r="L193" s="51" t="s">
        <v>11</v>
      </c>
      <c r="M193" s="51" t="s">
        <v>8</v>
      </c>
      <c r="N193" s="51" t="s">
        <v>5</v>
      </c>
      <c r="O193" s="50"/>
      <c r="P193" s="50" t="s">
        <v>281</v>
      </c>
      <c r="Q193" s="50" t="s">
        <v>17</v>
      </c>
      <c r="R193" s="59"/>
      <c r="S193" s="59">
        <f t="shared" ref="S193:S219" si="93">J193*R193</f>
        <v>0</v>
      </c>
      <c r="T193" s="59"/>
      <c r="U193" s="59">
        <f t="shared" ref="U193:U219" si="94">J193*T193</f>
        <v>0</v>
      </c>
      <c r="V193" s="59"/>
      <c r="W193" s="59">
        <f t="shared" ref="W193:W219" si="95">J193*V193</f>
        <v>0</v>
      </c>
      <c r="X193" s="59"/>
      <c r="Y193" s="59">
        <f t="shared" ref="Y193:Y219" si="96">J193*X193</f>
        <v>0</v>
      </c>
      <c r="Z193" s="58">
        <f>VLOOKUP(E:E,'[3]costed bom'!$E$2:$AA$495,23,0)</f>
        <v>0</v>
      </c>
      <c r="AA193" s="58">
        <f t="shared" si="78"/>
        <v>0</v>
      </c>
      <c r="AB193" s="59"/>
      <c r="AC193" s="50"/>
      <c r="AD193" s="50"/>
    </row>
    <row r="194" spans="1:30" ht="13" x14ac:dyDescent="0.3">
      <c r="A194" s="49">
        <v>221</v>
      </c>
      <c r="B194" s="49">
        <v>3</v>
      </c>
      <c r="C194" s="50">
        <v>2</v>
      </c>
      <c r="D194" s="51" t="s">
        <v>93</v>
      </c>
      <c r="E194" s="51" t="s">
        <v>210</v>
      </c>
      <c r="F194" s="50"/>
      <c r="G194" s="51" t="s">
        <v>584</v>
      </c>
      <c r="H194" s="51" t="s">
        <v>411</v>
      </c>
      <c r="I194" s="52">
        <v>1</v>
      </c>
      <c r="J194" s="52">
        <v>1</v>
      </c>
      <c r="K194" s="51" t="s">
        <v>163</v>
      </c>
      <c r="L194" s="51" t="s">
        <v>11</v>
      </c>
      <c r="M194" s="51" t="s">
        <v>8</v>
      </c>
      <c r="N194" s="51" t="s">
        <v>5</v>
      </c>
      <c r="O194" s="50"/>
      <c r="P194" s="50" t="s">
        <v>597</v>
      </c>
      <c r="Q194" s="50" t="s">
        <v>598</v>
      </c>
      <c r="R194" s="59"/>
      <c r="S194" s="59">
        <f t="shared" si="93"/>
        <v>0</v>
      </c>
      <c r="T194" s="59"/>
      <c r="U194" s="59">
        <f t="shared" si="94"/>
        <v>0</v>
      </c>
      <c r="V194" s="59"/>
      <c r="W194" s="59">
        <f t="shared" si="95"/>
        <v>0</v>
      </c>
      <c r="X194" s="59"/>
      <c r="Y194" s="59">
        <f t="shared" si="96"/>
        <v>0</v>
      </c>
      <c r="Z194" s="58">
        <f>VLOOKUP(E:E,'[3]costed bom'!$E$2:$AA$495,23,0)</f>
        <v>0</v>
      </c>
      <c r="AA194" s="58">
        <f t="shared" si="78"/>
        <v>0</v>
      </c>
      <c r="AB194" s="59"/>
      <c r="AC194" s="50"/>
      <c r="AD194" s="50"/>
    </row>
    <row r="195" spans="1:30" ht="13" x14ac:dyDescent="0.3">
      <c r="A195" s="49">
        <v>222</v>
      </c>
      <c r="B195" s="49">
        <v>4</v>
      </c>
      <c r="C195" s="50">
        <v>2</v>
      </c>
      <c r="D195" s="51" t="s">
        <v>93</v>
      </c>
      <c r="E195" s="51" t="s">
        <v>216</v>
      </c>
      <c r="F195" s="50"/>
      <c r="G195" s="51" t="s">
        <v>585</v>
      </c>
      <c r="H195" s="51" t="s">
        <v>415</v>
      </c>
      <c r="I195" s="52">
        <v>0.5</v>
      </c>
      <c r="J195" s="52">
        <v>0.5</v>
      </c>
      <c r="K195" s="51" t="s">
        <v>163</v>
      </c>
      <c r="L195" s="51" t="s">
        <v>11</v>
      </c>
      <c r="M195" s="51" t="s">
        <v>8</v>
      </c>
      <c r="N195" s="51" t="s">
        <v>5</v>
      </c>
      <c r="O195" s="50"/>
      <c r="P195" s="50" t="s">
        <v>218</v>
      </c>
      <c r="Q195" s="50" t="s">
        <v>217</v>
      </c>
      <c r="R195" s="59"/>
      <c r="S195" s="59">
        <f t="shared" si="93"/>
        <v>0</v>
      </c>
      <c r="T195" s="59"/>
      <c r="U195" s="59">
        <f t="shared" si="94"/>
        <v>0</v>
      </c>
      <c r="V195" s="59"/>
      <c r="W195" s="59">
        <f t="shared" si="95"/>
        <v>0</v>
      </c>
      <c r="X195" s="59"/>
      <c r="Y195" s="59">
        <f t="shared" si="96"/>
        <v>0</v>
      </c>
      <c r="Z195" s="58">
        <f>VLOOKUP(E:E,'[3]costed bom'!$E$2:$AA$495,23,0)</f>
        <v>0</v>
      </c>
      <c r="AA195" s="58">
        <f t="shared" si="78"/>
        <v>0</v>
      </c>
      <c r="AB195" s="59"/>
      <c r="AC195" s="50"/>
      <c r="AD195" s="50"/>
    </row>
    <row r="196" spans="1:30" ht="13" x14ac:dyDescent="0.3">
      <c r="A196" s="49">
        <v>223</v>
      </c>
      <c r="B196" s="49">
        <v>5</v>
      </c>
      <c r="C196" s="50">
        <v>2</v>
      </c>
      <c r="D196" s="51" t="s">
        <v>93</v>
      </c>
      <c r="E196" s="51" t="s">
        <v>268</v>
      </c>
      <c r="F196" s="50"/>
      <c r="G196" s="51" t="s">
        <v>585</v>
      </c>
      <c r="H196" s="51" t="s">
        <v>269</v>
      </c>
      <c r="I196" s="52">
        <v>2</v>
      </c>
      <c r="J196" s="52">
        <v>2</v>
      </c>
      <c r="K196" s="51" t="s">
        <v>4</v>
      </c>
      <c r="L196" s="51" t="s">
        <v>11</v>
      </c>
      <c r="M196" s="51" t="s">
        <v>8</v>
      </c>
      <c r="N196" s="51" t="s">
        <v>5</v>
      </c>
      <c r="O196" s="50"/>
      <c r="P196" s="50" t="s">
        <v>270</v>
      </c>
      <c r="Q196" s="50" t="s">
        <v>598</v>
      </c>
      <c r="R196" s="59"/>
      <c r="S196" s="59">
        <f t="shared" si="93"/>
        <v>0</v>
      </c>
      <c r="T196" s="59"/>
      <c r="U196" s="59">
        <f t="shared" si="94"/>
        <v>0</v>
      </c>
      <c r="V196" s="59"/>
      <c r="W196" s="59">
        <f t="shared" si="95"/>
        <v>0</v>
      </c>
      <c r="X196" s="59"/>
      <c r="Y196" s="59">
        <f t="shared" si="96"/>
        <v>0</v>
      </c>
      <c r="Z196" s="58">
        <f>VLOOKUP(E:E,'[3]costed bom'!$E$2:$AA$495,23,0)</f>
        <v>0</v>
      </c>
      <c r="AA196" s="58">
        <f t="shared" si="78"/>
        <v>0</v>
      </c>
      <c r="AB196" s="59"/>
      <c r="AC196" s="50"/>
      <c r="AD196" s="50"/>
    </row>
    <row r="197" spans="1:30" ht="13" x14ac:dyDescent="0.3">
      <c r="A197" s="49">
        <v>224</v>
      </c>
      <c r="B197" s="49">
        <v>6</v>
      </c>
      <c r="C197" s="50">
        <v>2</v>
      </c>
      <c r="D197" s="51" t="s">
        <v>93</v>
      </c>
      <c r="E197" s="51" t="s">
        <v>274</v>
      </c>
      <c r="F197" s="50"/>
      <c r="G197" s="51" t="s">
        <v>584</v>
      </c>
      <c r="H197" s="51" t="s">
        <v>490</v>
      </c>
      <c r="I197" s="52">
        <v>1</v>
      </c>
      <c r="J197" s="52">
        <v>1</v>
      </c>
      <c r="K197" s="51" t="s">
        <v>4</v>
      </c>
      <c r="L197" s="51" t="s">
        <v>11</v>
      </c>
      <c r="M197" s="51" t="s">
        <v>8</v>
      </c>
      <c r="N197" s="51" t="s">
        <v>5</v>
      </c>
      <c r="O197" s="50"/>
      <c r="P197" s="50" t="s">
        <v>616</v>
      </c>
      <c r="Q197" s="50" t="s">
        <v>594</v>
      </c>
      <c r="R197" s="59"/>
      <c r="S197" s="59">
        <f t="shared" si="93"/>
        <v>0</v>
      </c>
      <c r="T197" s="59"/>
      <c r="U197" s="59">
        <f t="shared" si="94"/>
        <v>0</v>
      </c>
      <c r="V197" s="59"/>
      <c r="W197" s="59">
        <f t="shared" si="95"/>
        <v>0</v>
      </c>
      <c r="X197" s="59"/>
      <c r="Y197" s="59">
        <f t="shared" si="96"/>
        <v>0</v>
      </c>
      <c r="Z197" s="58">
        <f>VLOOKUP(E:E,'[3]costed bom'!$E$2:$AA$495,23,0)</f>
        <v>0</v>
      </c>
      <c r="AA197" s="58">
        <f t="shared" ref="AA197:AA260" si="97">J197*Z197</f>
        <v>0</v>
      </c>
      <c r="AB197" s="59"/>
      <c r="AC197" s="50"/>
      <c r="AD197" s="50"/>
    </row>
    <row r="198" spans="1:30" ht="13" x14ac:dyDescent="0.3">
      <c r="A198" s="49">
        <v>225</v>
      </c>
      <c r="B198" s="49">
        <v>7</v>
      </c>
      <c r="C198" s="50">
        <v>2</v>
      </c>
      <c r="D198" s="51" t="s">
        <v>93</v>
      </c>
      <c r="E198" s="51" t="s">
        <v>282</v>
      </c>
      <c r="F198" s="50"/>
      <c r="G198" s="51" t="s">
        <v>86</v>
      </c>
      <c r="H198" s="51" t="s">
        <v>499</v>
      </c>
      <c r="I198" s="52">
        <v>1</v>
      </c>
      <c r="J198" s="52">
        <v>1</v>
      </c>
      <c r="K198" s="51" t="s">
        <v>4</v>
      </c>
      <c r="L198" s="51" t="s">
        <v>11</v>
      </c>
      <c r="M198" s="51" t="s">
        <v>8</v>
      </c>
      <c r="N198" s="51" t="s">
        <v>5</v>
      </c>
      <c r="O198" s="50"/>
      <c r="P198" s="50" t="s">
        <v>352</v>
      </c>
      <c r="Q198" s="50" t="s">
        <v>283</v>
      </c>
      <c r="R198" s="59"/>
      <c r="S198" s="59">
        <f t="shared" si="93"/>
        <v>0</v>
      </c>
      <c r="T198" s="59"/>
      <c r="U198" s="59">
        <f t="shared" si="94"/>
        <v>0</v>
      </c>
      <c r="V198" s="59"/>
      <c r="W198" s="59">
        <f t="shared" si="95"/>
        <v>0</v>
      </c>
      <c r="X198" s="59"/>
      <c r="Y198" s="59">
        <f t="shared" si="96"/>
        <v>0</v>
      </c>
      <c r="Z198" s="58">
        <f>VLOOKUP(E:E,'[3]costed bom'!$E$2:$AA$495,23,0)</f>
        <v>0</v>
      </c>
      <c r="AA198" s="58">
        <f t="shared" si="97"/>
        <v>0</v>
      </c>
      <c r="AB198" s="59"/>
      <c r="AC198" s="50"/>
      <c r="AD198" s="50"/>
    </row>
    <row r="199" spans="1:30" ht="13" x14ac:dyDescent="0.3">
      <c r="A199" s="49">
        <v>226</v>
      </c>
      <c r="B199" s="49">
        <v>8</v>
      </c>
      <c r="C199" s="50">
        <v>2</v>
      </c>
      <c r="D199" s="51" t="s">
        <v>93</v>
      </c>
      <c r="E199" s="51" t="s">
        <v>284</v>
      </c>
      <c r="F199" s="50"/>
      <c r="G199" s="51" t="s">
        <v>585</v>
      </c>
      <c r="H199" s="51" t="s">
        <v>500</v>
      </c>
      <c r="I199" s="52">
        <v>2</v>
      </c>
      <c r="J199" s="52">
        <v>2</v>
      </c>
      <c r="K199" s="51" t="s">
        <v>4</v>
      </c>
      <c r="L199" s="51" t="s">
        <v>11</v>
      </c>
      <c r="M199" s="51" t="s">
        <v>8</v>
      </c>
      <c r="N199" s="51" t="s">
        <v>5</v>
      </c>
      <c r="O199" s="50"/>
      <c r="P199" s="50" t="s">
        <v>207</v>
      </c>
      <c r="Q199" s="50" t="s">
        <v>594</v>
      </c>
      <c r="R199" s="59"/>
      <c r="S199" s="59">
        <f t="shared" si="93"/>
        <v>0</v>
      </c>
      <c r="T199" s="59"/>
      <c r="U199" s="59">
        <f t="shared" si="94"/>
        <v>0</v>
      </c>
      <c r="V199" s="59"/>
      <c r="W199" s="59">
        <f t="shared" si="95"/>
        <v>0</v>
      </c>
      <c r="X199" s="59"/>
      <c r="Y199" s="59">
        <f t="shared" si="96"/>
        <v>0</v>
      </c>
      <c r="Z199" s="58">
        <f>VLOOKUP(E:E,'[3]costed bom'!$E$2:$AA$495,23,0)</f>
        <v>0</v>
      </c>
      <c r="AA199" s="58">
        <f t="shared" si="97"/>
        <v>0</v>
      </c>
      <c r="AB199" s="59"/>
      <c r="AC199" s="50"/>
      <c r="AD199" s="50"/>
    </row>
    <row r="200" spans="1:30" ht="13" x14ac:dyDescent="0.3">
      <c r="A200" s="49">
        <v>227</v>
      </c>
      <c r="B200" s="49">
        <v>9</v>
      </c>
      <c r="C200" s="50">
        <v>2</v>
      </c>
      <c r="D200" s="51" t="s">
        <v>93</v>
      </c>
      <c r="E200" s="51" t="s">
        <v>285</v>
      </c>
      <c r="F200" s="50"/>
      <c r="G200" s="51" t="s">
        <v>584</v>
      </c>
      <c r="H200" s="51" t="s">
        <v>501</v>
      </c>
      <c r="I200" s="52">
        <v>2</v>
      </c>
      <c r="J200" s="52">
        <v>2</v>
      </c>
      <c r="K200" s="51" t="s">
        <v>4</v>
      </c>
      <c r="L200" s="51" t="s">
        <v>11</v>
      </c>
      <c r="M200" s="51" t="s">
        <v>8</v>
      </c>
      <c r="N200" s="51" t="s">
        <v>5</v>
      </c>
      <c r="O200" s="50"/>
      <c r="P200" s="50" t="s">
        <v>348</v>
      </c>
      <c r="Q200" s="50" t="s">
        <v>604</v>
      </c>
      <c r="R200" s="59"/>
      <c r="S200" s="59">
        <f t="shared" si="93"/>
        <v>0</v>
      </c>
      <c r="T200" s="59"/>
      <c r="U200" s="59">
        <f t="shared" si="94"/>
        <v>0</v>
      </c>
      <c r="V200" s="59"/>
      <c r="W200" s="59">
        <f t="shared" si="95"/>
        <v>0</v>
      </c>
      <c r="X200" s="59"/>
      <c r="Y200" s="59">
        <f t="shared" si="96"/>
        <v>0</v>
      </c>
      <c r="Z200" s="58">
        <f>VLOOKUP(E:E,'[3]costed bom'!$E$2:$AA$495,23,0)</f>
        <v>0</v>
      </c>
      <c r="AA200" s="58">
        <f t="shared" si="97"/>
        <v>0</v>
      </c>
      <c r="AB200" s="59"/>
      <c r="AC200" s="50"/>
      <c r="AD200" s="50"/>
    </row>
    <row r="201" spans="1:30" ht="13" x14ac:dyDescent="0.3">
      <c r="A201" s="49">
        <v>228</v>
      </c>
      <c r="B201" s="49">
        <v>10</v>
      </c>
      <c r="C201" s="50">
        <v>2</v>
      </c>
      <c r="D201" s="51" t="s">
        <v>93</v>
      </c>
      <c r="E201" s="51" t="s">
        <v>286</v>
      </c>
      <c r="F201" s="50"/>
      <c r="G201" s="51" t="s">
        <v>585</v>
      </c>
      <c r="H201" s="51" t="s">
        <v>502</v>
      </c>
      <c r="I201" s="52">
        <v>1.2</v>
      </c>
      <c r="J201" s="52">
        <v>1.2</v>
      </c>
      <c r="K201" s="51" t="s">
        <v>163</v>
      </c>
      <c r="L201" s="51" t="s">
        <v>11</v>
      </c>
      <c r="M201" s="51" t="s">
        <v>8</v>
      </c>
      <c r="N201" s="51" t="s">
        <v>5</v>
      </c>
      <c r="O201" s="50"/>
      <c r="P201" s="50" t="s">
        <v>204</v>
      </c>
      <c r="Q201" s="50" t="s">
        <v>203</v>
      </c>
      <c r="R201" s="59"/>
      <c r="S201" s="59">
        <f t="shared" si="93"/>
        <v>0</v>
      </c>
      <c r="T201" s="59"/>
      <c r="U201" s="59">
        <f t="shared" si="94"/>
        <v>0</v>
      </c>
      <c r="V201" s="59"/>
      <c r="W201" s="59">
        <f t="shared" si="95"/>
        <v>0</v>
      </c>
      <c r="X201" s="59"/>
      <c r="Y201" s="59">
        <f t="shared" si="96"/>
        <v>0</v>
      </c>
      <c r="Z201" s="58">
        <f>VLOOKUP(E:E,'[3]costed bom'!$E$2:$AA$495,23,0)</f>
        <v>0</v>
      </c>
      <c r="AA201" s="58">
        <f t="shared" si="97"/>
        <v>0</v>
      </c>
      <c r="AB201" s="59"/>
      <c r="AC201" s="50"/>
      <c r="AD201" s="50"/>
    </row>
    <row r="202" spans="1:30" ht="13" x14ac:dyDescent="0.3">
      <c r="A202" s="49">
        <v>229</v>
      </c>
      <c r="B202" s="49">
        <v>7000</v>
      </c>
      <c r="C202" s="50">
        <v>2</v>
      </c>
      <c r="D202" s="51" t="s">
        <v>93</v>
      </c>
      <c r="E202" s="51" t="s">
        <v>265</v>
      </c>
      <c r="F202" s="50"/>
      <c r="G202" s="51" t="s">
        <v>7</v>
      </c>
      <c r="H202" s="51" t="s">
        <v>468</v>
      </c>
      <c r="I202" s="52">
        <v>1</v>
      </c>
      <c r="J202" s="52">
        <v>1</v>
      </c>
      <c r="K202" s="51" t="s">
        <v>4</v>
      </c>
      <c r="L202" s="51" t="s">
        <v>11</v>
      </c>
      <c r="M202" s="51" t="s">
        <v>8</v>
      </c>
      <c r="N202" s="51" t="s">
        <v>171</v>
      </c>
      <c r="O202" s="50"/>
      <c r="P202" s="50" t="s">
        <v>342</v>
      </c>
      <c r="Q202" s="50" t="s">
        <v>342</v>
      </c>
      <c r="R202" s="59"/>
      <c r="S202" s="59">
        <f t="shared" si="93"/>
        <v>0</v>
      </c>
      <c r="T202" s="59"/>
      <c r="U202" s="59">
        <f t="shared" si="94"/>
        <v>0</v>
      </c>
      <c r="V202" s="59"/>
      <c r="W202" s="59">
        <f t="shared" si="95"/>
        <v>0</v>
      </c>
      <c r="X202" s="59"/>
      <c r="Y202" s="59">
        <f t="shared" si="96"/>
        <v>0</v>
      </c>
      <c r="Z202" s="58">
        <f>VLOOKUP(E:E,'[3]costed bom'!$E$2:$AA$495,23,0)</f>
        <v>0</v>
      </c>
      <c r="AA202" s="58">
        <f t="shared" si="97"/>
        <v>0</v>
      </c>
      <c r="AB202" s="59"/>
      <c r="AC202" s="50"/>
      <c r="AD202" s="50"/>
    </row>
    <row r="203" spans="1:30" ht="13" x14ac:dyDescent="0.3">
      <c r="A203" s="49">
        <v>230</v>
      </c>
      <c r="B203" s="49">
        <v>7000</v>
      </c>
      <c r="C203" s="50">
        <v>3</v>
      </c>
      <c r="D203" s="51" t="s">
        <v>265</v>
      </c>
      <c r="E203" s="51" t="s">
        <v>236</v>
      </c>
      <c r="F203" s="50"/>
      <c r="G203" s="51" t="s">
        <v>587</v>
      </c>
      <c r="H203" s="51" t="s">
        <v>430</v>
      </c>
      <c r="I203" s="52">
        <v>1</v>
      </c>
      <c r="J203" s="52">
        <v>1</v>
      </c>
      <c r="K203" s="51" t="s">
        <v>4</v>
      </c>
      <c r="L203" s="51" t="s">
        <v>11</v>
      </c>
      <c r="M203" s="51" t="s">
        <v>8</v>
      </c>
      <c r="N203" s="51" t="s">
        <v>171</v>
      </c>
      <c r="O203" s="50"/>
      <c r="P203" s="50" t="s">
        <v>342</v>
      </c>
      <c r="Q203" s="50" t="s">
        <v>342</v>
      </c>
      <c r="R203" s="59"/>
      <c r="S203" s="59">
        <f t="shared" si="93"/>
        <v>0</v>
      </c>
      <c r="T203" s="59"/>
      <c r="U203" s="59">
        <f t="shared" si="94"/>
        <v>0</v>
      </c>
      <c r="V203" s="59"/>
      <c r="W203" s="59">
        <f t="shared" si="95"/>
        <v>0</v>
      </c>
      <c r="X203" s="59"/>
      <c r="Y203" s="59">
        <f t="shared" si="96"/>
        <v>0</v>
      </c>
      <c r="Z203" s="58">
        <f>VLOOKUP(E:E,'[3]costed bom'!$E$2:$AA$495,23,0)</f>
        <v>0</v>
      </c>
      <c r="AA203" s="58">
        <f t="shared" si="97"/>
        <v>0</v>
      </c>
      <c r="AB203" s="59"/>
      <c r="AC203" s="50"/>
      <c r="AD203" s="50"/>
    </row>
    <row r="204" spans="1:30" ht="13" x14ac:dyDescent="0.3">
      <c r="A204" s="49">
        <v>231</v>
      </c>
      <c r="B204" s="49">
        <v>7002</v>
      </c>
      <c r="C204" s="50">
        <v>3</v>
      </c>
      <c r="D204" s="51" t="s">
        <v>265</v>
      </c>
      <c r="E204" s="51" t="s">
        <v>366</v>
      </c>
      <c r="F204" s="50"/>
      <c r="G204" s="51" t="s">
        <v>585</v>
      </c>
      <c r="H204" s="51" t="s">
        <v>471</v>
      </c>
      <c r="I204" s="52">
        <v>1</v>
      </c>
      <c r="J204" s="52">
        <v>1</v>
      </c>
      <c r="K204" s="51" t="s">
        <v>4</v>
      </c>
      <c r="L204" s="51" t="s">
        <v>11</v>
      </c>
      <c r="M204" s="51" t="s">
        <v>8</v>
      </c>
      <c r="N204" s="51" t="s">
        <v>171</v>
      </c>
      <c r="O204" s="50"/>
      <c r="P204" s="50" t="s">
        <v>608</v>
      </c>
      <c r="Q204" s="50" t="s">
        <v>609</v>
      </c>
      <c r="R204" s="59"/>
      <c r="S204" s="59">
        <f t="shared" si="93"/>
        <v>0</v>
      </c>
      <c r="T204" s="59"/>
      <c r="U204" s="59">
        <f t="shared" si="94"/>
        <v>0</v>
      </c>
      <c r="V204" s="59"/>
      <c r="W204" s="59">
        <f t="shared" si="95"/>
        <v>0</v>
      </c>
      <c r="X204" s="59"/>
      <c r="Y204" s="59">
        <f t="shared" si="96"/>
        <v>0</v>
      </c>
      <c r="Z204" s="58">
        <f>VLOOKUP(E:E,'[3]costed bom'!$E$2:$AA$495,23,0)</f>
        <v>0</v>
      </c>
      <c r="AA204" s="58">
        <f t="shared" si="97"/>
        <v>0</v>
      </c>
      <c r="AB204" s="59"/>
      <c r="AC204" s="50"/>
      <c r="AD204" s="50"/>
    </row>
    <row r="205" spans="1:30" ht="13" x14ac:dyDescent="0.3">
      <c r="A205" s="49">
        <v>232</v>
      </c>
      <c r="B205" s="49">
        <v>7003</v>
      </c>
      <c r="C205" s="50">
        <v>3</v>
      </c>
      <c r="D205" s="51" t="s">
        <v>265</v>
      </c>
      <c r="E205" s="51" t="s">
        <v>367</v>
      </c>
      <c r="F205" s="50"/>
      <c r="G205" s="51" t="s">
        <v>585</v>
      </c>
      <c r="H205" s="51" t="s">
        <v>472</v>
      </c>
      <c r="I205" s="52">
        <v>1</v>
      </c>
      <c r="J205" s="52">
        <v>1</v>
      </c>
      <c r="K205" s="51" t="s">
        <v>4</v>
      </c>
      <c r="L205" s="51" t="s">
        <v>11</v>
      </c>
      <c r="M205" s="51" t="s">
        <v>8</v>
      </c>
      <c r="N205" s="51" t="s">
        <v>171</v>
      </c>
      <c r="O205" s="50"/>
      <c r="P205" s="50" t="s">
        <v>610</v>
      </c>
      <c r="Q205" s="50" t="s">
        <v>611</v>
      </c>
      <c r="R205" s="59"/>
      <c r="S205" s="59">
        <f t="shared" si="93"/>
        <v>0</v>
      </c>
      <c r="T205" s="59"/>
      <c r="U205" s="59">
        <f t="shared" si="94"/>
        <v>0</v>
      </c>
      <c r="V205" s="59"/>
      <c r="W205" s="59">
        <f t="shared" si="95"/>
        <v>0</v>
      </c>
      <c r="X205" s="59"/>
      <c r="Y205" s="59">
        <f t="shared" si="96"/>
        <v>0</v>
      </c>
      <c r="Z205" s="58">
        <f>VLOOKUP(E:E,'[3]costed bom'!$E$2:$AA$495,23,0)</f>
        <v>0</v>
      </c>
      <c r="AA205" s="58">
        <f t="shared" si="97"/>
        <v>0</v>
      </c>
      <c r="AB205" s="59"/>
      <c r="AC205" s="50"/>
      <c r="AD205" s="50"/>
    </row>
    <row r="206" spans="1:30" ht="13" x14ac:dyDescent="0.3">
      <c r="A206" s="49">
        <v>233</v>
      </c>
      <c r="B206" s="49">
        <v>7004</v>
      </c>
      <c r="C206" s="50">
        <v>3</v>
      </c>
      <c r="D206" s="51" t="s">
        <v>265</v>
      </c>
      <c r="E206" s="51" t="s">
        <v>368</v>
      </c>
      <c r="F206" s="50"/>
      <c r="G206" s="51" t="s">
        <v>584</v>
      </c>
      <c r="H206" s="51" t="s">
        <v>473</v>
      </c>
      <c r="I206" s="52">
        <v>1</v>
      </c>
      <c r="J206" s="52">
        <v>1</v>
      </c>
      <c r="K206" s="51" t="s">
        <v>4</v>
      </c>
      <c r="L206" s="51" t="s">
        <v>11</v>
      </c>
      <c r="M206" s="51" t="s">
        <v>8</v>
      </c>
      <c r="N206" s="51" t="s">
        <v>171</v>
      </c>
      <c r="O206" s="50"/>
      <c r="P206" s="50" t="s">
        <v>612</v>
      </c>
      <c r="Q206" s="50" t="s">
        <v>611</v>
      </c>
      <c r="R206" s="59"/>
      <c r="S206" s="59">
        <f t="shared" si="93"/>
        <v>0</v>
      </c>
      <c r="T206" s="59"/>
      <c r="U206" s="59">
        <f t="shared" si="94"/>
        <v>0</v>
      </c>
      <c r="V206" s="59"/>
      <c r="W206" s="59">
        <f t="shared" si="95"/>
        <v>0</v>
      </c>
      <c r="X206" s="59"/>
      <c r="Y206" s="59">
        <f t="shared" si="96"/>
        <v>0</v>
      </c>
      <c r="Z206" s="58">
        <f>VLOOKUP(E:E,'[3]costed bom'!$E$2:$AA$495,23,0)</f>
        <v>0</v>
      </c>
      <c r="AA206" s="58">
        <f t="shared" si="97"/>
        <v>0</v>
      </c>
      <c r="AB206" s="59"/>
      <c r="AC206" s="50"/>
      <c r="AD206" s="50"/>
    </row>
    <row r="207" spans="1:30" ht="13" x14ac:dyDescent="0.3">
      <c r="A207" s="49">
        <v>234</v>
      </c>
      <c r="B207" s="49">
        <v>7005</v>
      </c>
      <c r="C207" s="50">
        <v>3</v>
      </c>
      <c r="D207" s="51" t="s">
        <v>265</v>
      </c>
      <c r="E207" s="51" t="s">
        <v>369</v>
      </c>
      <c r="F207" s="50"/>
      <c r="G207" s="51" t="s">
        <v>584</v>
      </c>
      <c r="H207" s="51" t="s">
        <v>474</v>
      </c>
      <c r="I207" s="52">
        <v>1</v>
      </c>
      <c r="J207" s="52">
        <v>1</v>
      </c>
      <c r="K207" s="51" t="s">
        <v>4</v>
      </c>
      <c r="L207" s="51" t="s">
        <v>11</v>
      </c>
      <c r="M207" s="51" t="s">
        <v>8</v>
      </c>
      <c r="N207" s="51" t="s">
        <v>171</v>
      </c>
      <c r="O207" s="50"/>
      <c r="P207" s="50" t="s">
        <v>613</v>
      </c>
      <c r="Q207" s="50" t="s">
        <v>611</v>
      </c>
      <c r="R207" s="59"/>
      <c r="S207" s="59">
        <f t="shared" si="93"/>
        <v>0</v>
      </c>
      <c r="T207" s="59"/>
      <c r="U207" s="59">
        <f t="shared" si="94"/>
        <v>0</v>
      </c>
      <c r="V207" s="59"/>
      <c r="W207" s="59">
        <f t="shared" si="95"/>
        <v>0</v>
      </c>
      <c r="X207" s="59"/>
      <c r="Y207" s="59">
        <f t="shared" si="96"/>
        <v>0</v>
      </c>
      <c r="Z207" s="58">
        <f>VLOOKUP(E:E,'[3]costed bom'!$E$2:$AA$495,23,0)</f>
        <v>0</v>
      </c>
      <c r="AA207" s="58">
        <f t="shared" si="97"/>
        <v>0</v>
      </c>
      <c r="AB207" s="59"/>
      <c r="AC207" s="50"/>
      <c r="AD207" s="50"/>
    </row>
    <row r="208" spans="1:30" ht="13" x14ac:dyDescent="0.3">
      <c r="A208" s="49">
        <v>235</v>
      </c>
      <c r="B208" s="49">
        <v>7006</v>
      </c>
      <c r="C208" s="50">
        <v>3</v>
      </c>
      <c r="D208" s="51" t="s">
        <v>265</v>
      </c>
      <c r="E208" s="51" t="s">
        <v>370</v>
      </c>
      <c r="F208" s="50"/>
      <c r="G208" s="51" t="s">
        <v>585</v>
      </c>
      <c r="H208" s="51" t="s">
        <v>475</v>
      </c>
      <c r="I208" s="52">
        <v>1</v>
      </c>
      <c r="J208" s="52">
        <v>1</v>
      </c>
      <c r="K208" s="51" t="s">
        <v>4</v>
      </c>
      <c r="L208" s="51" t="s">
        <v>11</v>
      </c>
      <c r="M208" s="51" t="s">
        <v>8</v>
      </c>
      <c r="N208" s="51" t="s">
        <v>171</v>
      </c>
      <c r="O208" s="50"/>
      <c r="P208" s="50" t="s">
        <v>342</v>
      </c>
      <c r="Q208" s="50" t="s">
        <v>342</v>
      </c>
      <c r="R208" s="59"/>
      <c r="S208" s="59">
        <f t="shared" si="93"/>
        <v>0</v>
      </c>
      <c r="T208" s="59"/>
      <c r="U208" s="59">
        <f t="shared" si="94"/>
        <v>0</v>
      </c>
      <c r="V208" s="59"/>
      <c r="W208" s="59">
        <f t="shared" si="95"/>
        <v>0</v>
      </c>
      <c r="X208" s="59"/>
      <c r="Y208" s="59">
        <f t="shared" si="96"/>
        <v>0</v>
      </c>
      <c r="Z208" s="58">
        <f>VLOOKUP(E:E,'[3]costed bom'!$E$2:$AA$495,23,0)</f>
        <v>0</v>
      </c>
      <c r="AA208" s="58">
        <f t="shared" si="97"/>
        <v>0</v>
      </c>
      <c r="AB208" s="59"/>
      <c r="AC208" s="50"/>
      <c r="AD208" s="50"/>
    </row>
    <row r="209" spans="1:30" ht="13" x14ac:dyDescent="0.3">
      <c r="A209" s="49">
        <v>236</v>
      </c>
      <c r="B209" s="49">
        <v>7007</v>
      </c>
      <c r="C209" s="50">
        <v>3</v>
      </c>
      <c r="D209" s="51" t="s">
        <v>265</v>
      </c>
      <c r="E209" s="51" t="s">
        <v>371</v>
      </c>
      <c r="F209" s="50"/>
      <c r="G209" s="51" t="s">
        <v>585</v>
      </c>
      <c r="H209" s="51" t="s">
        <v>476</v>
      </c>
      <c r="I209" s="52">
        <v>1</v>
      </c>
      <c r="J209" s="52">
        <v>1</v>
      </c>
      <c r="K209" s="51" t="s">
        <v>4</v>
      </c>
      <c r="L209" s="51" t="s">
        <v>11</v>
      </c>
      <c r="M209" s="51" t="s">
        <v>8</v>
      </c>
      <c r="N209" s="51" t="s">
        <v>171</v>
      </c>
      <c r="O209" s="50"/>
      <c r="P209" s="50" t="s">
        <v>342</v>
      </c>
      <c r="Q209" s="50" t="s">
        <v>342</v>
      </c>
      <c r="R209" s="59"/>
      <c r="S209" s="59">
        <f t="shared" si="93"/>
        <v>0</v>
      </c>
      <c r="T209" s="59"/>
      <c r="U209" s="59">
        <f t="shared" si="94"/>
        <v>0</v>
      </c>
      <c r="V209" s="59"/>
      <c r="W209" s="59">
        <f t="shared" si="95"/>
        <v>0</v>
      </c>
      <c r="X209" s="59"/>
      <c r="Y209" s="59">
        <f t="shared" si="96"/>
        <v>0</v>
      </c>
      <c r="Z209" s="58">
        <f>VLOOKUP(E:E,'[3]costed bom'!$E$2:$AA$495,23,0)</f>
        <v>0</v>
      </c>
      <c r="AA209" s="58">
        <f t="shared" si="97"/>
        <v>0</v>
      </c>
      <c r="AB209" s="59"/>
      <c r="AC209" s="50"/>
      <c r="AD209" s="50"/>
    </row>
    <row r="210" spans="1:30" ht="13" x14ac:dyDescent="0.3">
      <c r="A210" s="49">
        <v>237</v>
      </c>
      <c r="B210" s="49">
        <v>7008</v>
      </c>
      <c r="C210" s="50">
        <v>3</v>
      </c>
      <c r="D210" s="51" t="s">
        <v>265</v>
      </c>
      <c r="E210" s="51" t="s">
        <v>214</v>
      </c>
      <c r="F210" s="50"/>
      <c r="G210" s="51" t="s">
        <v>585</v>
      </c>
      <c r="H210" s="51" t="s">
        <v>414</v>
      </c>
      <c r="I210" s="52">
        <v>1</v>
      </c>
      <c r="J210" s="52">
        <v>1</v>
      </c>
      <c r="K210" s="51" t="s">
        <v>4</v>
      </c>
      <c r="L210" s="51" t="s">
        <v>11</v>
      </c>
      <c r="M210" s="51" t="s">
        <v>8</v>
      </c>
      <c r="N210" s="51" t="s">
        <v>171</v>
      </c>
      <c r="O210" s="50"/>
      <c r="P210" s="50" t="s">
        <v>215</v>
      </c>
      <c r="Q210" s="50" t="s">
        <v>598</v>
      </c>
      <c r="R210" s="59"/>
      <c r="S210" s="59">
        <f t="shared" si="93"/>
        <v>0</v>
      </c>
      <c r="T210" s="59"/>
      <c r="U210" s="59">
        <f t="shared" si="94"/>
        <v>0</v>
      </c>
      <c r="V210" s="59"/>
      <c r="W210" s="59">
        <f t="shared" si="95"/>
        <v>0</v>
      </c>
      <c r="X210" s="59"/>
      <c r="Y210" s="59">
        <f t="shared" si="96"/>
        <v>0</v>
      </c>
      <c r="Z210" s="58">
        <f>VLOOKUP(E:E,'[3]costed bom'!$E$2:$AA$495,23,0)</f>
        <v>0</v>
      </c>
      <c r="AA210" s="58">
        <f t="shared" si="97"/>
        <v>0</v>
      </c>
      <c r="AB210" s="59"/>
      <c r="AC210" s="50"/>
      <c r="AD210" s="50"/>
    </row>
    <row r="211" spans="1:30" ht="13" x14ac:dyDescent="0.3">
      <c r="A211" s="49">
        <v>238</v>
      </c>
      <c r="B211" s="49">
        <v>7009</v>
      </c>
      <c r="C211" s="50">
        <v>3</v>
      </c>
      <c r="D211" s="51" t="s">
        <v>265</v>
      </c>
      <c r="E211" s="51" t="s">
        <v>266</v>
      </c>
      <c r="F211" s="50"/>
      <c r="G211" s="51" t="s">
        <v>585</v>
      </c>
      <c r="H211" s="51" t="s">
        <v>477</v>
      </c>
      <c r="I211" s="52">
        <v>1</v>
      </c>
      <c r="J211" s="52">
        <v>1</v>
      </c>
      <c r="K211" s="51" t="s">
        <v>4</v>
      </c>
      <c r="L211" s="51" t="s">
        <v>11</v>
      </c>
      <c r="M211" s="51" t="s">
        <v>8</v>
      </c>
      <c r="N211" s="51" t="s">
        <v>171</v>
      </c>
      <c r="O211" s="50"/>
      <c r="P211" s="50" t="s">
        <v>267</v>
      </c>
      <c r="Q211" s="50" t="s">
        <v>598</v>
      </c>
      <c r="R211" s="59"/>
      <c r="S211" s="59">
        <f t="shared" si="93"/>
        <v>0</v>
      </c>
      <c r="T211" s="59"/>
      <c r="U211" s="59">
        <f t="shared" si="94"/>
        <v>0</v>
      </c>
      <c r="V211" s="59"/>
      <c r="W211" s="59">
        <f t="shared" si="95"/>
        <v>0</v>
      </c>
      <c r="X211" s="59"/>
      <c r="Y211" s="59">
        <f t="shared" si="96"/>
        <v>0</v>
      </c>
      <c r="Z211" s="58">
        <f>VLOOKUP(E:E,'[3]costed bom'!$E$2:$AA$495,23,0)</f>
        <v>0</v>
      </c>
      <c r="AA211" s="58">
        <f t="shared" si="97"/>
        <v>0</v>
      </c>
      <c r="AB211" s="59"/>
      <c r="AC211" s="50"/>
      <c r="AD211" s="50"/>
    </row>
    <row r="212" spans="1:30" ht="13" x14ac:dyDescent="0.3">
      <c r="A212" s="49">
        <v>239</v>
      </c>
      <c r="B212" s="49">
        <v>7010</v>
      </c>
      <c r="C212" s="50">
        <v>3</v>
      </c>
      <c r="D212" s="51" t="s">
        <v>265</v>
      </c>
      <c r="E212" s="51" t="s">
        <v>268</v>
      </c>
      <c r="F212" s="50"/>
      <c r="G212" s="51" t="s">
        <v>585</v>
      </c>
      <c r="H212" s="51" t="s">
        <v>269</v>
      </c>
      <c r="I212" s="52">
        <v>1</v>
      </c>
      <c r="J212" s="52">
        <v>1</v>
      </c>
      <c r="K212" s="51" t="s">
        <v>4</v>
      </c>
      <c r="L212" s="51" t="s">
        <v>11</v>
      </c>
      <c r="M212" s="51" t="s">
        <v>8</v>
      </c>
      <c r="N212" s="51" t="s">
        <v>171</v>
      </c>
      <c r="O212" s="50"/>
      <c r="P212" s="50" t="s">
        <v>270</v>
      </c>
      <c r="Q212" s="50" t="s">
        <v>598</v>
      </c>
      <c r="R212" s="59"/>
      <c r="S212" s="59">
        <f t="shared" si="93"/>
        <v>0</v>
      </c>
      <c r="T212" s="59"/>
      <c r="U212" s="59">
        <f t="shared" si="94"/>
        <v>0</v>
      </c>
      <c r="V212" s="59"/>
      <c r="W212" s="59">
        <f t="shared" si="95"/>
        <v>0</v>
      </c>
      <c r="X212" s="59"/>
      <c r="Y212" s="59">
        <f t="shared" si="96"/>
        <v>0</v>
      </c>
      <c r="Z212" s="58">
        <f>VLOOKUP(E:E,'[3]costed bom'!$E$2:$AA$495,23,0)</f>
        <v>0</v>
      </c>
      <c r="AA212" s="58">
        <f t="shared" si="97"/>
        <v>0</v>
      </c>
      <c r="AB212" s="59"/>
      <c r="AC212" s="50"/>
      <c r="AD212" s="50"/>
    </row>
    <row r="213" spans="1:30" ht="13" x14ac:dyDescent="0.3">
      <c r="A213" s="49">
        <v>240</v>
      </c>
      <c r="B213" s="49">
        <v>7011</v>
      </c>
      <c r="C213" s="50">
        <v>3</v>
      </c>
      <c r="D213" s="51" t="s">
        <v>265</v>
      </c>
      <c r="E213" s="51" t="s">
        <v>372</v>
      </c>
      <c r="F213" s="50"/>
      <c r="G213" s="51" t="s">
        <v>585</v>
      </c>
      <c r="H213" s="51" t="s">
        <v>478</v>
      </c>
      <c r="I213" s="52">
        <v>1</v>
      </c>
      <c r="J213" s="52">
        <v>1</v>
      </c>
      <c r="K213" s="51" t="s">
        <v>4</v>
      </c>
      <c r="L213" s="51" t="s">
        <v>11</v>
      </c>
      <c r="M213" s="51" t="s">
        <v>8</v>
      </c>
      <c r="N213" s="51" t="s">
        <v>171</v>
      </c>
      <c r="O213" s="50"/>
      <c r="P213" s="50" t="s">
        <v>614</v>
      </c>
      <c r="Q213" s="50" t="s">
        <v>598</v>
      </c>
      <c r="R213" s="59"/>
      <c r="S213" s="59">
        <f t="shared" si="93"/>
        <v>0</v>
      </c>
      <c r="T213" s="59"/>
      <c r="U213" s="59">
        <f t="shared" si="94"/>
        <v>0</v>
      </c>
      <c r="V213" s="59"/>
      <c r="W213" s="59">
        <f t="shared" si="95"/>
        <v>0</v>
      </c>
      <c r="X213" s="59"/>
      <c r="Y213" s="59">
        <f t="shared" si="96"/>
        <v>0</v>
      </c>
      <c r="Z213" s="58">
        <f>VLOOKUP(E:E,'[3]costed bom'!$E$2:$AA$495,23,0)</f>
        <v>0</v>
      </c>
      <c r="AA213" s="58">
        <f t="shared" si="97"/>
        <v>0</v>
      </c>
      <c r="AB213" s="59"/>
      <c r="AC213" s="50"/>
      <c r="AD213" s="50"/>
    </row>
    <row r="214" spans="1:30" ht="13" x14ac:dyDescent="0.3">
      <c r="A214" s="49">
        <v>241</v>
      </c>
      <c r="B214" s="49">
        <v>7012</v>
      </c>
      <c r="C214" s="50">
        <v>3</v>
      </c>
      <c r="D214" s="51" t="s">
        <v>265</v>
      </c>
      <c r="E214" s="51" t="s">
        <v>373</v>
      </c>
      <c r="F214" s="50"/>
      <c r="G214" s="51" t="s">
        <v>584</v>
      </c>
      <c r="H214" s="51" t="s">
        <v>479</v>
      </c>
      <c r="I214" s="52">
        <v>1</v>
      </c>
      <c r="J214" s="52">
        <v>1</v>
      </c>
      <c r="K214" s="51" t="s">
        <v>4</v>
      </c>
      <c r="L214" s="51" t="s">
        <v>11</v>
      </c>
      <c r="M214" s="51" t="s">
        <v>8</v>
      </c>
      <c r="N214" s="51" t="s">
        <v>171</v>
      </c>
      <c r="O214" s="50"/>
      <c r="P214" s="50" t="s">
        <v>615</v>
      </c>
      <c r="Q214" s="50" t="s">
        <v>598</v>
      </c>
      <c r="R214" s="59"/>
      <c r="S214" s="59">
        <f t="shared" si="93"/>
        <v>0</v>
      </c>
      <c r="T214" s="59"/>
      <c r="U214" s="59">
        <f t="shared" si="94"/>
        <v>0</v>
      </c>
      <c r="V214" s="59"/>
      <c r="W214" s="59">
        <f t="shared" si="95"/>
        <v>0</v>
      </c>
      <c r="X214" s="59"/>
      <c r="Y214" s="59">
        <f t="shared" si="96"/>
        <v>0</v>
      </c>
      <c r="Z214" s="58">
        <f>VLOOKUP(E:E,'[3]costed bom'!$E$2:$AA$495,23,0)</f>
        <v>0</v>
      </c>
      <c r="AA214" s="58">
        <f t="shared" si="97"/>
        <v>0</v>
      </c>
      <c r="AB214" s="59"/>
      <c r="AC214" s="50"/>
      <c r="AD214" s="50"/>
    </row>
    <row r="215" spans="1:30" ht="13" x14ac:dyDescent="0.3">
      <c r="A215" s="49">
        <v>242</v>
      </c>
      <c r="B215" s="49">
        <v>7013</v>
      </c>
      <c r="C215" s="50">
        <v>3</v>
      </c>
      <c r="D215" s="51" t="s">
        <v>265</v>
      </c>
      <c r="E215" s="51" t="s">
        <v>170</v>
      </c>
      <c r="F215" s="50"/>
      <c r="G215" s="51" t="s">
        <v>578</v>
      </c>
      <c r="H215" s="51" t="s">
        <v>388</v>
      </c>
      <c r="I215" s="52">
        <v>1</v>
      </c>
      <c r="J215" s="52">
        <v>1</v>
      </c>
      <c r="K215" s="51" t="s">
        <v>4</v>
      </c>
      <c r="L215" s="51" t="s">
        <v>11</v>
      </c>
      <c r="M215" s="51" t="s">
        <v>8</v>
      </c>
      <c r="N215" s="51" t="s">
        <v>171</v>
      </c>
      <c r="O215" s="50"/>
      <c r="P215" s="50" t="s">
        <v>342</v>
      </c>
      <c r="Q215" s="50" t="s">
        <v>342</v>
      </c>
      <c r="R215" s="59"/>
      <c r="S215" s="59">
        <f t="shared" si="93"/>
        <v>0</v>
      </c>
      <c r="T215" s="59"/>
      <c r="U215" s="59">
        <f t="shared" si="94"/>
        <v>0</v>
      </c>
      <c r="V215" s="59"/>
      <c r="W215" s="59">
        <f t="shared" si="95"/>
        <v>0</v>
      </c>
      <c r="X215" s="59"/>
      <c r="Y215" s="59">
        <f t="shared" si="96"/>
        <v>0</v>
      </c>
      <c r="Z215" s="58">
        <f>VLOOKUP(E:E,'[3]costed bom'!$E$2:$AA$495,23,0)</f>
        <v>0</v>
      </c>
      <c r="AA215" s="58">
        <f t="shared" si="97"/>
        <v>0</v>
      </c>
      <c r="AB215" s="59"/>
      <c r="AC215" s="50"/>
      <c r="AD215" s="50"/>
    </row>
    <row r="216" spans="1:30" ht="13" x14ac:dyDescent="0.3">
      <c r="A216" s="49">
        <v>243</v>
      </c>
      <c r="B216" s="49">
        <v>7014</v>
      </c>
      <c r="C216" s="50">
        <v>3</v>
      </c>
      <c r="D216" s="51" t="s">
        <v>265</v>
      </c>
      <c r="E216" s="51" t="s">
        <v>374</v>
      </c>
      <c r="F216" s="50"/>
      <c r="G216" s="51" t="s">
        <v>589</v>
      </c>
      <c r="H216" s="51" t="s">
        <v>480</v>
      </c>
      <c r="I216" s="52">
        <v>1</v>
      </c>
      <c r="J216" s="52">
        <v>1</v>
      </c>
      <c r="K216" s="51" t="s">
        <v>4</v>
      </c>
      <c r="L216" s="51" t="s">
        <v>11</v>
      </c>
      <c r="M216" s="51" t="s">
        <v>8</v>
      </c>
      <c r="N216" s="51" t="s">
        <v>171</v>
      </c>
      <c r="O216" s="50"/>
      <c r="P216" s="50" t="s">
        <v>342</v>
      </c>
      <c r="Q216" s="50" t="s">
        <v>342</v>
      </c>
      <c r="R216" s="59"/>
      <c r="S216" s="59">
        <f t="shared" si="93"/>
        <v>0</v>
      </c>
      <c r="T216" s="59"/>
      <c r="U216" s="59">
        <f t="shared" si="94"/>
        <v>0</v>
      </c>
      <c r="V216" s="59"/>
      <c r="W216" s="59">
        <f t="shared" si="95"/>
        <v>0</v>
      </c>
      <c r="X216" s="59"/>
      <c r="Y216" s="59">
        <f t="shared" si="96"/>
        <v>0</v>
      </c>
      <c r="Z216" s="58">
        <f>VLOOKUP(E:E,'[3]costed bom'!$E$2:$AA$495,23,0)</f>
        <v>0</v>
      </c>
      <c r="AA216" s="58">
        <f t="shared" si="97"/>
        <v>0</v>
      </c>
      <c r="AB216" s="59"/>
      <c r="AC216" s="50"/>
      <c r="AD216" s="50"/>
    </row>
    <row r="217" spans="1:30" ht="13" x14ac:dyDescent="0.3">
      <c r="A217" s="49">
        <v>244</v>
      </c>
      <c r="B217" s="49">
        <v>7001</v>
      </c>
      <c r="C217" s="50">
        <v>2</v>
      </c>
      <c r="D217" s="51" t="s">
        <v>93</v>
      </c>
      <c r="E217" s="51" t="s">
        <v>236</v>
      </c>
      <c r="F217" s="50"/>
      <c r="G217" s="51" t="s">
        <v>587</v>
      </c>
      <c r="H217" s="51" t="s">
        <v>430</v>
      </c>
      <c r="I217" s="52">
        <v>1</v>
      </c>
      <c r="J217" s="52">
        <v>1</v>
      </c>
      <c r="K217" s="51" t="s">
        <v>4</v>
      </c>
      <c r="L217" s="51" t="s">
        <v>11</v>
      </c>
      <c r="M217" s="51" t="s">
        <v>8</v>
      </c>
      <c r="N217" s="51" t="s">
        <v>171</v>
      </c>
      <c r="O217" s="50"/>
      <c r="P217" s="50" t="s">
        <v>342</v>
      </c>
      <c r="Q217" s="50" t="s">
        <v>342</v>
      </c>
      <c r="R217" s="59"/>
      <c r="S217" s="59">
        <f t="shared" si="93"/>
        <v>0</v>
      </c>
      <c r="T217" s="59"/>
      <c r="U217" s="59">
        <f t="shared" si="94"/>
        <v>0</v>
      </c>
      <c r="V217" s="59"/>
      <c r="W217" s="59">
        <f t="shared" si="95"/>
        <v>0</v>
      </c>
      <c r="X217" s="59"/>
      <c r="Y217" s="59">
        <f t="shared" si="96"/>
        <v>0</v>
      </c>
      <c r="Z217" s="58">
        <f>VLOOKUP(E:E,'[3]costed bom'!$E$2:$AA$495,23,0)</f>
        <v>0</v>
      </c>
      <c r="AA217" s="58">
        <f t="shared" si="97"/>
        <v>0</v>
      </c>
      <c r="AB217" s="59"/>
      <c r="AC217" s="50"/>
      <c r="AD217" s="50"/>
    </row>
    <row r="218" spans="1:30" ht="13" x14ac:dyDescent="0.3">
      <c r="A218" s="49">
        <v>245</v>
      </c>
      <c r="B218" s="49">
        <v>7002</v>
      </c>
      <c r="C218" s="50">
        <v>2</v>
      </c>
      <c r="D218" s="51" t="s">
        <v>93</v>
      </c>
      <c r="E218" s="51" t="s">
        <v>173</v>
      </c>
      <c r="F218" s="50"/>
      <c r="G218" s="51" t="s">
        <v>582</v>
      </c>
      <c r="H218" s="51" t="s">
        <v>391</v>
      </c>
      <c r="I218" s="52">
        <v>1</v>
      </c>
      <c r="J218" s="52">
        <v>1</v>
      </c>
      <c r="K218" s="51" t="s">
        <v>4</v>
      </c>
      <c r="L218" s="51" t="s">
        <v>11</v>
      </c>
      <c r="M218" s="51" t="s">
        <v>8</v>
      </c>
      <c r="N218" s="51" t="s">
        <v>171</v>
      </c>
      <c r="O218" s="50"/>
      <c r="P218" s="50" t="s">
        <v>342</v>
      </c>
      <c r="Q218" s="50" t="s">
        <v>342</v>
      </c>
      <c r="R218" s="59"/>
      <c r="S218" s="59">
        <f t="shared" si="93"/>
        <v>0</v>
      </c>
      <c r="T218" s="59"/>
      <c r="U218" s="59">
        <f t="shared" si="94"/>
        <v>0</v>
      </c>
      <c r="V218" s="59"/>
      <c r="W218" s="59">
        <f t="shared" si="95"/>
        <v>0</v>
      </c>
      <c r="X218" s="59"/>
      <c r="Y218" s="59">
        <f t="shared" si="96"/>
        <v>0</v>
      </c>
      <c r="Z218" s="58">
        <f>VLOOKUP(E:E,'[3]costed bom'!$E$2:$AA$495,23,0)</f>
        <v>0</v>
      </c>
      <c r="AA218" s="58">
        <f t="shared" si="97"/>
        <v>0</v>
      </c>
      <c r="AB218" s="59"/>
      <c r="AC218" s="50"/>
      <c r="AD218" s="50"/>
    </row>
    <row r="219" spans="1:30" ht="13" x14ac:dyDescent="0.3">
      <c r="A219" s="49">
        <v>246</v>
      </c>
      <c r="B219" s="49">
        <v>7003</v>
      </c>
      <c r="C219" s="50">
        <v>2</v>
      </c>
      <c r="D219" s="51" t="s">
        <v>93</v>
      </c>
      <c r="E219" s="51" t="s">
        <v>287</v>
      </c>
      <c r="F219" s="50"/>
      <c r="G219" s="51" t="s">
        <v>585</v>
      </c>
      <c r="H219" s="51" t="s">
        <v>503</v>
      </c>
      <c r="I219" s="52">
        <v>1</v>
      </c>
      <c r="J219" s="52">
        <v>1</v>
      </c>
      <c r="K219" s="51" t="s">
        <v>4</v>
      </c>
      <c r="L219" s="51" t="s">
        <v>6</v>
      </c>
      <c r="M219" s="51" t="s">
        <v>8</v>
      </c>
      <c r="N219" s="51" t="s">
        <v>171</v>
      </c>
      <c r="O219" s="50"/>
      <c r="P219" s="50" t="s">
        <v>342</v>
      </c>
      <c r="Q219" s="50" t="s">
        <v>342</v>
      </c>
      <c r="R219" s="59"/>
      <c r="S219" s="59">
        <f t="shared" si="93"/>
        <v>0</v>
      </c>
      <c r="T219" s="59"/>
      <c r="U219" s="59">
        <f t="shared" si="94"/>
        <v>0</v>
      </c>
      <c r="V219" s="59"/>
      <c r="W219" s="59">
        <f t="shared" si="95"/>
        <v>0</v>
      </c>
      <c r="X219" s="59"/>
      <c r="Y219" s="59">
        <f t="shared" si="96"/>
        <v>0</v>
      </c>
      <c r="Z219" s="58">
        <f>VLOOKUP(E:E,'[3]costed bom'!$E$2:$AA$495,23,0)</f>
        <v>0</v>
      </c>
      <c r="AA219" s="58">
        <f t="shared" si="97"/>
        <v>0</v>
      </c>
      <c r="AB219" s="59"/>
      <c r="AC219" s="50"/>
      <c r="AD219" s="50"/>
    </row>
    <row r="220" spans="1:30" ht="13" x14ac:dyDescent="0.3">
      <c r="A220" s="47">
        <v>247</v>
      </c>
      <c r="B220" s="47">
        <v>47</v>
      </c>
      <c r="C220">
        <v>1</v>
      </c>
      <c r="D220" s="46" t="s">
        <v>2</v>
      </c>
      <c r="E220" s="46" t="s">
        <v>94</v>
      </c>
      <c r="F220" t="s">
        <v>638</v>
      </c>
      <c r="G220" s="46" t="s">
        <v>585</v>
      </c>
      <c r="H220" s="46" t="s">
        <v>504</v>
      </c>
      <c r="I220" s="48">
        <v>1</v>
      </c>
      <c r="J220" s="48">
        <v>1</v>
      </c>
      <c r="K220" s="46" t="s">
        <v>4</v>
      </c>
      <c r="L220" s="46" t="s">
        <v>11</v>
      </c>
      <c r="M220" s="46" t="s">
        <v>8</v>
      </c>
      <c r="N220" s="46" t="s">
        <v>5</v>
      </c>
      <c r="O220" s="61" t="s">
        <v>640</v>
      </c>
      <c r="P220" t="s">
        <v>342</v>
      </c>
      <c r="Q220" t="s">
        <v>342</v>
      </c>
      <c r="R220" s="58">
        <f>VLOOKUP(E:E,'[2]853-224170-107'!$A:$F,6,0)</f>
        <v>46.728599999999993</v>
      </c>
      <c r="S220" s="58">
        <f>J220*R220</f>
        <v>46.728599999999993</v>
      </c>
      <c r="T220" s="58">
        <f>VLOOKUP(E:E,'[2]853-224170-107'!$A:$H,8,0)</f>
        <v>45.498899999999999</v>
      </c>
      <c r="U220" s="58">
        <f>J220*T220</f>
        <v>45.498899999999999</v>
      </c>
      <c r="V220" s="58">
        <f>VLOOKUP(E:E,'[2]853-224170-107'!$A:$J,10,0)</f>
        <v>44.269199999999998</v>
      </c>
      <c r="W220" s="58">
        <f>J220*V220</f>
        <v>44.269199999999998</v>
      </c>
      <c r="X220" s="58">
        <f>VLOOKUP(E:E,'[2]853-224170-107'!$A:$L,12,0)</f>
        <v>43.039499999999997</v>
      </c>
      <c r="Y220" s="58">
        <f>J220*X220</f>
        <v>43.039499999999997</v>
      </c>
      <c r="Z220" s="58">
        <f>VLOOKUP(E:E,'[3]costed bom'!$E$2:$AA$495,23,0)</f>
        <v>62</v>
      </c>
      <c r="AA220" s="58">
        <f t="shared" si="97"/>
        <v>62</v>
      </c>
      <c r="AB220" s="58">
        <f>Y220-AA220</f>
        <v>-18.960500000000003</v>
      </c>
      <c r="AC220">
        <v>210</v>
      </c>
      <c r="AD220" t="s">
        <v>670</v>
      </c>
    </row>
    <row r="221" spans="1:30" ht="13" x14ac:dyDescent="0.3">
      <c r="A221" s="49">
        <v>248</v>
      </c>
      <c r="B221" s="49">
        <v>0</v>
      </c>
      <c r="C221" s="50">
        <v>2</v>
      </c>
      <c r="D221" s="51" t="s">
        <v>94</v>
      </c>
      <c r="E221" s="51" t="s">
        <v>288</v>
      </c>
      <c r="F221" s="50"/>
      <c r="G221" s="51" t="s">
        <v>585</v>
      </c>
      <c r="H221" s="51" t="s">
        <v>289</v>
      </c>
      <c r="I221" s="52">
        <v>1</v>
      </c>
      <c r="J221" s="52">
        <v>1</v>
      </c>
      <c r="K221" s="51" t="s">
        <v>4</v>
      </c>
      <c r="L221" s="51" t="s">
        <v>11</v>
      </c>
      <c r="M221" s="51" t="s">
        <v>8</v>
      </c>
      <c r="N221" s="51" t="s">
        <v>171</v>
      </c>
      <c r="O221" s="50"/>
      <c r="P221" s="50" t="s">
        <v>342</v>
      </c>
      <c r="Q221" s="50" t="s">
        <v>342</v>
      </c>
      <c r="R221" s="59"/>
      <c r="S221" s="59">
        <f t="shared" ref="S221:S230" si="98">J221*R221</f>
        <v>0</v>
      </c>
      <c r="T221" s="59"/>
      <c r="U221" s="59">
        <f t="shared" ref="U221:U230" si="99">J221*T221</f>
        <v>0</v>
      </c>
      <c r="V221" s="59"/>
      <c r="W221" s="59">
        <f t="shared" ref="W221:W230" si="100">J221*V221</f>
        <v>0</v>
      </c>
      <c r="X221" s="59"/>
      <c r="Y221" s="59">
        <f t="shared" ref="Y221:Y230" si="101">J221*X221</f>
        <v>0</v>
      </c>
      <c r="Z221" s="58">
        <f>VLOOKUP(E:E,'[3]costed bom'!$E$2:$AA$495,23,0)</f>
        <v>0</v>
      </c>
      <c r="AA221" s="58">
        <f t="shared" si="97"/>
        <v>0</v>
      </c>
      <c r="AB221" s="59"/>
      <c r="AC221" s="50"/>
      <c r="AD221" s="50"/>
    </row>
    <row r="222" spans="1:30" ht="13" x14ac:dyDescent="0.3">
      <c r="A222" s="49">
        <v>249</v>
      </c>
      <c r="B222" s="49">
        <v>1</v>
      </c>
      <c r="C222" s="50">
        <v>2</v>
      </c>
      <c r="D222" s="51" t="s">
        <v>94</v>
      </c>
      <c r="E222" s="51" t="s">
        <v>290</v>
      </c>
      <c r="F222" s="50"/>
      <c r="G222" s="51" t="s">
        <v>585</v>
      </c>
      <c r="H222" s="51" t="s">
        <v>505</v>
      </c>
      <c r="I222" s="52">
        <v>7.5</v>
      </c>
      <c r="J222" s="52">
        <v>7.5</v>
      </c>
      <c r="K222" s="51" t="s">
        <v>163</v>
      </c>
      <c r="L222" s="51" t="s">
        <v>11</v>
      </c>
      <c r="M222" s="51" t="s">
        <v>8</v>
      </c>
      <c r="N222" s="51" t="s">
        <v>5</v>
      </c>
      <c r="O222" s="50"/>
      <c r="P222" s="50" t="s">
        <v>621</v>
      </c>
      <c r="Q222" s="50" t="s">
        <v>203</v>
      </c>
      <c r="R222" s="59"/>
      <c r="S222" s="59">
        <f t="shared" si="98"/>
        <v>0</v>
      </c>
      <c r="T222" s="59"/>
      <c r="U222" s="59">
        <f t="shared" si="99"/>
        <v>0</v>
      </c>
      <c r="V222" s="59"/>
      <c r="W222" s="59">
        <f t="shared" si="100"/>
        <v>0</v>
      </c>
      <c r="X222" s="59"/>
      <c r="Y222" s="59">
        <f t="shared" si="101"/>
        <v>0</v>
      </c>
      <c r="Z222" s="58">
        <f>VLOOKUP(E:E,'[3]costed bom'!$E$2:$AA$495,23,0)</f>
        <v>0</v>
      </c>
      <c r="AA222" s="58">
        <f t="shared" si="97"/>
        <v>0</v>
      </c>
      <c r="AB222" s="59"/>
      <c r="AC222" s="50"/>
      <c r="AD222" s="50"/>
    </row>
    <row r="223" spans="1:30" ht="13" x14ac:dyDescent="0.3">
      <c r="A223" s="49">
        <v>250</v>
      </c>
      <c r="B223" s="49">
        <v>2</v>
      </c>
      <c r="C223" s="50">
        <v>2</v>
      </c>
      <c r="D223" s="51" t="s">
        <v>94</v>
      </c>
      <c r="E223" s="51" t="s">
        <v>274</v>
      </c>
      <c r="F223" s="50"/>
      <c r="G223" s="51" t="s">
        <v>584</v>
      </c>
      <c r="H223" s="51" t="s">
        <v>490</v>
      </c>
      <c r="I223" s="52">
        <v>1</v>
      </c>
      <c r="J223" s="52">
        <v>1</v>
      </c>
      <c r="K223" s="51" t="s">
        <v>4</v>
      </c>
      <c r="L223" s="51" t="s">
        <v>11</v>
      </c>
      <c r="M223" s="51" t="s">
        <v>8</v>
      </c>
      <c r="N223" s="51" t="s">
        <v>5</v>
      </c>
      <c r="O223" s="50"/>
      <c r="P223" s="50" t="s">
        <v>616</v>
      </c>
      <c r="Q223" s="50" t="s">
        <v>594</v>
      </c>
      <c r="R223" s="59"/>
      <c r="S223" s="59">
        <f t="shared" si="98"/>
        <v>0</v>
      </c>
      <c r="T223" s="59"/>
      <c r="U223" s="59">
        <f t="shared" si="99"/>
        <v>0</v>
      </c>
      <c r="V223" s="59"/>
      <c r="W223" s="59">
        <f t="shared" si="100"/>
        <v>0</v>
      </c>
      <c r="X223" s="59"/>
      <c r="Y223" s="59">
        <f t="shared" si="101"/>
        <v>0</v>
      </c>
      <c r="Z223" s="58">
        <f>VLOOKUP(E:E,'[3]costed bom'!$E$2:$AA$495,23,0)</f>
        <v>0</v>
      </c>
      <c r="AA223" s="58">
        <f t="shared" si="97"/>
        <v>0</v>
      </c>
      <c r="AB223" s="59"/>
      <c r="AC223" s="50"/>
      <c r="AD223" s="50"/>
    </row>
    <row r="224" spans="1:30" ht="13" x14ac:dyDescent="0.3">
      <c r="A224" s="49">
        <v>251</v>
      </c>
      <c r="B224" s="49">
        <v>3</v>
      </c>
      <c r="C224" s="50">
        <v>2</v>
      </c>
      <c r="D224" s="51" t="s">
        <v>94</v>
      </c>
      <c r="E224" s="51" t="s">
        <v>291</v>
      </c>
      <c r="F224" s="50"/>
      <c r="G224" s="51" t="s">
        <v>584</v>
      </c>
      <c r="H224" s="51" t="s">
        <v>506</v>
      </c>
      <c r="I224" s="52">
        <v>1</v>
      </c>
      <c r="J224" s="52">
        <v>1</v>
      </c>
      <c r="K224" s="51" t="s">
        <v>4</v>
      </c>
      <c r="L224" s="51" t="s">
        <v>11</v>
      </c>
      <c r="M224" s="51" t="s">
        <v>8</v>
      </c>
      <c r="N224" s="51" t="s">
        <v>5</v>
      </c>
      <c r="O224" s="50"/>
      <c r="P224" s="50" t="s">
        <v>622</v>
      </c>
      <c r="Q224" s="50" t="s">
        <v>594</v>
      </c>
      <c r="R224" s="59"/>
      <c r="S224" s="59">
        <f t="shared" si="98"/>
        <v>0</v>
      </c>
      <c r="T224" s="59"/>
      <c r="U224" s="59">
        <f t="shared" si="99"/>
        <v>0</v>
      </c>
      <c r="V224" s="59"/>
      <c r="W224" s="59">
        <f t="shared" si="100"/>
        <v>0</v>
      </c>
      <c r="X224" s="59"/>
      <c r="Y224" s="59">
        <f t="shared" si="101"/>
        <v>0</v>
      </c>
      <c r="Z224" s="58">
        <f>VLOOKUP(E:E,'[3]costed bom'!$E$2:$AA$495,23,0)</f>
        <v>0</v>
      </c>
      <c r="AA224" s="58">
        <f t="shared" si="97"/>
        <v>0</v>
      </c>
      <c r="AB224" s="59"/>
      <c r="AC224" s="50"/>
      <c r="AD224" s="50"/>
    </row>
    <row r="225" spans="1:30" ht="13" x14ac:dyDescent="0.3">
      <c r="A225" s="49">
        <v>252</v>
      </c>
      <c r="B225" s="49">
        <v>5</v>
      </c>
      <c r="C225" s="50">
        <v>2</v>
      </c>
      <c r="D225" s="51" t="s">
        <v>94</v>
      </c>
      <c r="E225" s="51" t="s">
        <v>206</v>
      </c>
      <c r="F225" s="50"/>
      <c r="G225" s="51" t="s">
        <v>585</v>
      </c>
      <c r="H225" s="51" t="s">
        <v>409</v>
      </c>
      <c r="I225" s="52">
        <v>9</v>
      </c>
      <c r="J225" s="52">
        <v>9</v>
      </c>
      <c r="K225" s="51" t="s">
        <v>4</v>
      </c>
      <c r="L225" s="51" t="s">
        <v>11</v>
      </c>
      <c r="M225" s="51" t="s">
        <v>8</v>
      </c>
      <c r="N225" s="51" t="s">
        <v>5</v>
      </c>
      <c r="O225" s="50"/>
      <c r="P225" s="50" t="s">
        <v>207</v>
      </c>
      <c r="Q225" s="50" t="s">
        <v>596</v>
      </c>
      <c r="R225" s="59"/>
      <c r="S225" s="59">
        <f t="shared" si="98"/>
        <v>0</v>
      </c>
      <c r="T225" s="59"/>
      <c r="U225" s="59">
        <f t="shared" si="99"/>
        <v>0</v>
      </c>
      <c r="V225" s="59"/>
      <c r="W225" s="59">
        <f t="shared" si="100"/>
        <v>0</v>
      </c>
      <c r="X225" s="59"/>
      <c r="Y225" s="59">
        <f t="shared" si="101"/>
        <v>0</v>
      </c>
      <c r="Z225" s="58">
        <f>VLOOKUP(E:E,'[3]costed bom'!$E$2:$AA$495,23,0)</f>
        <v>0</v>
      </c>
      <c r="AA225" s="58">
        <f t="shared" si="97"/>
        <v>0</v>
      </c>
      <c r="AB225" s="59"/>
      <c r="AC225" s="50"/>
      <c r="AD225" s="50"/>
    </row>
    <row r="226" spans="1:30" ht="13" x14ac:dyDescent="0.3">
      <c r="A226" s="49">
        <v>253</v>
      </c>
      <c r="B226" s="49">
        <v>6</v>
      </c>
      <c r="C226" s="50">
        <v>2</v>
      </c>
      <c r="D226" s="51" t="s">
        <v>94</v>
      </c>
      <c r="E226" s="51" t="s">
        <v>208</v>
      </c>
      <c r="F226" s="50"/>
      <c r="G226" s="51" t="s">
        <v>584</v>
      </c>
      <c r="H226" s="51" t="s">
        <v>410</v>
      </c>
      <c r="I226" s="52">
        <v>9</v>
      </c>
      <c r="J226" s="52">
        <v>9</v>
      </c>
      <c r="K226" s="51" t="s">
        <v>4</v>
      </c>
      <c r="L226" s="51" t="s">
        <v>11</v>
      </c>
      <c r="M226" s="51" t="s">
        <v>8</v>
      </c>
      <c r="N226" s="51" t="s">
        <v>5</v>
      </c>
      <c r="O226" s="50"/>
      <c r="P226" s="50" t="s">
        <v>209</v>
      </c>
      <c r="Q226" s="50" t="s">
        <v>594</v>
      </c>
      <c r="R226" s="59"/>
      <c r="S226" s="59">
        <f t="shared" si="98"/>
        <v>0</v>
      </c>
      <c r="T226" s="59"/>
      <c r="U226" s="59">
        <f t="shared" si="99"/>
        <v>0</v>
      </c>
      <c r="V226" s="59"/>
      <c r="W226" s="59">
        <f t="shared" si="100"/>
        <v>0</v>
      </c>
      <c r="X226" s="59"/>
      <c r="Y226" s="59">
        <f t="shared" si="101"/>
        <v>0</v>
      </c>
      <c r="Z226" s="58">
        <f>VLOOKUP(E:E,'[3]costed bom'!$E$2:$AA$495,23,0)</f>
        <v>0</v>
      </c>
      <c r="AA226" s="58">
        <f t="shared" si="97"/>
        <v>0</v>
      </c>
      <c r="AB226" s="59"/>
      <c r="AC226" s="50"/>
      <c r="AD226" s="50"/>
    </row>
    <row r="227" spans="1:30" ht="13" x14ac:dyDescent="0.3">
      <c r="A227" s="49">
        <v>254</v>
      </c>
      <c r="B227" s="49">
        <v>7</v>
      </c>
      <c r="C227" s="50">
        <v>2</v>
      </c>
      <c r="D227" s="51" t="s">
        <v>94</v>
      </c>
      <c r="E227" s="51" t="s">
        <v>277</v>
      </c>
      <c r="F227" s="50"/>
      <c r="G227" s="51" t="s">
        <v>585</v>
      </c>
      <c r="H227" s="51" t="s">
        <v>495</v>
      </c>
      <c r="I227" s="52">
        <v>1</v>
      </c>
      <c r="J227" s="52">
        <v>1</v>
      </c>
      <c r="K227" s="51" t="s">
        <v>163</v>
      </c>
      <c r="L227" s="51" t="s">
        <v>11</v>
      </c>
      <c r="M227" s="51" t="s">
        <v>8</v>
      </c>
      <c r="N227" s="51" t="s">
        <v>5</v>
      </c>
      <c r="O227" s="50"/>
      <c r="P227" s="50" t="s">
        <v>620</v>
      </c>
      <c r="Q227" s="50" t="s">
        <v>598</v>
      </c>
      <c r="R227" s="59"/>
      <c r="S227" s="59">
        <f t="shared" si="98"/>
        <v>0</v>
      </c>
      <c r="T227" s="59"/>
      <c r="U227" s="59">
        <f t="shared" si="99"/>
        <v>0</v>
      </c>
      <c r="V227" s="59"/>
      <c r="W227" s="59">
        <f t="shared" si="100"/>
        <v>0</v>
      </c>
      <c r="X227" s="59"/>
      <c r="Y227" s="59">
        <f t="shared" si="101"/>
        <v>0</v>
      </c>
      <c r="Z227" s="58">
        <f>VLOOKUP(E:E,'[3]costed bom'!$E$2:$AA$495,23,0)</f>
        <v>0</v>
      </c>
      <c r="AA227" s="58">
        <f t="shared" si="97"/>
        <v>0</v>
      </c>
      <c r="AB227" s="59"/>
      <c r="AC227" s="50"/>
      <c r="AD227" s="50"/>
    </row>
    <row r="228" spans="1:30" ht="13" x14ac:dyDescent="0.3">
      <c r="A228" s="49">
        <v>255</v>
      </c>
      <c r="B228" s="49">
        <v>8</v>
      </c>
      <c r="C228" s="50">
        <v>2</v>
      </c>
      <c r="D228" s="51" t="s">
        <v>94</v>
      </c>
      <c r="E228" s="51" t="s">
        <v>275</v>
      </c>
      <c r="F228" s="50"/>
      <c r="G228" s="51" t="s">
        <v>585</v>
      </c>
      <c r="H228" s="51" t="s">
        <v>492</v>
      </c>
      <c r="I228" s="52">
        <v>2</v>
      </c>
      <c r="J228" s="52">
        <v>2</v>
      </c>
      <c r="K228" s="51" t="s">
        <v>4</v>
      </c>
      <c r="L228" s="51" t="s">
        <v>11</v>
      </c>
      <c r="M228" s="51" t="s">
        <v>8</v>
      </c>
      <c r="N228" s="51" t="s">
        <v>5</v>
      </c>
      <c r="O228" s="50"/>
      <c r="P228" s="50" t="s">
        <v>276</v>
      </c>
      <c r="Q228" s="50" t="s">
        <v>296</v>
      </c>
      <c r="R228" s="59"/>
      <c r="S228" s="59">
        <f t="shared" si="98"/>
        <v>0</v>
      </c>
      <c r="T228" s="59"/>
      <c r="U228" s="59">
        <f t="shared" si="99"/>
        <v>0</v>
      </c>
      <c r="V228" s="59"/>
      <c r="W228" s="59">
        <f t="shared" si="100"/>
        <v>0</v>
      </c>
      <c r="X228" s="59"/>
      <c r="Y228" s="59">
        <f t="shared" si="101"/>
        <v>0</v>
      </c>
      <c r="Z228" s="58">
        <f>VLOOKUP(E:E,'[3]costed bom'!$E$2:$AA$495,23,0)</f>
        <v>0</v>
      </c>
      <c r="AA228" s="58">
        <f t="shared" si="97"/>
        <v>0</v>
      </c>
      <c r="AB228" s="59"/>
      <c r="AC228" s="50"/>
      <c r="AD228" s="50"/>
    </row>
    <row r="229" spans="1:30" ht="13" x14ac:dyDescent="0.3">
      <c r="A229" s="49">
        <v>256</v>
      </c>
      <c r="B229" s="49">
        <v>9</v>
      </c>
      <c r="C229" s="50">
        <v>2</v>
      </c>
      <c r="D229" s="51" t="s">
        <v>94</v>
      </c>
      <c r="E229" s="51" t="s">
        <v>214</v>
      </c>
      <c r="F229" s="50"/>
      <c r="G229" s="51" t="s">
        <v>585</v>
      </c>
      <c r="H229" s="51" t="s">
        <v>414</v>
      </c>
      <c r="I229" s="52">
        <v>2</v>
      </c>
      <c r="J229" s="52">
        <v>2</v>
      </c>
      <c r="K229" s="51" t="s">
        <v>4</v>
      </c>
      <c r="L229" s="51" t="s">
        <v>11</v>
      </c>
      <c r="M229" s="51" t="s">
        <v>8</v>
      </c>
      <c r="N229" s="51" t="s">
        <v>5</v>
      </c>
      <c r="O229" s="50"/>
      <c r="P229" s="50" t="s">
        <v>215</v>
      </c>
      <c r="Q229" s="50" t="s">
        <v>598</v>
      </c>
      <c r="R229" s="59"/>
      <c r="S229" s="59">
        <f t="shared" si="98"/>
        <v>0</v>
      </c>
      <c r="T229" s="59"/>
      <c r="U229" s="59">
        <f t="shared" si="99"/>
        <v>0</v>
      </c>
      <c r="V229" s="59"/>
      <c r="W229" s="59">
        <f t="shared" si="100"/>
        <v>0</v>
      </c>
      <c r="X229" s="59"/>
      <c r="Y229" s="59">
        <f t="shared" si="101"/>
        <v>0</v>
      </c>
      <c r="Z229" s="58">
        <f>VLOOKUP(E:E,'[3]costed bom'!$E$2:$AA$495,23,0)</f>
        <v>0</v>
      </c>
      <c r="AA229" s="58">
        <f t="shared" si="97"/>
        <v>0</v>
      </c>
      <c r="AB229" s="59"/>
      <c r="AC229" s="50"/>
      <c r="AD229" s="50"/>
    </row>
    <row r="230" spans="1:30" ht="13" x14ac:dyDescent="0.3">
      <c r="A230" s="49">
        <v>257</v>
      </c>
      <c r="B230" s="49">
        <v>10</v>
      </c>
      <c r="C230" s="50">
        <v>2</v>
      </c>
      <c r="D230" s="51" t="s">
        <v>94</v>
      </c>
      <c r="E230" s="51" t="s">
        <v>216</v>
      </c>
      <c r="F230" s="50"/>
      <c r="G230" s="51" t="s">
        <v>585</v>
      </c>
      <c r="H230" s="51" t="s">
        <v>415</v>
      </c>
      <c r="I230" s="52">
        <v>1</v>
      </c>
      <c r="J230" s="52">
        <v>1</v>
      </c>
      <c r="K230" s="51" t="s">
        <v>163</v>
      </c>
      <c r="L230" s="51" t="s">
        <v>11</v>
      </c>
      <c r="M230" s="51" t="s">
        <v>8</v>
      </c>
      <c r="N230" s="51" t="s">
        <v>5</v>
      </c>
      <c r="O230" s="50"/>
      <c r="P230" s="50" t="s">
        <v>218</v>
      </c>
      <c r="Q230" s="50" t="s">
        <v>217</v>
      </c>
      <c r="R230" s="59"/>
      <c r="S230" s="59">
        <f t="shared" si="98"/>
        <v>0</v>
      </c>
      <c r="T230" s="59"/>
      <c r="U230" s="59">
        <f t="shared" si="99"/>
        <v>0</v>
      </c>
      <c r="V230" s="59"/>
      <c r="W230" s="59">
        <f t="shared" si="100"/>
        <v>0</v>
      </c>
      <c r="X230" s="59"/>
      <c r="Y230" s="59">
        <f t="shared" si="101"/>
        <v>0</v>
      </c>
      <c r="Z230" s="58">
        <f>VLOOKUP(E:E,'[3]costed bom'!$E$2:$AA$495,23,0)</f>
        <v>0</v>
      </c>
      <c r="AA230" s="58">
        <f t="shared" si="97"/>
        <v>0</v>
      </c>
      <c r="AB230" s="59"/>
      <c r="AC230" s="50"/>
      <c r="AD230" s="50"/>
    </row>
    <row r="231" spans="1:30" ht="13" x14ac:dyDescent="0.3">
      <c r="A231" s="47">
        <v>258</v>
      </c>
      <c r="B231" s="47">
        <v>48</v>
      </c>
      <c r="C231">
        <v>1</v>
      </c>
      <c r="D231" s="46" t="s">
        <v>2</v>
      </c>
      <c r="E231" s="46" t="s">
        <v>95</v>
      </c>
      <c r="F231" t="s">
        <v>638</v>
      </c>
      <c r="G231" s="46" t="s">
        <v>585</v>
      </c>
      <c r="H231" s="46" t="s">
        <v>507</v>
      </c>
      <c r="I231" s="48">
        <v>1</v>
      </c>
      <c r="J231" s="48">
        <v>1</v>
      </c>
      <c r="K231" s="46" t="s">
        <v>4</v>
      </c>
      <c r="L231" s="46" t="s">
        <v>11</v>
      </c>
      <c r="M231" s="46" t="s">
        <v>8</v>
      </c>
      <c r="N231" s="46" t="s">
        <v>5</v>
      </c>
      <c r="O231" s="61" t="s">
        <v>640</v>
      </c>
      <c r="P231" t="s">
        <v>342</v>
      </c>
      <c r="Q231" t="s">
        <v>342</v>
      </c>
      <c r="R231" s="58">
        <f>VLOOKUP(E:E,'[2]853-224170-107'!$A:$F,6,0)</f>
        <v>50.51339999999999</v>
      </c>
      <c r="S231" s="58">
        <f>J231*R231</f>
        <v>50.51339999999999</v>
      </c>
      <c r="T231" s="58">
        <f>VLOOKUP(E:E,'[2]853-224170-107'!$A:$H,8,0)</f>
        <v>49.184100000000001</v>
      </c>
      <c r="U231" s="58">
        <f>J231*T231</f>
        <v>49.184100000000001</v>
      </c>
      <c r="V231" s="58">
        <f>VLOOKUP(E:E,'[2]853-224170-107'!$A:$J,10,0)</f>
        <v>47.854799999999997</v>
      </c>
      <c r="W231" s="58">
        <f>J231*V231</f>
        <v>47.854799999999997</v>
      </c>
      <c r="X231" s="58">
        <f>VLOOKUP(E:E,'[2]853-224170-107'!$A:$L,12,0)</f>
        <v>46.525499999999994</v>
      </c>
      <c r="Y231" s="58">
        <f>J231*X231</f>
        <v>46.525499999999994</v>
      </c>
      <c r="Z231" s="58">
        <f>VLOOKUP(E:E,'[3]costed bom'!$E$2:$AA$495,23,0)</f>
        <v>59.67</v>
      </c>
      <c r="AA231" s="58">
        <f t="shared" si="97"/>
        <v>59.67</v>
      </c>
      <c r="AB231" s="58">
        <f>Y231-AA231</f>
        <v>-13.144500000000008</v>
      </c>
      <c r="AC231">
        <v>210</v>
      </c>
      <c r="AD231" t="s">
        <v>670</v>
      </c>
    </row>
    <row r="232" spans="1:30" ht="13" x14ac:dyDescent="0.3">
      <c r="A232" s="49">
        <v>259</v>
      </c>
      <c r="B232" s="49">
        <v>0</v>
      </c>
      <c r="C232" s="50">
        <v>2</v>
      </c>
      <c r="D232" s="51" t="s">
        <v>95</v>
      </c>
      <c r="E232" s="51" t="s">
        <v>292</v>
      </c>
      <c r="F232" s="50"/>
      <c r="G232" s="51" t="s">
        <v>585</v>
      </c>
      <c r="H232" s="51" t="s">
        <v>508</v>
      </c>
      <c r="I232" s="52">
        <v>1</v>
      </c>
      <c r="J232" s="52">
        <v>1</v>
      </c>
      <c r="K232" s="51" t="s">
        <v>4</v>
      </c>
      <c r="L232" s="51" t="s">
        <v>11</v>
      </c>
      <c r="M232" s="51" t="s">
        <v>8</v>
      </c>
      <c r="N232" s="51" t="s">
        <v>171</v>
      </c>
      <c r="O232" s="50"/>
      <c r="P232" s="50" t="s">
        <v>342</v>
      </c>
      <c r="Q232" s="50" t="s">
        <v>342</v>
      </c>
      <c r="R232" s="59"/>
      <c r="S232" s="59">
        <f t="shared" ref="S232:S243" si="102">J232*R232</f>
        <v>0</v>
      </c>
      <c r="T232" s="59"/>
      <c r="U232" s="59">
        <f t="shared" ref="U232:U243" si="103">J232*T232</f>
        <v>0</v>
      </c>
      <c r="V232" s="59"/>
      <c r="W232" s="59">
        <f t="shared" ref="W232:W243" si="104">J232*V232</f>
        <v>0</v>
      </c>
      <c r="X232" s="59"/>
      <c r="Y232" s="59">
        <f t="shared" ref="Y232:Y243" si="105">J232*X232</f>
        <v>0</v>
      </c>
      <c r="Z232" s="58">
        <f>VLOOKUP(E:E,'[3]costed bom'!$E$2:$AA$495,23,0)</f>
        <v>0</v>
      </c>
      <c r="AA232" s="58">
        <f t="shared" si="97"/>
        <v>0</v>
      </c>
      <c r="AB232" s="59"/>
      <c r="AC232" s="50"/>
      <c r="AD232" s="50"/>
    </row>
    <row r="233" spans="1:30" ht="13" x14ac:dyDescent="0.3">
      <c r="A233" s="49">
        <v>260</v>
      </c>
      <c r="B233" s="49">
        <v>1</v>
      </c>
      <c r="C233" s="50">
        <v>2</v>
      </c>
      <c r="D233" s="51" t="s">
        <v>95</v>
      </c>
      <c r="E233" s="51" t="s">
        <v>293</v>
      </c>
      <c r="F233" s="50"/>
      <c r="G233" s="51" t="s">
        <v>86</v>
      </c>
      <c r="H233" s="51" t="s">
        <v>509</v>
      </c>
      <c r="I233" s="52">
        <v>1</v>
      </c>
      <c r="J233" s="52">
        <v>1</v>
      </c>
      <c r="K233" s="51" t="s">
        <v>4</v>
      </c>
      <c r="L233" s="51" t="s">
        <v>11</v>
      </c>
      <c r="M233" s="51" t="s">
        <v>8</v>
      </c>
      <c r="N233" s="51" t="s">
        <v>5</v>
      </c>
      <c r="O233" s="50"/>
      <c r="P233" s="50" t="s">
        <v>623</v>
      </c>
      <c r="Q233" s="50" t="s">
        <v>594</v>
      </c>
      <c r="R233" s="59"/>
      <c r="S233" s="59">
        <f t="shared" si="102"/>
        <v>0</v>
      </c>
      <c r="T233" s="59"/>
      <c r="U233" s="59">
        <f t="shared" si="103"/>
        <v>0</v>
      </c>
      <c r="V233" s="59"/>
      <c r="W233" s="59">
        <f t="shared" si="104"/>
        <v>0</v>
      </c>
      <c r="X233" s="59"/>
      <c r="Y233" s="59">
        <f t="shared" si="105"/>
        <v>0</v>
      </c>
      <c r="Z233" s="58">
        <f>VLOOKUP(E:E,'[3]costed bom'!$E$2:$AA$495,23,0)</f>
        <v>0</v>
      </c>
      <c r="AA233" s="58">
        <f t="shared" si="97"/>
        <v>0</v>
      </c>
      <c r="AB233" s="59"/>
      <c r="AC233" s="50"/>
      <c r="AD233" s="50"/>
    </row>
    <row r="234" spans="1:30" ht="13" x14ac:dyDescent="0.3">
      <c r="A234" s="49">
        <v>261</v>
      </c>
      <c r="B234" s="49">
        <v>2</v>
      </c>
      <c r="C234" s="50">
        <v>2</v>
      </c>
      <c r="D234" s="51" t="s">
        <v>95</v>
      </c>
      <c r="E234" s="51" t="s">
        <v>294</v>
      </c>
      <c r="F234" s="50"/>
      <c r="G234" s="51" t="s">
        <v>578</v>
      </c>
      <c r="H234" s="51" t="s">
        <v>510</v>
      </c>
      <c r="I234" s="52">
        <v>1</v>
      </c>
      <c r="J234" s="52">
        <v>1</v>
      </c>
      <c r="K234" s="51" t="s">
        <v>4</v>
      </c>
      <c r="L234" s="51" t="s">
        <v>11</v>
      </c>
      <c r="M234" s="51" t="s">
        <v>8</v>
      </c>
      <c r="N234" s="51" t="s">
        <v>5</v>
      </c>
      <c r="O234" s="50"/>
      <c r="P234" s="50" t="s">
        <v>624</v>
      </c>
      <c r="Q234" s="50" t="s">
        <v>594</v>
      </c>
      <c r="R234" s="59"/>
      <c r="S234" s="59">
        <f t="shared" si="102"/>
        <v>0</v>
      </c>
      <c r="T234" s="59"/>
      <c r="U234" s="59">
        <f t="shared" si="103"/>
        <v>0</v>
      </c>
      <c r="V234" s="59"/>
      <c r="W234" s="59">
        <f t="shared" si="104"/>
        <v>0</v>
      </c>
      <c r="X234" s="59"/>
      <c r="Y234" s="59">
        <f t="shared" si="105"/>
        <v>0</v>
      </c>
      <c r="Z234" s="58">
        <f>VLOOKUP(E:E,'[3]costed bom'!$E$2:$AA$495,23,0)</f>
        <v>0</v>
      </c>
      <c r="AA234" s="58">
        <f t="shared" si="97"/>
        <v>0</v>
      </c>
      <c r="AB234" s="59"/>
      <c r="AC234" s="50"/>
      <c r="AD234" s="50"/>
    </row>
    <row r="235" spans="1:30" ht="13" x14ac:dyDescent="0.3">
      <c r="A235" s="49">
        <v>262</v>
      </c>
      <c r="B235" s="49">
        <v>3</v>
      </c>
      <c r="C235" s="50">
        <v>2</v>
      </c>
      <c r="D235" s="51" t="s">
        <v>95</v>
      </c>
      <c r="E235" s="51" t="s">
        <v>295</v>
      </c>
      <c r="F235" s="50"/>
      <c r="G235" s="51" t="s">
        <v>584</v>
      </c>
      <c r="H235" s="51" t="s">
        <v>511</v>
      </c>
      <c r="I235" s="52">
        <v>1</v>
      </c>
      <c r="J235" s="52">
        <v>1</v>
      </c>
      <c r="K235" s="51" t="s">
        <v>4</v>
      </c>
      <c r="L235" s="51" t="s">
        <v>11</v>
      </c>
      <c r="M235" s="51" t="s">
        <v>8</v>
      </c>
      <c r="N235" s="51" t="s">
        <v>5</v>
      </c>
      <c r="O235" s="50"/>
      <c r="P235" s="50" t="s">
        <v>297</v>
      </c>
      <c r="Q235" s="50" t="s">
        <v>296</v>
      </c>
      <c r="R235" s="59"/>
      <c r="S235" s="59">
        <f t="shared" si="102"/>
        <v>0</v>
      </c>
      <c r="T235" s="59"/>
      <c r="U235" s="59">
        <f t="shared" si="103"/>
        <v>0</v>
      </c>
      <c r="V235" s="59"/>
      <c r="W235" s="59">
        <f t="shared" si="104"/>
        <v>0</v>
      </c>
      <c r="X235" s="59"/>
      <c r="Y235" s="59">
        <f t="shared" si="105"/>
        <v>0</v>
      </c>
      <c r="Z235" s="58">
        <f>VLOOKUP(E:E,'[3]costed bom'!$E$2:$AA$495,23,0)</f>
        <v>0</v>
      </c>
      <c r="AA235" s="58">
        <f t="shared" si="97"/>
        <v>0</v>
      </c>
      <c r="AB235" s="59"/>
      <c r="AC235" s="50"/>
      <c r="AD235" s="50"/>
    </row>
    <row r="236" spans="1:30" ht="13" x14ac:dyDescent="0.3">
      <c r="A236" s="49">
        <v>263</v>
      </c>
      <c r="B236" s="49">
        <v>4</v>
      </c>
      <c r="C236" s="50">
        <v>2</v>
      </c>
      <c r="D236" s="51" t="s">
        <v>95</v>
      </c>
      <c r="E236" s="51" t="s">
        <v>206</v>
      </c>
      <c r="F236" s="50"/>
      <c r="G236" s="51" t="s">
        <v>585</v>
      </c>
      <c r="H236" s="51" t="s">
        <v>409</v>
      </c>
      <c r="I236" s="52">
        <v>12</v>
      </c>
      <c r="J236" s="52">
        <v>12</v>
      </c>
      <c r="K236" s="51" t="s">
        <v>4</v>
      </c>
      <c r="L236" s="51" t="s">
        <v>11</v>
      </c>
      <c r="M236" s="51" t="s">
        <v>8</v>
      </c>
      <c r="N236" s="51" t="s">
        <v>5</v>
      </c>
      <c r="O236" s="50"/>
      <c r="P236" s="50" t="s">
        <v>207</v>
      </c>
      <c r="Q236" s="50" t="s">
        <v>596</v>
      </c>
      <c r="R236" s="59"/>
      <c r="S236" s="59">
        <f t="shared" si="102"/>
        <v>0</v>
      </c>
      <c r="T236" s="59"/>
      <c r="U236" s="59">
        <f t="shared" si="103"/>
        <v>0</v>
      </c>
      <c r="V236" s="59"/>
      <c r="W236" s="59">
        <f t="shared" si="104"/>
        <v>0</v>
      </c>
      <c r="X236" s="59"/>
      <c r="Y236" s="59">
        <f t="shared" si="105"/>
        <v>0</v>
      </c>
      <c r="Z236" s="58">
        <f>VLOOKUP(E:E,'[3]costed bom'!$E$2:$AA$495,23,0)</f>
        <v>0</v>
      </c>
      <c r="AA236" s="58">
        <f t="shared" si="97"/>
        <v>0</v>
      </c>
      <c r="AB236" s="59"/>
      <c r="AC236" s="50"/>
      <c r="AD236" s="50"/>
    </row>
    <row r="237" spans="1:30" ht="13" x14ac:dyDescent="0.3">
      <c r="A237" s="49">
        <v>264</v>
      </c>
      <c r="B237" s="49">
        <v>5</v>
      </c>
      <c r="C237" s="50">
        <v>2</v>
      </c>
      <c r="D237" s="51" t="s">
        <v>95</v>
      </c>
      <c r="E237" s="51" t="s">
        <v>208</v>
      </c>
      <c r="F237" s="50"/>
      <c r="G237" s="51" t="s">
        <v>584</v>
      </c>
      <c r="H237" s="51" t="s">
        <v>410</v>
      </c>
      <c r="I237" s="52">
        <v>12</v>
      </c>
      <c r="J237" s="52">
        <v>12</v>
      </c>
      <c r="K237" s="51" t="s">
        <v>4</v>
      </c>
      <c r="L237" s="51" t="s">
        <v>11</v>
      </c>
      <c r="M237" s="51" t="s">
        <v>8</v>
      </c>
      <c r="N237" s="51" t="s">
        <v>5</v>
      </c>
      <c r="O237" s="50"/>
      <c r="P237" s="50" t="s">
        <v>209</v>
      </c>
      <c r="Q237" s="50" t="s">
        <v>594</v>
      </c>
      <c r="R237" s="59"/>
      <c r="S237" s="59">
        <f t="shared" si="102"/>
        <v>0</v>
      </c>
      <c r="T237" s="59"/>
      <c r="U237" s="59">
        <f t="shared" si="103"/>
        <v>0</v>
      </c>
      <c r="V237" s="59"/>
      <c r="W237" s="59">
        <f t="shared" si="104"/>
        <v>0</v>
      </c>
      <c r="X237" s="59"/>
      <c r="Y237" s="59">
        <f t="shared" si="105"/>
        <v>0</v>
      </c>
      <c r="Z237" s="58">
        <f>VLOOKUP(E:E,'[3]costed bom'!$E$2:$AA$495,23,0)</f>
        <v>0</v>
      </c>
      <c r="AA237" s="58">
        <f t="shared" si="97"/>
        <v>0</v>
      </c>
      <c r="AB237" s="59"/>
      <c r="AC237" s="50"/>
      <c r="AD237" s="50"/>
    </row>
    <row r="238" spans="1:30" ht="13" x14ac:dyDescent="0.3">
      <c r="A238" s="49">
        <v>265</v>
      </c>
      <c r="B238" s="49">
        <v>7</v>
      </c>
      <c r="C238" s="50">
        <v>2</v>
      </c>
      <c r="D238" s="51" t="s">
        <v>95</v>
      </c>
      <c r="E238" s="51" t="s">
        <v>216</v>
      </c>
      <c r="F238" s="50"/>
      <c r="G238" s="51" t="s">
        <v>585</v>
      </c>
      <c r="H238" s="51" t="s">
        <v>415</v>
      </c>
      <c r="I238" s="52">
        <v>1</v>
      </c>
      <c r="J238" s="52">
        <v>1</v>
      </c>
      <c r="K238" s="51" t="s">
        <v>163</v>
      </c>
      <c r="L238" s="51" t="s">
        <v>11</v>
      </c>
      <c r="M238" s="51" t="s">
        <v>8</v>
      </c>
      <c r="N238" s="51" t="s">
        <v>5</v>
      </c>
      <c r="O238" s="50"/>
      <c r="P238" s="50" t="s">
        <v>218</v>
      </c>
      <c r="Q238" s="50" t="s">
        <v>217</v>
      </c>
      <c r="R238" s="59"/>
      <c r="S238" s="59">
        <f t="shared" si="102"/>
        <v>0</v>
      </c>
      <c r="T238" s="59"/>
      <c r="U238" s="59">
        <f t="shared" si="103"/>
        <v>0</v>
      </c>
      <c r="V238" s="59"/>
      <c r="W238" s="59">
        <f t="shared" si="104"/>
        <v>0</v>
      </c>
      <c r="X238" s="59"/>
      <c r="Y238" s="59">
        <f t="shared" si="105"/>
        <v>0</v>
      </c>
      <c r="Z238" s="58">
        <f>VLOOKUP(E:E,'[3]costed bom'!$E$2:$AA$495,23,0)</f>
        <v>0</v>
      </c>
      <c r="AA238" s="58">
        <f t="shared" si="97"/>
        <v>0</v>
      </c>
      <c r="AB238" s="59"/>
      <c r="AC238" s="50"/>
      <c r="AD238" s="50"/>
    </row>
    <row r="239" spans="1:30" ht="13" x14ac:dyDescent="0.3">
      <c r="A239" s="49">
        <v>266</v>
      </c>
      <c r="B239" s="49">
        <v>8</v>
      </c>
      <c r="C239" s="50">
        <v>2</v>
      </c>
      <c r="D239" s="51" t="s">
        <v>95</v>
      </c>
      <c r="E239" s="51" t="s">
        <v>277</v>
      </c>
      <c r="F239" s="50"/>
      <c r="G239" s="51" t="s">
        <v>585</v>
      </c>
      <c r="H239" s="51" t="s">
        <v>495</v>
      </c>
      <c r="I239" s="52">
        <v>0.5</v>
      </c>
      <c r="J239" s="52">
        <v>0.5</v>
      </c>
      <c r="K239" s="51" t="s">
        <v>163</v>
      </c>
      <c r="L239" s="51" t="s">
        <v>11</v>
      </c>
      <c r="M239" s="51" t="s">
        <v>8</v>
      </c>
      <c r="N239" s="51" t="s">
        <v>5</v>
      </c>
      <c r="O239" s="50"/>
      <c r="P239" s="50" t="s">
        <v>620</v>
      </c>
      <c r="Q239" s="50" t="s">
        <v>598</v>
      </c>
      <c r="R239" s="59"/>
      <c r="S239" s="59">
        <f t="shared" si="102"/>
        <v>0</v>
      </c>
      <c r="T239" s="59"/>
      <c r="U239" s="59">
        <f t="shared" si="103"/>
        <v>0</v>
      </c>
      <c r="V239" s="59"/>
      <c r="W239" s="59">
        <f t="shared" si="104"/>
        <v>0</v>
      </c>
      <c r="X239" s="59"/>
      <c r="Y239" s="59">
        <f t="shared" si="105"/>
        <v>0</v>
      </c>
      <c r="Z239" s="58">
        <f>VLOOKUP(E:E,'[3]costed bom'!$E$2:$AA$495,23,0)</f>
        <v>0</v>
      </c>
      <c r="AA239" s="58">
        <f t="shared" si="97"/>
        <v>0</v>
      </c>
      <c r="AB239" s="59"/>
      <c r="AC239" s="50"/>
      <c r="AD239" s="50"/>
    </row>
    <row r="240" spans="1:30" ht="13" x14ac:dyDescent="0.3">
      <c r="A240" s="49">
        <v>267</v>
      </c>
      <c r="B240" s="49">
        <v>9</v>
      </c>
      <c r="C240" s="50">
        <v>2</v>
      </c>
      <c r="D240" s="51" t="s">
        <v>95</v>
      </c>
      <c r="E240" s="51" t="s">
        <v>214</v>
      </c>
      <c r="F240" s="50"/>
      <c r="G240" s="51" t="s">
        <v>585</v>
      </c>
      <c r="H240" s="51" t="s">
        <v>414</v>
      </c>
      <c r="I240" s="52">
        <v>2</v>
      </c>
      <c r="J240" s="52">
        <v>2</v>
      </c>
      <c r="K240" s="51" t="s">
        <v>4</v>
      </c>
      <c r="L240" s="51" t="s">
        <v>11</v>
      </c>
      <c r="M240" s="51" t="s">
        <v>8</v>
      </c>
      <c r="N240" s="51" t="s">
        <v>5</v>
      </c>
      <c r="O240" s="50"/>
      <c r="P240" s="50" t="s">
        <v>215</v>
      </c>
      <c r="Q240" s="50" t="s">
        <v>598</v>
      </c>
      <c r="R240" s="59"/>
      <c r="S240" s="59">
        <f t="shared" si="102"/>
        <v>0</v>
      </c>
      <c r="T240" s="59"/>
      <c r="U240" s="59">
        <f t="shared" si="103"/>
        <v>0</v>
      </c>
      <c r="V240" s="59"/>
      <c r="W240" s="59">
        <f t="shared" si="104"/>
        <v>0</v>
      </c>
      <c r="X240" s="59"/>
      <c r="Y240" s="59">
        <f t="shared" si="105"/>
        <v>0</v>
      </c>
      <c r="Z240" s="58">
        <f>VLOOKUP(E:E,'[3]costed bom'!$E$2:$AA$495,23,0)</f>
        <v>0</v>
      </c>
      <c r="AA240" s="58">
        <f t="shared" si="97"/>
        <v>0</v>
      </c>
      <c r="AB240" s="59"/>
      <c r="AC240" s="50"/>
      <c r="AD240" s="50"/>
    </row>
    <row r="241" spans="1:30" ht="13" x14ac:dyDescent="0.3">
      <c r="A241" s="49">
        <v>268</v>
      </c>
      <c r="B241" s="49">
        <v>10</v>
      </c>
      <c r="C241" s="50">
        <v>2</v>
      </c>
      <c r="D241" s="51" t="s">
        <v>95</v>
      </c>
      <c r="E241" s="51" t="s">
        <v>298</v>
      </c>
      <c r="F241" s="50"/>
      <c r="G241" s="51" t="s">
        <v>584</v>
      </c>
      <c r="H241" s="51" t="s">
        <v>512</v>
      </c>
      <c r="I241" s="52">
        <v>1</v>
      </c>
      <c r="J241" s="52">
        <v>1</v>
      </c>
      <c r="K241" s="51" t="s">
        <v>4</v>
      </c>
      <c r="L241" s="51" t="s">
        <v>11</v>
      </c>
      <c r="M241" s="51" t="s">
        <v>8</v>
      </c>
      <c r="N241" s="51" t="s">
        <v>5</v>
      </c>
      <c r="O241" s="50"/>
      <c r="P241" s="50" t="s">
        <v>347</v>
      </c>
      <c r="Q241" s="50" t="s">
        <v>604</v>
      </c>
      <c r="R241" s="59"/>
      <c r="S241" s="59">
        <f t="shared" si="102"/>
        <v>0</v>
      </c>
      <c r="T241" s="59"/>
      <c r="U241" s="59">
        <f t="shared" si="103"/>
        <v>0</v>
      </c>
      <c r="V241" s="59"/>
      <c r="W241" s="59">
        <f t="shared" si="104"/>
        <v>0</v>
      </c>
      <c r="X241" s="59"/>
      <c r="Y241" s="59">
        <f t="shared" si="105"/>
        <v>0</v>
      </c>
      <c r="Z241" s="58">
        <f>VLOOKUP(E:E,'[3]costed bom'!$E$2:$AA$495,23,0)</f>
        <v>0</v>
      </c>
      <c r="AA241" s="58">
        <f t="shared" si="97"/>
        <v>0</v>
      </c>
      <c r="AB241" s="59"/>
      <c r="AC241" s="50"/>
      <c r="AD241" s="50"/>
    </row>
    <row r="242" spans="1:30" ht="13" x14ac:dyDescent="0.3">
      <c r="A242" s="49">
        <v>269</v>
      </c>
      <c r="B242" s="49">
        <v>11</v>
      </c>
      <c r="C242" s="50">
        <v>2</v>
      </c>
      <c r="D242" s="51" t="s">
        <v>95</v>
      </c>
      <c r="E242" s="51" t="s">
        <v>285</v>
      </c>
      <c r="F242" s="50"/>
      <c r="G242" s="51" t="s">
        <v>584</v>
      </c>
      <c r="H242" s="51" t="s">
        <v>501</v>
      </c>
      <c r="I242" s="52">
        <v>2</v>
      </c>
      <c r="J242" s="52">
        <v>2</v>
      </c>
      <c r="K242" s="51" t="s">
        <v>4</v>
      </c>
      <c r="L242" s="51" t="s">
        <v>11</v>
      </c>
      <c r="M242" s="51" t="s">
        <v>8</v>
      </c>
      <c r="N242" s="51" t="s">
        <v>5</v>
      </c>
      <c r="O242" s="50"/>
      <c r="P242" s="50" t="s">
        <v>348</v>
      </c>
      <c r="Q242" s="50" t="s">
        <v>604</v>
      </c>
      <c r="R242" s="59"/>
      <c r="S242" s="59">
        <f t="shared" si="102"/>
        <v>0</v>
      </c>
      <c r="T242" s="59"/>
      <c r="U242" s="59">
        <f t="shared" si="103"/>
        <v>0</v>
      </c>
      <c r="V242" s="59"/>
      <c r="W242" s="59">
        <f t="shared" si="104"/>
        <v>0</v>
      </c>
      <c r="X242" s="59"/>
      <c r="Y242" s="59">
        <f t="shared" si="105"/>
        <v>0</v>
      </c>
      <c r="Z242" s="58">
        <f>VLOOKUP(E:E,'[3]costed bom'!$E$2:$AA$495,23,0)</f>
        <v>0</v>
      </c>
      <c r="AA242" s="58">
        <f t="shared" si="97"/>
        <v>0</v>
      </c>
      <c r="AB242" s="59"/>
      <c r="AC242" s="50"/>
      <c r="AD242" s="50"/>
    </row>
    <row r="243" spans="1:30" ht="13" x14ac:dyDescent="0.3">
      <c r="A243" s="49">
        <v>270</v>
      </c>
      <c r="B243" s="49">
        <v>12</v>
      </c>
      <c r="C243" s="50">
        <v>2</v>
      </c>
      <c r="D243" s="51" t="s">
        <v>95</v>
      </c>
      <c r="E243" s="51" t="s">
        <v>299</v>
      </c>
      <c r="F243" s="50"/>
      <c r="G243" s="51" t="s">
        <v>585</v>
      </c>
      <c r="H243" s="51" t="s">
        <v>513</v>
      </c>
      <c r="I243" s="52">
        <v>2.7</v>
      </c>
      <c r="J243" s="52">
        <v>2.7</v>
      </c>
      <c r="K243" s="51" t="s">
        <v>163</v>
      </c>
      <c r="L243" s="51" t="s">
        <v>11</v>
      </c>
      <c r="M243" s="51" t="s">
        <v>8</v>
      </c>
      <c r="N243" s="51" t="s">
        <v>5</v>
      </c>
      <c r="O243" s="50"/>
      <c r="P243" s="50" t="s">
        <v>300</v>
      </c>
      <c r="Q243" s="50" t="s">
        <v>203</v>
      </c>
      <c r="R243" s="59"/>
      <c r="S243" s="59">
        <f t="shared" si="102"/>
        <v>0</v>
      </c>
      <c r="T243" s="59"/>
      <c r="U243" s="59">
        <f t="shared" si="103"/>
        <v>0</v>
      </c>
      <c r="V243" s="59"/>
      <c r="W243" s="59">
        <f t="shared" si="104"/>
        <v>0</v>
      </c>
      <c r="X243" s="59"/>
      <c r="Y243" s="59">
        <f t="shared" si="105"/>
        <v>0</v>
      </c>
      <c r="Z243" s="58">
        <f>VLOOKUP(E:E,'[3]costed bom'!$E$2:$AA$495,23,0)</f>
        <v>0</v>
      </c>
      <c r="AA243" s="58">
        <f t="shared" si="97"/>
        <v>0</v>
      </c>
      <c r="AB243" s="59"/>
      <c r="AC243" s="50"/>
      <c r="AD243" s="50"/>
    </row>
    <row r="244" spans="1:30" ht="13" x14ac:dyDescent="0.3">
      <c r="A244" s="47">
        <v>271</v>
      </c>
      <c r="B244" s="47">
        <v>49</v>
      </c>
      <c r="C244">
        <v>1</v>
      </c>
      <c r="D244" s="46" t="s">
        <v>2</v>
      </c>
      <c r="E244" s="46" t="s">
        <v>96</v>
      </c>
      <c r="F244" t="s">
        <v>638</v>
      </c>
      <c r="G244" s="46" t="s">
        <v>584</v>
      </c>
      <c r="H244" s="46" t="s">
        <v>514</v>
      </c>
      <c r="I244" s="48">
        <v>1</v>
      </c>
      <c r="J244" s="48">
        <v>1</v>
      </c>
      <c r="K244" s="46" t="s">
        <v>4</v>
      </c>
      <c r="L244" s="46" t="s">
        <v>11</v>
      </c>
      <c r="M244" s="46" t="s">
        <v>8</v>
      </c>
      <c r="N244" s="46" t="s">
        <v>5</v>
      </c>
      <c r="O244" s="61" t="s">
        <v>640</v>
      </c>
      <c r="P244" t="s">
        <v>342</v>
      </c>
      <c r="Q244" t="s">
        <v>342</v>
      </c>
      <c r="R244" s="58">
        <f>VLOOKUP(E:E,'[2]853-224170-107'!$A:$F,6,0)</f>
        <v>34.895399999999995</v>
      </c>
      <c r="S244" s="58">
        <f>J244*R244</f>
        <v>34.895399999999995</v>
      </c>
      <c r="T244" s="58">
        <f>VLOOKUP(E:E,'[2]853-224170-107'!$A:$H,8,0)</f>
        <v>33.9771</v>
      </c>
      <c r="U244" s="58">
        <f>J244*T244</f>
        <v>33.9771</v>
      </c>
      <c r="V244" s="58">
        <f>VLOOKUP(E:E,'[2]853-224170-107'!$A:$J,10,0)</f>
        <v>33.058800000000005</v>
      </c>
      <c r="W244" s="58">
        <f>J244*V244</f>
        <v>33.058800000000005</v>
      </c>
      <c r="X244" s="58">
        <f>VLOOKUP(E:E,'[2]853-224170-107'!$A:$L,12,0)</f>
        <v>32.140500000000003</v>
      </c>
      <c r="Y244" s="58">
        <f>J244*X244</f>
        <v>32.140500000000003</v>
      </c>
      <c r="Z244" s="58">
        <f>VLOOKUP(E:E,'[3]costed bom'!$E$2:$AA$495,23,0)</f>
        <v>64.56</v>
      </c>
      <c r="AA244" s="58">
        <f t="shared" si="97"/>
        <v>64.56</v>
      </c>
      <c r="AB244" s="58">
        <f>Y244-AA244</f>
        <v>-32.419499999999999</v>
      </c>
      <c r="AC244">
        <v>154</v>
      </c>
      <c r="AD244" t="s">
        <v>670</v>
      </c>
    </row>
    <row r="245" spans="1:30" ht="13" x14ac:dyDescent="0.3">
      <c r="A245" s="49">
        <v>272</v>
      </c>
      <c r="B245" s="49">
        <v>0</v>
      </c>
      <c r="C245" s="50">
        <v>2</v>
      </c>
      <c r="D245" s="51" t="s">
        <v>96</v>
      </c>
      <c r="E245" s="51" t="s">
        <v>301</v>
      </c>
      <c r="F245" s="50"/>
      <c r="G245" s="51" t="s">
        <v>584</v>
      </c>
      <c r="H245" s="51" t="s">
        <v>515</v>
      </c>
      <c r="I245" s="52">
        <v>1</v>
      </c>
      <c r="J245" s="52">
        <v>1</v>
      </c>
      <c r="K245" s="51" t="s">
        <v>4</v>
      </c>
      <c r="L245" s="51" t="s">
        <v>11</v>
      </c>
      <c r="M245" s="51" t="s">
        <v>8</v>
      </c>
      <c r="N245" s="51" t="s">
        <v>171</v>
      </c>
      <c r="O245" s="50"/>
      <c r="P245" s="50" t="s">
        <v>342</v>
      </c>
      <c r="Q245" s="50" t="s">
        <v>342</v>
      </c>
      <c r="R245" s="59"/>
      <c r="S245" s="59">
        <f t="shared" ref="S245:S274" si="106">J245*R245</f>
        <v>0</v>
      </c>
      <c r="T245" s="59"/>
      <c r="U245" s="59">
        <f t="shared" ref="U245:U274" si="107">J245*T245</f>
        <v>0</v>
      </c>
      <c r="V245" s="59"/>
      <c r="W245" s="59">
        <f t="shared" ref="W245:W274" si="108">J245*V245</f>
        <v>0</v>
      </c>
      <c r="X245" s="59"/>
      <c r="Y245" s="59">
        <f t="shared" ref="Y245:Y274" si="109">J245*X245</f>
        <v>0</v>
      </c>
      <c r="Z245" s="58">
        <f>VLOOKUP(E:E,'[3]costed bom'!$E$2:$AA$495,23,0)</f>
        <v>0</v>
      </c>
      <c r="AA245" s="58">
        <f t="shared" si="97"/>
        <v>0</v>
      </c>
      <c r="AB245" s="59"/>
      <c r="AC245" s="50"/>
      <c r="AD245" s="50"/>
    </row>
    <row r="246" spans="1:30" ht="13" x14ac:dyDescent="0.3">
      <c r="A246" s="49">
        <v>273</v>
      </c>
      <c r="B246" s="49">
        <v>1</v>
      </c>
      <c r="C246" s="50">
        <v>2</v>
      </c>
      <c r="D246" s="51" t="s">
        <v>96</v>
      </c>
      <c r="E246" s="51" t="s">
        <v>202</v>
      </c>
      <c r="F246" s="50"/>
      <c r="G246" s="51" t="s">
        <v>584</v>
      </c>
      <c r="H246" s="51" t="s">
        <v>407</v>
      </c>
      <c r="I246" s="52">
        <v>8.1999999999999993</v>
      </c>
      <c r="J246" s="52">
        <v>8.1999999999999993</v>
      </c>
      <c r="K246" s="51" t="s">
        <v>163</v>
      </c>
      <c r="L246" s="51" t="s">
        <v>11</v>
      </c>
      <c r="M246" s="51" t="s">
        <v>8</v>
      </c>
      <c r="N246" s="51" t="s">
        <v>5</v>
      </c>
      <c r="O246" s="50"/>
      <c r="P246" s="50" t="s">
        <v>204</v>
      </c>
      <c r="Q246" s="50" t="s">
        <v>203</v>
      </c>
      <c r="R246" s="59"/>
      <c r="S246" s="59">
        <f t="shared" si="106"/>
        <v>0</v>
      </c>
      <c r="T246" s="59"/>
      <c r="U246" s="59">
        <f t="shared" si="107"/>
        <v>0</v>
      </c>
      <c r="V246" s="59"/>
      <c r="W246" s="59">
        <f t="shared" si="108"/>
        <v>0</v>
      </c>
      <c r="X246" s="59"/>
      <c r="Y246" s="59">
        <f t="shared" si="109"/>
        <v>0</v>
      </c>
      <c r="Z246" s="58">
        <f>VLOOKUP(E:E,'[3]costed bom'!$E$2:$AA$495,23,0)</f>
        <v>0</v>
      </c>
      <c r="AA246" s="58">
        <f t="shared" si="97"/>
        <v>0</v>
      </c>
      <c r="AB246" s="59"/>
      <c r="AC246" s="50"/>
      <c r="AD246" s="50"/>
    </row>
    <row r="247" spans="1:30" ht="13" x14ac:dyDescent="0.3">
      <c r="A247" s="49">
        <v>274</v>
      </c>
      <c r="B247" s="49">
        <v>2</v>
      </c>
      <c r="C247" s="50">
        <v>2</v>
      </c>
      <c r="D247" s="51" t="s">
        <v>96</v>
      </c>
      <c r="E247" s="51" t="s">
        <v>274</v>
      </c>
      <c r="F247" s="50"/>
      <c r="G247" s="51" t="s">
        <v>584</v>
      </c>
      <c r="H247" s="51" t="s">
        <v>490</v>
      </c>
      <c r="I247" s="52">
        <v>1</v>
      </c>
      <c r="J247" s="52">
        <v>1</v>
      </c>
      <c r="K247" s="51" t="s">
        <v>4</v>
      </c>
      <c r="L247" s="51" t="s">
        <v>11</v>
      </c>
      <c r="M247" s="51" t="s">
        <v>8</v>
      </c>
      <c r="N247" s="51" t="s">
        <v>5</v>
      </c>
      <c r="O247" s="50"/>
      <c r="P247" s="50" t="s">
        <v>616</v>
      </c>
      <c r="Q247" s="50" t="s">
        <v>594</v>
      </c>
      <c r="R247" s="59"/>
      <c r="S247" s="59">
        <f t="shared" si="106"/>
        <v>0</v>
      </c>
      <c r="T247" s="59"/>
      <c r="U247" s="59">
        <f t="shared" si="107"/>
        <v>0</v>
      </c>
      <c r="V247" s="59"/>
      <c r="W247" s="59">
        <f t="shared" si="108"/>
        <v>0</v>
      </c>
      <c r="X247" s="59"/>
      <c r="Y247" s="59">
        <f t="shared" si="109"/>
        <v>0</v>
      </c>
      <c r="Z247" s="58">
        <f>VLOOKUP(E:E,'[3]costed bom'!$E$2:$AA$495,23,0)</f>
        <v>0</v>
      </c>
      <c r="AA247" s="58">
        <f t="shared" si="97"/>
        <v>0</v>
      </c>
      <c r="AB247" s="59"/>
      <c r="AC247" s="50"/>
      <c r="AD247" s="50"/>
    </row>
    <row r="248" spans="1:30" ht="13" x14ac:dyDescent="0.3">
      <c r="A248" s="49">
        <v>275</v>
      </c>
      <c r="B248" s="49">
        <v>3</v>
      </c>
      <c r="C248" s="50">
        <v>2</v>
      </c>
      <c r="D248" s="51" t="s">
        <v>96</v>
      </c>
      <c r="E248" s="51" t="s">
        <v>302</v>
      </c>
      <c r="F248" s="50"/>
      <c r="G248" s="51" t="s">
        <v>584</v>
      </c>
      <c r="H248" s="51" t="s">
        <v>516</v>
      </c>
      <c r="I248" s="52">
        <v>1</v>
      </c>
      <c r="J248" s="52">
        <v>1</v>
      </c>
      <c r="K248" s="51" t="s">
        <v>4</v>
      </c>
      <c r="L248" s="51" t="s">
        <v>11</v>
      </c>
      <c r="M248" s="51" t="s">
        <v>8</v>
      </c>
      <c r="N248" s="51" t="s">
        <v>5</v>
      </c>
      <c r="O248" s="50"/>
      <c r="P248" s="50" t="s">
        <v>349</v>
      </c>
      <c r="Q248" s="50" t="s">
        <v>604</v>
      </c>
      <c r="R248" s="59"/>
      <c r="S248" s="59">
        <f t="shared" si="106"/>
        <v>0</v>
      </c>
      <c r="T248" s="59"/>
      <c r="U248" s="59">
        <f t="shared" si="107"/>
        <v>0</v>
      </c>
      <c r="V248" s="59"/>
      <c r="W248" s="59">
        <f t="shared" si="108"/>
        <v>0</v>
      </c>
      <c r="X248" s="59"/>
      <c r="Y248" s="59">
        <f t="shared" si="109"/>
        <v>0</v>
      </c>
      <c r="Z248" s="58">
        <f>VLOOKUP(E:E,'[3]costed bom'!$E$2:$AA$495,23,0)</f>
        <v>0</v>
      </c>
      <c r="AA248" s="58">
        <f t="shared" si="97"/>
        <v>0</v>
      </c>
      <c r="AB248" s="59"/>
      <c r="AC248" s="50"/>
      <c r="AD248" s="50"/>
    </row>
    <row r="249" spans="1:30" ht="13" x14ac:dyDescent="0.3">
      <c r="A249" s="49">
        <v>276</v>
      </c>
      <c r="B249" s="49">
        <v>4</v>
      </c>
      <c r="C249" s="50">
        <v>2</v>
      </c>
      <c r="D249" s="51" t="s">
        <v>96</v>
      </c>
      <c r="E249" s="51" t="s">
        <v>206</v>
      </c>
      <c r="F249" s="50"/>
      <c r="G249" s="51" t="s">
        <v>585</v>
      </c>
      <c r="H249" s="51" t="s">
        <v>409</v>
      </c>
      <c r="I249" s="52">
        <v>5</v>
      </c>
      <c r="J249" s="52">
        <v>5</v>
      </c>
      <c r="K249" s="51" t="s">
        <v>4</v>
      </c>
      <c r="L249" s="51" t="s">
        <v>11</v>
      </c>
      <c r="M249" s="51" t="s">
        <v>8</v>
      </c>
      <c r="N249" s="51" t="s">
        <v>5</v>
      </c>
      <c r="O249" s="50"/>
      <c r="P249" s="50" t="s">
        <v>207</v>
      </c>
      <c r="Q249" s="50" t="s">
        <v>596</v>
      </c>
      <c r="R249" s="59"/>
      <c r="S249" s="59">
        <f t="shared" si="106"/>
        <v>0</v>
      </c>
      <c r="T249" s="59"/>
      <c r="U249" s="59">
        <f t="shared" si="107"/>
        <v>0</v>
      </c>
      <c r="V249" s="59"/>
      <c r="W249" s="59">
        <f t="shared" si="108"/>
        <v>0</v>
      </c>
      <c r="X249" s="59"/>
      <c r="Y249" s="59">
        <f t="shared" si="109"/>
        <v>0</v>
      </c>
      <c r="Z249" s="58">
        <f>VLOOKUP(E:E,'[3]costed bom'!$E$2:$AA$495,23,0)</f>
        <v>0</v>
      </c>
      <c r="AA249" s="58">
        <f t="shared" si="97"/>
        <v>0</v>
      </c>
      <c r="AB249" s="59"/>
      <c r="AC249" s="50"/>
      <c r="AD249" s="50"/>
    </row>
    <row r="250" spans="1:30" ht="13" x14ac:dyDescent="0.3">
      <c r="A250" s="49">
        <v>277</v>
      </c>
      <c r="B250" s="49">
        <v>5</v>
      </c>
      <c r="C250" s="50">
        <v>2</v>
      </c>
      <c r="D250" s="51" t="s">
        <v>96</v>
      </c>
      <c r="E250" s="51" t="s">
        <v>216</v>
      </c>
      <c r="F250" s="50"/>
      <c r="G250" s="51" t="s">
        <v>585</v>
      </c>
      <c r="H250" s="51" t="s">
        <v>415</v>
      </c>
      <c r="I250" s="52">
        <v>1</v>
      </c>
      <c r="J250" s="52">
        <v>1</v>
      </c>
      <c r="K250" s="51" t="s">
        <v>163</v>
      </c>
      <c r="L250" s="51" t="s">
        <v>11</v>
      </c>
      <c r="M250" s="51" t="s">
        <v>8</v>
      </c>
      <c r="N250" s="51" t="s">
        <v>5</v>
      </c>
      <c r="O250" s="50"/>
      <c r="P250" s="50" t="s">
        <v>218</v>
      </c>
      <c r="Q250" s="50" t="s">
        <v>217</v>
      </c>
      <c r="R250" s="59"/>
      <c r="S250" s="59">
        <f t="shared" si="106"/>
        <v>0</v>
      </c>
      <c r="T250" s="59"/>
      <c r="U250" s="59">
        <f t="shared" si="107"/>
        <v>0</v>
      </c>
      <c r="V250" s="59"/>
      <c r="W250" s="59">
        <f t="shared" si="108"/>
        <v>0</v>
      </c>
      <c r="X250" s="59"/>
      <c r="Y250" s="59">
        <f t="shared" si="109"/>
        <v>0</v>
      </c>
      <c r="Z250" s="58">
        <f>VLOOKUP(E:E,'[3]costed bom'!$E$2:$AA$495,23,0)</f>
        <v>0</v>
      </c>
      <c r="AA250" s="58">
        <f t="shared" si="97"/>
        <v>0</v>
      </c>
      <c r="AB250" s="59"/>
      <c r="AC250" s="50"/>
      <c r="AD250" s="50"/>
    </row>
    <row r="251" spans="1:30" ht="13" x14ac:dyDescent="0.3">
      <c r="A251" s="49">
        <v>278</v>
      </c>
      <c r="B251" s="49">
        <v>6</v>
      </c>
      <c r="C251" s="50">
        <v>2</v>
      </c>
      <c r="D251" s="51" t="s">
        <v>96</v>
      </c>
      <c r="E251" s="51" t="s">
        <v>214</v>
      </c>
      <c r="F251" s="50"/>
      <c r="G251" s="51" t="s">
        <v>585</v>
      </c>
      <c r="H251" s="51" t="s">
        <v>414</v>
      </c>
      <c r="I251" s="52">
        <v>3</v>
      </c>
      <c r="J251" s="52">
        <v>3</v>
      </c>
      <c r="K251" s="51" t="s">
        <v>4</v>
      </c>
      <c r="L251" s="51" t="s">
        <v>11</v>
      </c>
      <c r="M251" s="51" t="s">
        <v>8</v>
      </c>
      <c r="N251" s="51" t="s">
        <v>5</v>
      </c>
      <c r="O251" s="50"/>
      <c r="P251" s="50" t="s">
        <v>215</v>
      </c>
      <c r="Q251" s="50" t="s">
        <v>598</v>
      </c>
      <c r="R251" s="59"/>
      <c r="S251" s="59">
        <f t="shared" si="106"/>
        <v>0</v>
      </c>
      <c r="T251" s="59"/>
      <c r="U251" s="59">
        <f t="shared" si="107"/>
        <v>0</v>
      </c>
      <c r="V251" s="59"/>
      <c r="W251" s="59">
        <f t="shared" si="108"/>
        <v>0</v>
      </c>
      <c r="X251" s="59"/>
      <c r="Y251" s="59">
        <f t="shared" si="109"/>
        <v>0</v>
      </c>
      <c r="Z251" s="58">
        <f>VLOOKUP(E:E,'[3]costed bom'!$E$2:$AA$495,23,0)</f>
        <v>0</v>
      </c>
      <c r="AA251" s="58">
        <f t="shared" si="97"/>
        <v>0</v>
      </c>
      <c r="AB251" s="59"/>
      <c r="AC251" s="50"/>
      <c r="AD251" s="50"/>
    </row>
    <row r="252" spans="1:30" ht="13" x14ac:dyDescent="0.3">
      <c r="A252" s="49">
        <v>279</v>
      </c>
      <c r="B252" s="49">
        <v>7</v>
      </c>
      <c r="C252" s="50">
        <v>2</v>
      </c>
      <c r="D252" s="51" t="s">
        <v>96</v>
      </c>
      <c r="E252" s="51" t="s">
        <v>251</v>
      </c>
      <c r="F252" s="50"/>
      <c r="G252" s="51" t="s">
        <v>585</v>
      </c>
      <c r="H252" s="51" t="s">
        <v>465</v>
      </c>
      <c r="I252" s="52">
        <v>1</v>
      </c>
      <c r="J252" s="52">
        <v>1</v>
      </c>
      <c r="K252" s="51" t="s">
        <v>163</v>
      </c>
      <c r="L252" s="51" t="s">
        <v>11</v>
      </c>
      <c r="M252" s="51" t="s">
        <v>8</v>
      </c>
      <c r="N252" s="51" t="s">
        <v>5</v>
      </c>
      <c r="O252" s="50"/>
      <c r="P252" s="50" t="s">
        <v>606</v>
      </c>
      <c r="Q252" s="50" t="s">
        <v>229</v>
      </c>
      <c r="R252" s="59"/>
      <c r="S252" s="59">
        <f t="shared" si="106"/>
        <v>0</v>
      </c>
      <c r="T252" s="59"/>
      <c r="U252" s="59">
        <f t="shared" si="107"/>
        <v>0</v>
      </c>
      <c r="V252" s="59"/>
      <c r="W252" s="59">
        <f t="shared" si="108"/>
        <v>0</v>
      </c>
      <c r="X252" s="59"/>
      <c r="Y252" s="59">
        <f t="shared" si="109"/>
        <v>0</v>
      </c>
      <c r="Z252" s="58">
        <f>VLOOKUP(E:E,'[3]costed bom'!$E$2:$AA$495,23,0)</f>
        <v>0</v>
      </c>
      <c r="AA252" s="58">
        <f t="shared" si="97"/>
        <v>0</v>
      </c>
      <c r="AB252" s="59"/>
      <c r="AC252" s="50"/>
      <c r="AD252" s="50"/>
    </row>
    <row r="253" spans="1:30" ht="13" x14ac:dyDescent="0.3">
      <c r="A253" s="49">
        <v>280</v>
      </c>
      <c r="B253" s="49">
        <v>8</v>
      </c>
      <c r="C253" s="50">
        <v>2</v>
      </c>
      <c r="D253" s="51" t="s">
        <v>96</v>
      </c>
      <c r="E253" s="51" t="s">
        <v>303</v>
      </c>
      <c r="F253" s="50"/>
      <c r="G253" s="51" t="s">
        <v>585</v>
      </c>
      <c r="H253" s="51" t="s">
        <v>517</v>
      </c>
      <c r="I253" s="52">
        <v>5</v>
      </c>
      <c r="J253" s="52">
        <v>5</v>
      </c>
      <c r="K253" s="51" t="s">
        <v>4</v>
      </c>
      <c r="L253" s="51" t="s">
        <v>11</v>
      </c>
      <c r="M253" s="51" t="s">
        <v>8</v>
      </c>
      <c r="N253" s="51" t="s">
        <v>5</v>
      </c>
      <c r="O253" s="50"/>
      <c r="P253" s="50" t="s">
        <v>625</v>
      </c>
      <c r="Q253" s="50" t="s">
        <v>304</v>
      </c>
      <c r="R253" s="59"/>
      <c r="S253" s="59">
        <f t="shared" si="106"/>
        <v>0</v>
      </c>
      <c r="T253" s="59"/>
      <c r="U253" s="59">
        <f t="shared" si="107"/>
        <v>0</v>
      </c>
      <c r="V253" s="59"/>
      <c r="W253" s="59">
        <f t="shared" si="108"/>
        <v>0</v>
      </c>
      <c r="X253" s="59"/>
      <c r="Y253" s="59">
        <f t="shared" si="109"/>
        <v>0</v>
      </c>
      <c r="Z253" s="58">
        <f>VLOOKUP(E:E,'[3]costed bom'!$E$2:$AA$495,23,0)</f>
        <v>0</v>
      </c>
      <c r="AA253" s="58">
        <f t="shared" si="97"/>
        <v>0</v>
      </c>
      <c r="AB253" s="59"/>
      <c r="AC253" s="50"/>
      <c r="AD253" s="50"/>
    </row>
    <row r="254" spans="1:30" ht="13" x14ac:dyDescent="0.3">
      <c r="A254" s="49">
        <v>281</v>
      </c>
      <c r="B254" s="49">
        <v>9</v>
      </c>
      <c r="C254" s="50">
        <v>2</v>
      </c>
      <c r="D254" s="51" t="s">
        <v>96</v>
      </c>
      <c r="E254" s="51" t="s">
        <v>305</v>
      </c>
      <c r="F254" s="50"/>
      <c r="G254" s="51" t="s">
        <v>584</v>
      </c>
      <c r="H254" s="51" t="s">
        <v>518</v>
      </c>
      <c r="I254" s="52">
        <v>5</v>
      </c>
      <c r="J254" s="52">
        <v>5</v>
      </c>
      <c r="K254" s="51" t="s">
        <v>4</v>
      </c>
      <c r="L254" s="51" t="s">
        <v>11</v>
      </c>
      <c r="M254" s="51" t="s">
        <v>8</v>
      </c>
      <c r="N254" s="51" t="s">
        <v>5</v>
      </c>
      <c r="O254" s="50"/>
      <c r="P254" s="50" t="s">
        <v>306</v>
      </c>
      <c r="Q254" s="50" t="s">
        <v>611</v>
      </c>
      <c r="R254" s="59"/>
      <c r="S254" s="59">
        <f t="shared" si="106"/>
        <v>0</v>
      </c>
      <c r="T254" s="59"/>
      <c r="U254" s="59">
        <f t="shared" si="107"/>
        <v>0</v>
      </c>
      <c r="V254" s="59"/>
      <c r="W254" s="59">
        <f t="shared" si="108"/>
        <v>0</v>
      </c>
      <c r="X254" s="59"/>
      <c r="Y254" s="59">
        <f t="shared" si="109"/>
        <v>0</v>
      </c>
      <c r="Z254" s="58">
        <f>VLOOKUP(E:E,'[3]costed bom'!$E$2:$AA$495,23,0)</f>
        <v>0</v>
      </c>
      <c r="AA254" s="58">
        <f t="shared" si="97"/>
        <v>0</v>
      </c>
      <c r="AB254" s="59"/>
      <c r="AC254" s="50"/>
      <c r="AD254" s="50"/>
    </row>
    <row r="255" spans="1:30" ht="13" x14ac:dyDescent="0.3">
      <c r="A255" s="49">
        <v>282</v>
      </c>
      <c r="B255" s="49">
        <v>10</v>
      </c>
      <c r="C255" s="50">
        <v>2</v>
      </c>
      <c r="D255" s="51" t="s">
        <v>96</v>
      </c>
      <c r="E255" s="51" t="s">
        <v>210</v>
      </c>
      <c r="F255" s="50"/>
      <c r="G255" s="51" t="s">
        <v>584</v>
      </c>
      <c r="H255" s="51" t="s">
        <v>411</v>
      </c>
      <c r="I255" s="52">
        <v>1</v>
      </c>
      <c r="J255" s="52">
        <v>1</v>
      </c>
      <c r="K255" s="51" t="s">
        <v>163</v>
      </c>
      <c r="L255" s="51" t="s">
        <v>11</v>
      </c>
      <c r="M255" s="51" t="s">
        <v>8</v>
      </c>
      <c r="N255" s="51" t="s">
        <v>5</v>
      </c>
      <c r="O255" s="50"/>
      <c r="P255" s="50" t="s">
        <v>597</v>
      </c>
      <c r="Q255" s="50" t="s">
        <v>598</v>
      </c>
      <c r="R255" s="59"/>
      <c r="S255" s="59">
        <f t="shared" si="106"/>
        <v>0</v>
      </c>
      <c r="T255" s="59"/>
      <c r="U255" s="59">
        <f t="shared" si="107"/>
        <v>0</v>
      </c>
      <c r="V255" s="59"/>
      <c r="W255" s="59">
        <f t="shared" si="108"/>
        <v>0</v>
      </c>
      <c r="X255" s="59"/>
      <c r="Y255" s="59">
        <f t="shared" si="109"/>
        <v>0</v>
      </c>
      <c r="Z255" s="58">
        <f>VLOOKUP(E:E,'[3]costed bom'!$E$2:$AA$495,23,0)</f>
        <v>0</v>
      </c>
      <c r="AA255" s="58">
        <f t="shared" si="97"/>
        <v>0</v>
      </c>
      <c r="AB255" s="59"/>
      <c r="AC255" s="50"/>
      <c r="AD255" s="50"/>
    </row>
    <row r="256" spans="1:30" ht="13" x14ac:dyDescent="0.3">
      <c r="A256" s="49">
        <v>283</v>
      </c>
      <c r="B256" s="49">
        <v>11</v>
      </c>
      <c r="C256" s="50">
        <v>2</v>
      </c>
      <c r="D256" s="51" t="s">
        <v>96</v>
      </c>
      <c r="E256" s="51" t="s">
        <v>285</v>
      </c>
      <c r="F256" s="50"/>
      <c r="G256" s="51" t="s">
        <v>584</v>
      </c>
      <c r="H256" s="51" t="s">
        <v>501</v>
      </c>
      <c r="I256" s="52">
        <v>2</v>
      </c>
      <c r="J256" s="52">
        <v>2</v>
      </c>
      <c r="K256" s="51" t="s">
        <v>4</v>
      </c>
      <c r="L256" s="51" t="s">
        <v>11</v>
      </c>
      <c r="M256" s="51" t="s">
        <v>8</v>
      </c>
      <c r="N256" s="51" t="s">
        <v>5</v>
      </c>
      <c r="O256" s="50"/>
      <c r="P256" s="50" t="s">
        <v>348</v>
      </c>
      <c r="Q256" s="50" t="s">
        <v>604</v>
      </c>
      <c r="R256" s="59"/>
      <c r="S256" s="59">
        <f t="shared" si="106"/>
        <v>0</v>
      </c>
      <c r="T256" s="59"/>
      <c r="U256" s="59">
        <f t="shared" si="107"/>
        <v>0</v>
      </c>
      <c r="V256" s="59"/>
      <c r="W256" s="59">
        <f t="shared" si="108"/>
        <v>0</v>
      </c>
      <c r="X256" s="59"/>
      <c r="Y256" s="59">
        <f t="shared" si="109"/>
        <v>0</v>
      </c>
      <c r="Z256" s="58">
        <f>VLOOKUP(E:E,'[3]costed bom'!$E$2:$AA$495,23,0)</f>
        <v>0</v>
      </c>
      <c r="AA256" s="58">
        <f t="shared" si="97"/>
        <v>0</v>
      </c>
      <c r="AB256" s="59"/>
      <c r="AC256" s="50"/>
      <c r="AD256" s="50"/>
    </row>
    <row r="257" spans="1:30" ht="13" x14ac:dyDescent="0.3">
      <c r="A257" s="49">
        <v>284</v>
      </c>
      <c r="B257" s="49">
        <v>12</v>
      </c>
      <c r="C257" s="50">
        <v>2</v>
      </c>
      <c r="D257" s="51" t="s">
        <v>96</v>
      </c>
      <c r="E257" s="51" t="s">
        <v>307</v>
      </c>
      <c r="F257" s="50"/>
      <c r="G257" s="51" t="s">
        <v>578</v>
      </c>
      <c r="H257" s="51" t="s">
        <v>519</v>
      </c>
      <c r="I257" s="52">
        <v>6.4</v>
      </c>
      <c r="J257" s="52">
        <v>6.4</v>
      </c>
      <c r="K257" s="51" t="s">
        <v>163</v>
      </c>
      <c r="L257" s="51" t="s">
        <v>11</v>
      </c>
      <c r="M257" s="51" t="s">
        <v>8</v>
      </c>
      <c r="N257" s="51" t="s">
        <v>5</v>
      </c>
      <c r="O257" s="50"/>
      <c r="P257" s="50" t="s">
        <v>308</v>
      </c>
      <c r="Q257" s="50" t="s">
        <v>203</v>
      </c>
      <c r="R257" s="59"/>
      <c r="S257" s="59">
        <f t="shared" si="106"/>
        <v>0</v>
      </c>
      <c r="T257" s="59"/>
      <c r="U257" s="59">
        <f t="shared" si="107"/>
        <v>0</v>
      </c>
      <c r="V257" s="59"/>
      <c r="W257" s="59">
        <f t="shared" si="108"/>
        <v>0</v>
      </c>
      <c r="X257" s="59"/>
      <c r="Y257" s="59">
        <f t="shared" si="109"/>
        <v>0</v>
      </c>
      <c r="Z257" s="58">
        <f>VLOOKUP(E:E,'[3]costed bom'!$E$2:$AA$495,23,0)</f>
        <v>0</v>
      </c>
      <c r="AA257" s="58">
        <f t="shared" si="97"/>
        <v>0</v>
      </c>
      <c r="AB257" s="59"/>
      <c r="AC257" s="50"/>
      <c r="AD257" s="50"/>
    </row>
    <row r="258" spans="1:30" ht="13" x14ac:dyDescent="0.3">
      <c r="A258" s="49">
        <v>285</v>
      </c>
      <c r="B258" s="49">
        <v>7000</v>
      </c>
      <c r="C258" s="50">
        <v>2</v>
      </c>
      <c r="D258" s="51" t="s">
        <v>96</v>
      </c>
      <c r="E258" s="51" t="s">
        <v>265</v>
      </c>
      <c r="F258" s="50"/>
      <c r="G258" s="51" t="s">
        <v>7</v>
      </c>
      <c r="H258" s="51" t="s">
        <v>468</v>
      </c>
      <c r="I258" s="52">
        <v>1</v>
      </c>
      <c r="J258" s="52">
        <v>1</v>
      </c>
      <c r="K258" s="51" t="s">
        <v>4</v>
      </c>
      <c r="L258" s="51" t="s">
        <v>11</v>
      </c>
      <c r="M258" s="51" t="s">
        <v>8</v>
      </c>
      <c r="N258" s="51" t="s">
        <v>171</v>
      </c>
      <c r="O258" s="50"/>
      <c r="P258" s="50" t="s">
        <v>342</v>
      </c>
      <c r="Q258" s="50" t="s">
        <v>342</v>
      </c>
      <c r="R258" s="59"/>
      <c r="S258" s="59">
        <f t="shared" si="106"/>
        <v>0</v>
      </c>
      <c r="T258" s="59"/>
      <c r="U258" s="59">
        <f t="shared" si="107"/>
        <v>0</v>
      </c>
      <c r="V258" s="59"/>
      <c r="W258" s="59">
        <f t="shared" si="108"/>
        <v>0</v>
      </c>
      <c r="X258" s="59"/>
      <c r="Y258" s="59">
        <f t="shared" si="109"/>
        <v>0</v>
      </c>
      <c r="Z258" s="58">
        <f>VLOOKUP(E:E,'[3]costed bom'!$E$2:$AA$495,23,0)</f>
        <v>0</v>
      </c>
      <c r="AA258" s="58">
        <f t="shared" si="97"/>
        <v>0</v>
      </c>
      <c r="AB258" s="59"/>
      <c r="AC258" s="50"/>
      <c r="AD258" s="50"/>
    </row>
    <row r="259" spans="1:30" ht="13" x14ac:dyDescent="0.3">
      <c r="A259" s="49">
        <v>286</v>
      </c>
      <c r="B259" s="49">
        <v>7000</v>
      </c>
      <c r="C259" s="50">
        <v>3</v>
      </c>
      <c r="D259" s="51" t="s">
        <v>265</v>
      </c>
      <c r="E259" s="51" t="s">
        <v>236</v>
      </c>
      <c r="F259" s="50"/>
      <c r="G259" s="51" t="s">
        <v>587</v>
      </c>
      <c r="H259" s="51" t="s">
        <v>430</v>
      </c>
      <c r="I259" s="52">
        <v>1</v>
      </c>
      <c r="J259" s="52">
        <v>1</v>
      </c>
      <c r="K259" s="51" t="s">
        <v>4</v>
      </c>
      <c r="L259" s="51" t="s">
        <v>11</v>
      </c>
      <c r="M259" s="51" t="s">
        <v>8</v>
      </c>
      <c r="N259" s="51" t="s">
        <v>171</v>
      </c>
      <c r="O259" s="50"/>
      <c r="P259" s="50" t="s">
        <v>342</v>
      </c>
      <c r="Q259" s="50" t="s">
        <v>342</v>
      </c>
      <c r="R259" s="59"/>
      <c r="S259" s="59">
        <f t="shared" si="106"/>
        <v>0</v>
      </c>
      <c r="T259" s="59"/>
      <c r="U259" s="59">
        <f t="shared" si="107"/>
        <v>0</v>
      </c>
      <c r="V259" s="59"/>
      <c r="W259" s="59">
        <f t="shared" si="108"/>
        <v>0</v>
      </c>
      <c r="X259" s="59"/>
      <c r="Y259" s="59">
        <f t="shared" si="109"/>
        <v>0</v>
      </c>
      <c r="Z259" s="58">
        <f>VLOOKUP(E:E,'[3]costed bom'!$E$2:$AA$495,23,0)</f>
        <v>0</v>
      </c>
      <c r="AA259" s="58">
        <f t="shared" si="97"/>
        <v>0</v>
      </c>
      <c r="AB259" s="59"/>
      <c r="AC259" s="50"/>
      <c r="AD259" s="50"/>
    </row>
    <row r="260" spans="1:30" ht="13" x14ac:dyDescent="0.3">
      <c r="A260" s="49">
        <v>287</v>
      </c>
      <c r="B260" s="49">
        <v>7002</v>
      </c>
      <c r="C260" s="50">
        <v>3</v>
      </c>
      <c r="D260" s="51" t="s">
        <v>265</v>
      </c>
      <c r="E260" s="51" t="s">
        <v>366</v>
      </c>
      <c r="F260" s="50"/>
      <c r="G260" s="51" t="s">
        <v>585</v>
      </c>
      <c r="H260" s="51" t="s">
        <v>471</v>
      </c>
      <c r="I260" s="52">
        <v>1</v>
      </c>
      <c r="J260" s="52">
        <v>1</v>
      </c>
      <c r="K260" s="51" t="s">
        <v>4</v>
      </c>
      <c r="L260" s="51" t="s">
        <v>11</v>
      </c>
      <c r="M260" s="51" t="s">
        <v>8</v>
      </c>
      <c r="N260" s="51" t="s">
        <v>171</v>
      </c>
      <c r="O260" s="50"/>
      <c r="P260" s="50" t="s">
        <v>608</v>
      </c>
      <c r="Q260" s="50" t="s">
        <v>609</v>
      </c>
      <c r="R260" s="59"/>
      <c r="S260" s="59">
        <f t="shared" si="106"/>
        <v>0</v>
      </c>
      <c r="T260" s="59"/>
      <c r="U260" s="59">
        <f t="shared" si="107"/>
        <v>0</v>
      </c>
      <c r="V260" s="59"/>
      <c r="W260" s="59">
        <f t="shared" si="108"/>
        <v>0</v>
      </c>
      <c r="X260" s="59"/>
      <c r="Y260" s="59">
        <f t="shared" si="109"/>
        <v>0</v>
      </c>
      <c r="Z260" s="58">
        <f>VLOOKUP(E:E,'[3]costed bom'!$E$2:$AA$495,23,0)</f>
        <v>0</v>
      </c>
      <c r="AA260" s="58">
        <f t="shared" si="97"/>
        <v>0</v>
      </c>
      <c r="AB260" s="59"/>
      <c r="AC260" s="50"/>
      <c r="AD260" s="50"/>
    </row>
    <row r="261" spans="1:30" ht="13" x14ac:dyDescent="0.3">
      <c r="A261" s="49">
        <v>288</v>
      </c>
      <c r="B261" s="49">
        <v>7003</v>
      </c>
      <c r="C261" s="50">
        <v>3</v>
      </c>
      <c r="D261" s="51" t="s">
        <v>265</v>
      </c>
      <c r="E261" s="51" t="s">
        <v>367</v>
      </c>
      <c r="F261" s="50"/>
      <c r="G261" s="51" t="s">
        <v>585</v>
      </c>
      <c r="H261" s="51" t="s">
        <v>472</v>
      </c>
      <c r="I261" s="52">
        <v>1</v>
      </c>
      <c r="J261" s="52">
        <v>1</v>
      </c>
      <c r="K261" s="51" t="s">
        <v>4</v>
      </c>
      <c r="L261" s="51" t="s">
        <v>11</v>
      </c>
      <c r="M261" s="51" t="s">
        <v>8</v>
      </c>
      <c r="N261" s="51" t="s">
        <v>171</v>
      </c>
      <c r="O261" s="50"/>
      <c r="P261" s="50" t="s">
        <v>610</v>
      </c>
      <c r="Q261" s="50" t="s">
        <v>611</v>
      </c>
      <c r="R261" s="59"/>
      <c r="S261" s="59">
        <f t="shared" si="106"/>
        <v>0</v>
      </c>
      <c r="T261" s="59"/>
      <c r="U261" s="59">
        <f t="shared" si="107"/>
        <v>0</v>
      </c>
      <c r="V261" s="59"/>
      <c r="W261" s="59">
        <f t="shared" si="108"/>
        <v>0</v>
      </c>
      <c r="X261" s="59"/>
      <c r="Y261" s="59">
        <f t="shared" si="109"/>
        <v>0</v>
      </c>
      <c r="Z261" s="58">
        <f>VLOOKUP(E:E,'[3]costed bom'!$E$2:$AA$495,23,0)</f>
        <v>0</v>
      </c>
      <c r="AA261" s="58">
        <f t="shared" ref="AA261:AA324" si="110">J261*Z261</f>
        <v>0</v>
      </c>
      <c r="AB261" s="59"/>
      <c r="AC261" s="50"/>
      <c r="AD261" s="50"/>
    </row>
    <row r="262" spans="1:30" ht="13" x14ac:dyDescent="0.3">
      <c r="A262" s="49">
        <v>289</v>
      </c>
      <c r="B262" s="49">
        <v>7004</v>
      </c>
      <c r="C262" s="50">
        <v>3</v>
      </c>
      <c r="D262" s="51" t="s">
        <v>265</v>
      </c>
      <c r="E262" s="51" t="s">
        <v>368</v>
      </c>
      <c r="F262" s="50"/>
      <c r="G262" s="51" t="s">
        <v>584</v>
      </c>
      <c r="H262" s="51" t="s">
        <v>473</v>
      </c>
      <c r="I262" s="52">
        <v>1</v>
      </c>
      <c r="J262" s="52">
        <v>1</v>
      </c>
      <c r="K262" s="51" t="s">
        <v>4</v>
      </c>
      <c r="L262" s="51" t="s">
        <v>11</v>
      </c>
      <c r="M262" s="51" t="s">
        <v>8</v>
      </c>
      <c r="N262" s="51" t="s">
        <v>171</v>
      </c>
      <c r="O262" s="50"/>
      <c r="P262" s="50" t="s">
        <v>612</v>
      </c>
      <c r="Q262" s="50" t="s">
        <v>611</v>
      </c>
      <c r="R262" s="59"/>
      <c r="S262" s="59">
        <f t="shared" si="106"/>
        <v>0</v>
      </c>
      <c r="T262" s="59"/>
      <c r="U262" s="59">
        <f t="shared" si="107"/>
        <v>0</v>
      </c>
      <c r="V262" s="59"/>
      <c r="W262" s="59">
        <f t="shared" si="108"/>
        <v>0</v>
      </c>
      <c r="X262" s="59"/>
      <c r="Y262" s="59">
        <f t="shared" si="109"/>
        <v>0</v>
      </c>
      <c r="Z262" s="58">
        <f>VLOOKUP(E:E,'[3]costed bom'!$E$2:$AA$495,23,0)</f>
        <v>0</v>
      </c>
      <c r="AA262" s="58">
        <f t="shared" si="110"/>
        <v>0</v>
      </c>
      <c r="AB262" s="59"/>
      <c r="AC262" s="50"/>
      <c r="AD262" s="50"/>
    </row>
    <row r="263" spans="1:30" ht="13" x14ac:dyDescent="0.3">
      <c r="A263" s="49">
        <v>290</v>
      </c>
      <c r="B263" s="49">
        <v>7005</v>
      </c>
      <c r="C263" s="50">
        <v>3</v>
      </c>
      <c r="D263" s="51" t="s">
        <v>265</v>
      </c>
      <c r="E263" s="51" t="s">
        <v>369</v>
      </c>
      <c r="F263" s="50"/>
      <c r="G263" s="51" t="s">
        <v>584</v>
      </c>
      <c r="H263" s="51" t="s">
        <v>474</v>
      </c>
      <c r="I263" s="52">
        <v>1</v>
      </c>
      <c r="J263" s="52">
        <v>1</v>
      </c>
      <c r="K263" s="51" t="s">
        <v>4</v>
      </c>
      <c r="L263" s="51" t="s">
        <v>11</v>
      </c>
      <c r="M263" s="51" t="s">
        <v>8</v>
      </c>
      <c r="N263" s="51" t="s">
        <v>171</v>
      </c>
      <c r="O263" s="50"/>
      <c r="P263" s="50" t="s">
        <v>613</v>
      </c>
      <c r="Q263" s="50" t="s">
        <v>611</v>
      </c>
      <c r="R263" s="59"/>
      <c r="S263" s="59">
        <f t="shared" si="106"/>
        <v>0</v>
      </c>
      <c r="T263" s="59"/>
      <c r="U263" s="59">
        <f t="shared" si="107"/>
        <v>0</v>
      </c>
      <c r="V263" s="59"/>
      <c r="W263" s="59">
        <f t="shared" si="108"/>
        <v>0</v>
      </c>
      <c r="X263" s="59"/>
      <c r="Y263" s="59">
        <f t="shared" si="109"/>
        <v>0</v>
      </c>
      <c r="Z263" s="58">
        <f>VLOOKUP(E:E,'[3]costed bom'!$E$2:$AA$495,23,0)</f>
        <v>0</v>
      </c>
      <c r="AA263" s="58">
        <f t="shared" si="110"/>
        <v>0</v>
      </c>
      <c r="AB263" s="59"/>
      <c r="AC263" s="50"/>
      <c r="AD263" s="50"/>
    </row>
    <row r="264" spans="1:30" ht="13" x14ac:dyDescent="0.3">
      <c r="A264" s="49">
        <v>291</v>
      </c>
      <c r="B264" s="49">
        <v>7006</v>
      </c>
      <c r="C264" s="50">
        <v>3</v>
      </c>
      <c r="D264" s="51" t="s">
        <v>265</v>
      </c>
      <c r="E264" s="51" t="s">
        <v>370</v>
      </c>
      <c r="F264" s="50"/>
      <c r="G264" s="51" t="s">
        <v>585</v>
      </c>
      <c r="H264" s="51" t="s">
        <v>475</v>
      </c>
      <c r="I264" s="52">
        <v>1</v>
      </c>
      <c r="J264" s="52">
        <v>1</v>
      </c>
      <c r="K264" s="51" t="s">
        <v>4</v>
      </c>
      <c r="L264" s="51" t="s">
        <v>11</v>
      </c>
      <c r="M264" s="51" t="s">
        <v>8</v>
      </c>
      <c r="N264" s="51" t="s">
        <v>171</v>
      </c>
      <c r="O264" s="50"/>
      <c r="P264" s="50" t="s">
        <v>342</v>
      </c>
      <c r="Q264" s="50" t="s">
        <v>342</v>
      </c>
      <c r="R264" s="59"/>
      <c r="S264" s="59">
        <f t="shared" si="106"/>
        <v>0</v>
      </c>
      <c r="T264" s="59"/>
      <c r="U264" s="59">
        <f t="shared" si="107"/>
        <v>0</v>
      </c>
      <c r="V264" s="59"/>
      <c r="W264" s="59">
        <f t="shared" si="108"/>
        <v>0</v>
      </c>
      <c r="X264" s="59"/>
      <c r="Y264" s="59">
        <f t="shared" si="109"/>
        <v>0</v>
      </c>
      <c r="Z264" s="58">
        <f>VLOOKUP(E:E,'[3]costed bom'!$E$2:$AA$495,23,0)</f>
        <v>0</v>
      </c>
      <c r="AA264" s="58">
        <f t="shared" si="110"/>
        <v>0</v>
      </c>
      <c r="AB264" s="59"/>
      <c r="AC264" s="50"/>
      <c r="AD264" s="50"/>
    </row>
    <row r="265" spans="1:30" ht="13" x14ac:dyDescent="0.3">
      <c r="A265" s="49">
        <v>292</v>
      </c>
      <c r="B265" s="49">
        <v>7007</v>
      </c>
      <c r="C265" s="50">
        <v>3</v>
      </c>
      <c r="D265" s="51" t="s">
        <v>265</v>
      </c>
      <c r="E265" s="51" t="s">
        <v>371</v>
      </c>
      <c r="F265" s="50"/>
      <c r="G265" s="51" t="s">
        <v>585</v>
      </c>
      <c r="H265" s="51" t="s">
        <v>476</v>
      </c>
      <c r="I265" s="52">
        <v>1</v>
      </c>
      <c r="J265" s="52">
        <v>1</v>
      </c>
      <c r="K265" s="51" t="s">
        <v>4</v>
      </c>
      <c r="L265" s="51" t="s">
        <v>11</v>
      </c>
      <c r="M265" s="51" t="s">
        <v>8</v>
      </c>
      <c r="N265" s="51" t="s">
        <v>171</v>
      </c>
      <c r="O265" s="50"/>
      <c r="P265" s="50" t="s">
        <v>342</v>
      </c>
      <c r="Q265" s="50" t="s">
        <v>342</v>
      </c>
      <c r="R265" s="59"/>
      <c r="S265" s="59">
        <f t="shared" si="106"/>
        <v>0</v>
      </c>
      <c r="T265" s="59"/>
      <c r="U265" s="59">
        <f t="shared" si="107"/>
        <v>0</v>
      </c>
      <c r="V265" s="59"/>
      <c r="W265" s="59">
        <f t="shared" si="108"/>
        <v>0</v>
      </c>
      <c r="X265" s="59"/>
      <c r="Y265" s="59">
        <f t="shared" si="109"/>
        <v>0</v>
      </c>
      <c r="Z265" s="58">
        <f>VLOOKUP(E:E,'[3]costed bom'!$E$2:$AA$495,23,0)</f>
        <v>0</v>
      </c>
      <c r="AA265" s="58">
        <f t="shared" si="110"/>
        <v>0</v>
      </c>
      <c r="AB265" s="59"/>
      <c r="AC265" s="50"/>
      <c r="AD265" s="50"/>
    </row>
    <row r="266" spans="1:30" ht="13" x14ac:dyDescent="0.3">
      <c r="A266" s="49">
        <v>293</v>
      </c>
      <c r="B266" s="49">
        <v>7008</v>
      </c>
      <c r="C266" s="50">
        <v>3</v>
      </c>
      <c r="D266" s="51" t="s">
        <v>265</v>
      </c>
      <c r="E266" s="51" t="s">
        <v>214</v>
      </c>
      <c r="F266" s="50"/>
      <c r="G266" s="51" t="s">
        <v>585</v>
      </c>
      <c r="H266" s="51" t="s">
        <v>414</v>
      </c>
      <c r="I266" s="52">
        <v>1</v>
      </c>
      <c r="J266" s="52">
        <v>1</v>
      </c>
      <c r="K266" s="51" t="s">
        <v>4</v>
      </c>
      <c r="L266" s="51" t="s">
        <v>11</v>
      </c>
      <c r="M266" s="51" t="s">
        <v>8</v>
      </c>
      <c r="N266" s="51" t="s">
        <v>171</v>
      </c>
      <c r="O266" s="50"/>
      <c r="P266" s="50" t="s">
        <v>215</v>
      </c>
      <c r="Q266" s="50" t="s">
        <v>598</v>
      </c>
      <c r="R266" s="59"/>
      <c r="S266" s="59">
        <f t="shared" si="106"/>
        <v>0</v>
      </c>
      <c r="T266" s="59"/>
      <c r="U266" s="59">
        <f t="shared" si="107"/>
        <v>0</v>
      </c>
      <c r="V266" s="59"/>
      <c r="W266" s="59">
        <f t="shared" si="108"/>
        <v>0</v>
      </c>
      <c r="X266" s="59"/>
      <c r="Y266" s="59">
        <f t="shared" si="109"/>
        <v>0</v>
      </c>
      <c r="Z266" s="58">
        <f>VLOOKUP(E:E,'[3]costed bom'!$E$2:$AA$495,23,0)</f>
        <v>0</v>
      </c>
      <c r="AA266" s="58">
        <f t="shared" si="110"/>
        <v>0</v>
      </c>
      <c r="AB266" s="59"/>
      <c r="AC266" s="50"/>
      <c r="AD266" s="50"/>
    </row>
    <row r="267" spans="1:30" ht="13" x14ac:dyDescent="0.3">
      <c r="A267" s="49">
        <v>294</v>
      </c>
      <c r="B267" s="49">
        <v>7009</v>
      </c>
      <c r="C267" s="50">
        <v>3</v>
      </c>
      <c r="D267" s="51" t="s">
        <v>265</v>
      </c>
      <c r="E267" s="51" t="s">
        <v>266</v>
      </c>
      <c r="F267" s="50"/>
      <c r="G267" s="51" t="s">
        <v>585</v>
      </c>
      <c r="H267" s="51" t="s">
        <v>477</v>
      </c>
      <c r="I267" s="52">
        <v>1</v>
      </c>
      <c r="J267" s="52">
        <v>1</v>
      </c>
      <c r="K267" s="51" t="s">
        <v>4</v>
      </c>
      <c r="L267" s="51" t="s">
        <v>11</v>
      </c>
      <c r="M267" s="51" t="s">
        <v>8</v>
      </c>
      <c r="N267" s="51" t="s">
        <v>171</v>
      </c>
      <c r="O267" s="50"/>
      <c r="P267" s="50" t="s">
        <v>267</v>
      </c>
      <c r="Q267" s="50" t="s">
        <v>598</v>
      </c>
      <c r="R267" s="59"/>
      <c r="S267" s="59">
        <f t="shared" si="106"/>
        <v>0</v>
      </c>
      <c r="T267" s="59"/>
      <c r="U267" s="59">
        <f t="shared" si="107"/>
        <v>0</v>
      </c>
      <c r="V267" s="59"/>
      <c r="W267" s="59">
        <f t="shared" si="108"/>
        <v>0</v>
      </c>
      <c r="X267" s="59"/>
      <c r="Y267" s="59">
        <f t="shared" si="109"/>
        <v>0</v>
      </c>
      <c r="Z267" s="58">
        <f>VLOOKUP(E:E,'[3]costed bom'!$E$2:$AA$495,23,0)</f>
        <v>0</v>
      </c>
      <c r="AA267" s="58">
        <f t="shared" si="110"/>
        <v>0</v>
      </c>
      <c r="AB267" s="59"/>
      <c r="AC267" s="50"/>
      <c r="AD267" s="50"/>
    </row>
    <row r="268" spans="1:30" ht="13" x14ac:dyDescent="0.3">
      <c r="A268" s="49">
        <v>295</v>
      </c>
      <c r="B268" s="49">
        <v>7010</v>
      </c>
      <c r="C268" s="50">
        <v>3</v>
      </c>
      <c r="D268" s="51" t="s">
        <v>265</v>
      </c>
      <c r="E268" s="51" t="s">
        <v>268</v>
      </c>
      <c r="F268" s="50"/>
      <c r="G268" s="51" t="s">
        <v>585</v>
      </c>
      <c r="H268" s="51" t="s">
        <v>269</v>
      </c>
      <c r="I268" s="52">
        <v>1</v>
      </c>
      <c r="J268" s="52">
        <v>1</v>
      </c>
      <c r="K268" s="51" t="s">
        <v>4</v>
      </c>
      <c r="L268" s="51" t="s">
        <v>11</v>
      </c>
      <c r="M268" s="51" t="s">
        <v>8</v>
      </c>
      <c r="N268" s="51" t="s">
        <v>171</v>
      </c>
      <c r="O268" s="50"/>
      <c r="P268" s="50" t="s">
        <v>270</v>
      </c>
      <c r="Q268" s="50" t="s">
        <v>598</v>
      </c>
      <c r="R268" s="59"/>
      <c r="S268" s="59">
        <f t="shared" si="106"/>
        <v>0</v>
      </c>
      <c r="T268" s="59"/>
      <c r="U268" s="59">
        <f t="shared" si="107"/>
        <v>0</v>
      </c>
      <c r="V268" s="59"/>
      <c r="W268" s="59">
        <f t="shared" si="108"/>
        <v>0</v>
      </c>
      <c r="X268" s="59"/>
      <c r="Y268" s="59">
        <f t="shared" si="109"/>
        <v>0</v>
      </c>
      <c r="Z268" s="58">
        <f>VLOOKUP(E:E,'[3]costed bom'!$E$2:$AA$495,23,0)</f>
        <v>0</v>
      </c>
      <c r="AA268" s="58">
        <f t="shared" si="110"/>
        <v>0</v>
      </c>
      <c r="AB268" s="59"/>
      <c r="AC268" s="50"/>
      <c r="AD268" s="50"/>
    </row>
    <row r="269" spans="1:30" ht="13" x14ac:dyDescent="0.3">
      <c r="A269" s="49">
        <v>296</v>
      </c>
      <c r="B269" s="49">
        <v>7011</v>
      </c>
      <c r="C269" s="50">
        <v>3</v>
      </c>
      <c r="D269" s="51" t="s">
        <v>265</v>
      </c>
      <c r="E269" s="51" t="s">
        <v>372</v>
      </c>
      <c r="F269" s="50"/>
      <c r="G269" s="51" t="s">
        <v>585</v>
      </c>
      <c r="H269" s="51" t="s">
        <v>478</v>
      </c>
      <c r="I269" s="52">
        <v>1</v>
      </c>
      <c r="J269" s="52">
        <v>1</v>
      </c>
      <c r="K269" s="51" t="s">
        <v>4</v>
      </c>
      <c r="L269" s="51" t="s">
        <v>11</v>
      </c>
      <c r="M269" s="51" t="s">
        <v>8</v>
      </c>
      <c r="N269" s="51" t="s">
        <v>171</v>
      </c>
      <c r="O269" s="50"/>
      <c r="P269" s="50" t="s">
        <v>614</v>
      </c>
      <c r="Q269" s="50" t="s">
        <v>598</v>
      </c>
      <c r="R269" s="59"/>
      <c r="S269" s="59">
        <f t="shared" si="106"/>
        <v>0</v>
      </c>
      <c r="T269" s="59"/>
      <c r="U269" s="59">
        <f t="shared" si="107"/>
        <v>0</v>
      </c>
      <c r="V269" s="59"/>
      <c r="W269" s="59">
        <f t="shared" si="108"/>
        <v>0</v>
      </c>
      <c r="X269" s="59"/>
      <c r="Y269" s="59">
        <f t="shared" si="109"/>
        <v>0</v>
      </c>
      <c r="Z269" s="58">
        <f>VLOOKUP(E:E,'[3]costed bom'!$E$2:$AA$495,23,0)</f>
        <v>0</v>
      </c>
      <c r="AA269" s="58">
        <f t="shared" si="110"/>
        <v>0</v>
      </c>
      <c r="AB269" s="59"/>
      <c r="AC269" s="50"/>
      <c r="AD269" s="50"/>
    </row>
    <row r="270" spans="1:30" ht="13" x14ac:dyDescent="0.3">
      <c r="A270" s="49">
        <v>297</v>
      </c>
      <c r="B270" s="49">
        <v>7012</v>
      </c>
      <c r="C270" s="50">
        <v>3</v>
      </c>
      <c r="D270" s="51" t="s">
        <v>265</v>
      </c>
      <c r="E270" s="51" t="s">
        <v>373</v>
      </c>
      <c r="F270" s="50"/>
      <c r="G270" s="51" t="s">
        <v>584</v>
      </c>
      <c r="H270" s="51" t="s">
        <v>479</v>
      </c>
      <c r="I270" s="52">
        <v>1</v>
      </c>
      <c r="J270" s="52">
        <v>1</v>
      </c>
      <c r="K270" s="51" t="s">
        <v>4</v>
      </c>
      <c r="L270" s="51" t="s">
        <v>11</v>
      </c>
      <c r="M270" s="51" t="s">
        <v>8</v>
      </c>
      <c r="N270" s="51" t="s">
        <v>171</v>
      </c>
      <c r="O270" s="50"/>
      <c r="P270" s="50" t="s">
        <v>615</v>
      </c>
      <c r="Q270" s="50" t="s">
        <v>598</v>
      </c>
      <c r="R270" s="59"/>
      <c r="S270" s="59">
        <f t="shared" si="106"/>
        <v>0</v>
      </c>
      <c r="T270" s="59"/>
      <c r="U270" s="59">
        <f t="shared" si="107"/>
        <v>0</v>
      </c>
      <c r="V270" s="59"/>
      <c r="W270" s="59">
        <f t="shared" si="108"/>
        <v>0</v>
      </c>
      <c r="X270" s="59"/>
      <c r="Y270" s="59">
        <f t="shared" si="109"/>
        <v>0</v>
      </c>
      <c r="Z270" s="58">
        <f>VLOOKUP(E:E,'[3]costed bom'!$E$2:$AA$495,23,0)</f>
        <v>0</v>
      </c>
      <c r="AA270" s="58">
        <f t="shared" si="110"/>
        <v>0</v>
      </c>
      <c r="AB270" s="59"/>
      <c r="AC270" s="50"/>
      <c r="AD270" s="50"/>
    </row>
    <row r="271" spans="1:30" ht="13" x14ac:dyDescent="0.3">
      <c r="A271" s="49">
        <v>298</v>
      </c>
      <c r="B271" s="49">
        <v>7013</v>
      </c>
      <c r="C271" s="50">
        <v>3</v>
      </c>
      <c r="D271" s="51" t="s">
        <v>265</v>
      </c>
      <c r="E271" s="51" t="s">
        <v>170</v>
      </c>
      <c r="F271" s="50"/>
      <c r="G271" s="51" t="s">
        <v>578</v>
      </c>
      <c r="H271" s="51" t="s">
        <v>388</v>
      </c>
      <c r="I271" s="52">
        <v>1</v>
      </c>
      <c r="J271" s="52">
        <v>1</v>
      </c>
      <c r="K271" s="51" t="s">
        <v>4</v>
      </c>
      <c r="L271" s="51" t="s">
        <v>11</v>
      </c>
      <c r="M271" s="51" t="s">
        <v>8</v>
      </c>
      <c r="N271" s="51" t="s">
        <v>171</v>
      </c>
      <c r="O271" s="50"/>
      <c r="P271" s="50" t="s">
        <v>342</v>
      </c>
      <c r="Q271" s="50" t="s">
        <v>342</v>
      </c>
      <c r="R271" s="59"/>
      <c r="S271" s="59">
        <f t="shared" si="106"/>
        <v>0</v>
      </c>
      <c r="T271" s="59"/>
      <c r="U271" s="59">
        <f t="shared" si="107"/>
        <v>0</v>
      </c>
      <c r="V271" s="59"/>
      <c r="W271" s="59">
        <f t="shared" si="108"/>
        <v>0</v>
      </c>
      <c r="X271" s="59"/>
      <c r="Y271" s="59">
        <f t="shared" si="109"/>
        <v>0</v>
      </c>
      <c r="Z271" s="58">
        <f>VLOOKUP(E:E,'[3]costed bom'!$E$2:$AA$495,23,0)</f>
        <v>0</v>
      </c>
      <c r="AA271" s="58">
        <f t="shared" si="110"/>
        <v>0</v>
      </c>
      <c r="AB271" s="59"/>
      <c r="AC271" s="50"/>
      <c r="AD271" s="50"/>
    </row>
    <row r="272" spans="1:30" ht="13" x14ac:dyDescent="0.3">
      <c r="A272" s="49">
        <v>299</v>
      </c>
      <c r="B272" s="49">
        <v>7014</v>
      </c>
      <c r="C272" s="50">
        <v>3</v>
      </c>
      <c r="D272" s="51" t="s">
        <v>265</v>
      </c>
      <c r="E272" s="51" t="s">
        <v>374</v>
      </c>
      <c r="F272" s="50"/>
      <c r="G272" s="51" t="s">
        <v>589</v>
      </c>
      <c r="H272" s="51" t="s">
        <v>480</v>
      </c>
      <c r="I272" s="52">
        <v>1</v>
      </c>
      <c r="J272" s="52">
        <v>1</v>
      </c>
      <c r="K272" s="51" t="s">
        <v>4</v>
      </c>
      <c r="L272" s="51" t="s">
        <v>11</v>
      </c>
      <c r="M272" s="51" t="s">
        <v>8</v>
      </c>
      <c r="N272" s="51" t="s">
        <v>171</v>
      </c>
      <c r="O272" s="50"/>
      <c r="P272" s="50" t="s">
        <v>342</v>
      </c>
      <c r="Q272" s="50" t="s">
        <v>342</v>
      </c>
      <c r="R272" s="59"/>
      <c r="S272" s="59">
        <f t="shared" si="106"/>
        <v>0</v>
      </c>
      <c r="T272" s="59"/>
      <c r="U272" s="59">
        <f t="shared" si="107"/>
        <v>0</v>
      </c>
      <c r="V272" s="59"/>
      <c r="W272" s="59">
        <f t="shared" si="108"/>
        <v>0</v>
      </c>
      <c r="X272" s="59"/>
      <c r="Y272" s="59">
        <f t="shared" si="109"/>
        <v>0</v>
      </c>
      <c r="Z272" s="58">
        <f>VLOOKUP(E:E,'[3]costed bom'!$E$2:$AA$495,23,0)</f>
        <v>0</v>
      </c>
      <c r="AA272" s="58">
        <f t="shared" si="110"/>
        <v>0</v>
      </c>
      <c r="AB272" s="59"/>
      <c r="AC272" s="50"/>
      <c r="AD272" s="50"/>
    </row>
    <row r="273" spans="1:30" ht="13" x14ac:dyDescent="0.3">
      <c r="A273" s="49">
        <v>300</v>
      </c>
      <c r="B273" s="49">
        <v>7001</v>
      </c>
      <c r="C273" s="50">
        <v>2</v>
      </c>
      <c r="D273" s="51" t="s">
        <v>96</v>
      </c>
      <c r="E273" s="51" t="s">
        <v>236</v>
      </c>
      <c r="F273" s="50"/>
      <c r="G273" s="51" t="s">
        <v>587</v>
      </c>
      <c r="H273" s="51" t="s">
        <v>430</v>
      </c>
      <c r="I273" s="52">
        <v>1</v>
      </c>
      <c r="J273" s="52">
        <v>1</v>
      </c>
      <c r="K273" s="51" t="s">
        <v>4</v>
      </c>
      <c r="L273" s="51" t="s">
        <v>11</v>
      </c>
      <c r="M273" s="51" t="s">
        <v>8</v>
      </c>
      <c r="N273" s="51" t="s">
        <v>171</v>
      </c>
      <c r="O273" s="50"/>
      <c r="P273" s="50" t="s">
        <v>342</v>
      </c>
      <c r="Q273" s="50" t="s">
        <v>342</v>
      </c>
      <c r="R273" s="59"/>
      <c r="S273" s="59">
        <f t="shared" si="106"/>
        <v>0</v>
      </c>
      <c r="T273" s="59"/>
      <c r="U273" s="59">
        <f t="shared" si="107"/>
        <v>0</v>
      </c>
      <c r="V273" s="59"/>
      <c r="W273" s="59">
        <f t="shared" si="108"/>
        <v>0</v>
      </c>
      <c r="X273" s="59"/>
      <c r="Y273" s="59">
        <f t="shared" si="109"/>
        <v>0</v>
      </c>
      <c r="Z273" s="58">
        <f>VLOOKUP(E:E,'[3]costed bom'!$E$2:$AA$495,23,0)</f>
        <v>0</v>
      </c>
      <c r="AA273" s="58">
        <f t="shared" si="110"/>
        <v>0</v>
      </c>
      <c r="AB273" s="59"/>
      <c r="AC273" s="50"/>
      <c r="AD273" s="50"/>
    </row>
    <row r="274" spans="1:30" ht="13" x14ac:dyDescent="0.3">
      <c r="A274" s="49">
        <v>301</v>
      </c>
      <c r="B274" s="49">
        <v>7002</v>
      </c>
      <c r="C274" s="50">
        <v>2</v>
      </c>
      <c r="D274" s="51" t="s">
        <v>96</v>
      </c>
      <c r="E274" s="51" t="s">
        <v>173</v>
      </c>
      <c r="F274" s="50"/>
      <c r="G274" s="51" t="s">
        <v>582</v>
      </c>
      <c r="H274" s="51" t="s">
        <v>391</v>
      </c>
      <c r="I274" s="52">
        <v>1</v>
      </c>
      <c r="J274" s="52">
        <v>1</v>
      </c>
      <c r="K274" s="51" t="s">
        <v>4</v>
      </c>
      <c r="L274" s="51" t="s">
        <v>11</v>
      </c>
      <c r="M274" s="51" t="s">
        <v>8</v>
      </c>
      <c r="N274" s="51" t="s">
        <v>171</v>
      </c>
      <c r="O274" s="50"/>
      <c r="P274" s="50" t="s">
        <v>342</v>
      </c>
      <c r="Q274" s="50" t="s">
        <v>342</v>
      </c>
      <c r="R274" s="59"/>
      <c r="S274" s="59">
        <f t="shared" si="106"/>
        <v>0</v>
      </c>
      <c r="T274" s="59"/>
      <c r="U274" s="59">
        <f t="shared" si="107"/>
        <v>0</v>
      </c>
      <c r="V274" s="59"/>
      <c r="W274" s="59">
        <f t="shared" si="108"/>
        <v>0</v>
      </c>
      <c r="X274" s="59"/>
      <c r="Y274" s="59">
        <f t="shared" si="109"/>
        <v>0</v>
      </c>
      <c r="Z274" s="58">
        <f>VLOOKUP(E:E,'[3]costed bom'!$E$2:$AA$495,23,0)</f>
        <v>0</v>
      </c>
      <c r="AA274" s="58">
        <f t="shared" si="110"/>
        <v>0</v>
      </c>
      <c r="AB274" s="59"/>
      <c r="AC274" s="50"/>
      <c r="AD274" s="50"/>
    </row>
    <row r="275" spans="1:30" ht="13" x14ac:dyDescent="0.3">
      <c r="A275" s="47">
        <v>302</v>
      </c>
      <c r="B275" s="47">
        <v>52</v>
      </c>
      <c r="C275">
        <v>1</v>
      </c>
      <c r="D275" s="46" t="s">
        <v>2</v>
      </c>
      <c r="E275" s="46" t="s">
        <v>97</v>
      </c>
      <c r="F275" t="s">
        <v>638</v>
      </c>
      <c r="G275" s="46" t="s">
        <v>585</v>
      </c>
      <c r="H275" s="46" t="s">
        <v>520</v>
      </c>
      <c r="I275" s="48">
        <v>1</v>
      </c>
      <c r="J275" s="48">
        <v>1</v>
      </c>
      <c r="K275" s="46" t="s">
        <v>4</v>
      </c>
      <c r="L275" s="46" t="s">
        <v>6</v>
      </c>
      <c r="M275" s="46" t="s">
        <v>8</v>
      </c>
      <c r="N275" s="46" t="s">
        <v>5</v>
      </c>
      <c r="O275" s="61" t="s">
        <v>640</v>
      </c>
      <c r="P275" t="s">
        <v>342</v>
      </c>
      <c r="Q275" t="s">
        <v>342</v>
      </c>
      <c r="R275" s="58">
        <f>VLOOKUP(E:E,'[2]853-224170-107'!$A:$F,6,0)</f>
        <v>44.459999999999994</v>
      </c>
      <c r="S275" s="58">
        <f>J275*R275</f>
        <v>44.459999999999994</v>
      </c>
      <c r="T275" s="58">
        <f>VLOOKUP(E:E,'[2]853-224170-107'!$A:$H,8,0)</f>
        <v>43.290000000000006</v>
      </c>
      <c r="U275" s="58">
        <f>J275*T275</f>
        <v>43.290000000000006</v>
      </c>
      <c r="V275" s="58">
        <f>VLOOKUP(E:E,'[2]853-224170-107'!$A:$J,10,0)</f>
        <v>42.120000000000005</v>
      </c>
      <c r="W275" s="58">
        <f>J275*V275</f>
        <v>42.120000000000005</v>
      </c>
      <c r="X275" s="58">
        <f>VLOOKUP(E:E,'[2]853-224170-107'!$A:$L,12,0)</f>
        <v>40.950000000000003</v>
      </c>
      <c r="Y275" s="58">
        <f>J275*X275</f>
        <v>40.950000000000003</v>
      </c>
      <c r="Z275" s="58">
        <f>VLOOKUP(E:E,'[3]costed bom'!$E$2:$AA$495,23,0)</f>
        <v>69.239999999999995</v>
      </c>
      <c r="AA275" s="58">
        <f t="shared" si="110"/>
        <v>69.239999999999995</v>
      </c>
      <c r="AB275" s="58">
        <f>Y275-AA275</f>
        <v>-28.289999999999992</v>
      </c>
      <c r="AC275">
        <v>182</v>
      </c>
      <c r="AD275" t="s">
        <v>670</v>
      </c>
    </row>
    <row r="276" spans="1:30" ht="13" x14ac:dyDescent="0.3">
      <c r="A276" s="49">
        <v>303</v>
      </c>
      <c r="B276" s="49">
        <v>0</v>
      </c>
      <c r="C276" s="50">
        <v>2</v>
      </c>
      <c r="D276" s="51" t="s">
        <v>97</v>
      </c>
      <c r="E276" s="51" t="s">
        <v>379</v>
      </c>
      <c r="F276" s="50"/>
      <c r="G276" s="51" t="s">
        <v>585</v>
      </c>
      <c r="H276" s="51" t="s">
        <v>521</v>
      </c>
      <c r="I276" s="52">
        <v>1</v>
      </c>
      <c r="J276" s="52">
        <v>1</v>
      </c>
      <c r="K276" s="51" t="s">
        <v>4</v>
      </c>
      <c r="L276" s="51" t="s">
        <v>6</v>
      </c>
      <c r="M276" s="51" t="s">
        <v>8</v>
      </c>
      <c r="N276" s="51" t="s">
        <v>171</v>
      </c>
      <c r="O276" s="50"/>
      <c r="P276" s="50" t="s">
        <v>342</v>
      </c>
      <c r="Q276" s="50" t="s">
        <v>342</v>
      </c>
      <c r="R276" s="59"/>
      <c r="S276" s="59">
        <f t="shared" ref="S276:S285" si="111">J276*R276</f>
        <v>0</v>
      </c>
      <c r="T276" s="59"/>
      <c r="U276" s="59">
        <f t="shared" ref="U276:U285" si="112">J276*T276</f>
        <v>0</v>
      </c>
      <c r="V276" s="59"/>
      <c r="W276" s="59">
        <f t="shared" ref="W276:W285" si="113">J276*V276</f>
        <v>0</v>
      </c>
      <c r="X276" s="59"/>
      <c r="Y276" s="59">
        <f t="shared" ref="Y276:Y285" si="114">J276*X276</f>
        <v>0</v>
      </c>
      <c r="Z276" s="58">
        <f>VLOOKUP(E:E,'[3]costed bom'!$E$2:$AA$495,23,0)</f>
        <v>0</v>
      </c>
      <c r="AA276" s="58">
        <f t="shared" si="110"/>
        <v>0</v>
      </c>
      <c r="AB276" s="59"/>
      <c r="AC276" s="50"/>
      <c r="AD276" s="50"/>
    </row>
    <row r="277" spans="1:30" ht="13" x14ac:dyDescent="0.3">
      <c r="A277" s="49">
        <v>304</v>
      </c>
      <c r="B277" s="49">
        <v>1</v>
      </c>
      <c r="C277" s="50">
        <v>2</v>
      </c>
      <c r="D277" s="51" t="s">
        <v>97</v>
      </c>
      <c r="E277" s="51" t="s">
        <v>293</v>
      </c>
      <c r="F277" s="50"/>
      <c r="G277" s="51" t="s">
        <v>86</v>
      </c>
      <c r="H277" s="51" t="s">
        <v>509</v>
      </c>
      <c r="I277" s="52">
        <v>2</v>
      </c>
      <c r="J277" s="52">
        <v>2</v>
      </c>
      <c r="K277" s="51" t="s">
        <v>4</v>
      </c>
      <c r="L277" s="51" t="s">
        <v>11</v>
      </c>
      <c r="M277" s="51" t="s">
        <v>8</v>
      </c>
      <c r="N277" s="51" t="s">
        <v>5</v>
      </c>
      <c r="O277" s="50"/>
      <c r="P277" s="50" t="s">
        <v>623</v>
      </c>
      <c r="Q277" s="50" t="s">
        <v>594</v>
      </c>
      <c r="R277" s="59"/>
      <c r="S277" s="59">
        <f t="shared" si="111"/>
        <v>0</v>
      </c>
      <c r="T277" s="59"/>
      <c r="U277" s="59">
        <f t="shared" si="112"/>
        <v>0</v>
      </c>
      <c r="V277" s="59"/>
      <c r="W277" s="59">
        <f t="shared" si="113"/>
        <v>0</v>
      </c>
      <c r="X277" s="59"/>
      <c r="Y277" s="59">
        <f t="shared" si="114"/>
        <v>0</v>
      </c>
      <c r="Z277" s="58">
        <f>VLOOKUP(E:E,'[3]costed bom'!$E$2:$AA$495,23,0)</f>
        <v>0</v>
      </c>
      <c r="AA277" s="58">
        <f t="shared" si="110"/>
        <v>0</v>
      </c>
      <c r="AB277" s="59"/>
      <c r="AC277" s="50"/>
      <c r="AD277" s="50"/>
    </row>
    <row r="278" spans="1:30" ht="13" x14ac:dyDescent="0.3">
      <c r="A278" s="49">
        <v>305</v>
      </c>
      <c r="B278" s="49">
        <v>2</v>
      </c>
      <c r="C278" s="50">
        <v>2</v>
      </c>
      <c r="D278" s="51" t="s">
        <v>97</v>
      </c>
      <c r="E278" s="51" t="s">
        <v>295</v>
      </c>
      <c r="F278" s="50"/>
      <c r="G278" s="51" t="s">
        <v>584</v>
      </c>
      <c r="H278" s="51" t="s">
        <v>511</v>
      </c>
      <c r="I278" s="52">
        <v>1</v>
      </c>
      <c r="J278" s="52">
        <v>1</v>
      </c>
      <c r="K278" s="51" t="s">
        <v>4</v>
      </c>
      <c r="L278" s="51" t="s">
        <v>11</v>
      </c>
      <c r="M278" s="51" t="s">
        <v>8</v>
      </c>
      <c r="N278" s="51" t="s">
        <v>5</v>
      </c>
      <c r="O278" s="50"/>
      <c r="P278" s="50" t="s">
        <v>297</v>
      </c>
      <c r="Q278" s="50" t="s">
        <v>296</v>
      </c>
      <c r="R278" s="59"/>
      <c r="S278" s="59">
        <f t="shared" si="111"/>
        <v>0</v>
      </c>
      <c r="T278" s="59"/>
      <c r="U278" s="59">
        <f t="shared" si="112"/>
        <v>0</v>
      </c>
      <c r="V278" s="59"/>
      <c r="W278" s="59">
        <f t="shared" si="113"/>
        <v>0</v>
      </c>
      <c r="X278" s="59"/>
      <c r="Y278" s="59">
        <f t="shared" si="114"/>
        <v>0</v>
      </c>
      <c r="Z278" s="58">
        <f>VLOOKUP(E:E,'[3]costed bom'!$E$2:$AA$495,23,0)</f>
        <v>0</v>
      </c>
      <c r="AA278" s="58">
        <f t="shared" si="110"/>
        <v>0</v>
      </c>
      <c r="AB278" s="59"/>
      <c r="AC278" s="50"/>
      <c r="AD278" s="50"/>
    </row>
    <row r="279" spans="1:30" ht="13" x14ac:dyDescent="0.3">
      <c r="A279" s="49">
        <v>306</v>
      </c>
      <c r="B279" s="49">
        <v>3</v>
      </c>
      <c r="C279" s="50">
        <v>2</v>
      </c>
      <c r="D279" s="51" t="s">
        <v>97</v>
      </c>
      <c r="E279" s="51" t="s">
        <v>206</v>
      </c>
      <c r="F279" s="50"/>
      <c r="G279" s="51" t="s">
        <v>585</v>
      </c>
      <c r="H279" s="51" t="s">
        <v>409</v>
      </c>
      <c r="I279" s="52">
        <v>29</v>
      </c>
      <c r="J279" s="52">
        <v>29</v>
      </c>
      <c r="K279" s="51" t="s">
        <v>4</v>
      </c>
      <c r="L279" s="51" t="s">
        <v>11</v>
      </c>
      <c r="M279" s="51" t="s">
        <v>8</v>
      </c>
      <c r="N279" s="51" t="s">
        <v>5</v>
      </c>
      <c r="O279" s="50"/>
      <c r="P279" s="50" t="s">
        <v>207</v>
      </c>
      <c r="Q279" s="50" t="s">
        <v>596</v>
      </c>
      <c r="R279" s="59"/>
      <c r="S279" s="59">
        <f t="shared" si="111"/>
        <v>0</v>
      </c>
      <c r="T279" s="59"/>
      <c r="U279" s="59">
        <f t="shared" si="112"/>
        <v>0</v>
      </c>
      <c r="V279" s="59"/>
      <c r="W279" s="59">
        <f t="shared" si="113"/>
        <v>0</v>
      </c>
      <c r="X279" s="59"/>
      <c r="Y279" s="59">
        <f t="shared" si="114"/>
        <v>0</v>
      </c>
      <c r="Z279" s="58">
        <f>VLOOKUP(E:E,'[3]costed bom'!$E$2:$AA$495,23,0)</f>
        <v>0</v>
      </c>
      <c r="AA279" s="58">
        <f t="shared" si="110"/>
        <v>0</v>
      </c>
      <c r="AB279" s="59"/>
      <c r="AC279" s="50"/>
      <c r="AD279" s="50"/>
    </row>
    <row r="280" spans="1:30" ht="13" x14ac:dyDescent="0.3">
      <c r="A280" s="49">
        <v>307</v>
      </c>
      <c r="B280" s="49">
        <v>4</v>
      </c>
      <c r="C280" s="50">
        <v>2</v>
      </c>
      <c r="D280" s="51" t="s">
        <v>97</v>
      </c>
      <c r="E280" s="51" t="s">
        <v>380</v>
      </c>
      <c r="F280" s="50"/>
      <c r="G280" s="51" t="s">
        <v>585</v>
      </c>
      <c r="H280" s="51" t="s">
        <v>522</v>
      </c>
      <c r="I280" s="52">
        <v>6.5</v>
      </c>
      <c r="J280" s="52">
        <v>6.5</v>
      </c>
      <c r="K280" s="51" t="s">
        <v>163</v>
      </c>
      <c r="L280" s="51" t="s">
        <v>11</v>
      </c>
      <c r="M280" s="51" t="s">
        <v>8</v>
      </c>
      <c r="N280" s="51" t="s">
        <v>5</v>
      </c>
      <c r="O280" s="50"/>
      <c r="P280" s="50" t="s">
        <v>626</v>
      </c>
      <c r="Q280" s="50" t="s">
        <v>203</v>
      </c>
      <c r="R280" s="59"/>
      <c r="S280" s="59">
        <f t="shared" si="111"/>
        <v>0</v>
      </c>
      <c r="T280" s="59"/>
      <c r="U280" s="59">
        <f t="shared" si="112"/>
        <v>0</v>
      </c>
      <c r="V280" s="59"/>
      <c r="W280" s="59">
        <f t="shared" si="113"/>
        <v>0</v>
      </c>
      <c r="X280" s="59"/>
      <c r="Y280" s="59">
        <f t="shared" si="114"/>
        <v>0</v>
      </c>
      <c r="Z280" s="58">
        <f>VLOOKUP(E:E,'[3]costed bom'!$E$2:$AA$495,23,0)</f>
        <v>0</v>
      </c>
      <c r="AA280" s="58">
        <f t="shared" si="110"/>
        <v>0</v>
      </c>
      <c r="AB280" s="59"/>
      <c r="AC280" s="50"/>
      <c r="AD280" s="50"/>
    </row>
    <row r="281" spans="1:30" ht="13" x14ac:dyDescent="0.3">
      <c r="A281" s="49">
        <v>308</v>
      </c>
      <c r="B281" s="49">
        <v>5</v>
      </c>
      <c r="C281" s="50">
        <v>2</v>
      </c>
      <c r="D281" s="51" t="s">
        <v>97</v>
      </c>
      <c r="E281" s="51" t="s">
        <v>216</v>
      </c>
      <c r="F281" s="50"/>
      <c r="G281" s="51" t="s">
        <v>585</v>
      </c>
      <c r="H281" s="51" t="s">
        <v>415</v>
      </c>
      <c r="I281" s="52">
        <v>1</v>
      </c>
      <c r="J281" s="52">
        <v>1</v>
      </c>
      <c r="K281" s="51" t="s">
        <v>163</v>
      </c>
      <c r="L281" s="51" t="s">
        <v>11</v>
      </c>
      <c r="M281" s="51" t="s">
        <v>8</v>
      </c>
      <c r="N281" s="51" t="s">
        <v>5</v>
      </c>
      <c r="O281" s="50"/>
      <c r="P281" s="50" t="s">
        <v>218</v>
      </c>
      <c r="Q281" s="50" t="s">
        <v>217</v>
      </c>
      <c r="R281" s="59"/>
      <c r="S281" s="59">
        <f t="shared" si="111"/>
        <v>0</v>
      </c>
      <c r="T281" s="59"/>
      <c r="U281" s="59">
        <f t="shared" si="112"/>
        <v>0</v>
      </c>
      <c r="V281" s="59"/>
      <c r="W281" s="59">
        <f t="shared" si="113"/>
        <v>0</v>
      </c>
      <c r="X281" s="59"/>
      <c r="Y281" s="59">
        <f t="shared" si="114"/>
        <v>0</v>
      </c>
      <c r="Z281" s="58">
        <f>VLOOKUP(E:E,'[3]costed bom'!$E$2:$AA$495,23,0)</f>
        <v>0</v>
      </c>
      <c r="AA281" s="58">
        <f t="shared" si="110"/>
        <v>0</v>
      </c>
      <c r="AB281" s="59"/>
      <c r="AC281" s="50"/>
      <c r="AD281" s="50"/>
    </row>
    <row r="282" spans="1:30" ht="13" x14ac:dyDescent="0.3">
      <c r="A282" s="49">
        <v>309</v>
      </c>
      <c r="B282" s="49">
        <v>6</v>
      </c>
      <c r="C282" s="50">
        <v>2</v>
      </c>
      <c r="D282" s="51" t="s">
        <v>97</v>
      </c>
      <c r="E282" s="51" t="s">
        <v>277</v>
      </c>
      <c r="F282" s="50"/>
      <c r="G282" s="51" t="s">
        <v>585</v>
      </c>
      <c r="H282" s="51" t="s">
        <v>495</v>
      </c>
      <c r="I282" s="52">
        <v>0.5</v>
      </c>
      <c r="J282" s="52">
        <v>0.5</v>
      </c>
      <c r="K282" s="51" t="s">
        <v>163</v>
      </c>
      <c r="L282" s="51" t="s">
        <v>11</v>
      </c>
      <c r="M282" s="51" t="s">
        <v>8</v>
      </c>
      <c r="N282" s="51" t="s">
        <v>5</v>
      </c>
      <c r="O282" s="50"/>
      <c r="P282" s="50" t="s">
        <v>620</v>
      </c>
      <c r="Q282" s="50" t="s">
        <v>598</v>
      </c>
      <c r="R282" s="59"/>
      <c r="S282" s="59">
        <f t="shared" si="111"/>
        <v>0</v>
      </c>
      <c r="T282" s="59"/>
      <c r="U282" s="59">
        <f t="shared" si="112"/>
        <v>0</v>
      </c>
      <c r="V282" s="59"/>
      <c r="W282" s="59">
        <f t="shared" si="113"/>
        <v>0</v>
      </c>
      <c r="X282" s="59"/>
      <c r="Y282" s="59">
        <f t="shared" si="114"/>
        <v>0</v>
      </c>
      <c r="Z282" s="58">
        <f>VLOOKUP(E:E,'[3]costed bom'!$E$2:$AA$495,23,0)</f>
        <v>0</v>
      </c>
      <c r="AA282" s="58">
        <f t="shared" si="110"/>
        <v>0</v>
      </c>
      <c r="AB282" s="59"/>
      <c r="AC282" s="50"/>
      <c r="AD282" s="50"/>
    </row>
    <row r="283" spans="1:30" ht="13" x14ac:dyDescent="0.3">
      <c r="A283" s="49">
        <v>310</v>
      </c>
      <c r="B283" s="49">
        <v>7</v>
      </c>
      <c r="C283" s="50">
        <v>2</v>
      </c>
      <c r="D283" s="51" t="s">
        <v>97</v>
      </c>
      <c r="E283" s="51" t="s">
        <v>214</v>
      </c>
      <c r="F283" s="50"/>
      <c r="G283" s="51" t="s">
        <v>585</v>
      </c>
      <c r="H283" s="51" t="s">
        <v>414</v>
      </c>
      <c r="I283" s="52">
        <v>2</v>
      </c>
      <c r="J283" s="52">
        <v>2</v>
      </c>
      <c r="K283" s="51" t="s">
        <v>4</v>
      </c>
      <c r="L283" s="51" t="s">
        <v>11</v>
      </c>
      <c r="M283" s="51" t="s">
        <v>8</v>
      </c>
      <c r="N283" s="51" t="s">
        <v>5</v>
      </c>
      <c r="O283" s="50"/>
      <c r="P283" s="50" t="s">
        <v>215</v>
      </c>
      <c r="Q283" s="50" t="s">
        <v>598</v>
      </c>
      <c r="R283" s="59"/>
      <c r="S283" s="59">
        <f t="shared" si="111"/>
        <v>0</v>
      </c>
      <c r="T283" s="59"/>
      <c r="U283" s="59">
        <f t="shared" si="112"/>
        <v>0</v>
      </c>
      <c r="V283" s="59"/>
      <c r="W283" s="59">
        <f t="shared" si="113"/>
        <v>0</v>
      </c>
      <c r="X283" s="59"/>
      <c r="Y283" s="59">
        <f t="shared" si="114"/>
        <v>0</v>
      </c>
      <c r="Z283" s="58">
        <f>VLOOKUP(E:E,'[3]costed bom'!$E$2:$AA$495,23,0)</f>
        <v>0</v>
      </c>
      <c r="AA283" s="58">
        <f t="shared" si="110"/>
        <v>0</v>
      </c>
      <c r="AB283" s="59"/>
      <c r="AC283" s="50"/>
      <c r="AD283" s="50"/>
    </row>
    <row r="284" spans="1:30" ht="13" x14ac:dyDescent="0.3">
      <c r="A284" s="49">
        <v>311</v>
      </c>
      <c r="B284" s="49">
        <v>8</v>
      </c>
      <c r="C284" s="50">
        <v>2</v>
      </c>
      <c r="D284" s="51" t="s">
        <v>97</v>
      </c>
      <c r="E284" s="51" t="s">
        <v>381</v>
      </c>
      <c r="F284" s="50"/>
      <c r="G284" s="51" t="s">
        <v>584</v>
      </c>
      <c r="H284" s="51" t="s">
        <v>523</v>
      </c>
      <c r="I284" s="52">
        <v>1</v>
      </c>
      <c r="J284" s="52">
        <v>1</v>
      </c>
      <c r="K284" s="51" t="s">
        <v>4</v>
      </c>
      <c r="L284" s="51" t="s">
        <v>11</v>
      </c>
      <c r="M284" s="51" t="s">
        <v>8</v>
      </c>
      <c r="N284" s="51" t="s">
        <v>5</v>
      </c>
      <c r="O284" s="50"/>
      <c r="P284" s="50" t="s">
        <v>627</v>
      </c>
      <c r="Q284" s="50" t="s">
        <v>604</v>
      </c>
      <c r="R284" s="59"/>
      <c r="S284" s="59">
        <f t="shared" si="111"/>
        <v>0</v>
      </c>
      <c r="T284" s="59"/>
      <c r="U284" s="59">
        <f t="shared" si="112"/>
        <v>0</v>
      </c>
      <c r="V284" s="59"/>
      <c r="W284" s="59">
        <f t="shared" si="113"/>
        <v>0</v>
      </c>
      <c r="X284" s="59"/>
      <c r="Y284" s="59">
        <f t="shared" si="114"/>
        <v>0</v>
      </c>
      <c r="Z284" s="58">
        <f>VLOOKUP(E:E,'[3]costed bom'!$E$2:$AA$495,23,0)</f>
        <v>0</v>
      </c>
      <c r="AA284" s="58">
        <f t="shared" si="110"/>
        <v>0</v>
      </c>
      <c r="AB284" s="59"/>
      <c r="AC284" s="50"/>
      <c r="AD284" s="50"/>
    </row>
    <row r="285" spans="1:30" ht="13" x14ac:dyDescent="0.3">
      <c r="A285" s="49">
        <v>312</v>
      </c>
      <c r="B285" s="49">
        <v>9</v>
      </c>
      <c r="C285" s="50">
        <v>2</v>
      </c>
      <c r="D285" s="51" t="s">
        <v>97</v>
      </c>
      <c r="E285" s="51" t="s">
        <v>285</v>
      </c>
      <c r="F285" s="50"/>
      <c r="G285" s="51" t="s">
        <v>584</v>
      </c>
      <c r="H285" s="51" t="s">
        <v>501</v>
      </c>
      <c r="I285" s="52">
        <v>2</v>
      </c>
      <c r="J285" s="52">
        <v>2</v>
      </c>
      <c r="K285" s="51" t="s">
        <v>4</v>
      </c>
      <c r="L285" s="51" t="s">
        <v>11</v>
      </c>
      <c r="M285" s="51" t="s">
        <v>8</v>
      </c>
      <c r="N285" s="51" t="s">
        <v>5</v>
      </c>
      <c r="O285" s="50"/>
      <c r="P285" s="50" t="s">
        <v>348</v>
      </c>
      <c r="Q285" s="50" t="s">
        <v>604</v>
      </c>
      <c r="R285" s="59"/>
      <c r="S285" s="59">
        <f t="shared" si="111"/>
        <v>0</v>
      </c>
      <c r="T285" s="59"/>
      <c r="U285" s="59">
        <f t="shared" si="112"/>
        <v>0</v>
      </c>
      <c r="V285" s="59"/>
      <c r="W285" s="59">
        <f t="shared" si="113"/>
        <v>0</v>
      </c>
      <c r="X285" s="59"/>
      <c r="Y285" s="59">
        <f t="shared" si="114"/>
        <v>0</v>
      </c>
      <c r="Z285" s="58">
        <f>VLOOKUP(E:E,'[3]costed bom'!$E$2:$AA$495,23,0)</f>
        <v>0</v>
      </c>
      <c r="AA285" s="58">
        <f t="shared" si="110"/>
        <v>0</v>
      </c>
      <c r="AB285" s="59"/>
      <c r="AC285" s="50"/>
      <c r="AD285" s="50"/>
    </row>
    <row r="286" spans="1:30" ht="13" x14ac:dyDescent="0.3">
      <c r="A286" s="47">
        <v>313</v>
      </c>
      <c r="B286" s="47">
        <v>53</v>
      </c>
      <c r="C286">
        <v>1</v>
      </c>
      <c r="D286" s="46" t="s">
        <v>2</v>
      </c>
      <c r="E286" s="46" t="s">
        <v>98</v>
      </c>
      <c r="F286" t="s">
        <v>638</v>
      </c>
      <c r="G286" s="46" t="s">
        <v>578</v>
      </c>
      <c r="H286" s="46" t="s">
        <v>524</v>
      </c>
      <c r="I286" s="48">
        <v>1</v>
      </c>
      <c r="J286" s="48">
        <v>1</v>
      </c>
      <c r="K286" s="46" t="s">
        <v>4</v>
      </c>
      <c r="L286" s="46" t="s">
        <v>11</v>
      </c>
      <c r="M286" s="46" t="s">
        <v>8</v>
      </c>
      <c r="N286" s="46" t="s">
        <v>5</v>
      </c>
      <c r="O286" s="61" t="s">
        <v>640</v>
      </c>
      <c r="P286" t="s">
        <v>342</v>
      </c>
      <c r="Q286" t="s">
        <v>342</v>
      </c>
      <c r="R286" s="58">
        <f>VLOOKUP(E:E,'[2]853-224170-107'!$A:$F,6,0)</f>
        <v>75.650399999999991</v>
      </c>
      <c r="S286" s="58">
        <f>J286*R286</f>
        <v>75.650399999999991</v>
      </c>
      <c r="T286" s="58">
        <f>VLOOKUP(E:E,'[2]853-224170-107'!$A:$H,8,0)</f>
        <v>73.659600000000012</v>
      </c>
      <c r="U286" s="58">
        <f>J286*T286</f>
        <v>73.659600000000012</v>
      </c>
      <c r="V286" s="58">
        <f>VLOOKUP(E:E,'[2]853-224170-107'!$A:$J,10,0)</f>
        <v>71.668800000000005</v>
      </c>
      <c r="W286" s="58">
        <f>J286*V286</f>
        <v>71.668800000000005</v>
      </c>
      <c r="X286" s="58">
        <f>VLOOKUP(E:E,'[2]853-224170-107'!$A:$L,12,0)</f>
        <v>69.677999999999997</v>
      </c>
      <c r="Y286" s="58">
        <f>J286*X286</f>
        <v>69.677999999999997</v>
      </c>
      <c r="Z286" s="58">
        <f>VLOOKUP(E:E,'[3]costed bom'!$E$2:$AA$495,23,0)</f>
        <v>88</v>
      </c>
      <c r="AA286" s="58">
        <f t="shared" si="110"/>
        <v>88</v>
      </c>
      <c r="AB286" s="58">
        <f>Y286-AA286</f>
        <v>-18.322000000000003</v>
      </c>
      <c r="AC286">
        <v>154</v>
      </c>
      <c r="AD286" t="s">
        <v>670</v>
      </c>
    </row>
    <row r="287" spans="1:30" ht="13" x14ac:dyDescent="0.3">
      <c r="A287" s="49">
        <v>314</v>
      </c>
      <c r="B287" s="49">
        <v>0</v>
      </c>
      <c r="C287" s="50">
        <v>2</v>
      </c>
      <c r="D287" s="51" t="s">
        <v>98</v>
      </c>
      <c r="E287" s="51" t="s">
        <v>309</v>
      </c>
      <c r="F287" s="50"/>
      <c r="G287" s="51" t="s">
        <v>578</v>
      </c>
      <c r="H287" s="51" t="s">
        <v>525</v>
      </c>
      <c r="I287" s="52">
        <v>1</v>
      </c>
      <c r="J287" s="52">
        <v>1</v>
      </c>
      <c r="K287" s="51" t="s">
        <v>4</v>
      </c>
      <c r="L287" s="51" t="s">
        <v>11</v>
      </c>
      <c r="M287" s="51" t="s">
        <v>8</v>
      </c>
      <c r="N287" s="51" t="s">
        <v>171</v>
      </c>
      <c r="O287" s="50"/>
      <c r="P287" s="50" t="s">
        <v>342</v>
      </c>
      <c r="Q287" s="50" t="s">
        <v>342</v>
      </c>
      <c r="R287" s="59"/>
      <c r="S287" s="59">
        <f t="shared" ref="S287:S315" si="115">J287*R287</f>
        <v>0</v>
      </c>
      <c r="T287" s="59"/>
      <c r="U287" s="59">
        <f t="shared" ref="U287:U315" si="116">J287*T287</f>
        <v>0</v>
      </c>
      <c r="V287" s="59"/>
      <c r="W287" s="59">
        <f t="shared" ref="W287:W315" si="117">J287*V287</f>
        <v>0</v>
      </c>
      <c r="X287" s="59"/>
      <c r="Y287" s="59">
        <f t="shared" ref="Y287:Y315" si="118">J287*X287</f>
        <v>0</v>
      </c>
      <c r="Z287" s="58">
        <f>VLOOKUP(E:E,'[3]costed bom'!$E$2:$AA$495,23,0)</f>
        <v>0</v>
      </c>
      <c r="AA287" s="58">
        <f t="shared" si="110"/>
        <v>0</v>
      </c>
      <c r="AB287" s="59"/>
      <c r="AC287" s="50"/>
      <c r="AD287" s="50"/>
    </row>
    <row r="288" spans="1:30" ht="13" x14ac:dyDescent="0.3">
      <c r="A288" s="49">
        <v>315</v>
      </c>
      <c r="B288" s="49">
        <v>1</v>
      </c>
      <c r="C288" s="50">
        <v>2</v>
      </c>
      <c r="D288" s="51" t="s">
        <v>98</v>
      </c>
      <c r="E288" s="51" t="s">
        <v>310</v>
      </c>
      <c r="F288" s="50"/>
      <c r="G288" s="51" t="s">
        <v>585</v>
      </c>
      <c r="H288" s="51" t="s">
        <v>526</v>
      </c>
      <c r="I288" s="52">
        <v>3.5</v>
      </c>
      <c r="J288" s="52">
        <v>3.5</v>
      </c>
      <c r="K288" s="51" t="s">
        <v>163</v>
      </c>
      <c r="L288" s="51" t="s">
        <v>11</v>
      </c>
      <c r="M288" s="51" t="s">
        <v>8</v>
      </c>
      <c r="N288" s="51" t="s">
        <v>5</v>
      </c>
      <c r="O288" s="50"/>
      <c r="P288" s="50" t="s">
        <v>350</v>
      </c>
      <c r="Q288" s="50" t="s">
        <v>203</v>
      </c>
      <c r="R288" s="59"/>
      <c r="S288" s="59">
        <f t="shared" si="115"/>
        <v>0</v>
      </c>
      <c r="T288" s="59"/>
      <c r="U288" s="59">
        <f t="shared" si="116"/>
        <v>0</v>
      </c>
      <c r="V288" s="59"/>
      <c r="W288" s="59">
        <f t="shared" si="117"/>
        <v>0</v>
      </c>
      <c r="X288" s="59"/>
      <c r="Y288" s="59">
        <f t="shared" si="118"/>
        <v>0</v>
      </c>
      <c r="Z288" s="58">
        <f>VLOOKUP(E:E,'[3]costed bom'!$E$2:$AA$495,23,0)</f>
        <v>0</v>
      </c>
      <c r="AA288" s="58">
        <f t="shared" si="110"/>
        <v>0</v>
      </c>
      <c r="AB288" s="59"/>
      <c r="AC288" s="50"/>
      <c r="AD288" s="50"/>
    </row>
    <row r="289" spans="1:30" ht="13" x14ac:dyDescent="0.3">
      <c r="A289" s="49">
        <v>316</v>
      </c>
      <c r="B289" s="49">
        <v>2</v>
      </c>
      <c r="C289" s="50">
        <v>2</v>
      </c>
      <c r="D289" s="51" t="s">
        <v>98</v>
      </c>
      <c r="E289" s="51" t="s">
        <v>293</v>
      </c>
      <c r="F289" s="50"/>
      <c r="G289" s="51" t="s">
        <v>86</v>
      </c>
      <c r="H289" s="51" t="s">
        <v>509</v>
      </c>
      <c r="I289" s="52">
        <v>1</v>
      </c>
      <c r="J289" s="52">
        <v>1</v>
      </c>
      <c r="K289" s="51" t="s">
        <v>4</v>
      </c>
      <c r="L289" s="51" t="s">
        <v>11</v>
      </c>
      <c r="M289" s="51" t="s">
        <v>8</v>
      </c>
      <c r="N289" s="51" t="s">
        <v>5</v>
      </c>
      <c r="O289" s="50"/>
      <c r="P289" s="50" t="s">
        <v>623</v>
      </c>
      <c r="Q289" s="50" t="s">
        <v>594</v>
      </c>
      <c r="R289" s="59"/>
      <c r="S289" s="59">
        <f t="shared" si="115"/>
        <v>0</v>
      </c>
      <c r="T289" s="59"/>
      <c r="U289" s="59">
        <f t="shared" si="116"/>
        <v>0</v>
      </c>
      <c r="V289" s="59"/>
      <c r="W289" s="59">
        <f t="shared" si="117"/>
        <v>0</v>
      </c>
      <c r="X289" s="59"/>
      <c r="Y289" s="59">
        <f t="shared" si="118"/>
        <v>0</v>
      </c>
      <c r="Z289" s="58">
        <f>VLOOKUP(E:E,'[3]costed bom'!$E$2:$AA$495,23,0)</f>
        <v>0</v>
      </c>
      <c r="AA289" s="58">
        <f t="shared" si="110"/>
        <v>0</v>
      </c>
      <c r="AB289" s="59"/>
      <c r="AC289" s="50"/>
      <c r="AD289" s="50"/>
    </row>
    <row r="290" spans="1:30" ht="13" x14ac:dyDescent="0.3">
      <c r="A290" s="49">
        <v>317</v>
      </c>
      <c r="B290" s="49">
        <v>4</v>
      </c>
      <c r="C290" s="50">
        <v>2</v>
      </c>
      <c r="D290" s="51" t="s">
        <v>98</v>
      </c>
      <c r="E290" s="51" t="s">
        <v>206</v>
      </c>
      <c r="F290" s="50"/>
      <c r="G290" s="51" t="s">
        <v>585</v>
      </c>
      <c r="H290" s="51" t="s">
        <v>409</v>
      </c>
      <c r="I290" s="52">
        <v>24</v>
      </c>
      <c r="J290" s="52">
        <v>24</v>
      </c>
      <c r="K290" s="51" t="s">
        <v>4</v>
      </c>
      <c r="L290" s="51" t="s">
        <v>11</v>
      </c>
      <c r="M290" s="51" t="s">
        <v>8</v>
      </c>
      <c r="N290" s="51" t="s">
        <v>5</v>
      </c>
      <c r="O290" s="50"/>
      <c r="P290" s="50" t="s">
        <v>207</v>
      </c>
      <c r="Q290" s="50" t="s">
        <v>596</v>
      </c>
      <c r="R290" s="59"/>
      <c r="S290" s="59">
        <f t="shared" si="115"/>
        <v>0</v>
      </c>
      <c r="T290" s="59"/>
      <c r="U290" s="59">
        <f t="shared" si="116"/>
        <v>0</v>
      </c>
      <c r="V290" s="59"/>
      <c r="W290" s="59">
        <f t="shared" si="117"/>
        <v>0</v>
      </c>
      <c r="X290" s="59"/>
      <c r="Y290" s="59">
        <f t="shared" si="118"/>
        <v>0</v>
      </c>
      <c r="Z290" s="58">
        <f>VLOOKUP(E:E,'[3]costed bom'!$E$2:$AA$495,23,0)</f>
        <v>0</v>
      </c>
      <c r="AA290" s="58">
        <f t="shared" si="110"/>
        <v>0</v>
      </c>
      <c r="AB290" s="59"/>
      <c r="AC290" s="50"/>
      <c r="AD290" s="50"/>
    </row>
    <row r="291" spans="1:30" ht="13" x14ac:dyDescent="0.3">
      <c r="A291" s="49">
        <v>318</v>
      </c>
      <c r="B291" s="49">
        <v>5</v>
      </c>
      <c r="C291" s="50">
        <v>2</v>
      </c>
      <c r="D291" s="51" t="s">
        <v>98</v>
      </c>
      <c r="E291" s="51" t="s">
        <v>216</v>
      </c>
      <c r="F291" s="50"/>
      <c r="G291" s="51" t="s">
        <v>585</v>
      </c>
      <c r="H291" s="51" t="s">
        <v>415</v>
      </c>
      <c r="I291" s="52">
        <v>1</v>
      </c>
      <c r="J291" s="52">
        <v>1</v>
      </c>
      <c r="K291" s="51" t="s">
        <v>163</v>
      </c>
      <c r="L291" s="51" t="s">
        <v>11</v>
      </c>
      <c r="M291" s="51" t="s">
        <v>8</v>
      </c>
      <c r="N291" s="51" t="s">
        <v>5</v>
      </c>
      <c r="O291" s="50"/>
      <c r="P291" s="50" t="s">
        <v>218</v>
      </c>
      <c r="Q291" s="50" t="s">
        <v>217</v>
      </c>
      <c r="R291" s="59"/>
      <c r="S291" s="59">
        <f t="shared" si="115"/>
        <v>0</v>
      </c>
      <c r="T291" s="59"/>
      <c r="U291" s="59">
        <f t="shared" si="116"/>
        <v>0</v>
      </c>
      <c r="V291" s="59"/>
      <c r="W291" s="59">
        <f t="shared" si="117"/>
        <v>0</v>
      </c>
      <c r="X291" s="59"/>
      <c r="Y291" s="59">
        <f t="shared" si="118"/>
        <v>0</v>
      </c>
      <c r="Z291" s="58">
        <f>VLOOKUP(E:E,'[3]costed bom'!$E$2:$AA$495,23,0)</f>
        <v>0</v>
      </c>
      <c r="AA291" s="58">
        <f t="shared" si="110"/>
        <v>0</v>
      </c>
      <c r="AB291" s="59"/>
      <c r="AC291" s="50"/>
      <c r="AD291" s="50"/>
    </row>
    <row r="292" spans="1:30" ht="13" x14ac:dyDescent="0.3">
      <c r="A292" s="49">
        <v>319</v>
      </c>
      <c r="B292" s="49">
        <v>6</v>
      </c>
      <c r="C292" s="50">
        <v>2</v>
      </c>
      <c r="D292" s="51" t="s">
        <v>98</v>
      </c>
      <c r="E292" s="51" t="s">
        <v>214</v>
      </c>
      <c r="F292" s="50"/>
      <c r="G292" s="51" t="s">
        <v>585</v>
      </c>
      <c r="H292" s="51" t="s">
        <v>414</v>
      </c>
      <c r="I292" s="52">
        <v>2</v>
      </c>
      <c r="J292" s="52">
        <v>2</v>
      </c>
      <c r="K292" s="51" t="s">
        <v>4</v>
      </c>
      <c r="L292" s="51" t="s">
        <v>11</v>
      </c>
      <c r="M292" s="51" t="s">
        <v>8</v>
      </c>
      <c r="N292" s="51" t="s">
        <v>5</v>
      </c>
      <c r="O292" s="50"/>
      <c r="P292" s="50" t="s">
        <v>215</v>
      </c>
      <c r="Q292" s="50" t="s">
        <v>598</v>
      </c>
      <c r="R292" s="59"/>
      <c r="S292" s="59">
        <f t="shared" si="115"/>
        <v>0</v>
      </c>
      <c r="T292" s="59"/>
      <c r="U292" s="59">
        <f t="shared" si="116"/>
        <v>0</v>
      </c>
      <c r="V292" s="59"/>
      <c r="W292" s="59">
        <f t="shared" si="117"/>
        <v>0</v>
      </c>
      <c r="X292" s="59"/>
      <c r="Y292" s="59">
        <f t="shared" si="118"/>
        <v>0</v>
      </c>
      <c r="Z292" s="58">
        <f>VLOOKUP(E:E,'[3]costed bom'!$E$2:$AA$495,23,0)</f>
        <v>0</v>
      </c>
      <c r="AA292" s="58">
        <f t="shared" si="110"/>
        <v>0</v>
      </c>
      <c r="AB292" s="59"/>
      <c r="AC292" s="50"/>
      <c r="AD292" s="50"/>
    </row>
    <row r="293" spans="1:30" ht="13" x14ac:dyDescent="0.3">
      <c r="A293" s="49">
        <v>320</v>
      </c>
      <c r="B293" s="49">
        <v>7</v>
      </c>
      <c r="C293" s="50">
        <v>2</v>
      </c>
      <c r="D293" s="51" t="s">
        <v>98</v>
      </c>
      <c r="E293" s="51" t="s">
        <v>251</v>
      </c>
      <c r="F293" s="50"/>
      <c r="G293" s="51" t="s">
        <v>585</v>
      </c>
      <c r="H293" s="51" t="s">
        <v>465</v>
      </c>
      <c r="I293" s="52">
        <v>1</v>
      </c>
      <c r="J293" s="52">
        <v>1</v>
      </c>
      <c r="K293" s="51" t="s">
        <v>163</v>
      </c>
      <c r="L293" s="51" t="s">
        <v>11</v>
      </c>
      <c r="M293" s="51" t="s">
        <v>8</v>
      </c>
      <c r="N293" s="51" t="s">
        <v>5</v>
      </c>
      <c r="O293" s="50"/>
      <c r="P293" s="50" t="s">
        <v>606</v>
      </c>
      <c r="Q293" s="50" t="s">
        <v>229</v>
      </c>
      <c r="R293" s="59"/>
      <c r="S293" s="59">
        <f t="shared" si="115"/>
        <v>0</v>
      </c>
      <c r="T293" s="59"/>
      <c r="U293" s="59">
        <f t="shared" si="116"/>
        <v>0</v>
      </c>
      <c r="V293" s="59"/>
      <c r="W293" s="59">
        <f t="shared" si="117"/>
        <v>0</v>
      </c>
      <c r="X293" s="59"/>
      <c r="Y293" s="59">
        <f t="shared" si="118"/>
        <v>0</v>
      </c>
      <c r="Z293" s="58">
        <f>VLOOKUP(E:E,'[3]costed bom'!$E$2:$AA$495,23,0)</f>
        <v>0</v>
      </c>
      <c r="AA293" s="58">
        <f t="shared" si="110"/>
        <v>0</v>
      </c>
      <c r="AB293" s="59"/>
      <c r="AC293" s="50"/>
      <c r="AD293" s="50"/>
    </row>
    <row r="294" spans="1:30" ht="13" x14ac:dyDescent="0.3">
      <c r="A294" s="49">
        <v>321</v>
      </c>
      <c r="B294" s="49">
        <v>8</v>
      </c>
      <c r="C294" s="50">
        <v>2</v>
      </c>
      <c r="D294" s="51" t="s">
        <v>98</v>
      </c>
      <c r="E294" s="51" t="s">
        <v>294</v>
      </c>
      <c r="F294" s="50"/>
      <c r="G294" s="51" t="s">
        <v>578</v>
      </c>
      <c r="H294" s="51" t="s">
        <v>510</v>
      </c>
      <c r="I294" s="52">
        <v>1</v>
      </c>
      <c r="J294" s="52">
        <v>1</v>
      </c>
      <c r="K294" s="51" t="s">
        <v>4</v>
      </c>
      <c r="L294" s="51" t="s">
        <v>11</v>
      </c>
      <c r="M294" s="51" t="s">
        <v>8</v>
      </c>
      <c r="N294" s="51" t="s">
        <v>5</v>
      </c>
      <c r="O294" s="50"/>
      <c r="P294" s="50" t="s">
        <v>624</v>
      </c>
      <c r="Q294" s="50" t="s">
        <v>594</v>
      </c>
      <c r="R294" s="59"/>
      <c r="S294" s="59">
        <f t="shared" si="115"/>
        <v>0</v>
      </c>
      <c r="T294" s="59"/>
      <c r="U294" s="59">
        <f t="shared" si="116"/>
        <v>0</v>
      </c>
      <c r="V294" s="59"/>
      <c r="W294" s="59">
        <f t="shared" si="117"/>
        <v>0</v>
      </c>
      <c r="X294" s="59"/>
      <c r="Y294" s="59">
        <f t="shared" si="118"/>
        <v>0</v>
      </c>
      <c r="Z294" s="58">
        <f>VLOOKUP(E:E,'[3]costed bom'!$E$2:$AA$495,23,0)</f>
        <v>0</v>
      </c>
      <c r="AA294" s="58">
        <f t="shared" si="110"/>
        <v>0</v>
      </c>
      <c r="AB294" s="59"/>
      <c r="AC294" s="50"/>
      <c r="AD294" s="50"/>
    </row>
    <row r="295" spans="1:30" ht="13" x14ac:dyDescent="0.3">
      <c r="A295" s="49">
        <v>322</v>
      </c>
      <c r="B295" s="49">
        <v>9</v>
      </c>
      <c r="C295" s="50">
        <v>2</v>
      </c>
      <c r="D295" s="51" t="s">
        <v>98</v>
      </c>
      <c r="E295" s="51" t="s">
        <v>295</v>
      </c>
      <c r="F295" s="50"/>
      <c r="G295" s="51" t="s">
        <v>584</v>
      </c>
      <c r="H295" s="51" t="s">
        <v>511</v>
      </c>
      <c r="I295" s="52">
        <v>1</v>
      </c>
      <c r="J295" s="52">
        <v>1</v>
      </c>
      <c r="K295" s="51" t="s">
        <v>4</v>
      </c>
      <c r="L295" s="51" t="s">
        <v>11</v>
      </c>
      <c r="M295" s="51" t="s">
        <v>8</v>
      </c>
      <c r="N295" s="51" t="s">
        <v>5</v>
      </c>
      <c r="O295" s="50"/>
      <c r="P295" s="50" t="s">
        <v>297</v>
      </c>
      <c r="Q295" s="50" t="s">
        <v>296</v>
      </c>
      <c r="R295" s="59"/>
      <c r="S295" s="59">
        <f t="shared" si="115"/>
        <v>0</v>
      </c>
      <c r="T295" s="59"/>
      <c r="U295" s="59">
        <f t="shared" si="116"/>
        <v>0</v>
      </c>
      <c r="V295" s="59"/>
      <c r="W295" s="59">
        <f t="shared" si="117"/>
        <v>0</v>
      </c>
      <c r="X295" s="59"/>
      <c r="Y295" s="59">
        <f t="shared" si="118"/>
        <v>0</v>
      </c>
      <c r="Z295" s="58">
        <f>VLOOKUP(E:E,'[3]costed bom'!$E$2:$AA$495,23,0)</f>
        <v>0</v>
      </c>
      <c r="AA295" s="58">
        <f t="shared" si="110"/>
        <v>0</v>
      </c>
      <c r="AB295" s="59"/>
      <c r="AC295" s="50"/>
      <c r="AD295" s="50"/>
    </row>
    <row r="296" spans="1:30" ht="13" x14ac:dyDescent="0.3">
      <c r="A296" s="49">
        <v>323</v>
      </c>
      <c r="B296" s="49">
        <v>10</v>
      </c>
      <c r="C296" s="50">
        <v>2</v>
      </c>
      <c r="D296" s="51" t="s">
        <v>98</v>
      </c>
      <c r="E296" s="51" t="s">
        <v>208</v>
      </c>
      <c r="F296" s="50"/>
      <c r="G296" s="51" t="s">
        <v>584</v>
      </c>
      <c r="H296" s="51" t="s">
        <v>410</v>
      </c>
      <c r="I296" s="52">
        <v>18</v>
      </c>
      <c r="J296" s="52">
        <v>18</v>
      </c>
      <c r="K296" s="51" t="s">
        <v>4</v>
      </c>
      <c r="L296" s="51" t="s">
        <v>11</v>
      </c>
      <c r="M296" s="51" t="s">
        <v>8</v>
      </c>
      <c r="N296" s="51" t="s">
        <v>5</v>
      </c>
      <c r="O296" s="50"/>
      <c r="P296" s="50" t="s">
        <v>209</v>
      </c>
      <c r="Q296" s="50" t="s">
        <v>594</v>
      </c>
      <c r="R296" s="59"/>
      <c r="S296" s="59">
        <f t="shared" si="115"/>
        <v>0</v>
      </c>
      <c r="T296" s="59"/>
      <c r="U296" s="59">
        <f t="shared" si="116"/>
        <v>0</v>
      </c>
      <c r="V296" s="59"/>
      <c r="W296" s="59">
        <f t="shared" si="117"/>
        <v>0</v>
      </c>
      <c r="X296" s="59"/>
      <c r="Y296" s="59">
        <f t="shared" si="118"/>
        <v>0</v>
      </c>
      <c r="Z296" s="58">
        <f>VLOOKUP(E:E,'[3]costed bom'!$E$2:$AA$495,23,0)</f>
        <v>0</v>
      </c>
      <c r="AA296" s="58">
        <f t="shared" si="110"/>
        <v>0</v>
      </c>
      <c r="AB296" s="59"/>
      <c r="AC296" s="50"/>
      <c r="AD296" s="50"/>
    </row>
    <row r="297" spans="1:30" ht="13" x14ac:dyDescent="0.3">
      <c r="A297" s="49">
        <v>324</v>
      </c>
      <c r="B297" s="49">
        <v>11</v>
      </c>
      <c r="C297" s="50">
        <v>2</v>
      </c>
      <c r="D297" s="51" t="s">
        <v>98</v>
      </c>
      <c r="E297" s="51" t="s">
        <v>298</v>
      </c>
      <c r="F297" s="50"/>
      <c r="G297" s="51" t="s">
        <v>584</v>
      </c>
      <c r="H297" s="51" t="s">
        <v>512</v>
      </c>
      <c r="I297" s="52">
        <v>1</v>
      </c>
      <c r="J297" s="52">
        <v>1</v>
      </c>
      <c r="K297" s="51" t="s">
        <v>4</v>
      </c>
      <c r="L297" s="51" t="s">
        <v>11</v>
      </c>
      <c r="M297" s="51" t="s">
        <v>8</v>
      </c>
      <c r="N297" s="51" t="s">
        <v>5</v>
      </c>
      <c r="O297" s="50"/>
      <c r="P297" s="50" t="s">
        <v>347</v>
      </c>
      <c r="Q297" s="50" t="s">
        <v>604</v>
      </c>
      <c r="R297" s="59"/>
      <c r="S297" s="59">
        <f t="shared" si="115"/>
        <v>0</v>
      </c>
      <c r="T297" s="59"/>
      <c r="U297" s="59">
        <f t="shared" si="116"/>
        <v>0</v>
      </c>
      <c r="V297" s="59"/>
      <c r="W297" s="59">
        <f t="shared" si="117"/>
        <v>0</v>
      </c>
      <c r="X297" s="59"/>
      <c r="Y297" s="59">
        <f t="shared" si="118"/>
        <v>0</v>
      </c>
      <c r="Z297" s="58">
        <f>VLOOKUP(E:E,'[3]costed bom'!$E$2:$AA$495,23,0)</f>
        <v>0</v>
      </c>
      <c r="AA297" s="58">
        <f t="shared" si="110"/>
        <v>0</v>
      </c>
      <c r="AB297" s="59"/>
      <c r="AC297" s="50"/>
      <c r="AD297" s="50"/>
    </row>
    <row r="298" spans="1:30" ht="13" x14ac:dyDescent="0.3">
      <c r="A298" s="49">
        <v>325</v>
      </c>
      <c r="B298" s="49">
        <v>12</v>
      </c>
      <c r="C298" s="50">
        <v>2</v>
      </c>
      <c r="D298" s="51" t="s">
        <v>98</v>
      </c>
      <c r="E298" s="51" t="s">
        <v>285</v>
      </c>
      <c r="F298" s="50"/>
      <c r="G298" s="51" t="s">
        <v>584</v>
      </c>
      <c r="H298" s="51" t="s">
        <v>501</v>
      </c>
      <c r="I298" s="52">
        <v>2</v>
      </c>
      <c r="J298" s="52">
        <v>2</v>
      </c>
      <c r="K298" s="51" t="s">
        <v>4</v>
      </c>
      <c r="L298" s="51" t="s">
        <v>11</v>
      </c>
      <c r="M298" s="51" t="s">
        <v>8</v>
      </c>
      <c r="N298" s="51" t="s">
        <v>5</v>
      </c>
      <c r="O298" s="50"/>
      <c r="P298" s="50" t="s">
        <v>348</v>
      </c>
      <c r="Q298" s="50" t="s">
        <v>604</v>
      </c>
      <c r="R298" s="59"/>
      <c r="S298" s="59">
        <f t="shared" si="115"/>
        <v>0</v>
      </c>
      <c r="T298" s="59"/>
      <c r="U298" s="59">
        <f t="shared" si="116"/>
        <v>0</v>
      </c>
      <c r="V298" s="59"/>
      <c r="W298" s="59">
        <f t="shared" si="117"/>
        <v>0</v>
      </c>
      <c r="X298" s="59"/>
      <c r="Y298" s="59">
        <f t="shared" si="118"/>
        <v>0</v>
      </c>
      <c r="Z298" s="58">
        <f>VLOOKUP(E:E,'[3]costed bom'!$E$2:$AA$495,23,0)</f>
        <v>0</v>
      </c>
      <c r="AA298" s="58">
        <f t="shared" si="110"/>
        <v>0</v>
      </c>
      <c r="AB298" s="59"/>
      <c r="AC298" s="50"/>
      <c r="AD298" s="50"/>
    </row>
    <row r="299" spans="1:30" ht="13" x14ac:dyDescent="0.3">
      <c r="A299" s="49">
        <v>326</v>
      </c>
      <c r="B299" s="49">
        <v>7000</v>
      </c>
      <c r="C299" s="50">
        <v>2</v>
      </c>
      <c r="D299" s="51" t="s">
        <v>98</v>
      </c>
      <c r="E299" s="51" t="s">
        <v>265</v>
      </c>
      <c r="F299" s="50"/>
      <c r="G299" s="51" t="s">
        <v>7</v>
      </c>
      <c r="H299" s="51" t="s">
        <v>468</v>
      </c>
      <c r="I299" s="52">
        <v>1</v>
      </c>
      <c r="J299" s="52">
        <v>1</v>
      </c>
      <c r="K299" s="51" t="s">
        <v>4</v>
      </c>
      <c r="L299" s="51" t="s">
        <v>11</v>
      </c>
      <c r="M299" s="51" t="s">
        <v>8</v>
      </c>
      <c r="N299" s="51" t="s">
        <v>171</v>
      </c>
      <c r="O299" s="50"/>
      <c r="P299" s="50" t="s">
        <v>342</v>
      </c>
      <c r="Q299" s="50" t="s">
        <v>342</v>
      </c>
      <c r="R299" s="59"/>
      <c r="S299" s="59">
        <f t="shared" si="115"/>
        <v>0</v>
      </c>
      <c r="T299" s="59"/>
      <c r="U299" s="59">
        <f t="shared" si="116"/>
        <v>0</v>
      </c>
      <c r="V299" s="59"/>
      <c r="W299" s="59">
        <f t="shared" si="117"/>
        <v>0</v>
      </c>
      <c r="X299" s="59"/>
      <c r="Y299" s="59">
        <f t="shared" si="118"/>
        <v>0</v>
      </c>
      <c r="Z299" s="58">
        <f>VLOOKUP(E:E,'[3]costed bom'!$E$2:$AA$495,23,0)</f>
        <v>0</v>
      </c>
      <c r="AA299" s="58">
        <f t="shared" si="110"/>
        <v>0</v>
      </c>
      <c r="AB299" s="59"/>
      <c r="AC299" s="50"/>
      <c r="AD299" s="50"/>
    </row>
    <row r="300" spans="1:30" ht="13" x14ac:dyDescent="0.3">
      <c r="A300" s="49">
        <v>327</v>
      </c>
      <c r="B300" s="49">
        <v>7000</v>
      </c>
      <c r="C300" s="50">
        <v>3</v>
      </c>
      <c r="D300" s="51" t="s">
        <v>265</v>
      </c>
      <c r="E300" s="51" t="s">
        <v>236</v>
      </c>
      <c r="F300" s="50"/>
      <c r="G300" s="51" t="s">
        <v>587</v>
      </c>
      <c r="H300" s="51" t="s">
        <v>430</v>
      </c>
      <c r="I300" s="52">
        <v>1</v>
      </c>
      <c r="J300" s="52">
        <v>1</v>
      </c>
      <c r="K300" s="51" t="s">
        <v>4</v>
      </c>
      <c r="L300" s="51" t="s">
        <v>11</v>
      </c>
      <c r="M300" s="51" t="s">
        <v>8</v>
      </c>
      <c r="N300" s="51" t="s">
        <v>171</v>
      </c>
      <c r="O300" s="50"/>
      <c r="P300" s="50" t="s">
        <v>342</v>
      </c>
      <c r="Q300" s="50" t="s">
        <v>342</v>
      </c>
      <c r="R300" s="59"/>
      <c r="S300" s="59">
        <f t="shared" si="115"/>
        <v>0</v>
      </c>
      <c r="T300" s="59"/>
      <c r="U300" s="59">
        <f t="shared" si="116"/>
        <v>0</v>
      </c>
      <c r="V300" s="59"/>
      <c r="W300" s="59">
        <f t="shared" si="117"/>
        <v>0</v>
      </c>
      <c r="X300" s="59"/>
      <c r="Y300" s="59">
        <f t="shared" si="118"/>
        <v>0</v>
      </c>
      <c r="Z300" s="58">
        <f>VLOOKUP(E:E,'[3]costed bom'!$E$2:$AA$495,23,0)</f>
        <v>0</v>
      </c>
      <c r="AA300" s="58">
        <f t="shared" si="110"/>
        <v>0</v>
      </c>
      <c r="AB300" s="59"/>
      <c r="AC300" s="50"/>
      <c r="AD300" s="50"/>
    </row>
    <row r="301" spans="1:30" ht="13" x14ac:dyDescent="0.3">
      <c r="A301" s="49">
        <v>328</v>
      </c>
      <c r="B301" s="49">
        <v>7002</v>
      </c>
      <c r="C301" s="50">
        <v>3</v>
      </c>
      <c r="D301" s="51" t="s">
        <v>265</v>
      </c>
      <c r="E301" s="51" t="s">
        <v>366</v>
      </c>
      <c r="F301" s="50"/>
      <c r="G301" s="51" t="s">
        <v>585</v>
      </c>
      <c r="H301" s="51" t="s">
        <v>471</v>
      </c>
      <c r="I301" s="52">
        <v>1</v>
      </c>
      <c r="J301" s="52">
        <v>1</v>
      </c>
      <c r="K301" s="51" t="s">
        <v>4</v>
      </c>
      <c r="L301" s="51" t="s">
        <v>11</v>
      </c>
      <c r="M301" s="51" t="s">
        <v>8</v>
      </c>
      <c r="N301" s="51" t="s">
        <v>171</v>
      </c>
      <c r="O301" s="50"/>
      <c r="P301" s="50" t="s">
        <v>608</v>
      </c>
      <c r="Q301" s="50" t="s">
        <v>609</v>
      </c>
      <c r="R301" s="59"/>
      <c r="S301" s="59">
        <f t="shared" si="115"/>
        <v>0</v>
      </c>
      <c r="T301" s="59"/>
      <c r="U301" s="59">
        <f t="shared" si="116"/>
        <v>0</v>
      </c>
      <c r="V301" s="59"/>
      <c r="W301" s="59">
        <f t="shared" si="117"/>
        <v>0</v>
      </c>
      <c r="X301" s="59"/>
      <c r="Y301" s="59">
        <f t="shared" si="118"/>
        <v>0</v>
      </c>
      <c r="Z301" s="58">
        <f>VLOOKUP(E:E,'[3]costed bom'!$E$2:$AA$495,23,0)</f>
        <v>0</v>
      </c>
      <c r="AA301" s="58">
        <f t="shared" si="110"/>
        <v>0</v>
      </c>
      <c r="AB301" s="59"/>
      <c r="AC301" s="50"/>
      <c r="AD301" s="50"/>
    </row>
    <row r="302" spans="1:30" ht="13" x14ac:dyDescent="0.3">
      <c r="A302" s="49">
        <v>329</v>
      </c>
      <c r="B302" s="49">
        <v>7003</v>
      </c>
      <c r="C302" s="50">
        <v>3</v>
      </c>
      <c r="D302" s="51" t="s">
        <v>265</v>
      </c>
      <c r="E302" s="51" t="s">
        <v>367</v>
      </c>
      <c r="F302" s="50"/>
      <c r="G302" s="51" t="s">
        <v>585</v>
      </c>
      <c r="H302" s="51" t="s">
        <v>472</v>
      </c>
      <c r="I302" s="52">
        <v>1</v>
      </c>
      <c r="J302" s="52">
        <v>1</v>
      </c>
      <c r="K302" s="51" t="s">
        <v>4</v>
      </c>
      <c r="L302" s="51" t="s">
        <v>11</v>
      </c>
      <c r="M302" s="51" t="s">
        <v>8</v>
      </c>
      <c r="N302" s="51" t="s">
        <v>171</v>
      </c>
      <c r="O302" s="50"/>
      <c r="P302" s="50" t="s">
        <v>610</v>
      </c>
      <c r="Q302" s="50" t="s">
        <v>611</v>
      </c>
      <c r="R302" s="59"/>
      <c r="S302" s="59">
        <f t="shared" si="115"/>
        <v>0</v>
      </c>
      <c r="T302" s="59"/>
      <c r="U302" s="59">
        <f t="shared" si="116"/>
        <v>0</v>
      </c>
      <c r="V302" s="59"/>
      <c r="W302" s="59">
        <f t="shared" si="117"/>
        <v>0</v>
      </c>
      <c r="X302" s="59"/>
      <c r="Y302" s="59">
        <f t="shared" si="118"/>
        <v>0</v>
      </c>
      <c r="Z302" s="58">
        <f>VLOOKUP(E:E,'[3]costed bom'!$E$2:$AA$495,23,0)</f>
        <v>0</v>
      </c>
      <c r="AA302" s="58">
        <f t="shared" si="110"/>
        <v>0</v>
      </c>
      <c r="AB302" s="59"/>
      <c r="AC302" s="50"/>
      <c r="AD302" s="50"/>
    </row>
    <row r="303" spans="1:30" ht="13" x14ac:dyDescent="0.3">
      <c r="A303" s="49">
        <v>330</v>
      </c>
      <c r="B303" s="49">
        <v>7004</v>
      </c>
      <c r="C303" s="50">
        <v>3</v>
      </c>
      <c r="D303" s="51" t="s">
        <v>265</v>
      </c>
      <c r="E303" s="51" t="s">
        <v>368</v>
      </c>
      <c r="F303" s="50"/>
      <c r="G303" s="51" t="s">
        <v>584</v>
      </c>
      <c r="H303" s="51" t="s">
        <v>473</v>
      </c>
      <c r="I303" s="52">
        <v>1</v>
      </c>
      <c r="J303" s="52">
        <v>1</v>
      </c>
      <c r="K303" s="51" t="s">
        <v>4</v>
      </c>
      <c r="L303" s="51" t="s">
        <v>11</v>
      </c>
      <c r="M303" s="51" t="s">
        <v>8</v>
      </c>
      <c r="N303" s="51" t="s">
        <v>171</v>
      </c>
      <c r="O303" s="50"/>
      <c r="P303" s="50" t="s">
        <v>612</v>
      </c>
      <c r="Q303" s="50" t="s">
        <v>611</v>
      </c>
      <c r="R303" s="59"/>
      <c r="S303" s="59">
        <f t="shared" si="115"/>
        <v>0</v>
      </c>
      <c r="T303" s="59"/>
      <c r="U303" s="59">
        <f t="shared" si="116"/>
        <v>0</v>
      </c>
      <c r="V303" s="59"/>
      <c r="W303" s="59">
        <f t="shared" si="117"/>
        <v>0</v>
      </c>
      <c r="X303" s="59"/>
      <c r="Y303" s="59">
        <f t="shared" si="118"/>
        <v>0</v>
      </c>
      <c r="Z303" s="58">
        <f>VLOOKUP(E:E,'[3]costed bom'!$E$2:$AA$495,23,0)</f>
        <v>0</v>
      </c>
      <c r="AA303" s="58">
        <f t="shared" si="110"/>
        <v>0</v>
      </c>
      <c r="AB303" s="59"/>
      <c r="AC303" s="50"/>
      <c r="AD303" s="50"/>
    </row>
    <row r="304" spans="1:30" ht="13" x14ac:dyDescent="0.3">
      <c r="A304" s="49">
        <v>331</v>
      </c>
      <c r="B304" s="49">
        <v>7005</v>
      </c>
      <c r="C304" s="50">
        <v>3</v>
      </c>
      <c r="D304" s="51" t="s">
        <v>265</v>
      </c>
      <c r="E304" s="51" t="s">
        <v>369</v>
      </c>
      <c r="F304" s="50"/>
      <c r="G304" s="51" t="s">
        <v>584</v>
      </c>
      <c r="H304" s="51" t="s">
        <v>474</v>
      </c>
      <c r="I304" s="52">
        <v>1</v>
      </c>
      <c r="J304" s="52">
        <v>1</v>
      </c>
      <c r="K304" s="51" t="s">
        <v>4</v>
      </c>
      <c r="L304" s="51" t="s">
        <v>11</v>
      </c>
      <c r="M304" s="51" t="s">
        <v>8</v>
      </c>
      <c r="N304" s="51" t="s">
        <v>171</v>
      </c>
      <c r="O304" s="50"/>
      <c r="P304" s="50" t="s">
        <v>613</v>
      </c>
      <c r="Q304" s="50" t="s">
        <v>611</v>
      </c>
      <c r="R304" s="59"/>
      <c r="S304" s="59">
        <f t="shared" si="115"/>
        <v>0</v>
      </c>
      <c r="T304" s="59"/>
      <c r="U304" s="59">
        <f t="shared" si="116"/>
        <v>0</v>
      </c>
      <c r="V304" s="59"/>
      <c r="W304" s="59">
        <f t="shared" si="117"/>
        <v>0</v>
      </c>
      <c r="X304" s="59"/>
      <c r="Y304" s="59">
        <f t="shared" si="118"/>
        <v>0</v>
      </c>
      <c r="Z304" s="58">
        <f>VLOOKUP(E:E,'[3]costed bom'!$E$2:$AA$495,23,0)</f>
        <v>0</v>
      </c>
      <c r="AA304" s="58">
        <f t="shared" si="110"/>
        <v>0</v>
      </c>
      <c r="AB304" s="59"/>
      <c r="AC304" s="50"/>
      <c r="AD304" s="50"/>
    </row>
    <row r="305" spans="1:30" ht="13" x14ac:dyDescent="0.3">
      <c r="A305" s="49">
        <v>332</v>
      </c>
      <c r="B305" s="49">
        <v>7006</v>
      </c>
      <c r="C305" s="50">
        <v>3</v>
      </c>
      <c r="D305" s="51" t="s">
        <v>265</v>
      </c>
      <c r="E305" s="51" t="s">
        <v>370</v>
      </c>
      <c r="F305" s="50"/>
      <c r="G305" s="51" t="s">
        <v>585</v>
      </c>
      <c r="H305" s="51" t="s">
        <v>475</v>
      </c>
      <c r="I305" s="52">
        <v>1</v>
      </c>
      <c r="J305" s="52">
        <v>1</v>
      </c>
      <c r="K305" s="51" t="s">
        <v>4</v>
      </c>
      <c r="L305" s="51" t="s">
        <v>11</v>
      </c>
      <c r="M305" s="51" t="s">
        <v>8</v>
      </c>
      <c r="N305" s="51" t="s">
        <v>171</v>
      </c>
      <c r="O305" s="50"/>
      <c r="P305" s="50" t="s">
        <v>342</v>
      </c>
      <c r="Q305" s="50" t="s">
        <v>342</v>
      </c>
      <c r="R305" s="59"/>
      <c r="S305" s="59">
        <f t="shared" si="115"/>
        <v>0</v>
      </c>
      <c r="T305" s="59"/>
      <c r="U305" s="59">
        <f t="shared" si="116"/>
        <v>0</v>
      </c>
      <c r="V305" s="59"/>
      <c r="W305" s="59">
        <f t="shared" si="117"/>
        <v>0</v>
      </c>
      <c r="X305" s="59"/>
      <c r="Y305" s="59">
        <f t="shared" si="118"/>
        <v>0</v>
      </c>
      <c r="Z305" s="58">
        <f>VLOOKUP(E:E,'[3]costed bom'!$E$2:$AA$495,23,0)</f>
        <v>0</v>
      </c>
      <c r="AA305" s="58">
        <f t="shared" si="110"/>
        <v>0</v>
      </c>
      <c r="AB305" s="59"/>
      <c r="AC305" s="50"/>
      <c r="AD305" s="50"/>
    </row>
    <row r="306" spans="1:30" ht="13" x14ac:dyDescent="0.3">
      <c r="A306" s="49">
        <v>333</v>
      </c>
      <c r="B306" s="49">
        <v>7007</v>
      </c>
      <c r="C306" s="50">
        <v>3</v>
      </c>
      <c r="D306" s="51" t="s">
        <v>265</v>
      </c>
      <c r="E306" s="51" t="s">
        <v>371</v>
      </c>
      <c r="F306" s="50"/>
      <c r="G306" s="51" t="s">
        <v>585</v>
      </c>
      <c r="H306" s="51" t="s">
        <v>476</v>
      </c>
      <c r="I306" s="52">
        <v>1</v>
      </c>
      <c r="J306" s="52">
        <v>1</v>
      </c>
      <c r="K306" s="51" t="s">
        <v>4</v>
      </c>
      <c r="L306" s="51" t="s">
        <v>11</v>
      </c>
      <c r="M306" s="51" t="s">
        <v>8</v>
      </c>
      <c r="N306" s="51" t="s">
        <v>171</v>
      </c>
      <c r="O306" s="50"/>
      <c r="P306" s="50" t="s">
        <v>342</v>
      </c>
      <c r="Q306" s="50" t="s">
        <v>342</v>
      </c>
      <c r="R306" s="59"/>
      <c r="S306" s="59">
        <f t="shared" si="115"/>
        <v>0</v>
      </c>
      <c r="T306" s="59"/>
      <c r="U306" s="59">
        <f t="shared" si="116"/>
        <v>0</v>
      </c>
      <c r="V306" s="59"/>
      <c r="W306" s="59">
        <f t="shared" si="117"/>
        <v>0</v>
      </c>
      <c r="X306" s="59"/>
      <c r="Y306" s="59">
        <f t="shared" si="118"/>
        <v>0</v>
      </c>
      <c r="Z306" s="58">
        <f>VLOOKUP(E:E,'[3]costed bom'!$E$2:$AA$495,23,0)</f>
        <v>0</v>
      </c>
      <c r="AA306" s="58">
        <f t="shared" si="110"/>
        <v>0</v>
      </c>
      <c r="AB306" s="59"/>
      <c r="AC306" s="50"/>
      <c r="AD306" s="50"/>
    </row>
    <row r="307" spans="1:30" ht="13" x14ac:dyDescent="0.3">
      <c r="A307" s="49">
        <v>334</v>
      </c>
      <c r="B307" s="49">
        <v>7008</v>
      </c>
      <c r="C307" s="50">
        <v>3</v>
      </c>
      <c r="D307" s="51" t="s">
        <v>265</v>
      </c>
      <c r="E307" s="51" t="s">
        <v>214</v>
      </c>
      <c r="F307" s="50"/>
      <c r="G307" s="51" t="s">
        <v>585</v>
      </c>
      <c r="H307" s="51" t="s">
        <v>414</v>
      </c>
      <c r="I307" s="52">
        <v>1</v>
      </c>
      <c r="J307" s="52">
        <v>1</v>
      </c>
      <c r="K307" s="51" t="s">
        <v>4</v>
      </c>
      <c r="L307" s="51" t="s">
        <v>11</v>
      </c>
      <c r="M307" s="51" t="s">
        <v>8</v>
      </c>
      <c r="N307" s="51" t="s">
        <v>171</v>
      </c>
      <c r="O307" s="50"/>
      <c r="P307" s="50" t="s">
        <v>215</v>
      </c>
      <c r="Q307" s="50" t="s">
        <v>598</v>
      </c>
      <c r="R307" s="59"/>
      <c r="S307" s="59">
        <f t="shared" si="115"/>
        <v>0</v>
      </c>
      <c r="T307" s="59"/>
      <c r="U307" s="59">
        <f t="shared" si="116"/>
        <v>0</v>
      </c>
      <c r="V307" s="59"/>
      <c r="W307" s="59">
        <f t="shared" si="117"/>
        <v>0</v>
      </c>
      <c r="X307" s="59"/>
      <c r="Y307" s="59">
        <f t="shared" si="118"/>
        <v>0</v>
      </c>
      <c r="Z307" s="58">
        <f>VLOOKUP(E:E,'[3]costed bom'!$E$2:$AA$495,23,0)</f>
        <v>0</v>
      </c>
      <c r="AA307" s="58">
        <f t="shared" si="110"/>
        <v>0</v>
      </c>
      <c r="AB307" s="59"/>
      <c r="AC307" s="50"/>
      <c r="AD307" s="50"/>
    </row>
    <row r="308" spans="1:30" ht="13" x14ac:dyDescent="0.3">
      <c r="A308" s="49">
        <v>335</v>
      </c>
      <c r="B308" s="49">
        <v>7009</v>
      </c>
      <c r="C308" s="50">
        <v>3</v>
      </c>
      <c r="D308" s="51" t="s">
        <v>265</v>
      </c>
      <c r="E308" s="51" t="s">
        <v>266</v>
      </c>
      <c r="F308" s="50"/>
      <c r="G308" s="51" t="s">
        <v>585</v>
      </c>
      <c r="H308" s="51" t="s">
        <v>477</v>
      </c>
      <c r="I308" s="52">
        <v>1</v>
      </c>
      <c r="J308" s="52">
        <v>1</v>
      </c>
      <c r="K308" s="51" t="s">
        <v>4</v>
      </c>
      <c r="L308" s="51" t="s">
        <v>11</v>
      </c>
      <c r="M308" s="51" t="s">
        <v>8</v>
      </c>
      <c r="N308" s="51" t="s">
        <v>171</v>
      </c>
      <c r="O308" s="50"/>
      <c r="P308" s="50" t="s">
        <v>267</v>
      </c>
      <c r="Q308" s="50" t="s">
        <v>598</v>
      </c>
      <c r="R308" s="59"/>
      <c r="S308" s="59">
        <f t="shared" si="115"/>
        <v>0</v>
      </c>
      <c r="T308" s="59"/>
      <c r="U308" s="59">
        <f t="shared" si="116"/>
        <v>0</v>
      </c>
      <c r="V308" s="59"/>
      <c r="W308" s="59">
        <f t="shared" si="117"/>
        <v>0</v>
      </c>
      <c r="X308" s="59"/>
      <c r="Y308" s="59">
        <f t="shared" si="118"/>
        <v>0</v>
      </c>
      <c r="Z308" s="58">
        <f>VLOOKUP(E:E,'[3]costed bom'!$E$2:$AA$495,23,0)</f>
        <v>0</v>
      </c>
      <c r="AA308" s="58">
        <f t="shared" si="110"/>
        <v>0</v>
      </c>
      <c r="AB308" s="59"/>
      <c r="AC308" s="50"/>
      <c r="AD308" s="50"/>
    </row>
    <row r="309" spans="1:30" ht="13" x14ac:dyDescent="0.3">
      <c r="A309" s="49">
        <v>336</v>
      </c>
      <c r="B309" s="49">
        <v>7010</v>
      </c>
      <c r="C309" s="50">
        <v>3</v>
      </c>
      <c r="D309" s="51" t="s">
        <v>265</v>
      </c>
      <c r="E309" s="51" t="s">
        <v>268</v>
      </c>
      <c r="F309" s="50"/>
      <c r="G309" s="51" t="s">
        <v>585</v>
      </c>
      <c r="H309" s="51" t="s">
        <v>269</v>
      </c>
      <c r="I309" s="52">
        <v>1</v>
      </c>
      <c r="J309" s="52">
        <v>1</v>
      </c>
      <c r="K309" s="51" t="s">
        <v>4</v>
      </c>
      <c r="L309" s="51" t="s">
        <v>11</v>
      </c>
      <c r="M309" s="51" t="s">
        <v>8</v>
      </c>
      <c r="N309" s="51" t="s">
        <v>171</v>
      </c>
      <c r="O309" s="50"/>
      <c r="P309" s="50" t="s">
        <v>270</v>
      </c>
      <c r="Q309" s="50" t="s">
        <v>598</v>
      </c>
      <c r="R309" s="59"/>
      <c r="S309" s="59">
        <f t="shared" si="115"/>
        <v>0</v>
      </c>
      <c r="T309" s="59"/>
      <c r="U309" s="59">
        <f t="shared" si="116"/>
        <v>0</v>
      </c>
      <c r="V309" s="59"/>
      <c r="W309" s="59">
        <f t="shared" si="117"/>
        <v>0</v>
      </c>
      <c r="X309" s="59"/>
      <c r="Y309" s="59">
        <f t="shared" si="118"/>
        <v>0</v>
      </c>
      <c r="Z309" s="58">
        <f>VLOOKUP(E:E,'[3]costed bom'!$E$2:$AA$495,23,0)</f>
        <v>0</v>
      </c>
      <c r="AA309" s="58">
        <f t="shared" si="110"/>
        <v>0</v>
      </c>
      <c r="AB309" s="59"/>
      <c r="AC309" s="50"/>
      <c r="AD309" s="50"/>
    </row>
    <row r="310" spans="1:30" ht="13" x14ac:dyDescent="0.3">
      <c r="A310" s="49">
        <v>337</v>
      </c>
      <c r="B310" s="49">
        <v>7011</v>
      </c>
      <c r="C310" s="50">
        <v>3</v>
      </c>
      <c r="D310" s="51" t="s">
        <v>265</v>
      </c>
      <c r="E310" s="51" t="s">
        <v>372</v>
      </c>
      <c r="F310" s="50"/>
      <c r="G310" s="51" t="s">
        <v>585</v>
      </c>
      <c r="H310" s="51" t="s">
        <v>478</v>
      </c>
      <c r="I310" s="52">
        <v>1</v>
      </c>
      <c r="J310" s="52">
        <v>1</v>
      </c>
      <c r="K310" s="51" t="s">
        <v>4</v>
      </c>
      <c r="L310" s="51" t="s">
        <v>11</v>
      </c>
      <c r="M310" s="51" t="s">
        <v>8</v>
      </c>
      <c r="N310" s="51" t="s">
        <v>171</v>
      </c>
      <c r="O310" s="50"/>
      <c r="P310" s="50" t="s">
        <v>614</v>
      </c>
      <c r="Q310" s="50" t="s">
        <v>598</v>
      </c>
      <c r="R310" s="59"/>
      <c r="S310" s="59">
        <f t="shared" si="115"/>
        <v>0</v>
      </c>
      <c r="T310" s="59"/>
      <c r="U310" s="59">
        <f t="shared" si="116"/>
        <v>0</v>
      </c>
      <c r="V310" s="59"/>
      <c r="W310" s="59">
        <f t="shared" si="117"/>
        <v>0</v>
      </c>
      <c r="X310" s="59"/>
      <c r="Y310" s="59">
        <f t="shared" si="118"/>
        <v>0</v>
      </c>
      <c r="Z310" s="58">
        <f>VLOOKUP(E:E,'[3]costed bom'!$E$2:$AA$495,23,0)</f>
        <v>0</v>
      </c>
      <c r="AA310" s="58">
        <f t="shared" si="110"/>
        <v>0</v>
      </c>
      <c r="AB310" s="59"/>
      <c r="AC310" s="50"/>
      <c r="AD310" s="50"/>
    </row>
    <row r="311" spans="1:30" ht="13" x14ac:dyDescent="0.3">
      <c r="A311" s="49">
        <v>338</v>
      </c>
      <c r="B311" s="49">
        <v>7012</v>
      </c>
      <c r="C311" s="50">
        <v>3</v>
      </c>
      <c r="D311" s="51" t="s">
        <v>265</v>
      </c>
      <c r="E311" s="51" t="s">
        <v>373</v>
      </c>
      <c r="F311" s="50"/>
      <c r="G311" s="51" t="s">
        <v>584</v>
      </c>
      <c r="H311" s="51" t="s">
        <v>479</v>
      </c>
      <c r="I311" s="52">
        <v>1</v>
      </c>
      <c r="J311" s="52">
        <v>1</v>
      </c>
      <c r="K311" s="51" t="s">
        <v>4</v>
      </c>
      <c r="L311" s="51" t="s">
        <v>11</v>
      </c>
      <c r="M311" s="51" t="s">
        <v>8</v>
      </c>
      <c r="N311" s="51" t="s">
        <v>171</v>
      </c>
      <c r="O311" s="50"/>
      <c r="P311" s="50" t="s">
        <v>615</v>
      </c>
      <c r="Q311" s="50" t="s">
        <v>598</v>
      </c>
      <c r="R311" s="59"/>
      <c r="S311" s="59">
        <f t="shared" si="115"/>
        <v>0</v>
      </c>
      <c r="T311" s="59"/>
      <c r="U311" s="59">
        <f t="shared" si="116"/>
        <v>0</v>
      </c>
      <c r="V311" s="59"/>
      <c r="W311" s="59">
        <f t="shared" si="117"/>
        <v>0</v>
      </c>
      <c r="X311" s="59"/>
      <c r="Y311" s="59">
        <f t="shared" si="118"/>
        <v>0</v>
      </c>
      <c r="Z311" s="58">
        <f>VLOOKUP(E:E,'[3]costed bom'!$E$2:$AA$495,23,0)</f>
        <v>0</v>
      </c>
      <c r="AA311" s="58">
        <f t="shared" si="110"/>
        <v>0</v>
      </c>
      <c r="AB311" s="59"/>
      <c r="AC311" s="50"/>
      <c r="AD311" s="50"/>
    </row>
    <row r="312" spans="1:30" ht="13" x14ac:dyDescent="0.3">
      <c r="A312" s="49">
        <v>339</v>
      </c>
      <c r="B312" s="49">
        <v>7013</v>
      </c>
      <c r="C312" s="50">
        <v>3</v>
      </c>
      <c r="D312" s="51" t="s">
        <v>265</v>
      </c>
      <c r="E312" s="51" t="s">
        <v>170</v>
      </c>
      <c r="F312" s="50"/>
      <c r="G312" s="51" t="s">
        <v>578</v>
      </c>
      <c r="H312" s="51" t="s">
        <v>388</v>
      </c>
      <c r="I312" s="52">
        <v>1</v>
      </c>
      <c r="J312" s="52">
        <v>1</v>
      </c>
      <c r="K312" s="51" t="s">
        <v>4</v>
      </c>
      <c r="L312" s="51" t="s">
        <v>11</v>
      </c>
      <c r="M312" s="51" t="s">
        <v>8</v>
      </c>
      <c r="N312" s="51" t="s">
        <v>171</v>
      </c>
      <c r="O312" s="50"/>
      <c r="P312" s="50" t="s">
        <v>342</v>
      </c>
      <c r="Q312" s="50" t="s">
        <v>342</v>
      </c>
      <c r="R312" s="59"/>
      <c r="S312" s="59">
        <f t="shared" si="115"/>
        <v>0</v>
      </c>
      <c r="T312" s="59"/>
      <c r="U312" s="59">
        <f t="shared" si="116"/>
        <v>0</v>
      </c>
      <c r="V312" s="59"/>
      <c r="W312" s="59">
        <f t="shared" si="117"/>
        <v>0</v>
      </c>
      <c r="X312" s="59"/>
      <c r="Y312" s="59">
        <f t="shared" si="118"/>
        <v>0</v>
      </c>
      <c r="Z312" s="58">
        <f>VLOOKUP(E:E,'[3]costed bom'!$E$2:$AA$495,23,0)</f>
        <v>0</v>
      </c>
      <c r="AA312" s="58">
        <f t="shared" si="110"/>
        <v>0</v>
      </c>
      <c r="AB312" s="59"/>
      <c r="AC312" s="50"/>
      <c r="AD312" s="50"/>
    </row>
    <row r="313" spans="1:30" ht="13" x14ac:dyDescent="0.3">
      <c r="A313" s="49">
        <v>340</v>
      </c>
      <c r="B313" s="49">
        <v>7014</v>
      </c>
      <c r="C313" s="50">
        <v>3</v>
      </c>
      <c r="D313" s="51" t="s">
        <v>265</v>
      </c>
      <c r="E313" s="51" t="s">
        <v>374</v>
      </c>
      <c r="F313" s="50"/>
      <c r="G313" s="51" t="s">
        <v>589</v>
      </c>
      <c r="H313" s="51" t="s">
        <v>480</v>
      </c>
      <c r="I313" s="52">
        <v>1</v>
      </c>
      <c r="J313" s="52">
        <v>1</v>
      </c>
      <c r="K313" s="51" t="s">
        <v>4</v>
      </c>
      <c r="L313" s="51" t="s">
        <v>11</v>
      </c>
      <c r="M313" s="51" t="s">
        <v>8</v>
      </c>
      <c r="N313" s="51" t="s">
        <v>171</v>
      </c>
      <c r="O313" s="50"/>
      <c r="P313" s="50" t="s">
        <v>342</v>
      </c>
      <c r="Q313" s="50" t="s">
        <v>342</v>
      </c>
      <c r="R313" s="59"/>
      <c r="S313" s="59">
        <f t="shared" si="115"/>
        <v>0</v>
      </c>
      <c r="T313" s="59"/>
      <c r="U313" s="59">
        <f t="shared" si="116"/>
        <v>0</v>
      </c>
      <c r="V313" s="59"/>
      <c r="W313" s="59">
        <f t="shared" si="117"/>
        <v>0</v>
      </c>
      <c r="X313" s="59"/>
      <c r="Y313" s="59">
        <f t="shared" si="118"/>
        <v>0</v>
      </c>
      <c r="Z313" s="58">
        <f>VLOOKUP(E:E,'[3]costed bom'!$E$2:$AA$495,23,0)</f>
        <v>0</v>
      </c>
      <c r="AA313" s="58">
        <f t="shared" si="110"/>
        <v>0</v>
      </c>
      <c r="AB313" s="59"/>
      <c r="AC313" s="50"/>
      <c r="AD313" s="50"/>
    </row>
    <row r="314" spans="1:30" ht="13" x14ac:dyDescent="0.3">
      <c r="A314" s="49">
        <v>341</v>
      </c>
      <c r="B314" s="49">
        <v>7001</v>
      </c>
      <c r="C314" s="50">
        <v>2</v>
      </c>
      <c r="D314" s="51" t="s">
        <v>98</v>
      </c>
      <c r="E314" s="51" t="s">
        <v>236</v>
      </c>
      <c r="F314" s="50"/>
      <c r="G314" s="51" t="s">
        <v>587</v>
      </c>
      <c r="H314" s="51" t="s">
        <v>430</v>
      </c>
      <c r="I314" s="52">
        <v>1</v>
      </c>
      <c r="J314" s="52">
        <v>1</v>
      </c>
      <c r="K314" s="51" t="s">
        <v>4</v>
      </c>
      <c r="L314" s="51" t="s">
        <v>11</v>
      </c>
      <c r="M314" s="51" t="s">
        <v>8</v>
      </c>
      <c r="N314" s="51" t="s">
        <v>171</v>
      </c>
      <c r="O314" s="50"/>
      <c r="P314" s="50" t="s">
        <v>342</v>
      </c>
      <c r="Q314" s="50" t="s">
        <v>342</v>
      </c>
      <c r="R314" s="59"/>
      <c r="S314" s="59">
        <f t="shared" si="115"/>
        <v>0</v>
      </c>
      <c r="T314" s="59"/>
      <c r="U314" s="59">
        <f t="shared" si="116"/>
        <v>0</v>
      </c>
      <c r="V314" s="59"/>
      <c r="W314" s="59">
        <f t="shared" si="117"/>
        <v>0</v>
      </c>
      <c r="X314" s="59"/>
      <c r="Y314" s="59">
        <f t="shared" si="118"/>
        <v>0</v>
      </c>
      <c r="Z314" s="58">
        <f>VLOOKUP(E:E,'[3]costed bom'!$E$2:$AA$495,23,0)</f>
        <v>0</v>
      </c>
      <c r="AA314" s="58">
        <f t="shared" si="110"/>
        <v>0</v>
      </c>
      <c r="AB314" s="59"/>
      <c r="AC314" s="50"/>
      <c r="AD314" s="50"/>
    </row>
    <row r="315" spans="1:30" ht="13" x14ac:dyDescent="0.3">
      <c r="A315" s="49">
        <v>342</v>
      </c>
      <c r="B315" s="49">
        <v>7002</v>
      </c>
      <c r="C315" s="50">
        <v>2</v>
      </c>
      <c r="D315" s="51" t="s">
        <v>98</v>
      </c>
      <c r="E315" s="51" t="s">
        <v>173</v>
      </c>
      <c r="F315" s="50"/>
      <c r="G315" s="51" t="s">
        <v>582</v>
      </c>
      <c r="H315" s="51" t="s">
        <v>391</v>
      </c>
      <c r="I315" s="52">
        <v>1</v>
      </c>
      <c r="J315" s="52">
        <v>1</v>
      </c>
      <c r="K315" s="51" t="s">
        <v>4</v>
      </c>
      <c r="L315" s="51" t="s">
        <v>11</v>
      </c>
      <c r="M315" s="51" t="s">
        <v>8</v>
      </c>
      <c r="N315" s="51" t="s">
        <v>171</v>
      </c>
      <c r="O315" s="50"/>
      <c r="P315" s="50" t="s">
        <v>342</v>
      </c>
      <c r="Q315" s="50" t="s">
        <v>342</v>
      </c>
      <c r="R315" s="59"/>
      <c r="S315" s="59">
        <f t="shared" si="115"/>
        <v>0</v>
      </c>
      <c r="T315" s="59"/>
      <c r="U315" s="59">
        <f t="shared" si="116"/>
        <v>0</v>
      </c>
      <c r="V315" s="59"/>
      <c r="W315" s="59">
        <f t="shared" si="117"/>
        <v>0</v>
      </c>
      <c r="X315" s="59"/>
      <c r="Y315" s="59">
        <f t="shared" si="118"/>
        <v>0</v>
      </c>
      <c r="Z315" s="58">
        <f>VLOOKUP(E:E,'[3]costed bom'!$E$2:$AA$495,23,0)</f>
        <v>0</v>
      </c>
      <c r="AA315" s="58">
        <f t="shared" si="110"/>
        <v>0</v>
      </c>
      <c r="AB315" s="59"/>
      <c r="AC315" s="50"/>
      <c r="AD315" s="50"/>
    </row>
    <row r="316" spans="1:30" ht="13" x14ac:dyDescent="0.3">
      <c r="A316" s="47">
        <v>343</v>
      </c>
      <c r="B316" s="47">
        <v>54</v>
      </c>
      <c r="C316">
        <v>1</v>
      </c>
      <c r="D316" s="46" t="s">
        <v>2</v>
      </c>
      <c r="E316" s="46" t="s">
        <v>99</v>
      </c>
      <c r="F316" t="s">
        <v>638</v>
      </c>
      <c r="G316" s="46" t="s">
        <v>585</v>
      </c>
      <c r="H316" s="46" t="s">
        <v>527</v>
      </c>
      <c r="I316" s="48">
        <v>1</v>
      </c>
      <c r="J316" s="48">
        <v>1</v>
      </c>
      <c r="K316" s="46" t="s">
        <v>4</v>
      </c>
      <c r="L316" s="46" t="s">
        <v>11</v>
      </c>
      <c r="M316" s="46" t="s">
        <v>8</v>
      </c>
      <c r="N316" s="46" t="s">
        <v>5</v>
      </c>
      <c r="O316" s="61" t="s">
        <v>640</v>
      </c>
      <c r="P316" t="s">
        <v>342</v>
      </c>
      <c r="Q316" t="s">
        <v>342</v>
      </c>
      <c r="R316" s="58">
        <f>VLOOKUP(E:E,'[2]853-224170-107'!$A:$F,6,0)</f>
        <v>71.135999999999996</v>
      </c>
      <c r="S316" s="58">
        <f>J316*R316</f>
        <v>71.135999999999996</v>
      </c>
      <c r="T316" s="58">
        <f>VLOOKUP(E:E,'[2]853-224170-107'!$A:$H,8,0)</f>
        <v>69.26400000000001</v>
      </c>
      <c r="U316" s="58">
        <f>J316*T316</f>
        <v>69.26400000000001</v>
      </c>
      <c r="V316" s="58">
        <f>VLOOKUP(E:E,'[2]853-224170-107'!$A:$J,10,0)</f>
        <v>67.391999999999996</v>
      </c>
      <c r="W316" s="58">
        <f>J316*V316</f>
        <v>67.391999999999996</v>
      </c>
      <c r="X316" s="58">
        <f>VLOOKUP(E:E,'[2]853-224170-107'!$A:$L,12,0)</f>
        <v>65.52</v>
      </c>
      <c r="Y316" s="58">
        <f>J316*X316</f>
        <v>65.52</v>
      </c>
      <c r="Z316" s="58">
        <f>VLOOKUP(E:E,'[3]costed bom'!$E$2:$AA$495,23,0)</f>
        <v>62.4</v>
      </c>
      <c r="AA316" s="58">
        <f t="shared" si="110"/>
        <v>62.4</v>
      </c>
      <c r="AB316" s="58">
        <f>Y316-AA316</f>
        <v>3.1199999999999974</v>
      </c>
      <c r="AC316">
        <v>126</v>
      </c>
      <c r="AD316" t="s">
        <v>670</v>
      </c>
    </row>
    <row r="317" spans="1:30" ht="13" x14ac:dyDescent="0.3">
      <c r="A317" s="49">
        <v>344</v>
      </c>
      <c r="B317" s="49">
        <v>1</v>
      </c>
      <c r="C317" s="50">
        <v>2</v>
      </c>
      <c r="D317" s="51" t="s">
        <v>99</v>
      </c>
      <c r="E317" s="51" t="s">
        <v>268</v>
      </c>
      <c r="F317" s="50"/>
      <c r="G317" s="51" t="s">
        <v>585</v>
      </c>
      <c r="H317" s="51" t="s">
        <v>269</v>
      </c>
      <c r="I317" s="52">
        <v>2</v>
      </c>
      <c r="J317" s="52">
        <v>2</v>
      </c>
      <c r="K317" s="51" t="s">
        <v>4</v>
      </c>
      <c r="L317" s="51" t="s">
        <v>11</v>
      </c>
      <c r="M317" s="51" t="s">
        <v>8</v>
      </c>
      <c r="N317" s="51" t="s">
        <v>5</v>
      </c>
      <c r="O317" s="50"/>
      <c r="P317" s="50" t="s">
        <v>270</v>
      </c>
      <c r="Q317" s="50" t="s">
        <v>598</v>
      </c>
      <c r="R317" s="59"/>
      <c r="S317" s="59">
        <f t="shared" ref="S317:S342" si="119">J317*R317</f>
        <v>0</v>
      </c>
      <c r="T317" s="59"/>
      <c r="U317" s="59">
        <f t="shared" ref="U317:U342" si="120">J317*T317</f>
        <v>0</v>
      </c>
      <c r="V317" s="59"/>
      <c r="W317" s="59">
        <f t="shared" ref="W317:W342" si="121">J317*V317</f>
        <v>0</v>
      </c>
      <c r="X317" s="59"/>
      <c r="Y317" s="59">
        <f t="shared" ref="Y317:Y342" si="122">J317*X317</f>
        <v>0</v>
      </c>
      <c r="Z317" s="58">
        <f>VLOOKUP(E:E,'[3]costed bom'!$E$2:$AA$495,23,0)</f>
        <v>0</v>
      </c>
      <c r="AA317" s="58">
        <f t="shared" si="110"/>
        <v>0</v>
      </c>
      <c r="AB317" s="59"/>
      <c r="AC317" s="50"/>
      <c r="AD317" s="50"/>
    </row>
    <row r="318" spans="1:30" ht="13" x14ac:dyDescent="0.3">
      <c r="A318" s="49">
        <v>345</v>
      </c>
      <c r="B318" s="49">
        <v>2</v>
      </c>
      <c r="C318" s="50">
        <v>2</v>
      </c>
      <c r="D318" s="51" t="s">
        <v>99</v>
      </c>
      <c r="E318" s="51" t="s">
        <v>311</v>
      </c>
      <c r="F318" s="50"/>
      <c r="G318" s="51" t="s">
        <v>585</v>
      </c>
      <c r="H318" s="51" t="s">
        <v>528</v>
      </c>
      <c r="I318" s="52">
        <v>0.5</v>
      </c>
      <c r="J318" s="52">
        <v>0.5</v>
      </c>
      <c r="K318" s="51" t="s">
        <v>163</v>
      </c>
      <c r="L318" s="51" t="s">
        <v>11</v>
      </c>
      <c r="M318" s="51" t="s">
        <v>8</v>
      </c>
      <c r="N318" s="51" t="s">
        <v>5</v>
      </c>
      <c r="O318" s="50"/>
      <c r="P318" s="50" t="s">
        <v>628</v>
      </c>
      <c r="Q318" s="50" t="s">
        <v>203</v>
      </c>
      <c r="R318" s="59"/>
      <c r="S318" s="59">
        <f t="shared" si="119"/>
        <v>0</v>
      </c>
      <c r="T318" s="59"/>
      <c r="U318" s="59">
        <f t="shared" si="120"/>
        <v>0</v>
      </c>
      <c r="V318" s="59"/>
      <c r="W318" s="59">
        <f t="shared" si="121"/>
        <v>0</v>
      </c>
      <c r="X318" s="59"/>
      <c r="Y318" s="59">
        <f t="shared" si="122"/>
        <v>0</v>
      </c>
      <c r="Z318" s="58">
        <f>VLOOKUP(E:E,'[3]costed bom'!$E$2:$AA$495,23,0)</f>
        <v>0</v>
      </c>
      <c r="AA318" s="58">
        <f t="shared" si="110"/>
        <v>0</v>
      </c>
      <c r="AB318" s="59"/>
      <c r="AC318" s="50"/>
      <c r="AD318" s="50"/>
    </row>
    <row r="319" spans="1:30" ht="13" x14ac:dyDescent="0.3">
      <c r="A319" s="49">
        <v>346</v>
      </c>
      <c r="B319" s="49">
        <v>11</v>
      </c>
      <c r="C319" s="50">
        <v>2</v>
      </c>
      <c r="D319" s="51" t="s">
        <v>99</v>
      </c>
      <c r="E319" s="51" t="s">
        <v>274</v>
      </c>
      <c r="F319" s="50"/>
      <c r="G319" s="51" t="s">
        <v>584</v>
      </c>
      <c r="H319" s="51" t="s">
        <v>490</v>
      </c>
      <c r="I319" s="52">
        <v>1</v>
      </c>
      <c r="J319" s="52">
        <v>1</v>
      </c>
      <c r="K319" s="51" t="s">
        <v>4</v>
      </c>
      <c r="L319" s="51" t="s">
        <v>11</v>
      </c>
      <c r="M319" s="51" t="s">
        <v>8</v>
      </c>
      <c r="N319" s="51" t="s">
        <v>5</v>
      </c>
      <c r="O319" s="50"/>
      <c r="P319" s="50" t="s">
        <v>616</v>
      </c>
      <c r="Q319" s="50" t="s">
        <v>594</v>
      </c>
      <c r="R319" s="59"/>
      <c r="S319" s="59">
        <f t="shared" si="119"/>
        <v>0</v>
      </c>
      <c r="T319" s="59"/>
      <c r="U319" s="59">
        <f t="shared" si="120"/>
        <v>0</v>
      </c>
      <c r="V319" s="59"/>
      <c r="W319" s="59">
        <f t="shared" si="121"/>
        <v>0</v>
      </c>
      <c r="X319" s="59"/>
      <c r="Y319" s="59">
        <f t="shared" si="122"/>
        <v>0</v>
      </c>
      <c r="Z319" s="58">
        <f>VLOOKUP(E:E,'[3]costed bom'!$E$2:$AA$495,23,0)</f>
        <v>0</v>
      </c>
      <c r="AA319" s="58">
        <f t="shared" si="110"/>
        <v>0</v>
      </c>
      <c r="AB319" s="59"/>
      <c r="AC319" s="50"/>
      <c r="AD319" s="50"/>
    </row>
    <row r="320" spans="1:30" ht="13" x14ac:dyDescent="0.3">
      <c r="A320" s="49">
        <v>347</v>
      </c>
      <c r="B320" s="49">
        <v>12</v>
      </c>
      <c r="C320" s="50">
        <v>2</v>
      </c>
      <c r="D320" s="51" t="s">
        <v>99</v>
      </c>
      <c r="E320" s="51" t="s">
        <v>302</v>
      </c>
      <c r="F320" s="50"/>
      <c r="G320" s="51" t="s">
        <v>584</v>
      </c>
      <c r="H320" s="51" t="s">
        <v>516</v>
      </c>
      <c r="I320" s="52">
        <v>1</v>
      </c>
      <c r="J320" s="52">
        <v>1</v>
      </c>
      <c r="K320" s="51" t="s">
        <v>4</v>
      </c>
      <c r="L320" s="51" t="s">
        <v>11</v>
      </c>
      <c r="M320" s="51" t="s">
        <v>8</v>
      </c>
      <c r="N320" s="51" t="s">
        <v>5</v>
      </c>
      <c r="O320" s="50"/>
      <c r="P320" s="50" t="s">
        <v>349</v>
      </c>
      <c r="Q320" s="50" t="s">
        <v>604</v>
      </c>
      <c r="R320" s="59"/>
      <c r="S320" s="59">
        <f t="shared" si="119"/>
        <v>0</v>
      </c>
      <c r="T320" s="59"/>
      <c r="U320" s="59">
        <f t="shared" si="120"/>
        <v>0</v>
      </c>
      <c r="V320" s="59"/>
      <c r="W320" s="59">
        <f t="shared" si="121"/>
        <v>0</v>
      </c>
      <c r="X320" s="59"/>
      <c r="Y320" s="59">
        <f t="shared" si="122"/>
        <v>0</v>
      </c>
      <c r="Z320" s="58">
        <f>VLOOKUP(E:E,'[3]costed bom'!$E$2:$AA$495,23,0)</f>
        <v>0</v>
      </c>
      <c r="AA320" s="58">
        <f t="shared" si="110"/>
        <v>0</v>
      </c>
      <c r="AB320" s="59"/>
      <c r="AC320" s="50"/>
      <c r="AD320" s="50"/>
    </row>
    <row r="321" spans="1:30" ht="13" x14ac:dyDescent="0.3">
      <c r="A321" s="49">
        <v>348</v>
      </c>
      <c r="B321" s="49">
        <v>13</v>
      </c>
      <c r="C321" s="50">
        <v>2</v>
      </c>
      <c r="D321" s="51" t="s">
        <v>99</v>
      </c>
      <c r="E321" s="51" t="s">
        <v>285</v>
      </c>
      <c r="F321" s="50"/>
      <c r="G321" s="51" t="s">
        <v>584</v>
      </c>
      <c r="H321" s="51" t="s">
        <v>501</v>
      </c>
      <c r="I321" s="52">
        <v>2</v>
      </c>
      <c r="J321" s="52">
        <v>2</v>
      </c>
      <c r="K321" s="51" t="s">
        <v>4</v>
      </c>
      <c r="L321" s="51" t="s">
        <v>11</v>
      </c>
      <c r="M321" s="51" t="s">
        <v>8</v>
      </c>
      <c r="N321" s="51" t="s">
        <v>5</v>
      </c>
      <c r="O321" s="50"/>
      <c r="P321" s="50" t="s">
        <v>348</v>
      </c>
      <c r="Q321" s="50" t="s">
        <v>604</v>
      </c>
      <c r="R321" s="59"/>
      <c r="S321" s="59">
        <f t="shared" si="119"/>
        <v>0</v>
      </c>
      <c r="T321" s="59"/>
      <c r="U321" s="59">
        <f t="shared" si="120"/>
        <v>0</v>
      </c>
      <c r="V321" s="59"/>
      <c r="W321" s="59">
        <f t="shared" si="121"/>
        <v>0</v>
      </c>
      <c r="X321" s="59"/>
      <c r="Y321" s="59">
        <f t="shared" si="122"/>
        <v>0</v>
      </c>
      <c r="Z321" s="58">
        <f>VLOOKUP(E:E,'[3]costed bom'!$E$2:$AA$495,23,0)</f>
        <v>0</v>
      </c>
      <c r="AA321" s="58">
        <f t="shared" si="110"/>
        <v>0</v>
      </c>
      <c r="AB321" s="59"/>
      <c r="AC321" s="50"/>
      <c r="AD321" s="50"/>
    </row>
    <row r="322" spans="1:30" ht="13" x14ac:dyDescent="0.3">
      <c r="A322" s="49">
        <v>349</v>
      </c>
      <c r="B322" s="49">
        <v>14</v>
      </c>
      <c r="C322" s="50">
        <v>2</v>
      </c>
      <c r="D322" s="51" t="s">
        <v>99</v>
      </c>
      <c r="E322" s="51" t="s">
        <v>206</v>
      </c>
      <c r="F322" s="50"/>
      <c r="G322" s="51" t="s">
        <v>585</v>
      </c>
      <c r="H322" s="51" t="s">
        <v>409</v>
      </c>
      <c r="I322" s="52">
        <v>2</v>
      </c>
      <c r="J322" s="52">
        <v>2</v>
      </c>
      <c r="K322" s="51" t="s">
        <v>4</v>
      </c>
      <c r="L322" s="51" t="s">
        <v>11</v>
      </c>
      <c r="M322" s="51" t="s">
        <v>8</v>
      </c>
      <c r="N322" s="51" t="s">
        <v>5</v>
      </c>
      <c r="O322" s="50"/>
      <c r="P322" s="50" t="s">
        <v>207</v>
      </c>
      <c r="Q322" s="50" t="s">
        <v>596</v>
      </c>
      <c r="R322" s="59"/>
      <c r="S322" s="59">
        <f t="shared" si="119"/>
        <v>0</v>
      </c>
      <c r="T322" s="59"/>
      <c r="U322" s="59">
        <f t="shared" si="120"/>
        <v>0</v>
      </c>
      <c r="V322" s="59"/>
      <c r="W322" s="59">
        <f t="shared" si="121"/>
        <v>0</v>
      </c>
      <c r="X322" s="59"/>
      <c r="Y322" s="59">
        <f t="shared" si="122"/>
        <v>0</v>
      </c>
      <c r="Z322" s="58">
        <f>VLOOKUP(E:E,'[3]costed bom'!$E$2:$AA$495,23,0)</f>
        <v>0</v>
      </c>
      <c r="AA322" s="58">
        <f t="shared" si="110"/>
        <v>0</v>
      </c>
      <c r="AB322" s="59"/>
      <c r="AC322" s="50"/>
      <c r="AD322" s="50"/>
    </row>
    <row r="323" spans="1:30" ht="13" x14ac:dyDescent="0.3">
      <c r="A323" s="49">
        <v>350</v>
      </c>
      <c r="B323" s="49">
        <v>15</v>
      </c>
      <c r="C323" s="50">
        <v>2</v>
      </c>
      <c r="D323" s="51" t="s">
        <v>99</v>
      </c>
      <c r="E323" s="51" t="s">
        <v>278</v>
      </c>
      <c r="F323" s="50"/>
      <c r="G323" s="51" t="s">
        <v>585</v>
      </c>
      <c r="H323" s="51" t="s">
        <v>496</v>
      </c>
      <c r="I323" s="52">
        <v>1</v>
      </c>
      <c r="J323" s="52">
        <v>1</v>
      </c>
      <c r="K323" s="51" t="s">
        <v>4</v>
      </c>
      <c r="L323" s="51" t="s">
        <v>11</v>
      </c>
      <c r="M323" s="51" t="s">
        <v>8</v>
      </c>
      <c r="N323" s="51" t="s">
        <v>5</v>
      </c>
      <c r="O323" s="50"/>
      <c r="P323" s="50" t="s">
        <v>279</v>
      </c>
      <c r="Q323" s="50" t="s">
        <v>594</v>
      </c>
      <c r="R323" s="59"/>
      <c r="S323" s="59">
        <f t="shared" si="119"/>
        <v>0</v>
      </c>
      <c r="T323" s="59"/>
      <c r="U323" s="59">
        <f t="shared" si="120"/>
        <v>0</v>
      </c>
      <c r="V323" s="59"/>
      <c r="W323" s="59">
        <f t="shared" si="121"/>
        <v>0</v>
      </c>
      <c r="X323" s="59"/>
      <c r="Y323" s="59">
        <f t="shared" si="122"/>
        <v>0</v>
      </c>
      <c r="Z323" s="58">
        <f>VLOOKUP(E:E,'[3]costed bom'!$E$2:$AA$495,23,0)</f>
        <v>0</v>
      </c>
      <c r="AA323" s="58">
        <f t="shared" si="110"/>
        <v>0</v>
      </c>
      <c r="AB323" s="59"/>
      <c r="AC323" s="50"/>
      <c r="AD323" s="50"/>
    </row>
    <row r="324" spans="1:30" ht="13" x14ac:dyDescent="0.3">
      <c r="A324" s="49">
        <v>351</v>
      </c>
      <c r="B324" s="49">
        <v>16</v>
      </c>
      <c r="C324" s="50">
        <v>2</v>
      </c>
      <c r="D324" s="51" t="s">
        <v>99</v>
      </c>
      <c r="E324" s="51" t="s">
        <v>312</v>
      </c>
      <c r="F324" s="50"/>
      <c r="G324" s="51" t="s">
        <v>584</v>
      </c>
      <c r="H324" s="51" t="s">
        <v>529</v>
      </c>
      <c r="I324" s="52">
        <v>0.5</v>
      </c>
      <c r="J324" s="52">
        <v>0.5</v>
      </c>
      <c r="K324" s="51" t="s">
        <v>163</v>
      </c>
      <c r="L324" s="51" t="s">
        <v>11</v>
      </c>
      <c r="M324" s="51" t="s">
        <v>8</v>
      </c>
      <c r="N324" s="51" t="s">
        <v>5</v>
      </c>
      <c r="O324" s="50"/>
      <c r="P324" s="50" t="s">
        <v>313</v>
      </c>
      <c r="Q324" s="50" t="s">
        <v>607</v>
      </c>
      <c r="R324" s="59"/>
      <c r="S324" s="59">
        <f t="shared" si="119"/>
        <v>0</v>
      </c>
      <c r="T324" s="59"/>
      <c r="U324" s="59">
        <f t="shared" si="120"/>
        <v>0</v>
      </c>
      <c r="V324" s="59"/>
      <c r="W324" s="59">
        <f t="shared" si="121"/>
        <v>0</v>
      </c>
      <c r="X324" s="59"/>
      <c r="Y324" s="59">
        <f t="shared" si="122"/>
        <v>0</v>
      </c>
      <c r="Z324" s="58">
        <f>VLOOKUP(E:E,'[3]costed bom'!$E$2:$AA$495,23,0)</f>
        <v>0</v>
      </c>
      <c r="AA324" s="58">
        <f t="shared" si="110"/>
        <v>0</v>
      </c>
      <c r="AB324" s="59"/>
      <c r="AC324" s="50"/>
      <c r="AD324" s="50"/>
    </row>
    <row r="325" spans="1:30" ht="13" x14ac:dyDescent="0.3">
      <c r="A325" s="49">
        <v>352</v>
      </c>
      <c r="B325" s="49">
        <v>21</v>
      </c>
      <c r="C325" s="50">
        <v>2</v>
      </c>
      <c r="D325" s="51" t="s">
        <v>99</v>
      </c>
      <c r="E325" s="51" t="s">
        <v>314</v>
      </c>
      <c r="F325" s="50"/>
      <c r="G325" s="51" t="s">
        <v>578</v>
      </c>
      <c r="H325" s="51" t="s">
        <v>530</v>
      </c>
      <c r="I325" s="52">
        <v>1</v>
      </c>
      <c r="J325" s="52">
        <v>1</v>
      </c>
      <c r="K325" s="51" t="s">
        <v>4</v>
      </c>
      <c r="L325" s="51" t="s">
        <v>11</v>
      </c>
      <c r="M325" s="51" t="s">
        <v>8</v>
      </c>
      <c r="N325" s="51" t="s">
        <v>5</v>
      </c>
      <c r="O325" s="50"/>
      <c r="P325" s="50" t="s">
        <v>351</v>
      </c>
      <c r="Q325" s="50" t="s">
        <v>629</v>
      </c>
      <c r="R325" s="59"/>
      <c r="S325" s="59">
        <f t="shared" si="119"/>
        <v>0</v>
      </c>
      <c r="T325" s="59"/>
      <c r="U325" s="59">
        <f t="shared" si="120"/>
        <v>0</v>
      </c>
      <c r="V325" s="59"/>
      <c r="W325" s="59">
        <f t="shared" si="121"/>
        <v>0</v>
      </c>
      <c r="X325" s="59"/>
      <c r="Y325" s="59">
        <f t="shared" si="122"/>
        <v>0</v>
      </c>
      <c r="Z325" s="58">
        <f>VLOOKUP(E:E,'[3]costed bom'!$E$2:$AA$495,23,0)</f>
        <v>0</v>
      </c>
      <c r="AA325" s="58">
        <f t="shared" ref="AA325:AA388" si="123">J325*Z325</f>
        <v>0</v>
      </c>
      <c r="AB325" s="59"/>
      <c r="AC325" s="50"/>
      <c r="AD325" s="50"/>
    </row>
    <row r="326" spans="1:30" ht="13" x14ac:dyDescent="0.3">
      <c r="A326" s="49">
        <v>353</v>
      </c>
      <c r="B326" s="49">
        <v>7000</v>
      </c>
      <c r="C326" s="50">
        <v>2</v>
      </c>
      <c r="D326" s="51" t="s">
        <v>99</v>
      </c>
      <c r="E326" s="51" t="s">
        <v>265</v>
      </c>
      <c r="F326" s="50"/>
      <c r="G326" s="51" t="s">
        <v>7</v>
      </c>
      <c r="H326" s="51" t="s">
        <v>468</v>
      </c>
      <c r="I326" s="52">
        <v>1</v>
      </c>
      <c r="J326" s="52">
        <v>1</v>
      </c>
      <c r="K326" s="51" t="s">
        <v>4</v>
      </c>
      <c r="L326" s="51" t="s">
        <v>11</v>
      </c>
      <c r="M326" s="51" t="s">
        <v>8</v>
      </c>
      <c r="N326" s="51" t="s">
        <v>171</v>
      </c>
      <c r="O326" s="50"/>
      <c r="P326" s="50" t="s">
        <v>342</v>
      </c>
      <c r="Q326" s="50" t="s">
        <v>342</v>
      </c>
      <c r="R326" s="59"/>
      <c r="S326" s="59">
        <f t="shared" si="119"/>
        <v>0</v>
      </c>
      <c r="T326" s="59"/>
      <c r="U326" s="59">
        <f t="shared" si="120"/>
        <v>0</v>
      </c>
      <c r="V326" s="59"/>
      <c r="W326" s="59">
        <f t="shared" si="121"/>
        <v>0</v>
      </c>
      <c r="X326" s="59"/>
      <c r="Y326" s="59">
        <f t="shared" si="122"/>
        <v>0</v>
      </c>
      <c r="Z326" s="58">
        <f>VLOOKUP(E:E,'[3]costed bom'!$E$2:$AA$495,23,0)</f>
        <v>0</v>
      </c>
      <c r="AA326" s="58">
        <f t="shared" si="123"/>
        <v>0</v>
      </c>
      <c r="AB326" s="59"/>
      <c r="AC326" s="50"/>
      <c r="AD326" s="50"/>
    </row>
    <row r="327" spans="1:30" ht="13" x14ac:dyDescent="0.3">
      <c r="A327" s="49">
        <v>354</v>
      </c>
      <c r="B327" s="49">
        <v>7000</v>
      </c>
      <c r="C327" s="50">
        <v>3</v>
      </c>
      <c r="D327" s="51" t="s">
        <v>265</v>
      </c>
      <c r="E327" s="51" t="s">
        <v>236</v>
      </c>
      <c r="F327" s="50"/>
      <c r="G327" s="51" t="s">
        <v>587</v>
      </c>
      <c r="H327" s="51" t="s">
        <v>430</v>
      </c>
      <c r="I327" s="52">
        <v>1</v>
      </c>
      <c r="J327" s="52">
        <v>1</v>
      </c>
      <c r="K327" s="51" t="s">
        <v>4</v>
      </c>
      <c r="L327" s="51" t="s">
        <v>11</v>
      </c>
      <c r="M327" s="51" t="s">
        <v>8</v>
      </c>
      <c r="N327" s="51" t="s">
        <v>171</v>
      </c>
      <c r="O327" s="50"/>
      <c r="P327" s="50" t="s">
        <v>342</v>
      </c>
      <c r="Q327" s="50" t="s">
        <v>342</v>
      </c>
      <c r="R327" s="59"/>
      <c r="S327" s="59">
        <f t="shared" si="119"/>
        <v>0</v>
      </c>
      <c r="T327" s="59"/>
      <c r="U327" s="59">
        <f t="shared" si="120"/>
        <v>0</v>
      </c>
      <c r="V327" s="59"/>
      <c r="W327" s="59">
        <f t="shared" si="121"/>
        <v>0</v>
      </c>
      <c r="X327" s="59"/>
      <c r="Y327" s="59">
        <f t="shared" si="122"/>
        <v>0</v>
      </c>
      <c r="Z327" s="58">
        <f>VLOOKUP(E:E,'[3]costed bom'!$E$2:$AA$495,23,0)</f>
        <v>0</v>
      </c>
      <c r="AA327" s="58">
        <f t="shared" si="123"/>
        <v>0</v>
      </c>
      <c r="AB327" s="59"/>
      <c r="AC327" s="50"/>
      <c r="AD327" s="50"/>
    </row>
    <row r="328" spans="1:30" ht="13" x14ac:dyDescent="0.3">
      <c r="A328" s="49">
        <v>355</v>
      </c>
      <c r="B328" s="49">
        <v>7002</v>
      </c>
      <c r="C328" s="50">
        <v>3</v>
      </c>
      <c r="D328" s="51" t="s">
        <v>265</v>
      </c>
      <c r="E328" s="51" t="s">
        <v>366</v>
      </c>
      <c r="F328" s="50"/>
      <c r="G328" s="51" t="s">
        <v>585</v>
      </c>
      <c r="H328" s="51" t="s">
        <v>471</v>
      </c>
      <c r="I328" s="52">
        <v>1</v>
      </c>
      <c r="J328" s="52">
        <v>1</v>
      </c>
      <c r="K328" s="51" t="s">
        <v>4</v>
      </c>
      <c r="L328" s="51" t="s">
        <v>11</v>
      </c>
      <c r="M328" s="51" t="s">
        <v>8</v>
      </c>
      <c r="N328" s="51" t="s">
        <v>171</v>
      </c>
      <c r="O328" s="50"/>
      <c r="P328" s="50" t="s">
        <v>608</v>
      </c>
      <c r="Q328" s="50" t="s">
        <v>609</v>
      </c>
      <c r="R328" s="59"/>
      <c r="S328" s="59">
        <f t="shared" si="119"/>
        <v>0</v>
      </c>
      <c r="T328" s="59"/>
      <c r="U328" s="59">
        <f t="shared" si="120"/>
        <v>0</v>
      </c>
      <c r="V328" s="59"/>
      <c r="W328" s="59">
        <f t="shared" si="121"/>
        <v>0</v>
      </c>
      <c r="X328" s="59"/>
      <c r="Y328" s="59">
        <f t="shared" si="122"/>
        <v>0</v>
      </c>
      <c r="Z328" s="58">
        <f>VLOOKUP(E:E,'[3]costed bom'!$E$2:$AA$495,23,0)</f>
        <v>0</v>
      </c>
      <c r="AA328" s="58">
        <f t="shared" si="123"/>
        <v>0</v>
      </c>
      <c r="AB328" s="59"/>
      <c r="AC328" s="50"/>
      <c r="AD328" s="50"/>
    </row>
    <row r="329" spans="1:30" ht="13" x14ac:dyDescent="0.3">
      <c r="A329" s="49">
        <v>356</v>
      </c>
      <c r="B329" s="49">
        <v>7003</v>
      </c>
      <c r="C329" s="50">
        <v>3</v>
      </c>
      <c r="D329" s="51" t="s">
        <v>265</v>
      </c>
      <c r="E329" s="51" t="s">
        <v>367</v>
      </c>
      <c r="F329" s="50"/>
      <c r="G329" s="51" t="s">
        <v>585</v>
      </c>
      <c r="H329" s="51" t="s">
        <v>472</v>
      </c>
      <c r="I329" s="52">
        <v>1</v>
      </c>
      <c r="J329" s="52">
        <v>1</v>
      </c>
      <c r="K329" s="51" t="s">
        <v>4</v>
      </c>
      <c r="L329" s="51" t="s">
        <v>11</v>
      </c>
      <c r="M329" s="51" t="s">
        <v>8</v>
      </c>
      <c r="N329" s="51" t="s">
        <v>171</v>
      </c>
      <c r="O329" s="50"/>
      <c r="P329" s="50" t="s">
        <v>610</v>
      </c>
      <c r="Q329" s="50" t="s">
        <v>611</v>
      </c>
      <c r="R329" s="59"/>
      <c r="S329" s="59">
        <f t="shared" si="119"/>
        <v>0</v>
      </c>
      <c r="T329" s="59"/>
      <c r="U329" s="59">
        <f t="shared" si="120"/>
        <v>0</v>
      </c>
      <c r="V329" s="59"/>
      <c r="W329" s="59">
        <f t="shared" si="121"/>
        <v>0</v>
      </c>
      <c r="X329" s="59"/>
      <c r="Y329" s="59">
        <f t="shared" si="122"/>
        <v>0</v>
      </c>
      <c r="Z329" s="58">
        <f>VLOOKUP(E:E,'[3]costed bom'!$E$2:$AA$495,23,0)</f>
        <v>0</v>
      </c>
      <c r="AA329" s="58">
        <f t="shared" si="123"/>
        <v>0</v>
      </c>
      <c r="AB329" s="59"/>
      <c r="AC329" s="50"/>
      <c r="AD329" s="50"/>
    </row>
    <row r="330" spans="1:30" ht="13" x14ac:dyDescent="0.3">
      <c r="A330" s="49">
        <v>357</v>
      </c>
      <c r="B330" s="49">
        <v>7004</v>
      </c>
      <c r="C330" s="50">
        <v>3</v>
      </c>
      <c r="D330" s="51" t="s">
        <v>265</v>
      </c>
      <c r="E330" s="51" t="s">
        <v>368</v>
      </c>
      <c r="F330" s="50"/>
      <c r="G330" s="51" t="s">
        <v>584</v>
      </c>
      <c r="H330" s="51" t="s">
        <v>473</v>
      </c>
      <c r="I330" s="52">
        <v>1</v>
      </c>
      <c r="J330" s="52">
        <v>1</v>
      </c>
      <c r="K330" s="51" t="s">
        <v>4</v>
      </c>
      <c r="L330" s="51" t="s">
        <v>11</v>
      </c>
      <c r="M330" s="51" t="s">
        <v>8</v>
      </c>
      <c r="N330" s="51" t="s">
        <v>171</v>
      </c>
      <c r="O330" s="50"/>
      <c r="P330" s="50" t="s">
        <v>612</v>
      </c>
      <c r="Q330" s="50" t="s">
        <v>611</v>
      </c>
      <c r="R330" s="59"/>
      <c r="S330" s="59">
        <f t="shared" si="119"/>
        <v>0</v>
      </c>
      <c r="T330" s="59"/>
      <c r="U330" s="59">
        <f t="shared" si="120"/>
        <v>0</v>
      </c>
      <c r="V330" s="59"/>
      <c r="W330" s="59">
        <f t="shared" si="121"/>
        <v>0</v>
      </c>
      <c r="X330" s="59"/>
      <c r="Y330" s="59">
        <f t="shared" si="122"/>
        <v>0</v>
      </c>
      <c r="Z330" s="58">
        <f>VLOOKUP(E:E,'[3]costed bom'!$E$2:$AA$495,23,0)</f>
        <v>0</v>
      </c>
      <c r="AA330" s="58">
        <f t="shared" si="123"/>
        <v>0</v>
      </c>
      <c r="AB330" s="59"/>
      <c r="AC330" s="50"/>
      <c r="AD330" s="50"/>
    </row>
    <row r="331" spans="1:30" ht="13" x14ac:dyDescent="0.3">
      <c r="A331" s="49">
        <v>358</v>
      </c>
      <c r="B331" s="49">
        <v>7005</v>
      </c>
      <c r="C331" s="50">
        <v>3</v>
      </c>
      <c r="D331" s="51" t="s">
        <v>265</v>
      </c>
      <c r="E331" s="51" t="s">
        <v>369</v>
      </c>
      <c r="F331" s="50"/>
      <c r="G331" s="51" t="s">
        <v>584</v>
      </c>
      <c r="H331" s="51" t="s">
        <v>474</v>
      </c>
      <c r="I331" s="52">
        <v>1</v>
      </c>
      <c r="J331" s="52">
        <v>1</v>
      </c>
      <c r="K331" s="51" t="s">
        <v>4</v>
      </c>
      <c r="L331" s="51" t="s">
        <v>11</v>
      </c>
      <c r="M331" s="51" t="s">
        <v>8</v>
      </c>
      <c r="N331" s="51" t="s">
        <v>171</v>
      </c>
      <c r="O331" s="50"/>
      <c r="P331" s="50" t="s">
        <v>613</v>
      </c>
      <c r="Q331" s="50" t="s">
        <v>611</v>
      </c>
      <c r="R331" s="59"/>
      <c r="S331" s="59">
        <f t="shared" si="119"/>
        <v>0</v>
      </c>
      <c r="T331" s="59"/>
      <c r="U331" s="59">
        <f t="shared" si="120"/>
        <v>0</v>
      </c>
      <c r="V331" s="59"/>
      <c r="W331" s="59">
        <f t="shared" si="121"/>
        <v>0</v>
      </c>
      <c r="X331" s="59"/>
      <c r="Y331" s="59">
        <f t="shared" si="122"/>
        <v>0</v>
      </c>
      <c r="Z331" s="58">
        <f>VLOOKUP(E:E,'[3]costed bom'!$E$2:$AA$495,23,0)</f>
        <v>0</v>
      </c>
      <c r="AA331" s="58">
        <f t="shared" si="123"/>
        <v>0</v>
      </c>
      <c r="AB331" s="59"/>
      <c r="AC331" s="50"/>
      <c r="AD331" s="50"/>
    </row>
    <row r="332" spans="1:30" ht="13" x14ac:dyDescent="0.3">
      <c r="A332" s="49">
        <v>359</v>
      </c>
      <c r="B332" s="49">
        <v>7006</v>
      </c>
      <c r="C332" s="50">
        <v>3</v>
      </c>
      <c r="D332" s="51" t="s">
        <v>265</v>
      </c>
      <c r="E332" s="51" t="s">
        <v>370</v>
      </c>
      <c r="F332" s="50"/>
      <c r="G332" s="51" t="s">
        <v>585</v>
      </c>
      <c r="H332" s="51" t="s">
        <v>475</v>
      </c>
      <c r="I332" s="52">
        <v>1</v>
      </c>
      <c r="J332" s="52">
        <v>1</v>
      </c>
      <c r="K332" s="51" t="s">
        <v>4</v>
      </c>
      <c r="L332" s="51" t="s">
        <v>11</v>
      </c>
      <c r="M332" s="51" t="s">
        <v>8</v>
      </c>
      <c r="N332" s="51" t="s">
        <v>171</v>
      </c>
      <c r="O332" s="50"/>
      <c r="P332" s="50" t="s">
        <v>342</v>
      </c>
      <c r="Q332" s="50" t="s">
        <v>342</v>
      </c>
      <c r="R332" s="59"/>
      <c r="S332" s="59">
        <f t="shared" si="119"/>
        <v>0</v>
      </c>
      <c r="T332" s="59"/>
      <c r="U332" s="59">
        <f t="shared" si="120"/>
        <v>0</v>
      </c>
      <c r="V332" s="59"/>
      <c r="W332" s="59">
        <f t="shared" si="121"/>
        <v>0</v>
      </c>
      <c r="X332" s="59"/>
      <c r="Y332" s="59">
        <f t="shared" si="122"/>
        <v>0</v>
      </c>
      <c r="Z332" s="58">
        <f>VLOOKUP(E:E,'[3]costed bom'!$E$2:$AA$495,23,0)</f>
        <v>0</v>
      </c>
      <c r="AA332" s="58">
        <f t="shared" si="123"/>
        <v>0</v>
      </c>
      <c r="AB332" s="59"/>
      <c r="AC332" s="50"/>
      <c r="AD332" s="50"/>
    </row>
    <row r="333" spans="1:30" ht="13" x14ac:dyDescent="0.3">
      <c r="A333" s="49">
        <v>360</v>
      </c>
      <c r="B333" s="49">
        <v>7007</v>
      </c>
      <c r="C333" s="50">
        <v>3</v>
      </c>
      <c r="D333" s="51" t="s">
        <v>265</v>
      </c>
      <c r="E333" s="51" t="s">
        <v>371</v>
      </c>
      <c r="F333" s="50"/>
      <c r="G333" s="51" t="s">
        <v>585</v>
      </c>
      <c r="H333" s="51" t="s">
        <v>476</v>
      </c>
      <c r="I333" s="52">
        <v>1</v>
      </c>
      <c r="J333" s="52">
        <v>1</v>
      </c>
      <c r="K333" s="51" t="s">
        <v>4</v>
      </c>
      <c r="L333" s="51" t="s">
        <v>11</v>
      </c>
      <c r="M333" s="51" t="s">
        <v>8</v>
      </c>
      <c r="N333" s="51" t="s">
        <v>171</v>
      </c>
      <c r="O333" s="50"/>
      <c r="P333" s="50" t="s">
        <v>342</v>
      </c>
      <c r="Q333" s="50" t="s">
        <v>342</v>
      </c>
      <c r="R333" s="59"/>
      <c r="S333" s="59">
        <f t="shared" si="119"/>
        <v>0</v>
      </c>
      <c r="T333" s="59"/>
      <c r="U333" s="59">
        <f t="shared" si="120"/>
        <v>0</v>
      </c>
      <c r="V333" s="59"/>
      <c r="W333" s="59">
        <f t="shared" si="121"/>
        <v>0</v>
      </c>
      <c r="X333" s="59"/>
      <c r="Y333" s="59">
        <f t="shared" si="122"/>
        <v>0</v>
      </c>
      <c r="Z333" s="58">
        <f>VLOOKUP(E:E,'[3]costed bom'!$E$2:$AA$495,23,0)</f>
        <v>0</v>
      </c>
      <c r="AA333" s="58">
        <f t="shared" si="123"/>
        <v>0</v>
      </c>
      <c r="AB333" s="59"/>
      <c r="AC333" s="50"/>
      <c r="AD333" s="50"/>
    </row>
    <row r="334" spans="1:30" ht="13" x14ac:dyDescent="0.3">
      <c r="A334" s="49">
        <v>361</v>
      </c>
      <c r="B334" s="49">
        <v>7008</v>
      </c>
      <c r="C334" s="50">
        <v>3</v>
      </c>
      <c r="D334" s="51" t="s">
        <v>265</v>
      </c>
      <c r="E334" s="51" t="s">
        <v>214</v>
      </c>
      <c r="F334" s="50"/>
      <c r="G334" s="51" t="s">
        <v>585</v>
      </c>
      <c r="H334" s="51" t="s">
        <v>414</v>
      </c>
      <c r="I334" s="52">
        <v>1</v>
      </c>
      <c r="J334" s="52">
        <v>1</v>
      </c>
      <c r="K334" s="51" t="s">
        <v>4</v>
      </c>
      <c r="L334" s="51" t="s">
        <v>11</v>
      </c>
      <c r="M334" s="51" t="s">
        <v>8</v>
      </c>
      <c r="N334" s="51" t="s">
        <v>171</v>
      </c>
      <c r="O334" s="50"/>
      <c r="P334" s="50" t="s">
        <v>215</v>
      </c>
      <c r="Q334" s="50" t="s">
        <v>598</v>
      </c>
      <c r="R334" s="59"/>
      <c r="S334" s="59">
        <f t="shared" si="119"/>
        <v>0</v>
      </c>
      <c r="T334" s="59"/>
      <c r="U334" s="59">
        <f t="shared" si="120"/>
        <v>0</v>
      </c>
      <c r="V334" s="59"/>
      <c r="W334" s="59">
        <f t="shared" si="121"/>
        <v>0</v>
      </c>
      <c r="X334" s="59"/>
      <c r="Y334" s="59">
        <f t="shared" si="122"/>
        <v>0</v>
      </c>
      <c r="Z334" s="58">
        <f>VLOOKUP(E:E,'[3]costed bom'!$E$2:$AA$495,23,0)</f>
        <v>0</v>
      </c>
      <c r="AA334" s="58">
        <f t="shared" si="123"/>
        <v>0</v>
      </c>
      <c r="AB334" s="59"/>
      <c r="AC334" s="50"/>
      <c r="AD334" s="50"/>
    </row>
    <row r="335" spans="1:30" ht="13" x14ac:dyDescent="0.3">
      <c r="A335" s="49">
        <v>362</v>
      </c>
      <c r="B335" s="49">
        <v>7009</v>
      </c>
      <c r="C335" s="50">
        <v>3</v>
      </c>
      <c r="D335" s="51" t="s">
        <v>265</v>
      </c>
      <c r="E335" s="51" t="s">
        <v>266</v>
      </c>
      <c r="F335" s="50"/>
      <c r="G335" s="51" t="s">
        <v>585</v>
      </c>
      <c r="H335" s="51" t="s">
        <v>477</v>
      </c>
      <c r="I335" s="52">
        <v>1</v>
      </c>
      <c r="J335" s="52">
        <v>1</v>
      </c>
      <c r="K335" s="51" t="s">
        <v>4</v>
      </c>
      <c r="L335" s="51" t="s">
        <v>11</v>
      </c>
      <c r="M335" s="51" t="s">
        <v>8</v>
      </c>
      <c r="N335" s="51" t="s">
        <v>171</v>
      </c>
      <c r="O335" s="50"/>
      <c r="P335" s="50" t="s">
        <v>267</v>
      </c>
      <c r="Q335" s="50" t="s">
        <v>598</v>
      </c>
      <c r="R335" s="59"/>
      <c r="S335" s="59">
        <f t="shared" si="119"/>
        <v>0</v>
      </c>
      <c r="T335" s="59"/>
      <c r="U335" s="59">
        <f t="shared" si="120"/>
        <v>0</v>
      </c>
      <c r="V335" s="59"/>
      <c r="W335" s="59">
        <f t="shared" si="121"/>
        <v>0</v>
      </c>
      <c r="X335" s="59"/>
      <c r="Y335" s="59">
        <f t="shared" si="122"/>
        <v>0</v>
      </c>
      <c r="Z335" s="58">
        <f>VLOOKUP(E:E,'[3]costed bom'!$E$2:$AA$495,23,0)</f>
        <v>0</v>
      </c>
      <c r="AA335" s="58">
        <f t="shared" si="123"/>
        <v>0</v>
      </c>
      <c r="AB335" s="59"/>
      <c r="AC335" s="50"/>
      <c r="AD335" s="50"/>
    </row>
    <row r="336" spans="1:30" ht="13" x14ac:dyDescent="0.3">
      <c r="A336" s="49">
        <v>363</v>
      </c>
      <c r="B336" s="49">
        <v>7010</v>
      </c>
      <c r="C336" s="50">
        <v>3</v>
      </c>
      <c r="D336" s="51" t="s">
        <v>265</v>
      </c>
      <c r="E336" s="51" t="s">
        <v>268</v>
      </c>
      <c r="F336" s="50"/>
      <c r="G336" s="51" t="s">
        <v>585</v>
      </c>
      <c r="H336" s="51" t="s">
        <v>269</v>
      </c>
      <c r="I336" s="52">
        <v>1</v>
      </c>
      <c r="J336" s="52">
        <v>1</v>
      </c>
      <c r="K336" s="51" t="s">
        <v>4</v>
      </c>
      <c r="L336" s="51" t="s">
        <v>11</v>
      </c>
      <c r="M336" s="51" t="s">
        <v>8</v>
      </c>
      <c r="N336" s="51" t="s">
        <v>171</v>
      </c>
      <c r="O336" s="50"/>
      <c r="P336" s="50" t="s">
        <v>270</v>
      </c>
      <c r="Q336" s="50" t="s">
        <v>598</v>
      </c>
      <c r="R336" s="59"/>
      <c r="S336" s="59">
        <f t="shared" si="119"/>
        <v>0</v>
      </c>
      <c r="T336" s="59"/>
      <c r="U336" s="59">
        <f t="shared" si="120"/>
        <v>0</v>
      </c>
      <c r="V336" s="59"/>
      <c r="W336" s="59">
        <f t="shared" si="121"/>
        <v>0</v>
      </c>
      <c r="X336" s="59"/>
      <c r="Y336" s="59">
        <f t="shared" si="122"/>
        <v>0</v>
      </c>
      <c r="Z336" s="58">
        <f>VLOOKUP(E:E,'[3]costed bom'!$E$2:$AA$495,23,0)</f>
        <v>0</v>
      </c>
      <c r="AA336" s="58">
        <f t="shared" si="123"/>
        <v>0</v>
      </c>
      <c r="AB336" s="59"/>
      <c r="AC336" s="50"/>
      <c r="AD336" s="50"/>
    </row>
    <row r="337" spans="1:30" ht="13" x14ac:dyDescent="0.3">
      <c r="A337" s="49">
        <v>364</v>
      </c>
      <c r="B337" s="49">
        <v>7011</v>
      </c>
      <c r="C337" s="50">
        <v>3</v>
      </c>
      <c r="D337" s="51" t="s">
        <v>265</v>
      </c>
      <c r="E337" s="51" t="s">
        <v>372</v>
      </c>
      <c r="F337" s="50"/>
      <c r="G337" s="51" t="s">
        <v>585</v>
      </c>
      <c r="H337" s="51" t="s">
        <v>478</v>
      </c>
      <c r="I337" s="52">
        <v>1</v>
      </c>
      <c r="J337" s="52">
        <v>1</v>
      </c>
      <c r="K337" s="51" t="s">
        <v>4</v>
      </c>
      <c r="L337" s="51" t="s">
        <v>11</v>
      </c>
      <c r="M337" s="51" t="s">
        <v>8</v>
      </c>
      <c r="N337" s="51" t="s">
        <v>171</v>
      </c>
      <c r="O337" s="50"/>
      <c r="P337" s="50" t="s">
        <v>614</v>
      </c>
      <c r="Q337" s="50" t="s">
        <v>598</v>
      </c>
      <c r="R337" s="59"/>
      <c r="S337" s="59">
        <f t="shared" si="119"/>
        <v>0</v>
      </c>
      <c r="T337" s="59"/>
      <c r="U337" s="59">
        <f t="shared" si="120"/>
        <v>0</v>
      </c>
      <c r="V337" s="59"/>
      <c r="W337" s="59">
        <f t="shared" si="121"/>
        <v>0</v>
      </c>
      <c r="X337" s="59"/>
      <c r="Y337" s="59">
        <f t="shared" si="122"/>
        <v>0</v>
      </c>
      <c r="Z337" s="58">
        <f>VLOOKUP(E:E,'[3]costed bom'!$E$2:$AA$495,23,0)</f>
        <v>0</v>
      </c>
      <c r="AA337" s="58">
        <f t="shared" si="123"/>
        <v>0</v>
      </c>
      <c r="AB337" s="59"/>
      <c r="AC337" s="50"/>
      <c r="AD337" s="50"/>
    </row>
    <row r="338" spans="1:30" ht="13" x14ac:dyDescent="0.3">
      <c r="A338" s="49">
        <v>365</v>
      </c>
      <c r="B338" s="49">
        <v>7012</v>
      </c>
      <c r="C338" s="50">
        <v>3</v>
      </c>
      <c r="D338" s="51" t="s">
        <v>265</v>
      </c>
      <c r="E338" s="51" t="s">
        <v>373</v>
      </c>
      <c r="F338" s="50"/>
      <c r="G338" s="51" t="s">
        <v>584</v>
      </c>
      <c r="H338" s="51" t="s">
        <v>479</v>
      </c>
      <c r="I338" s="52">
        <v>1</v>
      </c>
      <c r="J338" s="52">
        <v>1</v>
      </c>
      <c r="K338" s="51" t="s">
        <v>4</v>
      </c>
      <c r="L338" s="51" t="s">
        <v>11</v>
      </c>
      <c r="M338" s="51" t="s">
        <v>8</v>
      </c>
      <c r="N338" s="51" t="s">
        <v>171</v>
      </c>
      <c r="O338" s="50"/>
      <c r="P338" s="50" t="s">
        <v>615</v>
      </c>
      <c r="Q338" s="50" t="s">
        <v>598</v>
      </c>
      <c r="R338" s="59"/>
      <c r="S338" s="59">
        <f t="shared" si="119"/>
        <v>0</v>
      </c>
      <c r="T338" s="59"/>
      <c r="U338" s="59">
        <f t="shared" si="120"/>
        <v>0</v>
      </c>
      <c r="V338" s="59"/>
      <c r="W338" s="59">
        <f t="shared" si="121"/>
        <v>0</v>
      </c>
      <c r="X338" s="59"/>
      <c r="Y338" s="59">
        <f t="shared" si="122"/>
        <v>0</v>
      </c>
      <c r="Z338" s="58">
        <f>VLOOKUP(E:E,'[3]costed bom'!$E$2:$AA$495,23,0)</f>
        <v>0</v>
      </c>
      <c r="AA338" s="58">
        <f t="shared" si="123"/>
        <v>0</v>
      </c>
      <c r="AB338" s="59"/>
      <c r="AC338" s="50"/>
      <c r="AD338" s="50"/>
    </row>
    <row r="339" spans="1:30" ht="13" x14ac:dyDescent="0.3">
      <c r="A339" s="49">
        <v>366</v>
      </c>
      <c r="B339" s="49">
        <v>7013</v>
      </c>
      <c r="C339" s="50">
        <v>3</v>
      </c>
      <c r="D339" s="51" t="s">
        <v>265</v>
      </c>
      <c r="E339" s="51" t="s">
        <v>170</v>
      </c>
      <c r="F339" s="50"/>
      <c r="G339" s="51" t="s">
        <v>578</v>
      </c>
      <c r="H339" s="51" t="s">
        <v>388</v>
      </c>
      <c r="I339" s="52">
        <v>1</v>
      </c>
      <c r="J339" s="52">
        <v>1</v>
      </c>
      <c r="K339" s="51" t="s">
        <v>4</v>
      </c>
      <c r="L339" s="51" t="s">
        <v>11</v>
      </c>
      <c r="M339" s="51" t="s">
        <v>8</v>
      </c>
      <c r="N339" s="51" t="s">
        <v>171</v>
      </c>
      <c r="O339" s="50"/>
      <c r="P339" s="50" t="s">
        <v>342</v>
      </c>
      <c r="Q339" s="50" t="s">
        <v>342</v>
      </c>
      <c r="R339" s="59"/>
      <c r="S339" s="59">
        <f t="shared" si="119"/>
        <v>0</v>
      </c>
      <c r="T339" s="59"/>
      <c r="U339" s="59">
        <f t="shared" si="120"/>
        <v>0</v>
      </c>
      <c r="V339" s="59"/>
      <c r="W339" s="59">
        <f t="shared" si="121"/>
        <v>0</v>
      </c>
      <c r="X339" s="59"/>
      <c r="Y339" s="59">
        <f t="shared" si="122"/>
        <v>0</v>
      </c>
      <c r="Z339" s="58">
        <f>VLOOKUP(E:E,'[3]costed bom'!$E$2:$AA$495,23,0)</f>
        <v>0</v>
      </c>
      <c r="AA339" s="58">
        <f t="shared" si="123"/>
        <v>0</v>
      </c>
      <c r="AB339" s="59"/>
      <c r="AC339" s="50"/>
      <c r="AD339" s="50"/>
    </row>
    <row r="340" spans="1:30" ht="13" x14ac:dyDescent="0.3">
      <c r="A340" s="49">
        <v>367</v>
      </c>
      <c r="B340" s="49">
        <v>7014</v>
      </c>
      <c r="C340" s="50">
        <v>3</v>
      </c>
      <c r="D340" s="51" t="s">
        <v>265</v>
      </c>
      <c r="E340" s="51" t="s">
        <v>374</v>
      </c>
      <c r="F340" s="50"/>
      <c r="G340" s="51" t="s">
        <v>589</v>
      </c>
      <c r="H340" s="51" t="s">
        <v>480</v>
      </c>
      <c r="I340" s="52">
        <v>1</v>
      </c>
      <c r="J340" s="52">
        <v>1</v>
      </c>
      <c r="K340" s="51" t="s">
        <v>4</v>
      </c>
      <c r="L340" s="51" t="s">
        <v>11</v>
      </c>
      <c r="M340" s="51" t="s">
        <v>8</v>
      </c>
      <c r="N340" s="51" t="s">
        <v>171</v>
      </c>
      <c r="O340" s="50"/>
      <c r="P340" s="50" t="s">
        <v>342</v>
      </c>
      <c r="Q340" s="50" t="s">
        <v>342</v>
      </c>
      <c r="R340" s="59"/>
      <c r="S340" s="59">
        <f t="shared" si="119"/>
        <v>0</v>
      </c>
      <c r="T340" s="59"/>
      <c r="U340" s="59">
        <f t="shared" si="120"/>
        <v>0</v>
      </c>
      <c r="V340" s="59"/>
      <c r="W340" s="59">
        <f t="shared" si="121"/>
        <v>0</v>
      </c>
      <c r="X340" s="59"/>
      <c r="Y340" s="59">
        <f t="shared" si="122"/>
        <v>0</v>
      </c>
      <c r="Z340" s="58">
        <f>VLOOKUP(E:E,'[3]costed bom'!$E$2:$AA$495,23,0)</f>
        <v>0</v>
      </c>
      <c r="AA340" s="58">
        <f t="shared" si="123"/>
        <v>0</v>
      </c>
      <c r="AB340" s="59"/>
      <c r="AC340" s="50"/>
      <c r="AD340" s="50"/>
    </row>
    <row r="341" spans="1:30" ht="13" x14ac:dyDescent="0.3">
      <c r="A341" s="49">
        <v>368</v>
      </c>
      <c r="B341" s="49">
        <v>7001</v>
      </c>
      <c r="C341" s="50">
        <v>2</v>
      </c>
      <c r="D341" s="51" t="s">
        <v>99</v>
      </c>
      <c r="E341" s="51" t="s">
        <v>236</v>
      </c>
      <c r="F341" s="50"/>
      <c r="G341" s="51" t="s">
        <v>587</v>
      </c>
      <c r="H341" s="51" t="s">
        <v>430</v>
      </c>
      <c r="I341" s="52">
        <v>1</v>
      </c>
      <c r="J341" s="52">
        <v>1</v>
      </c>
      <c r="K341" s="51" t="s">
        <v>4</v>
      </c>
      <c r="L341" s="51" t="s">
        <v>11</v>
      </c>
      <c r="M341" s="51" t="s">
        <v>8</v>
      </c>
      <c r="N341" s="51" t="s">
        <v>171</v>
      </c>
      <c r="O341" s="50"/>
      <c r="P341" s="50" t="s">
        <v>342</v>
      </c>
      <c r="Q341" s="50" t="s">
        <v>342</v>
      </c>
      <c r="R341" s="59"/>
      <c r="S341" s="59">
        <f t="shared" si="119"/>
        <v>0</v>
      </c>
      <c r="T341" s="59"/>
      <c r="U341" s="59">
        <f t="shared" si="120"/>
        <v>0</v>
      </c>
      <c r="V341" s="59"/>
      <c r="W341" s="59">
        <f t="shared" si="121"/>
        <v>0</v>
      </c>
      <c r="X341" s="59"/>
      <c r="Y341" s="59">
        <f t="shared" si="122"/>
        <v>0</v>
      </c>
      <c r="Z341" s="58">
        <f>VLOOKUP(E:E,'[3]costed bom'!$E$2:$AA$495,23,0)</f>
        <v>0</v>
      </c>
      <c r="AA341" s="58">
        <f t="shared" si="123"/>
        <v>0</v>
      </c>
      <c r="AB341" s="59"/>
      <c r="AC341" s="50"/>
      <c r="AD341" s="50"/>
    </row>
    <row r="342" spans="1:30" ht="13" x14ac:dyDescent="0.3">
      <c r="A342" s="49">
        <v>369</v>
      </c>
      <c r="B342" s="49">
        <v>7002</v>
      </c>
      <c r="C342" s="50">
        <v>2</v>
      </c>
      <c r="D342" s="51" t="s">
        <v>99</v>
      </c>
      <c r="E342" s="51" t="s">
        <v>173</v>
      </c>
      <c r="F342" s="50"/>
      <c r="G342" s="51" t="s">
        <v>582</v>
      </c>
      <c r="H342" s="51" t="s">
        <v>391</v>
      </c>
      <c r="I342" s="52">
        <v>1</v>
      </c>
      <c r="J342" s="52">
        <v>1</v>
      </c>
      <c r="K342" s="51" t="s">
        <v>4</v>
      </c>
      <c r="L342" s="51" t="s">
        <v>11</v>
      </c>
      <c r="M342" s="51" t="s">
        <v>8</v>
      </c>
      <c r="N342" s="51" t="s">
        <v>171</v>
      </c>
      <c r="O342" s="50"/>
      <c r="P342" s="50" t="s">
        <v>342</v>
      </c>
      <c r="Q342" s="50" t="s">
        <v>342</v>
      </c>
      <c r="R342" s="59"/>
      <c r="S342" s="59">
        <f t="shared" si="119"/>
        <v>0</v>
      </c>
      <c r="T342" s="59"/>
      <c r="U342" s="59">
        <f t="shared" si="120"/>
        <v>0</v>
      </c>
      <c r="V342" s="59"/>
      <c r="W342" s="59">
        <f t="shared" si="121"/>
        <v>0</v>
      </c>
      <c r="X342" s="59"/>
      <c r="Y342" s="59">
        <f t="shared" si="122"/>
        <v>0</v>
      </c>
      <c r="Z342" s="58">
        <f>VLOOKUP(E:E,'[3]costed bom'!$E$2:$AA$495,23,0)</f>
        <v>0</v>
      </c>
      <c r="AA342" s="58">
        <f t="shared" si="123"/>
        <v>0</v>
      </c>
      <c r="AB342" s="59"/>
      <c r="AC342" s="50"/>
      <c r="AD342" s="50"/>
    </row>
    <row r="343" spans="1:30" ht="13" x14ac:dyDescent="0.3">
      <c r="A343" s="47">
        <v>370</v>
      </c>
      <c r="B343" s="47">
        <v>55</v>
      </c>
      <c r="C343">
        <v>1</v>
      </c>
      <c r="D343" s="46" t="s">
        <v>2</v>
      </c>
      <c r="E343" s="46" t="s">
        <v>100</v>
      </c>
      <c r="F343" t="s">
        <v>638</v>
      </c>
      <c r="G343" s="46" t="s">
        <v>585</v>
      </c>
      <c r="H343" s="46" t="s">
        <v>101</v>
      </c>
      <c r="I343" s="48">
        <v>1</v>
      </c>
      <c r="J343" s="48">
        <v>1</v>
      </c>
      <c r="K343" s="46" t="s">
        <v>4</v>
      </c>
      <c r="L343" s="46" t="s">
        <v>11</v>
      </c>
      <c r="M343" s="46" t="s">
        <v>8</v>
      </c>
      <c r="N343" s="46" t="s">
        <v>5</v>
      </c>
      <c r="O343" s="61" t="s">
        <v>640</v>
      </c>
      <c r="P343" t="s">
        <v>342</v>
      </c>
      <c r="Q343" t="s">
        <v>342</v>
      </c>
      <c r="R343" s="58">
        <f>VLOOKUP(E:E,'[2]853-224170-107'!$A:$F,6,0)</f>
        <v>13.144199999999998</v>
      </c>
      <c r="S343" s="58">
        <f>J343*R343</f>
        <v>13.144199999999998</v>
      </c>
      <c r="T343" s="58">
        <f>VLOOKUP(E:E,'[2]853-224170-107'!$A:$H,8,0)</f>
        <v>12.798300000000001</v>
      </c>
      <c r="U343" s="58">
        <f>J343*T343</f>
        <v>12.798300000000001</v>
      </c>
      <c r="V343" s="58">
        <f>VLOOKUP(E:E,'[2]853-224170-107'!$A:$J,10,0)</f>
        <v>12.452400000000001</v>
      </c>
      <c r="W343" s="58">
        <f>J343*V343</f>
        <v>12.452400000000001</v>
      </c>
      <c r="X343" s="58">
        <f>VLOOKUP(E:E,'[2]853-224170-107'!$A:$L,12,0)</f>
        <v>12.1065</v>
      </c>
      <c r="Y343" s="58">
        <f>J343*X343</f>
        <v>12.1065</v>
      </c>
      <c r="Z343" s="58">
        <f>VLOOKUP(E:E,'[3]costed bom'!$E$2:$AA$495,23,0)</f>
        <v>17.11</v>
      </c>
      <c r="AA343" s="58">
        <f t="shared" si="123"/>
        <v>17.11</v>
      </c>
      <c r="AB343" s="58">
        <f>Y343-AA343</f>
        <v>-5.0034999999999989</v>
      </c>
      <c r="AC343">
        <v>154</v>
      </c>
      <c r="AD343" t="s">
        <v>670</v>
      </c>
    </row>
    <row r="344" spans="1:30" ht="13" x14ac:dyDescent="0.3">
      <c r="A344" s="49">
        <v>371</v>
      </c>
      <c r="B344" s="49">
        <v>0</v>
      </c>
      <c r="C344" s="50">
        <v>2</v>
      </c>
      <c r="D344" s="51" t="s">
        <v>100</v>
      </c>
      <c r="E344" s="51" t="s">
        <v>315</v>
      </c>
      <c r="F344" s="50"/>
      <c r="G344" s="51" t="s">
        <v>585</v>
      </c>
      <c r="H344" s="51" t="s">
        <v>316</v>
      </c>
      <c r="I344" s="52">
        <v>1</v>
      </c>
      <c r="J344" s="52">
        <v>1</v>
      </c>
      <c r="K344" s="51" t="s">
        <v>4</v>
      </c>
      <c r="L344" s="51" t="s">
        <v>11</v>
      </c>
      <c r="M344" s="51" t="s">
        <v>8</v>
      </c>
      <c r="N344" s="51" t="s">
        <v>171</v>
      </c>
      <c r="O344" s="50"/>
      <c r="P344" s="50" t="s">
        <v>342</v>
      </c>
      <c r="Q344" s="50" t="s">
        <v>342</v>
      </c>
      <c r="R344" s="59"/>
      <c r="S344" s="59">
        <f t="shared" ref="S344:S351" si="124">J344*R344</f>
        <v>0</v>
      </c>
      <c r="T344" s="59"/>
      <c r="U344" s="59">
        <f t="shared" ref="U344:U351" si="125">J344*T344</f>
        <v>0</v>
      </c>
      <c r="V344" s="59"/>
      <c r="W344" s="59">
        <f t="shared" ref="W344:W351" si="126">J344*V344</f>
        <v>0</v>
      </c>
      <c r="X344" s="59"/>
      <c r="Y344" s="59">
        <f t="shared" ref="Y344:Y351" si="127">J344*X344</f>
        <v>0</v>
      </c>
      <c r="Z344" s="58">
        <f>VLOOKUP(E:E,'[3]costed bom'!$E$2:$AA$495,23,0)</f>
        <v>0</v>
      </c>
      <c r="AA344" s="58">
        <f t="shared" si="123"/>
        <v>0</v>
      </c>
      <c r="AB344" s="59"/>
      <c r="AC344" s="50"/>
      <c r="AD344" s="50"/>
    </row>
    <row r="345" spans="1:30" ht="13" x14ac:dyDescent="0.3">
      <c r="A345" s="49">
        <v>372</v>
      </c>
      <c r="B345" s="49">
        <v>1</v>
      </c>
      <c r="C345" s="50">
        <v>2</v>
      </c>
      <c r="D345" s="51" t="s">
        <v>100</v>
      </c>
      <c r="E345" s="51" t="s">
        <v>317</v>
      </c>
      <c r="F345" s="50"/>
      <c r="G345" s="51" t="s">
        <v>585</v>
      </c>
      <c r="H345" s="51" t="s">
        <v>531</v>
      </c>
      <c r="I345" s="52">
        <v>0.2</v>
      </c>
      <c r="J345" s="52">
        <v>0.2</v>
      </c>
      <c r="K345" s="51" t="s">
        <v>163</v>
      </c>
      <c r="L345" s="51" t="s">
        <v>11</v>
      </c>
      <c r="M345" s="51" t="s">
        <v>8</v>
      </c>
      <c r="N345" s="51" t="s">
        <v>5</v>
      </c>
      <c r="O345" s="50"/>
      <c r="P345" s="50" t="s">
        <v>318</v>
      </c>
      <c r="Q345" s="50" t="s">
        <v>607</v>
      </c>
      <c r="R345" s="59"/>
      <c r="S345" s="59">
        <f t="shared" si="124"/>
        <v>0</v>
      </c>
      <c r="T345" s="59"/>
      <c r="U345" s="59">
        <f t="shared" si="125"/>
        <v>0</v>
      </c>
      <c r="V345" s="59"/>
      <c r="W345" s="59">
        <f t="shared" si="126"/>
        <v>0</v>
      </c>
      <c r="X345" s="59"/>
      <c r="Y345" s="59">
        <f t="shared" si="127"/>
        <v>0</v>
      </c>
      <c r="Z345" s="58">
        <f>VLOOKUP(E:E,'[3]costed bom'!$E$2:$AA$495,23,0)</f>
        <v>0</v>
      </c>
      <c r="AA345" s="58">
        <f t="shared" si="123"/>
        <v>0</v>
      </c>
      <c r="AB345" s="59"/>
      <c r="AC345" s="50"/>
      <c r="AD345" s="50"/>
    </row>
    <row r="346" spans="1:30" ht="13" x14ac:dyDescent="0.3">
      <c r="A346" s="49">
        <v>373</v>
      </c>
      <c r="B346" s="49">
        <v>2</v>
      </c>
      <c r="C346" s="50">
        <v>2</v>
      </c>
      <c r="D346" s="51" t="s">
        <v>100</v>
      </c>
      <c r="E346" s="51" t="s">
        <v>274</v>
      </c>
      <c r="F346" s="50"/>
      <c r="G346" s="51" t="s">
        <v>584</v>
      </c>
      <c r="H346" s="51" t="s">
        <v>490</v>
      </c>
      <c r="I346" s="52">
        <v>1</v>
      </c>
      <c r="J346" s="52">
        <v>1</v>
      </c>
      <c r="K346" s="51" t="s">
        <v>4</v>
      </c>
      <c r="L346" s="51" t="s">
        <v>11</v>
      </c>
      <c r="M346" s="51" t="s">
        <v>8</v>
      </c>
      <c r="N346" s="51" t="s">
        <v>5</v>
      </c>
      <c r="O346" s="50"/>
      <c r="P346" s="50" t="s">
        <v>616</v>
      </c>
      <c r="Q346" s="50" t="s">
        <v>594</v>
      </c>
      <c r="R346" s="59"/>
      <c r="S346" s="59">
        <f t="shared" si="124"/>
        <v>0</v>
      </c>
      <c r="T346" s="59"/>
      <c r="U346" s="59">
        <f t="shared" si="125"/>
        <v>0</v>
      </c>
      <c r="V346" s="59"/>
      <c r="W346" s="59">
        <f t="shared" si="126"/>
        <v>0</v>
      </c>
      <c r="X346" s="59"/>
      <c r="Y346" s="59">
        <f t="shared" si="127"/>
        <v>0</v>
      </c>
      <c r="Z346" s="58">
        <f>VLOOKUP(E:E,'[3]costed bom'!$E$2:$AA$495,23,0)</f>
        <v>0</v>
      </c>
      <c r="AA346" s="58">
        <f t="shared" si="123"/>
        <v>0</v>
      </c>
      <c r="AB346" s="59"/>
      <c r="AC346" s="50"/>
      <c r="AD346" s="50"/>
    </row>
    <row r="347" spans="1:30" ht="13" x14ac:dyDescent="0.3">
      <c r="A347" s="49">
        <v>374</v>
      </c>
      <c r="B347" s="49">
        <v>3</v>
      </c>
      <c r="C347" s="50">
        <v>2</v>
      </c>
      <c r="D347" s="51" t="s">
        <v>100</v>
      </c>
      <c r="E347" s="51" t="s">
        <v>206</v>
      </c>
      <c r="F347" s="50"/>
      <c r="G347" s="51" t="s">
        <v>585</v>
      </c>
      <c r="H347" s="51" t="s">
        <v>409</v>
      </c>
      <c r="I347" s="52">
        <v>2</v>
      </c>
      <c r="J347" s="52">
        <v>2</v>
      </c>
      <c r="K347" s="51" t="s">
        <v>4</v>
      </c>
      <c r="L347" s="51" t="s">
        <v>11</v>
      </c>
      <c r="M347" s="51" t="s">
        <v>8</v>
      </c>
      <c r="N347" s="51" t="s">
        <v>5</v>
      </c>
      <c r="O347" s="50"/>
      <c r="P347" s="50" t="s">
        <v>207</v>
      </c>
      <c r="Q347" s="50" t="s">
        <v>596</v>
      </c>
      <c r="R347" s="59"/>
      <c r="S347" s="59">
        <f t="shared" si="124"/>
        <v>0</v>
      </c>
      <c r="T347" s="59"/>
      <c r="U347" s="59">
        <f t="shared" si="125"/>
        <v>0</v>
      </c>
      <c r="V347" s="59"/>
      <c r="W347" s="59">
        <f t="shared" si="126"/>
        <v>0</v>
      </c>
      <c r="X347" s="59"/>
      <c r="Y347" s="59">
        <f t="shared" si="127"/>
        <v>0</v>
      </c>
      <c r="Z347" s="58">
        <f>VLOOKUP(E:E,'[3]costed bom'!$E$2:$AA$495,23,0)</f>
        <v>0</v>
      </c>
      <c r="AA347" s="58">
        <f t="shared" si="123"/>
        <v>0</v>
      </c>
      <c r="AB347" s="59"/>
      <c r="AC347" s="50"/>
      <c r="AD347" s="50"/>
    </row>
    <row r="348" spans="1:30" ht="13" x14ac:dyDescent="0.3">
      <c r="A348" s="49">
        <v>375</v>
      </c>
      <c r="B348" s="49">
        <v>4</v>
      </c>
      <c r="C348" s="50">
        <v>2</v>
      </c>
      <c r="D348" s="51" t="s">
        <v>100</v>
      </c>
      <c r="E348" s="51" t="s">
        <v>319</v>
      </c>
      <c r="F348" s="50"/>
      <c r="G348" s="51" t="s">
        <v>585</v>
      </c>
      <c r="H348" s="51" t="s">
        <v>532</v>
      </c>
      <c r="I348" s="52">
        <v>1</v>
      </c>
      <c r="J348" s="52">
        <v>1</v>
      </c>
      <c r="K348" s="51" t="s">
        <v>4</v>
      </c>
      <c r="L348" s="51" t="s">
        <v>11</v>
      </c>
      <c r="M348" s="51" t="s">
        <v>8</v>
      </c>
      <c r="N348" s="51" t="s">
        <v>5</v>
      </c>
      <c r="O348" s="50"/>
      <c r="P348" s="50" t="s">
        <v>276</v>
      </c>
      <c r="Q348" s="50" t="s">
        <v>296</v>
      </c>
      <c r="R348" s="59"/>
      <c r="S348" s="59">
        <f t="shared" si="124"/>
        <v>0</v>
      </c>
      <c r="T348" s="59"/>
      <c r="U348" s="59">
        <f t="shared" si="125"/>
        <v>0</v>
      </c>
      <c r="V348" s="59"/>
      <c r="W348" s="59">
        <f t="shared" si="126"/>
        <v>0</v>
      </c>
      <c r="X348" s="59"/>
      <c r="Y348" s="59">
        <f t="shared" si="127"/>
        <v>0</v>
      </c>
      <c r="Z348" s="58">
        <f>VLOOKUP(E:E,'[3]costed bom'!$E$2:$AA$495,23,0)</f>
        <v>0</v>
      </c>
      <c r="AA348" s="58">
        <f t="shared" si="123"/>
        <v>0</v>
      </c>
      <c r="AB348" s="59"/>
      <c r="AC348" s="50"/>
      <c r="AD348" s="50"/>
    </row>
    <row r="349" spans="1:30" ht="13" x14ac:dyDescent="0.3">
      <c r="A349" s="49">
        <v>376</v>
      </c>
      <c r="B349" s="49">
        <v>5</v>
      </c>
      <c r="C349" s="50">
        <v>2</v>
      </c>
      <c r="D349" s="51" t="s">
        <v>100</v>
      </c>
      <c r="E349" s="51" t="s">
        <v>266</v>
      </c>
      <c r="F349" s="50"/>
      <c r="G349" s="51" t="s">
        <v>585</v>
      </c>
      <c r="H349" s="51" t="s">
        <v>477</v>
      </c>
      <c r="I349" s="52">
        <v>1</v>
      </c>
      <c r="J349" s="52">
        <v>1</v>
      </c>
      <c r="K349" s="51" t="s">
        <v>4</v>
      </c>
      <c r="L349" s="51" t="s">
        <v>11</v>
      </c>
      <c r="M349" s="51" t="s">
        <v>8</v>
      </c>
      <c r="N349" s="51" t="s">
        <v>5</v>
      </c>
      <c r="O349" s="50"/>
      <c r="P349" s="50" t="s">
        <v>267</v>
      </c>
      <c r="Q349" s="50" t="s">
        <v>598</v>
      </c>
      <c r="R349" s="59"/>
      <c r="S349" s="59">
        <f t="shared" si="124"/>
        <v>0</v>
      </c>
      <c r="T349" s="59"/>
      <c r="U349" s="59">
        <f t="shared" si="125"/>
        <v>0</v>
      </c>
      <c r="V349" s="59"/>
      <c r="W349" s="59">
        <f t="shared" si="126"/>
        <v>0</v>
      </c>
      <c r="X349" s="59"/>
      <c r="Y349" s="59">
        <f t="shared" si="127"/>
        <v>0</v>
      </c>
      <c r="Z349" s="58">
        <f>VLOOKUP(E:E,'[3]costed bom'!$E$2:$AA$495,23,0)</f>
        <v>0</v>
      </c>
      <c r="AA349" s="58">
        <f t="shared" si="123"/>
        <v>0</v>
      </c>
      <c r="AB349" s="59"/>
      <c r="AC349" s="50"/>
      <c r="AD349" s="50"/>
    </row>
    <row r="350" spans="1:30" ht="13" x14ac:dyDescent="0.3">
      <c r="A350" s="49">
        <v>377</v>
      </c>
      <c r="B350" s="49">
        <v>6</v>
      </c>
      <c r="C350" s="50">
        <v>2</v>
      </c>
      <c r="D350" s="51" t="s">
        <v>100</v>
      </c>
      <c r="E350" s="51" t="s">
        <v>278</v>
      </c>
      <c r="F350" s="50"/>
      <c r="G350" s="51" t="s">
        <v>585</v>
      </c>
      <c r="H350" s="51" t="s">
        <v>496</v>
      </c>
      <c r="I350" s="52">
        <v>1</v>
      </c>
      <c r="J350" s="52">
        <v>1</v>
      </c>
      <c r="K350" s="51" t="s">
        <v>4</v>
      </c>
      <c r="L350" s="51" t="s">
        <v>11</v>
      </c>
      <c r="M350" s="51" t="s">
        <v>8</v>
      </c>
      <c r="N350" s="51" t="s">
        <v>5</v>
      </c>
      <c r="O350" s="50"/>
      <c r="P350" s="50" t="s">
        <v>279</v>
      </c>
      <c r="Q350" s="50" t="s">
        <v>594</v>
      </c>
      <c r="R350" s="59"/>
      <c r="S350" s="59">
        <f t="shared" si="124"/>
        <v>0</v>
      </c>
      <c r="T350" s="59"/>
      <c r="U350" s="59">
        <f t="shared" si="125"/>
        <v>0</v>
      </c>
      <c r="V350" s="59"/>
      <c r="W350" s="59">
        <f t="shared" si="126"/>
        <v>0</v>
      </c>
      <c r="X350" s="59"/>
      <c r="Y350" s="59">
        <f t="shared" si="127"/>
        <v>0</v>
      </c>
      <c r="Z350" s="58">
        <f>VLOOKUP(E:E,'[3]costed bom'!$E$2:$AA$495,23,0)</f>
        <v>0</v>
      </c>
      <c r="AA350" s="58">
        <f t="shared" si="123"/>
        <v>0</v>
      </c>
      <c r="AB350" s="59"/>
      <c r="AC350" s="50"/>
      <c r="AD350" s="50"/>
    </row>
    <row r="351" spans="1:30" ht="13" x14ac:dyDescent="0.3">
      <c r="A351" s="49">
        <v>378</v>
      </c>
      <c r="B351" s="49">
        <v>7</v>
      </c>
      <c r="C351" s="50">
        <v>2</v>
      </c>
      <c r="D351" s="51" t="s">
        <v>100</v>
      </c>
      <c r="E351" s="51" t="s">
        <v>311</v>
      </c>
      <c r="F351" s="50"/>
      <c r="G351" s="51" t="s">
        <v>585</v>
      </c>
      <c r="H351" s="51" t="s">
        <v>528</v>
      </c>
      <c r="I351" s="52">
        <v>0.1</v>
      </c>
      <c r="J351" s="52">
        <v>0.1</v>
      </c>
      <c r="K351" s="51" t="s">
        <v>163</v>
      </c>
      <c r="L351" s="51" t="s">
        <v>11</v>
      </c>
      <c r="M351" s="51" t="s">
        <v>8</v>
      </c>
      <c r="N351" s="51" t="s">
        <v>5</v>
      </c>
      <c r="O351" s="50"/>
      <c r="P351" s="50" t="s">
        <v>628</v>
      </c>
      <c r="Q351" s="50" t="s">
        <v>203</v>
      </c>
      <c r="R351" s="59"/>
      <c r="S351" s="59">
        <f t="shared" si="124"/>
        <v>0</v>
      </c>
      <c r="T351" s="59"/>
      <c r="U351" s="59">
        <f t="shared" si="125"/>
        <v>0</v>
      </c>
      <c r="V351" s="59"/>
      <c r="W351" s="59">
        <f t="shared" si="126"/>
        <v>0</v>
      </c>
      <c r="X351" s="59"/>
      <c r="Y351" s="59">
        <f t="shared" si="127"/>
        <v>0</v>
      </c>
      <c r="Z351" s="58">
        <f>VLOOKUP(E:E,'[3]costed bom'!$E$2:$AA$495,23,0)</f>
        <v>0</v>
      </c>
      <c r="AA351" s="58">
        <f t="shared" si="123"/>
        <v>0</v>
      </c>
      <c r="AB351" s="59"/>
      <c r="AC351" s="50"/>
      <c r="AD351" s="50"/>
    </row>
    <row r="352" spans="1:30" ht="13" x14ac:dyDescent="0.3">
      <c r="A352" s="47">
        <v>379</v>
      </c>
      <c r="B352" s="47">
        <v>56</v>
      </c>
      <c r="C352">
        <v>1</v>
      </c>
      <c r="D352" s="46" t="s">
        <v>2</v>
      </c>
      <c r="E352" s="46" t="s">
        <v>102</v>
      </c>
      <c r="F352" t="s">
        <v>638</v>
      </c>
      <c r="G352" s="46" t="s">
        <v>585</v>
      </c>
      <c r="H352" s="46" t="s">
        <v>533</v>
      </c>
      <c r="I352" s="48">
        <v>1</v>
      </c>
      <c r="J352" s="48">
        <v>1</v>
      </c>
      <c r="K352" s="46" t="s">
        <v>4</v>
      </c>
      <c r="L352" s="46" t="s">
        <v>11</v>
      </c>
      <c r="M352" s="46" t="s">
        <v>8</v>
      </c>
      <c r="N352" s="46" t="s">
        <v>5</v>
      </c>
      <c r="O352" s="61" t="s">
        <v>640</v>
      </c>
      <c r="P352" t="s">
        <v>342</v>
      </c>
      <c r="Q352" t="s">
        <v>342</v>
      </c>
      <c r="R352" s="58">
        <f>VLOOKUP(E:E,'[2]853-224170-107'!$A:$F,6,0)</f>
        <v>71.135999999999996</v>
      </c>
      <c r="S352" s="58">
        <f>J352*R352</f>
        <v>71.135999999999996</v>
      </c>
      <c r="T352" s="58">
        <f>VLOOKUP(E:E,'[2]853-224170-107'!$A:$H,8,0)</f>
        <v>69.26400000000001</v>
      </c>
      <c r="U352" s="58">
        <f>J352*T352</f>
        <v>69.26400000000001</v>
      </c>
      <c r="V352" s="58">
        <f>VLOOKUP(E:E,'[2]853-224170-107'!$A:$J,10,0)</f>
        <v>67.391999999999996</v>
      </c>
      <c r="W352" s="58">
        <f>J352*V352</f>
        <v>67.391999999999996</v>
      </c>
      <c r="X352" s="58">
        <f>VLOOKUP(E:E,'[2]853-224170-107'!$A:$L,12,0)</f>
        <v>65.52</v>
      </c>
      <c r="Y352" s="58">
        <f>J352*X352</f>
        <v>65.52</v>
      </c>
      <c r="Z352" s="58">
        <f>VLOOKUP(E:E,'[3]costed bom'!$E$2:$AA$495,23,0)</f>
        <v>62.4</v>
      </c>
      <c r="AA352" s="58">
        <f t="shared" si="123"/>
        <v>62.4</v>
      </c>
      <c r="AB352" s="58">
        <f>Y352-AA352</f>
        <v>3.1199999999999974</v>
      </c>
      <c r="AC352">
        <v>126</v>
      </c>
      <c r="AD352" t="s">
        <v>670</v>
      </c>
    </row>
    <row r="353" spans="1:30" ht="13" x14ac:dyDescent="0.3">
      <c r="A353" s="49">
        <v>380</v>
      </c>
      <c r="B353" s="49">
        <v>1</v>
      </c>
      <c r="C353" s="50">
        <v>2</v>
      </c>
      <c r="D353" s="51" t="s">
        <v>102</v>
      </c>
      <c r="E353" s="51" t="s">
        <v>268</v>
      </c>
      <c r="F353" s="50"/>
      <c r="G353" s="51" t="s">
        <v>585</v>
      </c>
      <c r="H353" s="51" t="s">
        <v>269</v>
      </c>
      <c r="I353" s="52">
        <v>2</v>
      </c>
      <c r="J353" s="52">
        <v>2</v>
      </c>
      <c r="K353" s="51" t="s">
        <v>4</v>
      </c>
      <c r="L353" s="51" t="s">
        <v>11</v>
      </c>
      <c r="M353" s="51" t="s">
        <v>8</v>
      </c>
      <c r="N353" s="51" t="s">
        <v>5</v>
      </c>
      <c r="O353" s="50"/>
      <c r="P353" s="50" t="s">
        <v>270</v>
      </c>
      <c r="Q353" s="50" t="s">
        <v>598</v>
      </c>
      <c r="R353" s="59"/>
      <c r="S353" s="59">
        <f t="shared" ref="S353:S378" si="128">J353*R353</f>
        <v>0</v>
      </c>
      <c r="T353" s="59"/>
      <c r="U353" s="59">
        <f t="shared" ref="U353:U378" si="129">J353*T353</f>
        <v>0</v>
      </c>
      <c r="V353" s="59"/>
      <c r="W353" s="59">
        <f t="shared" ref="W353:W378" si="130">J353*V353</f>
        <v>0</v>
      </c>
      <c r="X353" s="59"/>
      <c r="Y353" s="59">
        <f t="shared" ref="Y353:Y378" si="131">J353*X353</f>
        <v>0</v>
      </c>
      <c r="Z353" s="58">
        <f>VLOOKUP(E:E,'[3]costed bom'!$E$2:$AA$495,23,0)</f>
        <v>0</v>
      </c>
      <c r="AA353" s="58">
        <f t="shared" si="123"/>
        <v>0</v>
      </c>
      <c r="AB353" s="59"/>
      <c r="AC353" s="50"/>
      <c r="AD353" s="50"/>
    </row>
    <row r="354" spans="1:30" ht="13" x14ac:dyDescent="0.3">
      <c r="A354" s="49">
        <v>381</v>
      </c>
      <c r="B354" s="49">
        <v>2</v>
      </c>
      <c r="C354" s="50">
        <v>2</v>
      </c>
      <c r="D354" s="51" t="s">
        <v>102</v>
      </c>
      <c r="E354" s="51" t="s">
        <v>311</v>
      </c>
      <c r="F354" s="50"/>
      <c r="G354" s="51" t="s">
        <v>585</v>
      </c>
      <c r="H354" s="51" t="s">
        <v>528</v>
      </c>
      <c r="I354" s="52">
        <v>0.5</v>
      </c>
      <c r="J354" s="52">
        <v>0.5</v>
      </c>
      <c r="K354" s="51" t="s">
        <v>163</v>
      </c>
      <c r="L354" s="51" t="s">
        <v>11</v>
      </c>
      <c r="M354" s="51" t="s">
        <v>8</v>
      </c>
      <c r="N354" s="51" t="s">
        <v>5</v>
      </c>
      <c r="O354" s="50"/>
      <c r="P354" s="50" t="s">
        <v>628</v>
      </c>
      <c r="Q354" s="50" t="s">
        <v>203</v>
      </c>
      <c r="R354" s="59"/>
      <c r="S354" s="59">
        <f t="shared" si="128"/>
        <v>0</v>
      </c>
      <c r="T354" s="59"/>
      <c r="U354" s="59">
        <f t="shared" si="129"/>
        <v>0</v>
      </c>
      <c r="V354" s="59"/>
      <c r="W354" s="59">
        <f t="shared" si="130"/>
        <v>0</v>
      </c>
      <c r="X354" s="59"/>
      <c r="Y354" s="59">
        <f t="shared" si="131"/>
        <v>0</v>
      </c>
      <c r="Z354" s="58">
        <f>VLOOKUP(E:E,'[3]costed bom'!$E$2:$AA$495,23,0)</f>
        <v>0</v>
      </c>
      <c r="AA354" s="58">
        <f t="shared" si="123"/>
        <v>0</v>
      </c>
      <c r="AB354" s="59"/>
      <c r="AC354" s="50"/>
      <c r="AD354" s="50"/>
    </row>
    <row r="355" spans="1:30" ht="13" x14ac:dyDescent="0.3">
      <c r="A355" s="49">
        <v>382</v>
      </c>
      <c r="B355" s="49">
        <v>11</v>
      </c>
      <c r="C355" s="50">
        <v>2</v>
      </c>
      <c r="D355" s="51" t="s">
        <v>102</v>
      </c>
      <c r="E355" s="51" t="s">
        <v>274</v>
      </c>
      <c r="F355" s="50"/>
      <c r="G355" s="51" t="s">
        <v>584</v>
      </c>
      <c r="H355" s="51" t="s">
        <v>490</v>
      </c>
      <c r="I355" s="52">
        <v>1</v>
      </c>
      <c r="J355" s="52">
        <v>1</v>
      </c>
      <c r="K355" s="51" t="s">
        <v>4</v>
      </c>
      <c r="L355" s="51" t="s">
        <v>11</v>
      </c>
      <c r="M355" s="51" t="s">
        <v>8</v>
      </c>
      <c r="N355" s="51" t="s">
        <v>5</v>
      </c>
      <c r="O355" s="50"/>
      <c r="P355" s="50" t="s">
        <v>616</v>
      </c>
      <c r="Q355" s="50" t="s">
        <v>594</v>
      </c>
      <c r="R355" s="59"/>
      <c r="S355" s="59">
        <f t="shared" si="128"/>
        <v>0</v>
      </c>
      <c r="T355" s="59"/>
      <c r="U355" s="59">
        <f t="shared" si="129"/>
        <v>0</v>
      </c>
      <c r="V355" s="59"/>
      <c r="W355" s="59">
        <f t="shared" si="130"/>
        <v>0</v>
      </c>
      <c r="X355" s="59"/>
      <c r="Y355" s="59">
        <f t="shared" si="131"/>
        <v>0</v>
      </c>
      <c r="Z355" s="58">
        <f>VLOOKUP(E:E,'[3]costed bom'!$E$2:$AA$495,23,0)</f>
        <v>0</v>
      </c>
      <c r="AA355" s="58">
        <f t="shared" si="123"/>
        <v>0</v>
      </c>
      <c r="AB355" s="59"/>
      <c r="AC355" s="50"/>
      <c r="AD355" s="50"/>
    </row>
    <row r="356" spans="1:30" ht="13" x14ac:dyDescent="0.3">
      <c r="A356" s="49">
        <v>383</v>
      </c>
      <c r="B356" s="49">
        <v>12</v>
      </c>
      <c r="C356" s="50">
        <v>2</v>
      </c>
      <c r="D356" s="51" t="s">
        <v>102</v>
      </c>
      <c r="E356" s="51" t="s">
        <v>302</v>
      </c>
      <c r="F356" s="50"/>
      <c r="G356" s="51" t="s">
        <v>584</v>
      </c>
      <c r="H356" s="51" t="s">
        <v>516</v>
      </c>
      <c r="I356" s="52">
        <v>1</v>
      </c>
      <c r="J356" s="52">
        <v>1</v>
      </c>
      <c r="K356" s="51" t="s">
        <v>4</v>
      </c>
      <c r="L356" s="51" t="s">
        <v>11</v>
      </c>
      <c r="M356" s="51" t="s">
        <v>8</v>
      </c>
      <c r="N356" s="51" t="s">
        <v>5</v>
      </c>
      <c r="O356" s="50"/>
      <c r="P356" s="50" t="s">
        <v>349</v>
      </c>
      <c r="Q356" s="50" t="s">
        <v>604</v>
      </c>
      <c r="R356" s="59"/>
      <c r="S356" s="59">
        <f t="shared" si="128"/>
        <v>0</v>
      </c>
      <c r="T356" s="59"/>
      <c r="U356" s="59">
        <f t="shared" si="129"/>
        <v>0</v>
      </c>
      <c r="V356" s="59"/>
      <c r="W356" s="59">
        <f t="shared" si="130"/>
        <v>0</v>
      </c>
      <c r="X356" s="59"/>
      <c r="Y356" s="59">
        <f t="shared" si="131"/>
        <v>0</v>
      </c>
      <c r="Z356" s="58">
        <f>VLOOKUP(E:E,'[3]costed bom'!$E$2:$AA$495,23,0)</f>
        <v>0</v>
      </c>
      <c r="AA356" s="58">
        <f t="shared" si="123"/>
        <v>0</v>
      </c>
      <c r="AB356" s="59"/>
      <c r="AC356" s="50"/>
      <c r="AD356" s="50"/>
    </row>
    <row r="357" spans="1:30" ht="13" x14ac:dyDescent="0.3">
      <c r="A357" s="49">
        <v>384</v>
      </c>
      <c r="B357" s="49">
        <v>13</v>
      </c>
      <c r="C357" s="50">
        <v>2</v>
      </c>
      <c r="D357" s="51" t="s">
        <v>102</v>
      </c>
      <c r="E357" s="51" t="s">
        <v>285</v>
      </c>
      <c r="F357" s="50"/>
      <c r="G357" s="51" t="s">
        <v>584</v>
      </c>
      <c r="H357" s="51" t="s">
        <v>501</v>
      </c>
      <c r="I357" s="52">
        <v>2</v>
      </c>
      <c r="J357" s="52">
        <v>2</v>
      </c>
      <c r="K357" s="51" t="s">
        <v>4</v>
      </c>
      <c r="L357" s="51" t="s">
        <v>11</v>
      </c>
      <c r="M357" s="51" t="s">
        <v>8</v>
      </c>
      <c r="N357" s="51" t="s">
        <v>5</v>
      </c>
      <c r="O357" s="50"/>
      <c r="P357" s="50" t="s">
        <v>348</v>
      </c>
      <c r="Q357" s="50" t="s">
        <v>604</v>
      </c>
      <c r="R357" s="59"/>
      <c r="S357" s="59">
        <f t="shared" si="128"/>
        <v>0</v>
      </c>
      <c r="T357" s="59"/>
      <c r="U357" s="59">
        <f t="shared" si="129"/>
        <v>0</v>
      </c>
      <c r="V357" s="59"/>
      <c r="W357" s="59">
        <f t="shared" si="130"/>
        <v>0</v>
      </c>
      <c r="X357" s="59"/>
      <c r="Y357" s="59">
        <f t="shared" si="131"/>
        <v>0</v>
      </c>
      <c r="Z357" s="58">
        <f>VLOOKUP(E:E,'[3]costed bom'!$E$2:$AA$495,23,0)</f>
        <v>0</v>
      </c>
      <c r="AA357" s="58">
        <f t="shared" si="123"/>
        <v>0</v>
      </c>
      <c r="AB357" s="59"/>
      <c r="AC357" s="50"/>
      <c r="AD357" s="50"/>
    </row>
    <row r="358" spans="1:30" ht="13" x14ac:dyDescent="0.3">
      <c r="A358" s="49">
        <v>385</v>
      </c>
      <c r="B358" s="49">
        <v>14</v>
      </c>
      <c r="C358" s="50">
        <v>2</v>
      </c>
      <c r="D358" s="51" t="s">
        <v>102</v>
      </c>
      <c r="E358" s="51" t="s">
        <v>206</v>
      </c>
      <c r="F358" s="50"/>
      <c r="G358" s="51" t="s">
        <v>585</v>
      </c>
      <c r="H358" s="51" t="s">
        <v>409</v>
      </c>
      <c r="I358" s="52">
        <v>2</v>
      </c>
      <c r="J358" s="52">
        <v>2</v>
      </c>
      <c r="K358" s="51" t="s">
        <v>4</v>
      </c>
      <c r="L358" s="51" t="s">
        <v>11</v>
      </c>
      <c r="M358" s="51" t="s">
        <v>8</v>
      </c>
      <c r="N358" s="51" t="s">
        <v>5</v>
      </c>
      <c r="O358" s="50"/>
      <c r="P358" s="50" t="s">
        <v>207</v>
      </c>
      <c r="Q358" s="50" t="s">
        <v>596</v>
      </c>
      <c r="R358" s="59"/>
      <c r="S358" s="59">
        <f t="shared" si="128"/>
        <v>0</v>
      </c>
      <c r="T358" s="59"/>
      <c r="U358" s="59">
        <f t="shared" si="129"/>
        <v>0</v>
      </c>
      <c r="V358" s="59"/>
      <c r="W358" s="59">
        <f t="shared" si="130"/>
        <v>0</v>
      </c>
      <c r="X358" s="59"/>
      <c r="Y358" s="59">
        <f t="shared" si="131"/>
        <v>0</v>
      </c>
      <c r="Z358" s="58">
        <f>VLOOKUP(E:E,'[3]costed bom'!$E$2:$AA$495,23,0)</f>
        <v>0</v>
      </c>
      <c r="AA358" s="58">
        <f t="shared" si="123"/>
        <v>0</v>
      </c>
      <c r="AB358" s="59"/>
      <c r="AC358" s="50"/>
      <c r="AD358" s="50"/>
    </row>
    <row r="359" spans="1:30" ht="13" x14ac:dyDescent="0.3">
      <c r="A359" s="49">
        <v>386</v>
      </c>
      <c r="B359" s="49">
        <v>15</v>
      </c>
      <c r="C359" s="50">
        <v>2</v>
      </c>
      <c r="D359" s="51" t="s">
        <v>102</v>
      </c>
      <c r="E359" s="51" t="s">
        <v>278</v>
      </c>
      <c r="F359" s="50"/>
      <c r="G359" s="51" t="s">
        <v>585</v>
      </c>
      <c r="H359" s="51" t="s">
        <v>496</v>
      </c>
      <c r="I359" s="52">
        <v>1</v>
      </c>
      <c r="J359" s="52">
        <v>1</v>
      </c>
      <c r="K359" s="51" t="s">
        <v>4</v>
      </c>
      <c r="L359" s="51" t="s">
        <v>11</v>
      </c>
      <c r="M359" s="51" t="s">
        <v>8</v>
      </c>
      <c r="N359" s="51" t="s">
        <v>5</v>
      </c>
      <c r="O359" s="50"/>
      <c r="P359" s="50" t="s">
        <v>279</v>
      </c>
      <c r="Q359" s="50" t="s">
        <v>594</v>
      </c>
      <c r="R359" s="59"/>
      <c r="S359" s="59">
        <f t="shared" si="128"/>
        <v>0</v>
      </c>
      <c r="T359" s="59"/>
      <c r="U359" s="59">
        <f t="shared" si="129"/>
        <v>0</v>
      </c>
      <c r="V359" s="59"/>
      <c r="W359" s="59">
        <f t="shared" si="130"/>
        <v>0</v>
      </c>
      <c r="X359" s="59"/>
      <c r="Y359" s="59">
        <f t="shared" si="131"/>
        <v>0</v>
      </c>
      <c r="Z359" s="58">
        <f>VLOOKUP(E:E,'[3]costed bom'!$E$2:$AA$495,23,0)</f>
        <v>0</v>
      </c>
      <c r="AA359" s="58">
        <f t="shared" si="123"/>
        <v>0</v>
      </c>
      <c r="AB359" s="59"/>
      <c r="AC359" s="50"/>
      <c r="AD359" s="50"/>
    </row>
    <row r="360" spans="1:30" ht="13" x14ac:dyDescent="0.3">
      <c r="A360" s="49">
        <v>387</v>
      </c>
      <c r="B360" s="49">
        <v>16</v>
      </c>
      <c r="C360" s="50">
        <v>2</v>
      </c>
      <c r="D360" s="51" t="s">
        <v>102</v>
      </c>
      <c r="E360" s="51" t="s">
        <v>312</v>
      </c>
      <c r="F360" s="50"/>
      <c r="G360" s="51" t="s">
        <v>584</v>
      </c>
      <c r="H360" s="51" t="s">
        <v>529</v>
      </c>
      <c r="I360" s="52">
        <v>0.5</v>
      </c>
      <c r="J360" s="52">
        <v>0.5</v>
      </c>
      <c r="K360" s="51" t="s">
        <v>163</v>
      </c>
      <c r="L360" s="51" t="s">
        <v>11</v>
      </c>
      <c r="M360" s="51" t="s">
        <v>8</v>
      </c>
      <c r="N360" s="51" t="s">
        <v>5</v>
      </c>
      <c r="O360" s="50"/>
      <c r="P360" s="50" t="s">
        <v>313</v>
      </c>
      <c r="Q360" s="50" t="s">
        <v>607</v>
      </c>
      <c r="R360" s="59"/>
      <c r="S360" s="59">
        <f t="shared" si="128"/>
        <v>0</v>
      </c>
      <c r="T360" s="59"/>
      <c r="U360" s="59">
        <f t="shared" si="129"/>
        <v>0</v>
      </c>
      <c r="V360" s="59"/>
      <c r="W360" s="59">
        <f t="shared" si="130"/>
        <v>0</v>
      </c>
      <c r="X360" s="59"/>
      <c r="Y360" s="59">
        <f t="shared" si="131"/>
        <v>0</v>
      </c>
      <c r="Z360" s="58">
        <f>VLOOKUP(E:E,'[3]costed bom'!$E$2:$AA$495,23,0)</f>
        <v>0</v>
      </c>
      <c r="AA360" s="58">
        <f t="shared" si="123"/>
        <v>0</v>
      </c>
      <c r="AB360" s="59"/>
      <c r="AC360" s="50"/>
      <c r="AD360" s="50"/>
    </row>
    <row r="361" spans="1:30" ht="13" x14ac:dyDescent="0.3">
      <c r="A361" s="49">
        <v>388</v>
      </c>
      <c r="B361" s="49">
        <v>21</v>
      </c>
      <c r="C361" s="50">
        <v>2</v>
      </c>
      <c r="D361" s="51" t="s">
        <v>102</v>
      </c>
      <c r="E361" s="51" t="s">
        <v>314</v>
      </c>
      <c r="F361" s="50"/>
      <c r="G361" s="51" t="s">
        <v>578</v>
      </c>
      <c r="H361" s="51" t="s">
        <v>530</v>
      </c>
      <c r="I361" s="52">
        <v>1</v>
      </c>
      <c r="J361" s="52">
        <v>1</v>
      </c>
      <c r="K361" s="51" t="s">
        <v>4</v>
      </c>
      <c r="L361" s="51" t="s">
        <v>11</v>
      </c>
      <c r="M361" s="51" t="s">
        <v>8</v>
      </c>
      <c r="N361" s="51" t="s">
        <v>5</v>
      </c>
      <c r="O361" s="50"/>
      <c r="P361" s="50" t="s">
        <v>351</v>
      </c>
      <c r="Q361" s="50" t="s">
        <v>629</v>
      </c>
      <c r="R361" s="59"/>
      <c r="S361" s="59">
        <f t="shared" si="128"/>
        <v>0</v>
      </c>
      <c r="T361" s="59"/>
      <c r="U361" s="59">
        <f t="shared" si="129"/>
        <v>0</v>
      </c>
      <c r="V361" s="59"/>
      <c r="W361" s="59">
        <f t="shared" si="130"/>
        <v>0</v>
      </c>
      <c r="X361" s="59"/>
      <c r="Y361" s="59">
        <f t="shared" si="131"/>
        <v>0</v>
      </c>
      <c r="Z361" s="58">
        <f>VLOOKUP(E:E,'[3]costed bom'!$E$2:$AA$495,23,0)</f>
        <v>0</v>
      </c>
      <c r="AA361" s="58">
        <f t="shared" si="123"/>
        <v>0</v>
      </c>
      <c r="AB361" s="59"/>
      <c r="AC361" s="50"/>
      <c r="AD361" s="50"/>
    </row>
    <row r="362" spans="1:30" ht="13" x14ac:dyDescent="0.3">
      <c r="A362" s="49">
        <v>389</v>
      </c>
      <c r="B362" s="49">
        <v>7000</v>
      </c>
      <c r="C362" s="50">
        <v>2</v>
      </c>
      <c r="D362" s="51" t="s">
        <v>102</v>
      </c>
      <c r="E362" s="51" t="s">
        <v>265</v>
      </c>
      <c r="F362" s="50"/>
      <c r="G362" s="51" t="s">
        <v>7</v>
      </c>
      <c r="H362" s="51" t="s">
        <v>468</v>
      </c>
      <c r="I362" s="52">
        <v>1</v>
      </c>
      <c r="J362" s="52">
        <v>1</v>
      </c>
      <c r="K362" s="51" t="s">
        <v>4</v>
      </c>
      <c r="L362" s="51" t="s">
        <v>11</v>
      </c>
      <c r="M362" s="51" t="s">
        <v>8</v>
      </c>
      <c r="N362" s="51" t="s">
        <v>171</v>
      </c>
      <c r="O362" s="50"/>
      <c r="P362" s="50" t="s">
        <v>342</v>
      </c>
      <c r="Q362" s="50" t="s">
        <v>342</v>
      </c>
      <c r="R362" s="59"/>
      <c r="S362" s="59">
        <f t="shared" si="128"/>
        <v>0</v>
      </c>
      <c r="T362" s="59"/>
      <c r="U362" s="59">
        <f t="shared" si="129"/>
        <v>0</v>
      </c>
      <c r="V362" s="59"/>
      <c r="W362" s="59">
        <f t="shared" si="130"/>
        <v>0</v>
      </c>
      <c r="X362" s="59"/>
      <c r="Y362" s="59">
        <f t="shared" si="131"/>
        <v>0</v>
      </c>
      <c r="Z362" s="58">
        <f>VLOOKUP(E:E,'[3]costed bom'!$E$2:$AA$495,23,0)</f>
        <v>0</v>
      </c>
      <c r="AA362" s="58">
        <f t="shared" si="123"/>
        <v>0</v>
      </c>
      <c r="AB362" s="59"/>
      <c r="AC362" s="50"/>
      <c r="AD362" s="50"/>
    </row>
    <row r="363" spans="1:30" ht="13" x14ac:dyDescent="0.3">
      <c r="A363" s="49">
        <v>390</v>
      </c>
      <c r="B363" s="49">
        <v>7000</v>
      </c>
      <c r="C363" s="50">
        <v>3</v>
      </c>
      <c r="D363" s="51" t="s">
        <v>265</v>
      </c>
      <c r="E363" s="51" t="s">
        <v>236</v>
      </c>
      <c r="F363" s="50"/>
      <c r="G363" s="51" t="s">
        <v>587</v>
      </c>
      <c r="H363" s="51" t="s">
        <v>430</v>
      </c>
      <c r="I363" s="52">
        <v>1</v>
      </c>
      <c r="J363" s="52">
        <v>1</v>
      </c>
      <c r="K363" s="51" t="s">
        <v>4</v>
      </c>
      <c r="L363" s="51" t="s">
        <v>11</v>
      </c>
      <c r="M363" s="51" t="s">
        <v>8</v>
      </c>
      <c r="N363" s="51" t="s">
        <v>171</v>
      </c>
      <c r="O363" s="50"/>
      <c r="P363" s="50" t="s">
        <v>342</v>
      </c>
      <c r="Q363" s="50" t="s">
        <v>342</v>
      </c>
      <c r="R363" s="59"/>
      <c r="S363" s="59">
        <f t="shared" si="128"/>
        <v>0</v>
      </c>
      <c r="T363" s="59"/>
      <c r="U363" s="59">
        <f t="shared" si="129"/>
        <v>0</v>
      </c>
      <c r="V363" s="59"/>
      <c r="W363" s="59">
        <f t="shared" si="130"/>
        <v>0</v>
      </c>
      <c r="X363" s="59"/>
      <c r="Y363" s="59">
        <f t="shared" si="131"/>
        <v>0</v>
      </c>
      <c r="Z363" s="58">
        <f>VLOOKUP(E:E,'[3]costed bom'!$E$2:$AA$495,23,0)</f>
        <v>0</v>
      </c>
      <c r="AA363" s="58">
        <f t="shared" si="123"/>
        <v>0</v>
      </c>
      <c r="AB363" s="59"/>
      <c r="AC363" s="50"/>
      <c r="AD363" s="50"/>
    </row>
    <row r="364" spans="1:30" ht="13" x14ac:dyDescent="0.3">
      <c r="A364" s="49">
        <v>391</v>
      </c>
      <c r="B364" s="49">
        <v>7002</v>
      </c>
      <c r="C364" s="50">
        <v>3</v>
      </c>
      <c r="D364" s="51" t="s">
        <v>265</v>
      </c>
      <c r="E364" s="51" t="s">
        <v>366</v>
      </c>
      <c r="F364" s="50"/>
      <c r="G364" s="51" t="s">
        <v>585</v>
      </c>
      <c r="H364" s="51" t="s">
        <v>471</v>
      </c>
      <c r="I364" s="52">
        <v>1</v>
      </c>
      <c r="J364" s="52">
        <v>1</v>
      </c>
      <c r="K364" s="51" t="s">
        <v>4</v>
      </c>
      <c r="L364" s="51" t="s">
        <v>11</v>
      </c>
      <c r="M364" s="51" t="s">
        <v>8</v>
      </c>
      <c r="N364" s="51" t="s">
        <v>171</v>
      </c>
      <c r="O364" s="50"/>
      <c r="P364" s="50" t="s">
        <v>608</v>
      </c>
      <c r="Q364" s="50" t="s">
        <v>609</v>
      </c>
      <c r="R364" s="59"/>
      <c r="S364" s="59">
        <f t="shared" si="128"/>
        <v>0</v>
      </c>
      <c r="T364" s="59"/>
      <c r="U364" s="59">
        <f t="shared" si="129"/>
        <v>0</v>
      </c>
      <c r="V364" s="59"/>
      <c r="W364" s="59">
        <f t="shared" si="130"/>
        <v>0</v>
      </c>
      <c r="X364" s="59"/>
      <c r="Y364" s="59">
        <f t="shared" si="131"/>
        <v>0</v>
      </c>
      <c r="Z364" s="58">
        <f>VLOOKUP(E:E,'[3]costed bom'!$E$2:$AA$495,23,0)</f>
        <v>0</v>
      </c>
      <c r="AA364" s="58">
        <f t="shared" si="123"/>
        <v>0</v>
      </c>
      <c r="AB364" s="59"/>
      <c r="AC364" s="50"/>
      <c r="AD364" s="50"/>
    </row>
    <row r="365" spans="1:30" ht="13" x14ac:dyDescent="0.3">
      <c r="A365" s="49">
        <v>392</v>
      </c>
      <c r="B365" s="49">
        <v>7003</v>
      </c>
      <c r="C365" s="50">
        <v>3</v>
      </c>
      <c r="D365" s="51" t="s">
        <v>265</v>
      </c>
      <c r="E365" s="51" t="s">
        <v>367</v>
      </c>
      <c r="F365" s="50"/>
      <c r="G365" s="51" t="s">
        <v>585</v>
      </c>
      <c r="H365" s="51" t="s">
        <v>472</v>
      </c>
      <c r="I365" s="52">
        <v>1</v>
      </c>
      <c r="J365" s="52">
        <v>1</v>
      </c>
      <c r="K365" s="51" t="s">
        <v>4</v>
      </c>
      <c r="L365" s="51" t="s">
        <v>11</v>
      </c>
      <c r="M365" s="51" t="s">
        <v>8</v>
      </c>
      <c r="N365" s="51" t="s">
        <v>171</v>
      </c>
      <c r="O365" s="50"/>
      <c r="P365" s="50" t="s">
        <v>610</v>
      </c>
      <c r="Q365" s="50" t="s">
        <v>611</v>
      </c>
      <c r="R365" s="59"/>
      <c r="S365" s="59">
        <f t="shared" si="128"/>
        <v>0</v>
      </c>
      <c r="T365" s="59"/>
      <c r="U365" s="59">
        <f t="shared" si="129"/>
        <v>0</v>
      </c>
      <c r="V365" s="59"/>
      <c r="W365" s="59">
        <f t="shared" si="130"/>
        <v>0</v>
      </c>
      <c r="X365" s="59"/>
      <c r="Y365" s="59">
        <f t="shared" si="131"/>
        <v>0</v>
      </c>
      <c r="Z365" s="58">
        <f>VLOOKUP(E:E,'[3]costed bom'!$E$2:$AA$495,23,0)</f>
        <v>0</v>
      </c>
      <c r="AA365" s="58">
        <f t="shared" si="123"/>
        <v>0</v>
      </c>
      <c r="AB365" s="59"/>
      <c r="AC365" s="50"/>
      <c r="AD365" s="50"/>
    </row>
    <row r="366" spans="1:30" ht="13" x14ac:dyDescent="0.3">
      <c r="A366" s="49">
        <v>393</v>
      </c>
      <c r="B366" s="49">
        <v>7004</v>
      </c>
      <c r="C366" s="50">
        <v>3</v>
      </c>
      <c r="D366" s="51" t="s">
        <v>265</v>
      </c>
      <c r="E366" s="51" t="s">
        <v>368</v>
      </c>
      <c r="F366" s="50"/>
      <c r="G366" s="51" t="s">
        <v>584</v>
      </c>
      <c r="H366" s="51" t="s">
        <v>473</v>
      </c>
      <c r="I366" s="52">
        <v>1</v>
      </c>
      <c r="J366" s="52">
        <v>1</v>
      </c>
      <c r="K366" s="51" t="s">
        <v>4</v>
      </c>
      <c r="L366" s="51" t="s">
        <v>11</v>
      </c>
      <c r="M366" s="51" t="s">
        <v>8</v>
      </c>
      <c r="N366" s="51" t="s">
        <v>171</v>
      </c>
      <c r="O366" s="50"/>
      <c r="P366" s="50" t="s">
        <v>612</v>
      </c>
      <c r="Q366" s="50" t="s">
        <v>611</v>
      </c>
      <c r="R366" s="59"/>
      <c r="S366" s="59">
        <f t="shared" si="128"/>
        <v>0</v>
      </c>
      <c r="T366" s="59"/>
      <c r="U366" s="59">
        <f t="shared" si="129"/>
        <v>0</v>
      </c>
      <c r="V366" s="59"/>
      <c r="W366" s="59">
        <f t="shared" si="130"/>
        <v>0</v>
      </c>
      <c r="X366" s="59"/>
      <c r="Y366" s="59">
        <f t="shared" si="131"/>
        <v>0</v>
      </c>
      <c r="Z366" s="58">
        <f>VLOOKUP(E:E,'[3]costed bom'!$E$2:$AA$495,23,0)</f>
        <v>0</v>
      </c>
      <c r="AA366" s="58">
        <f t="shared" si="123"/>
        <v>0</v>
      </c>
      <c r="AB366" s="59"/>
      <c r="AC366" s="50"/>
      <c r="AD366" s="50"/>
    </row>
    <row r="367" spans="1:30" ht="13" x14ac:dyDescent="0.3">
      <c r="A367" s="49">
        <v>394</v>
      </c>
      <c r="B367" s="49">
        <v>7005</v>
      </c>
      <c r="C367" s="50">
        <v>3</v>
      </c>
      <c r="D367" s="51" t="s">
        <v>265</v>
      </c>
      <c r="E367" s="51" t="s">
        <v>369</v>
      </c>
      <c r="F367" s="50"/>
      <c r="G367" s="51" t="s">
        <v>584</v>
      </c>
      <c r="H367" s="51" t="s">
        <v>474</v>
      </c>
      <c r="I367" s="52">
        <v>1</v>
      </c>
      <c r="J367" s="52">
        <v>1</v>
      </c>
      <c r="K367" s="51" t="s">
        <v>4</v>
      </c>
      <c r="L367" s="51" t="s">
        <v>11</v>
      </c>
      <c r="M367" s="51" t="s">
        <v>8</v>
      </c>
      <c r="N367" s="51" t="s">
        <v>171</v>
      </c>
      <c r="O367" s="50"/>
      <c r="P367" s="50" t="s">
        <v>613</v>
      </c>
      <c r="Q367" s="50" t="s">
        <v>611</v>
      </c>
      <c r="R367" s="59"/>
      <c r="S367" s="59">
        <f t="shared" si="128"/>
        <v>0</v>
      </c>
      <c r="T367" s="59"/>
      <c r="U367" s="59">
        <f t="shared" si="129"/>
        <v>0</v>
      </c>
      <c r="V367" s="59"/>
      <c r="W367" s="59">
        <f t="shared" si="130"/>
        <v>0</v>
      </c>
      <c r="X367" s="59"/>
      <c r="Y367" s="59">
        <f t="shared" si="131"/>
        <v>0</v>
      </c>
      <c r="Z367" s="58">
        <f>VLOOKUP(E:E,'[3]costed bom'!$E$2:$AA$495,23,0)</f>
        <v>0</v>
      </c>
      <c r="AA367" s="58">
        <f t="shared" si="123"/>
        <v>0</v>
      </c>
      <c r="AB367" s="59"/>
      <c r="AC367" s="50"/>
      <c r="AD367" s="50"/>
    </row>
    <row r="368" spans="1:30" ht="13" x14ac:dyDescent="0.3">
      <c r="A368" s="49">
        <v>395</v>
      </c>
      <c r="B368" s="49">
        <v>7006</v>
      </c>
      <c r="C368" s="50">
        <v>3</v>
      </c>
      <c r="D368" s="51" t="s">
        <v>265</v>
      </c>
      <c r="E368" s="51" t="s">
        <v>370</v>
      </c>
      <c r="F368" s="50"/>
      <c r="G368" s="51" t="s">
        <v>585</v>
      </c>
      <c r="H368" s="51" t="s">
        <v>475</v>
      </c>
      <c r="I368" s="52">
        <v>1</v>
      </c>
      <c r="J368" s="52">
        <v>1</v>
      </c>
      <c r="K368" s="51" t="s">
        <v>4</v>
      </c>
      <c r="L368" s="51" t="s">
        <v>11</v>
      </c>
      <c r="M368" s="51" t="s">
        <v>8</v>
      </c>
      <c r="N368" s="51" t="s">
        <v>171</v>
      </c>
      <c r="O368" s="50"/>
      <c r="P368" s="50" t="s">
        <v>342</v>
      </c>
      <c r="Q368" s="50" t="s">
        <v>342</v>
      </c>
      <c r="R368" s="59"/>
      <c r="S368" s="59">
        <f t="shared" si="128"/>
        <v>0</v>
      </c>
      <c r="T368" s="59"/>
      <c r="U368" s="59">
        <f t="shared" si="129"/>
        <v>0</v>
      </c>
      <c r="V368" s="59"/>
      <c r="W368" s="59">
        <f t="shared" si="130"/>
        <v>0</v>
      </c>
      <c r="X368" s="59"/>
      <c r="Y368" s="59">
        <f t="shared" si="131"/>
        <v>0</v>
      </c>
      <c r="Z368" s="58">
        <f>VLOOKUP(E:E,'[3]costed bom'!$E$2:$AA$495,23,0)</f>
        <v>0</v>
      </c>
      <c r="AA368" s="58">
        <f t="shared" si="123"/>
        <v>0</v>
      </c>
      <c r="AB368" s="59"/>
      <c r="AC368" s="50"/>
      <c r="AD368" s="50"/>
    </row>
    <row r="369" spans="1:30" ht="13" x14ac:dyDescent="0.3">
      <c r="A369" s="49">
        <v>396</v>
      </c>
      <c r="B369" s="49">
        <v>7007</v>
      </c>
      <c r="C369" s="50">
        <v>3</v>
      </c>
      <c r="D369" s="51" t="s">
        <v>265</v>
      </c>
      <c r="E369" s="51" t="s">
        <v>371</v>
      </c>
      <c r="F369" s="50"/>
      <c r="G369" s="51" t="s">
        <v>585</v>
      </c>
      <c r="H369" s="51" t="s">
        <v>476</v>
      </c>
      <c r="I369" s="52">
        <v>1</v>
      </c>
      <c r="J369" s="52">
        <v>1</v>
      </c>
      <c r="K369" s="51" t="s">
        <v>4</v>
      </c>
      <c r="L369" s="51" t="s">
        <v>11</v>
      </c>
      <c r="M369" s="51" t="s">
        <v>8</v>
      </c>
      <c r="N369" s="51" t="s">
        <v>171</v>
      </c>
      <c r="O369" s="50"/>
      <c r="P369" s="50" t="s">
        <v>342</v>
      </c>
      <c r="Q369" s="50" t="s">
        <v>342</v>
      </c>
      <c r="R369" s="59"/>
      <c r="S369" s="59">
        <f t="shared" si="128"/>
        <v>0</v>
      </c>
      <c r="T369" s="59"/>
      <c r="U369" s="59">
        <f t="shared" si="129"/>
        <v>0</v>
      </c>
      <c r="V369" s="59"/>
      <c r="W369" s="59">
        <f t="shared" si="130"/>
        <v>0</v>
      </c>
      <c r="X369" s="59"/>
      <c r="Y369" s="59">
        <f t="shared" si="131"/>
        <v>0</v>
      </c>
      <c r="Z369" s="58">
        <f>VLOOKUP(E:E,'[3]costed bom'!$E$2:$AA$495,23,0)</f>
        <v>0</v>
      </c>
      <c r="AA369" s="58">
        <f t="shared" si="123"/>
        <v>0</v>
      </c>
      <c r="AB369" s="59"/>
      <c r="AC369" s="50"/>
      <c r="AD369" s="50"/>
    </row>
    <row r="370" spans="1:30" ht="13" x14ac:dyDescent="0.3">
      <c r="A370" s="49">
        <v>397</v>
      </c>
      <c r="B370" s="49">
        <v>7008</v>
      </c>
      <c r="C370" s="50">
        <v>3</v>
      </c>
      <c r="D370" s="51" t="s">
        <v>265</v>
      </c>
      <c r="E370" s="51" t="s">
        <v>214</v>
      </c>
      <c r="F370" s="50"/>
      <c r="G370" s="51" t="s">
        <v>585</v>
      </c>
      <c r="H370" s="51" t="s">
        <v>414</v>
      </c>
      <c r="I370" s="52">
        <v>1</v>
      </c>
      <c r="J370" s="52">
        <v>1</v>
      </c>
      <c r="K370" s="51" t="s">
        <v>4</v>
      </c>
      <c r="L370" s="51" t="s">
        <v>11</v>
      </c>
      <c r="M370" s="51" t="s">
        <v>8</v>
      </c>
      <c r="N370" s="51" t="s">
        <v>171</v>
      </c>
      <c r="O370" s="50"/>
      <c r="P370" s="50" t="s">
        <v>215</v>
      </c>
      <c r="Q370" s="50" t="s">
        <v>598</v>
      </c>
      <c r="R370" s="59"/>
      <c r="S370" s="59">
        <f t="shared" si="128"/>
        <v>0</v>
      </c>
      <c r="T370" s="59"/>
      <c r="U370" s="59">
        <f t="shared" si="129"/>
        <v>0</v>
      </c>
      <c r="V370" s="59"/>
      <c r="W370" s="59">
        <f t="shared" si="130"/>
        <v>0</v>
      </c>
      <c r="X370" s="59"/>
      <c r="Y370" s="59">
        <f t="shared" si="131"/>
        <v>0</v>
      </c>
      <c r="Z370" s="58">
        <f>VLOOKUP(E:E,'[3]costed bom'!$E$2:$AA$495,23,0)</f>
        <v>0</v>
      </c>
      <c r="AA370" s="58">
        <f t="shared" si="123"/>
        <v>0</v>
      </c>
      <c r="AB370" s="59"/>
      <c r="AC370" s="50"/>
      <c r="AD370" s="50"/>
    </row>
    <row r="371" spans="1:30" ht="13" x14ac:dyDescent="0.3">
      <c r="A371" s="49">
        <v>398</v>
      </c>
      <c r="B371" s="49">
        <v>7009</v>
      </c>
      <c r="C371" s="50">
        <v>3</v>
      </c>
      <c r="D371" s="51" t="s">
        <v>265</v>
      </c>
      <c r="E371" s="51" t="s">
        <v>266</v>
      </c>
      <c r="F371" s="50"/>
      <c r="G371" s="51" t="s">
        <v>585</v>
      </c>
      <c r="H371" s="51" t="s">
        <v>477</v>
      </c>
      <c r="I371" s="52">
        <v>1</v>
      </c>
      <c r="J371" s="52">
        <v>1</v>
      </c>
      <c r="K371" s="51" t="s">
        <v>4</v>
      </c>
      <c r="L371" s="51" t="s">
        <v>11</v>
      </c>
      <c r="M371" s="51" t="s">
        <v>8</v>
      </c>
      <c r="N371" s="51" t="s">
        <v>171</v>
      </c>
      <c r="O371" s="50"/>
      <c r="P371" s="50" t="s">
        <v>267</v>
      </c>
      <c r="Q371" s="50" t="s">
        <v>598</v>
      </c>
      <c r="R371" s="59"/>
      <c r="S371" s="59">
        <f t="shared" si="128"/>
        <v>0</v>
      </c>
      <c r="T371" s="59"/>
      <c r="U371" s="59">
        <f t="shared" si="129"/>
        <v>0</v>
      </c>
      <c r="V371" s="59"/>
      <c r="W371" s="59">
        <f t="shared" si="130"/>
        <v>0</v>
      </c>
      <c r="X371" s="59"/>
      <c r="Y371" s="59">
        <f t="shared" si="131"/>
        <v>0</v>
      </c>
      <c r="Z371" s="58">
        <f>VLOOKUP(E:E,'[3]costed bom'!$E$2:$AA$495,23,0)</f>
        <v>0</v>
      </c>
      <c r="AA371" s="58">
        <f t="shared" si="123"/>
        <v>0</v>
      </c>
      <c r="AB371" s="59"/>
      <c r="AC371" s="50"/>
      <c r="AD371" s="50"/>
    </row>
    <row r="372" spans="1:30" ht="13" x14ac:dyDescent="0.3">
      <c r="A372" s="49">
        <v>399</v>
      </c>
      <c r="B372" s="49">
        <v>7010</v>
      </c>
      <c r="C372" s="50">
        <v>3</v>
      </c>
      <c r="D372" s="51" t="s">
        <v>265</v>
      </c>
      <c r="E372" s="51" t="s">
        <v>268</v>
      </c>
      <c r="F372" s="50"/>
      <c r="G372" s="51" t="s">
        <v>585</v>
      </c>
      <c r="H372" s="51" t="s">
        <v>269</v>
      </c>
      <c r="I372" s="52">
        <v>1</v>
      </c>
      <c r="J372" s="52">
        <v>1</v>
      </c>
      <c r="K372" s="51" t="s">
        <v>4</v>
      </c>
      <c r="L372" s="51" t="s">
        <v>11</v>
      </c>
      <c r="M372" s="51" t="s">
        <v>8</v>
      </c>
      <c r="N372" s="51" t="s">
        <v>171</v>
      </c>
      <c r="O372" s="50"/>
      <c r="P372" s="50" t="s">
        <v>270</v>
      </c>
      <c r="Q372" s="50" t="s">
        <v>598</v>
      </c>
      <c r="R372" s="59"/>
      <c r="S372" s="59">
        <f t="shared" si="128"/>
        <v>0</v>
      </c>
      <c r="T372" s="59"/>
      <c r="U372" s="59">
        <f t="shared" si="129"/>
        <v>0</v>
      </c>
      <c r="V372" s="59"/>
      <c r="W372" s="59">
        <f t="shared" si="130"/>
        <v>0</v>
      </c>
      <c r="X372" s="59"/>
      <c r="Y372" s="59">
        <f t="shared" si="131"/>
        <v>0</v>
      </c>
      <c r="Z372" s="58">
        <f>VLOOKUP(E:E,'[3]costed bom'!$E$2:$AA$495,23,0)</f>
        <v>0</v>
      </c>
      <c r="AA372" s="58">
        <f t="shared" si="123"/>
        <v>0</v>
      </c>
      <c r="AB372" s="59"/>
      <c r="AC372" s="50"/>
      <c r="AD372" s="50"/>
    </row>
    <row r="373" spans="1:30" ht="13" x14ac:dyDescent="0.3">
      <c r="A373" s="49">
        <v>400</v>
      </c>
      <c r="B373" s="49">
        <v>7011</v>
      </c>
      <c r="C373" s="50">
        <v>3</v>
      </c>
      <c r="D373" s="51" t="s">
        <v>265</v>
      </c>
      <c r="E373" s="51" t="s">
        <v>372</v>
      </c>
      <c r="F373" s="50"/>
      <c r="G373" s="51" t="s">
        <v>585</v>
      </c>
      <c r="H373" s="51" t="s">
        <v>478</v>
      </c>
      <c r="I373" s="52">
        <v>1</v>
      </c>
      <c r="J373" s="52">
        <v>1</v>
      </c>
      <c r="K373" s="51" t="s">
        <v>4</v>
      </c>
      <c r="L373" s="51" t="s">
        <v>11</v>
      </c>
      <c r="M373" s="51" t="s">
        <v>8</v>
      </c>
      <c r="N373" s="51" t="s">
        <v>171</v>
      </c>
      <c r="O373" s="50"/>
      <c r="P373" s="50" t="s">
        <v>614</v>
      </c>
      <c r="Q373" s="50" t="s">
        <v>598</v>
      </c>
      <c r="R373" s="59"/>
      <c r="S373" s="59">
        <f t="shared" si="128"/>
        <v>0</v>
      </c>
      <c r="T373" s="59"/>
      <c r="U373" s="59">
        <f t="shared" si="129"/>
        <v>0</v>
      </c>
      <c r="V373" s="59"/>
      <c r="W373" s="59">
        <f t="shared" si="130"/>
        <v>0</v>
      </c>
      <c r="X373" s="59"/>
      <c r="Y373" s="59">
        <f t="shared" si="131"/>
        <v>0</v>
      </c>
      <c r="Z373" s="58">
        <f>VLOOKUP(E:E,'[3]costed bom'!$E$2:$AA$495,23,0)</f>
        <v>0</v>
      </c>
      <c r="AA373" s="58">
        <f t="shared" si="123"/>
        <v>0</v>
      </c>
      <c r="AB373" s="59"/>
      <c r="AC373" s="50"/>
      <c r="AD373" s="50"/>
    </row>
    <row r="374" spans="1:30" ht="13" x14ac:dyDescent="0.3">
      <c r="A374" s="49">
        <v>401</v>
      </c>
      <c r="B374" s="49">
        <v>7012</v>
      </c>
      <c r="C374" s="50">
        <v>3</v>
      </c>
      <c r="D374" s="51" t="s">
        <v>265</v>
      </c>
      <c r="E374" s="51" t="s">
        <v>373</v>
      </c>
      <c r="F374" s="50"/>
      <c r="G374" s="51" t="s">
        <v>584</v>
      </c>
      <c r="H374" s="51" t="s">
        <v>479</v>
      </c>
      <c r="I374" s="52">
        <v>1</v>
      </c>
      <c r="J374" s="52">
        <v>1</v>
      </c>
      <c r="K374" s="51" t="s">
        <v>4</v>
      </c>
      <c r="L374" s="51" t="s">
        <v>11</v>
      </c>
      <c r="M374" s="51" t="s">
        <v>8</v>
      </c>
      <c r="N374" s="51" t="s">
        <v>171</v>
      </c>
      <c r="O374" s="50"/>
      <c r="P374" s="50" t="s">
        <v>615</v>
      </c>
      <c r="Q374" s="50" t="s">
        <v>598</v>
      </c>
      <c r="R374" s="59"/>
      <c r="S374" s="59">
        <f t="shared" si="128"/>
        <v>0</v>
      </c>
      <c r="T374" s="59"/>
      <c r="U374" s="59">
        <f t="shared" si="129"/>
        <v>0</v>
      </c>
      <c r="V374" s="59"/>
      <c r="W374" s="59">
        <f t="shared" si="130"/>
        <v>0</v>
      </c>
      <c r="X374" s="59"/>
      <c r="Y374" s="59">
        <f t="shared" si="131"/>
        <v>0</v>
      </c>
      <c r="Z374" s="58">
        <f>VLOOKUP(E:E,'[3]costed bom'!$E$2:$AA$495,23,0)</f>
        <v>0</v>
      </c>
      <c r="AA374" s="58">
        <f t="shared" si="123"/>
        <v>0</v>
      </c>
      <c r="AB374" s="59"/>
      <c r="AC374" s="50"/>
      <c r="AD374" s="50"/>
    </row>
    <row r="375" spans="1:30" ht="13" x14ac:dyDescent="0.3">
      <c r="A375" s="49">
        <v>402</v>
      </c>
      <c r="B375" s="49">
        <v>7013</v>
      </c>
      <c r="C375" s="50">
        <v>3</v>
      </c>
      <c r="D375" s="51" t="s">
        <v>265</v>
      </c>
      <c r="E375" s="51" t="s">
        <v>170</v>
      </c>
      <c r="F375" s="50"/>
      <c r="G375" s="51" t="s">
        <v>578</v>
      </c>
      <c r="H375" s="51" t="s">
        <v>388</v>
      </c>
      <c r="I375" s="52">
        <v>1</v>
      </c>
      <c r="J375" s="52">
        <v>1</v>
      </c>
      <c r="K375" s="51" t="s">
        <v>4</v>
      </c>
      <c r="L375" s="51" t="s">
        <v>11</v>
      </c>
      <c r="M375" s="51" t="s">
        <v>8</v>
      </c>
      <c r="N375" s="51" t="s">
        <v>171</v>
      </c>
      <c r="O375" s="50"/>
      <c r="P375" s="50" t="s">
        <v>342</v>
      </c>
      <c r="Q375" s="50" t="s">
        <v>342</v>
      </c>
      <c r="R375" s="59"/>
      <c r="S375" s="59">
        <f t="shared" si="128"/>
        <v>0</v>
      </c>
      <c r="T375" s="59"/>
      <c r="U375" s="59">
        <f t="shared" si="129"/>
        <v>0</v>
      </c>
      <c r="V375" s="59"/>
      <c r="W375" s="59">
        <f t="shared" si="130"/>
        <v>0</v>
      </c>
      <c r="X375" s="59"/>
      <c r="Y375" s="59">
        <f t="shared" si="131"/>
        <v>0</v>
      </c>
      <c r="Z375" s="58">
        <f>VLOOKUP(E:E,'[3]costed bom'!$E$2:$AA$495,23,0)</f>
        <v>0</v>
      </c>
      <c r="AA375" s="58">
        <f t="shared" si="123"/>
        <v>0</v>
      </c>
      <c r="AB375" s="59"/>
      <c r="AC375" s="50"/>
      <c r="AD375" s="50"/>
    </row>
    <row r="376" spans="1:30" ht="13" x14ac:dyDescent="0.3">
      <c r="A376" s="49">
        <v>403</v>
      </c>
      <c r="B376" s="49">
        <v>7014</v>
      </c>
      <c r="C376" s="50">
        <v>3</v>
      </c>
      <c r="D376" s="51" t="s">
        <v>265</v>
      </c>
      <c r="E376" s="51" t="s">
        <v>374</v>
      </c>
      <c r="F376" s="50"/>
      <c r="G376" s="51" t="s">
        <v>589</v>
      </c>
      <c r="H376" s="51" t="s">
        <v>480</v>
      </c>
      <c r="I376" s="52">
        <v>1</v>
      </c>
      <c r="J376" s="52">
        <v>1</v>
      </c>
      <c r="K376" s="51" t="s">
        <v>4</v>
      </c>
      <c r="L376" s="51" t="s">
        <v>11</v>
      </c>
      <c r="M376" s="51" t="s">
        <v>8</v>
      </c>
      <c r="N376" s="51" t="s">
        <v>171</v>
      </c>
      <c r="O376" s="50"/>
      <c r="P376" s="50" t="s">
        <v>342</v>
      </c>
      <c r="Q376" s="50" t="s">
        <v>342</v>
      </c>
      <c r="R376" s="59"/>
      <c r="S376" s="59">
        <f t="shared" si="128"/>
        <v>0</v>
      </c>
      <c r="T376" s="59"/>
      <c r="U376" s="59">
        <f t="shared" si="129"/>
        <v>0</v>
      </c>
      <c r="V376" s="59"/>
      <c r="W376" s="59">
        <f t="shared" si="130"/>
        <v>0</v>
      </c>
      <c r="X376" s="59"/>
      <c r="Y376" s="59">
        <f t="shared" si="131"/>
        <v>0</v>
      </c>
      <c r="Z376" s="58">
        <f>VLOOKUP(E:E,'[3]costed bom'!$E$2:$AA$495,23,0)</f>
        <v>0</v>
      </c>
      <c r="AA376" s="58">
        <f t="shared" si="123"/>
        <v>0</v>
      </c>
      <c r="AB376" s="59"/>
      <c r="AC376" s="50"/>
      <c r="AD376" s="50"/>
    </row>
    <row r="377" spans="1:30" ht="13" x14ac:dyDescent="0.3">
      <c r="A377" s="49">
        <v>404</v>
      </c>
      <c r="B377" s="49">
        <v>7001</v>
      </c>
      <c r="C377" s="50">
        <v>2</v>
      </c>
      <c r="D377" s="51" t="s">
        <v>102</v>
      </c>
      <c r="E377" s="51" t="s">
        <v>236</v>
      </c>
      <c r="F377" s="50"/>
      <c r="G377" s="51" t="s">
        <v>587</v>
      </c>
      <c r="H377" s="51" t="s">
        <v>430</v>
      </c>
      <c r="I377" s="52">
        <v>1</v>
      </c>
      <c r="J377" s="52">
        <v>1</v>
      </c>
      <c r="K377" s="51" t="s">
        <v>4</v>
      </c>
      <c r="L377" s="51" t="s">
        <v>11</v>
      </c>
      <c r="M377" s="51" t="s">
        <v>8</v>
      </c>
      <c r="N377" s="51" t="s">
        <v>171</v>
      </c>
      <c r="O377" s="50"/>
      <c r="P377" s="50" t="s">
        <v>342</v>
      </c>
      <c r="Q377" s="50" t="s">
        <v>342</v>
      </c>
      <c r="R377" s="59"/>
      <c r="S377" s="59">
        <f t="shared" si="128"/>
        <v>0</v>
      </c>
      <c r="T377" s="59"/>
      <c r="U377" s="59">
        <f t="shared" si="129"/>
        <v>0</v>
      </c>
      <c r="V377" s="59"/>
      <c r="W377" s="59">
        <f t="shared" si="130"/>
        <v>0</v>
      </c>
      <c r="X377" s="59"/>
      <c r="Y377" s="59">
        <f t="shared" si="131"/>
        <v>0</v>
      </c>
      <c r="Z377" s="58">
        <f>VLOOKUP(E:E,'[3]costed bom'!$E$2:$AA$495,23,0)</f>
        <v>0</v>
      </c>
      <c r="AA377" s="58">
        <f t="shared" si="123"/>
        <v>0</v>
      </c>
      <c r="AB377" s="59"/>
      <c r="AC377" s="50"/>
      <c r="AD377" s="50"/>
    </row>
    <row r="378" spans="1:30" ht="13" x14ac:dyDescent="0.3">
      <c r="A378" s="49">
        <v>405</v>
      </c>
      <c r="B378" s="49">
        <v>7002</v>
      </c>
      <c r="C378" s="50">
        <v>2</v>
      </c>
      <c r="D378" s="51" t="s">
        <v>102</v>
      </c>
      <c r="E378" s="51" t="s">
        <v>173</v>
      </c>
      <c r="F378" s="50"/>
      <c r="G378" s="51" t="s">
        <v>582</v>
      </c>
      <c r="H378" s="51" t="s">
        <v>391</v>
      </c>
      <c r="I378" s="52">
        <v>1</v>
      </c>
      <c r="J378" s="52">
        <v>1</v>
      </c>
      <c r="K378" s="51" t="s">
        <v>4</v>
      </c>
      <c r="L378" s="51" t="s">
        <v>11</v>
      </c>
      <c r="M378" s="51" t="s">
        <v>8</v>
      </c>
      <c r="N378" s="51" t="s">
        <v>171</v>
      </c>
      <c r="O378" s="50"/>
      <c r="P378" s="50" t="s">
        <v>342</v>
      </c>
      <c r="Q378" s="50" t="s">
        <v>342</v>
      </c>
      <c r="R378" s="59"/>
      <c r="S378" s="59">
        <f t="shared" si="128"/>
        <v>0</v>
      </c>
      <c r="T378" s="59"/>
      <c r="U378" s="59">
        <f t="shared" si="129"/>
        <v>0</v>
      </c>
      <c r="V378" s="59"/>
      <c r="W378" s="59">
        <f t="shared" si="130"/>
        <v>0</v>
      </c>
      <c r="X378" s="59"/>
      <c r="Y378" s="59">
        <f t="shared" si="131"/>
        <v>0</v>
      </c>
      <c r="Z378" s="58">
        <f>VLOOKUP(E:E,'[3]costed bom'!$E$2:$AA$495,23,0)</f>
        <v>0</v>
      </c>
      <c r="AA378" s="58">
        <f t="shared" si="123"/>
        <v>0</v>
      </c>
      <c r="AB378" s="59"/>
      <c r="AC378" s="50"/>
      <c r="AD378" s="50"/>
    </row>
    <row r="379" spans="1:30" ht="13" x14ac:dyDescent="0.3">
      <c r="A379" s="47">
        <v>406</v>
      </c>
      <c r="B379" s="47">
        <v>57</v>
      </c>
      <c r="C379">
        <v>1</v>
      </c>
      <c r="D379" s="46" t="s">
        <v>2</v>
      </c>
      <c r="E379" s="46" t="s">
        <v>103</v>
      </c>
      <c r="F379" t="s">
        <v>638</v>
      </c>
      <c r="G379" s="46" t="s">
        <v>585</v>
      </c>
      <c r="H379" s="46" t="s">
        <v>534</v>
      </c>
      <c r="I379" s="48">
        <v>1</v>
      </c>
      <c r="J379" s="48">
        <v>1</v>
      </c>
      <c r="K379" s="46" t="s">
        <v>4</v>
      </c>
      <c r="L379" s="46" t="s">
        <v>11</v>
      </c>
      <c r="M379" s="46" t="s">
        <v>8</v>
      </c>
      <c r="N379" s="46" t="s">
        <v>5</v>
      </c>
      <c r="O379" s="61" t="s">
        <v>640</v>
      </c>
      <c r="P379" t="s">
        <v>342</v>
      </c>
      <c r="Q379" t="s">
        <v>342</v>
      </c>
      <c r="R379" s="58">
        <f>VLOOKUP(E:E,'[2]853-224170-107'!$A:$F,6,0)</f>
        <v>74.099999999999994</v>
      </c>
      <c r="S379" s="58">
        <f>J379*R379</f>
        <v>74.099999999999994</v>
      </c>
      <c r="T379" s="58">
        <f>VLOOKUP(E:E,'[2]853-224170-107'!$A:$H,8,0)</f>
        <v>72.150000000000006</v>
      </c>
      <c r="U379" s="58">
        <f>J379*T379</f>
        <v>72.150000000000006</v>
      </c>
      <c r="V379" s="58">
        <f>VLOOKUP(E:E,'[2]853-224170-107'!$A:$J,10,0)</f>
        <v>70.2</v>
      </c>
      <c r="W379" s="58">
        <f>J379*V379</f>
        <v>70.2</v>
      </c>
      <c r="X379" s="58">
        <f>VLOOKUP(E:E,'[2]853-224170-107'!$A:$L,12,0)</f>
        <v>68.25</v>
      </c>
      <c r="Y379" s="58">
        <f>J379*X379</f>
        <v>68.25</v>
      </c>
      <c r="Z379" s="58">
        <f>VLOOKUP(E:E,'[3]costed bom'!$E$2:$AA$495,23,0)</f>
        <v>65</v>
      </c>
      <c r="AA379" s="58">
        <f t="shared" si="123"/>
        <v>65</v>
      </c>
      <c r="AB379" s="58">
        <f>Y379-AA379</f>
        <v>3.25</v>
      </c>
      <c r="AC379">
        <v>126</v>
      </c>
      <c r="AD379" t="s">
        <v>670</v>
      </c>
    </row>
    <row r="380" spans="1:30" ht="13" x14ac:dyDescent="0.3">
      <c r="A380" s="49">
        <v>407</v>
      </c>
      <c r="B380" s="49">
        <v>1</v>
      </c>
      <c r="C380" s="50">
        <v>2</v>
      </c>
      <c r="D380" s="51" t="s">
        <v>103</v>
      </c>
      <c r="E380" s="51" t="s">
        <v>268</v>
      </c>
      <c r="F380" s="50"/>
      <c r="G380" s="51" t="s">
        <v>585</v>
      </c>
      <c r="H380" s="51" t="s">
        <v>269</v>
      </c>
      <c r="I380" s="52">
        <v>2</v>
      </c>
      <c r="J380" s="52">
        <v>2</v>
      </c>
      <c r="K380" s="51" t="s">
        <v>4</v>
      </c>
      <c r="L380" s="51" t="s">
        <v>11</v>
      </c>
      <c r="M380" s="51" t="s">
        <v>8</v>
      </c>
      <c r="N380" s="51" t="s">
        <v>5</v>
      </c>
      <c r="O380" s="50"/>
      <c r="P380" s="50" t="s">
        <v>270</v>
      </c>
      <c r="Q380" s="50" t="s">
        <v>598</v>
      </c>
      <c r="R380" s="59"/>
      <c r="S380" s="59">
        <f t="shared" ref="S380:S405" si="132">J380*R380</f>
        <v>0</v>
      </c>
      <c r="T380" s="59"/>
      <c r="U380" s="59">
        <f t="shared" ref="U380:U405" si="133">J380*T380</f>
        <v>0</v>
      </c>
      <c r="V380" s="59"/>
      <c r="W380" s="59">
        <f t="shared" ref="W380:W405" si="134">J380*V380</f>
        <v>0</v>
      </c>
      <c r="X380" s="59"/>
      <c r="Y380" s="59">
        <f t="shared" ref="Y380:Y405" si="135">J380*X380</f>
        <v>0</v>
      </c>
      <c r="Z380" s="58">
        <f>VLOOKUP(E:E,'[3]costed bom'!$E$2:$AA$495,23,0)</f>
        <v>0</v>
      </c>
      <c r="AA380" s="58">
        <f t="shared" si="123"/>
        <v>0</v>
      </c>
      <c r="AB380" s="59"/>
      <c r="AC380" s="50"/>
      <c r="AD380" s="50"/>
    </row>
    <row r="381" spans="1:30" ht="13" x14ac:dyDescent="0.3">
      <c r="A381" s="49">
        <v>408</v>
      </c>
      <c r="B381" s="49">
        <v>2</v>
      </c>
      <c r="C381" s="50">
        <v>2</v>
      </c>
      <c r="D381" s="51" t="s">
        <v>103</v>
      </c>
      <c r="E381" s="51" t="s">
        <v>311</v>
      </c>
      <c r="F381" s="50"/>
      <c r="G381" s="51" t="s">
        <v>585</v>
      </c>
      <c r="H381" s="51" t="s">
        <v>528</v>
      </c>
      <c r="I381" s="52">
        <v>0.5</v>
      </c>
      <c r="J381" s="52">
        <v>0.5</v>
      </c>
      <c r="K381" s="51" t="s">
        <v>163</v>
      </c>
      <c r="L381" s="51" t="s">
        <v>11</v>
      </c>
      <c r="M381" s="51" t="s">
        <v>8</v>
      </c>
      <c r="N381" s="51" t="s">
        <v>5</v>
      </c>
      <c r="O381" s="50"/>
      <c r="P381" s="50" t="s">
        <v>628</v>
      </c>
      <c r="Q381" s="50" t="s">
        <v>203</v>
      </c>
      <c r="R381" s="59"/>
      <c r="S381" s="59">
        <f t="shared" si="132"/>
        <v>0</v>
      </c>
      <c r="T381" s="59"/>
      <c r="U381" s="59">
        <f t="shared" si="133"/>
        <v>0</v>
      </c>
      <c r="V381" s="59"/>
      <c r="W381" s="59">
        <f t="shared" si="134"/>
        <v>0</v>
      </c>
      <c r="X381" s="59"/>
      <c r="Y381" s="59">
        <f t="shared" si="135"/>
        <v>0</v>
      </c>
      <c r="Z381" s="58">
        <f>VLOOKUP(E:E,'[3]costed bom'!$E$2:$AA$495,23,0)</f>
        <v>0</v>
      </c>
      <c r="AA381" s="58">
        <f t="shared" si="123"/>
        <v>0</v>
      </c>
      <c r="AB381" s="59"/>
      <c r="AC381" s="50"/>
      <c r="AD381" s="50"/>
    </row>
    <row r="382" spans="1:30" ht="13" x14ac:dyDescent="0.3">
      <c r="A382" s="49">
        <v>409</v>
      </c>
      <c r="B382" s="49">
        <v>11</v>
      </c>
      <c r="C382" s="50">
        <v>2</v>
      </c>
      <c r="D382" s="51" t="s">
        <v>103</v>
      </c>
      <c r="E382" s="51" t="s">
        <v>274</v>
      </c>
      <c r="F382" s="50"/>
      <c r="G382" s="51" t="s">
        <v>584</v>
      </c>
      <c r="H382" s="51" t="s">
        <v>490</v>
      </c>
      <c r="I382" s="52">
        <v>1</v>
      </c>
      <c r="J382" s="52">
        <v>1</v>
      </c>
      <c r="K382" s="51" t="s">
        <v>4</v>
      </c>
      <c r="L382" s="51" t="s">
        <v>11</v>
      </c>
      <c r="M382" s="51" t="s">
        <v>8</v>
      </c>
      <c r="N382" s="51" t="s">
        <v>5</v>
      </c>
      <c r="O382" s="50"/>
      <c r="P382" s="50" t="s">
        <v>616</v>
      </c>
      <c r="Q382" s="50" t="s">
        <v>594</v>
      </c>
      <c r="R382" s="59"/>
      <c r="S382" s="59">
        <f t="shared" si="132"/>
        <v>0</v>
      </c>
      <c r="T382" s="59"/>
      <c r="U382" s="59">
        <f t="shared" si="133"/>
        <v>0</v>
      </c>
      <c r="V382" s="59"/>
      <c r="W382" s="59">
        <f t="shared" si="134"/>
        <v>0</v>
      </c>
      <c r="X382" s="59"/>
      <c r="Y382" s="59">
        <f t="shared" si="135"/>
        <v>0</v>
      </c>
      <c r="Z382" s="58">
        <f>VLOOKUP(E:E,'[3]costed bom'!$E$2:$AA$495,23,0)</f>
        <v>0</v>
      </c>
      <c r="AA382" s="58">
        <f t="shared" si="123"/>
        <v>0</v>
      </c>
      <c r="AB382" s="59"/>
      <c r="AC382" s="50"/>
      <c r="AD382" s="50"/>
    </row>
    <row r="383" spans="1:30" ht="13" x14ac:dyDescent="0.3">
      <c r="A383" s="49">
        <v>410</v>
      </c>
      <c r="B383" s="49">
        <v>12</v>
      </c>
      <c r="C383" s="50">
        <v>2</v>
      </c>
      <c r="D383" s="51" t="s">
        <v>103</v>
      </c>
      <c r="E383" s="51" t="s">
        <v>302</v>
      </c>
      <c r="F383" s="50"/>
      <c r="G383" s="51" t="s">
        <v>584</v>
      </c>
      <c r="H383" s="51" t="s">
        <v>516</v>
      </c>
      <c r="I383" s="52">
        <v>1</v>
      </c>
      <c r="J383" s="52">
        <v>1</v>
      </c>
      <c r="K383" s="51" t="s">
        <v>4</v>
      </c>
      <c r="L383" s="51" t="s">
        <v>11</v>
      </c>
      <c r="M383" s="51" t="s">
        <v>8</v>
      </c>
      <c r="N383" s="51" t="s">
        <v>5</v>
      </c>
      <c r="O383" s="50"/>
      <c r="P383" s="50" t="s">
        <v>349</v>
      </c>
      <c r="Q383" s="50" t="s">
        <v>604</v>
      </c>
      <c r="R383" s="59"/>
      <c r="S383" s="59">
        <f t="shared" si="132"/>
        <v>0</v>
      </c>
      <c r="T383" s="59"/>
      <c r="U383" s="59">
        <f t="shared" si="133"/>
        <v>0</v>
      </c>
      <c r="V383" s="59"/>
      <c r="W383" s="59">
        <f t="shared" si="134"/>
        <v>0</v>
      </c>
      <c r="X383" s="59"/>
      <c r="Y383" s="59">
        <f t="shared" si="135"/>
        <v>0</v>
      </c>
      <c r="Z383" s="58">
        <f>VLOOKUP(E:E,'[3]costed bom'!$E$2:$AA$495,23,0)</f>
        <v>0</v>
      </c>
      <c r="AA383" s="58">
        <f t="shared" si="123"/>
        <v>0</v>
      </c>
      <c r="AB383" s="59"/>
      <c r="AC383" s="50"/>
      <c r="AD383" s="50"/>
    </row>
    <row r="384" spans="1:30" ht="13" x14ac:dyDescent="0.3">
      <c r="A384" s="49">
        <v>411</v>
      </c>
      <c r="B384" s="49">
        <v>13</v>
      </c>
      <c r="C384" s="50">
        <v>2</v>
      </c>
      <c r="D384" s="51" t="s">
        <v>103</v>
      </c>
      <c r="E384" s="51" t="s">
        <v>285</v>
      </c>
      <c r="F384" s="50"/>
      <c r="G384" s="51" t="s">
        <v>584</v>
      </c>
      <c r="H384" s="51" t="s">
        <v>501</v>
      </c>
      <c r="I384" s="52">
        <v>2</v>
      </c>
      <c r="J384" s="52">
        <v>2</v>
      </c>
      <c r="K384" s="51" t="s">
        <v>4</v>
      </c>
      <c r="L384" s="51" t="s">
        <v>11</v>
      </c>
      <c r="M384" s="51" t="s">
        <v>8</v>
      </c>
      <c r="N384" s="51" t="s">
        <v>5</v>
      </c>
      <c r="O384" s="50"/>
      <c r="P384" s="50" t="s">
        <v>348</v>
      </c>
      <c r="Q384" s="50" t="s">
        <v>604</v>
      </c>
      <c r="R384" s="59"/>
      <c r="S384" s="59">
        <f t="shared" si="132"/>
        <v>0</v>
      </c>
      <c r="T384" s="59"/>
      <c r="U384" s="59">
        <f t="shared" si="133"/>
        <v>0</v>
      </c>
      <c r="V384" s="59"/>
      <c r="W384" s="59">
        <f t="shared" si="134"/>
        <v>0</v>
      </c>
      <c r="X384" s="59"/>
      <c r="Y384" s="59">
        <f t="shared" si="135"/>
        <v>0</v>
      </c>
      <c r="Z384" s="58">
        <f>VLOOKUP(E:E,'[3]costed bom'!$E$2:$AA$495,23,0)</f>
        <v>0</v>
      </c>
      <c r="AA384" s="58">
        <f t="shared" si="123"/>
        <v>0</v>
      </c>
      <c r="AB384" s="59"/>
      <c r="AC384" s="50"/>
      <c r="AD384" s="50"/>
    </row>
    <row r="385" spans="1:30" ht="13" x14ac:dyDescent="0.3">
      <c r="A385" s="49">
        <v>412</v>
      </c>
      <c r="B385" s="49">
        <v>14</v>
      </c>
      <c r="C385" s="50">
        <v>2</v>
      </c>
      <c r="D385" s="51" t="s">
        <v>103</v>
      </c>
      <c r="E385" s="51" t="s">
        <v>206</v>
      </c>
      <c r="F385" s="50"/>
      <c r="G385" s="51" t="s">
        <v>585</v>
      </c>
      <c r="H385" s="51" t="s">
        <v>409</v>
      </c>
      <c r="I385" s="52">
        <v>2</v>
      </c>
      <c r="J385" s="52">
        <v>2</v>
      </c>
      <c r="K385" s="51" t="s">
        <v>4</v>
      </c>
      <c r="L385" s="51" t="s">
        <v>11</v>
      </c>
      <c r="M385" s="51" t="s">
        <v>8</v>
      </c>
      <c r="N385" s="51" t="s">
        <v>5</v>
      </c>
      <c r="O385" s="50"/>
      <c r="P385" s="50" t="s">
        <v>207</v>
      </c>
      <c r="Q385" s="50" t="s">
        <v>596</v>
      </c>
      <c r="R385" s="59"/>
      <c r="S385" s="59">
        <f t="shared" si="132"/>
        <v>0</v>
      </c>
      <c r="T385" s="59"/>
      <c r="U385" s="59">
        <f t="shared" si="133"/>
        <v>0</v>
      </c>
      <c r="V385" s="59"/>
      <c r="W385" s="59">
        <f t="shared" si="134"/>
        <v>0</v>
      </c>
      <c r="X385" s="59"/>
      <c r="Y385" s="59">
        <f t="shared" si="135"/>
        <v>0</v>
      </c>
      <c r="Z385" s="58">
        <f>VLOOKUP(E:E,'[3]costed bom'!$E$2:$AA$495,23,0)</f>
        <v>0</v>
      </c>
      <c r="AA385" s="58">
        <f t="shared" si="123"/>
        <v>0</v>
      </c>
      <c r="AB385" s="59"/>
      <c r="AC385" s="50"/>
      <c r="AD385" s="50"/>
    </row>
    <row r="386" spans="1:30" ht="13" x14ac:dyDescent="0.3">
      <c r="A386" s="49">
        <v>413</v>
      </c>
      <c r="B386" s="49">
        <v>15</v>
      </c>
      <c r="C386" s="50">
        <v>2</v>
      </c>
      <c r="D386" s="51" t="s">
        <v>103</v>
      </c>
      <c r="E386" s="51" t="s">
        <v>278</v>
      </c>
      <c r="F386" s="50"/>
      <c r="G386" s="51" t="s">
        <v>585</v>
      </c>
      <c r="H386" s="51" t="s">
        <v>496</v>
      </c>
      <c r="I386" s="52">
        <v>1</v>
      </c>
      <c r="J386" s="52">
        <v>1</v>
      </c>
      <c r="K386" s="51" t="s">
        <v>4</v>
      </c>
      <c r="L386" s="51" t="s">
        <v>11</v>
      </c>
      <c r="M386" s="51" t="s">
        <v>8</v>
      </c>
      <c r="N386" s="51" t="s">
        <v>5</v>
      </c>
      <c r="O386" s="50"/>
      <c r="P386" s="50" t="s">
        <v>279</v>
      </c>
      <c r="Q386" s="50" t="s">
        <v>594</v>
      </c>
      <c r="R386" s="59"/>
      <c r="S386" s="59">
        <f t="shared" si="132"/>
        <v>0</v>
      </c>
      <c r="T386" s="59"/>
      <c r="U386" s="59">
        <f t="shared" si="133"/>
        <v>0</v>
      </c>
      <c r="V386" s="59"/>
      <c r="W386" s="59">
        <f t="shared" si="134"/>
        <v>0</v>
      </c>
      <c r="X386" s="59"/>
      <c r="Y386" s="59">
        <f t="shared" si="135"/>
        <v>0</v>
      </c>
      <c r="Z386" s="58">
        <f>VLOOKUP(E:E,'[3]costed bom'!$E$2:$AA$495,23,0)</f>
        <v>0</v>
      </c>
      <c r="AA386" s="58">
        <f t="shared" si="123"/>
        <v>0</v>
      </c>
      <c r="AB386" s="59"/>
      <c r="AC386" s="50"/>
      <c r="AD386" s="50"/>
    </row>
    <row r="387" spans="1:30" ht="13" x14ac:dyDescent="0.3">
      <c r="A387" s="49">
        <v>414</v>
      </c>
      <c r="B387" s="49">
        <v>16</v>
      </c>
      <c r="C387" s="50">
        <v>2</v>
      </c>
      <c r="D387" s="51" t="s">
        <v>103</v>
      </c>
      <c r="E387" s="51" t="s">
        <v>312</v>
      </c>
      <c r="F387" s="50"/>
      <c r="G387" s="51" t="s">
        <v>584</v>
      </c>
      <c r="H387" s="51" t="s">
        <v>529</v>
      </c>
      <c r="I387" s="52">
        <v>0.5</v>
      </c>
      <c r="J387" s="52">
        <v>0.5</v>
      </c>
      <c r="K387" s="51" t="s">
        <v>163</v>
      </c>
      <c r="L387" s="51" t="s">
        <v>11</v>
      </c>
      <c r="M387" s="51" t="s">
        <v>8</v>
      </c>
      <c r="N387" s="51" t="s">
        <v>5</v>
      </c>
      <c r="O387" s="50"/>
      <c r="P387" s="50" t="s">
        <v>313</v>
      </c>
      <c r="Q387" s="50" t="s">
        <v>607</v>
      </c>
      <c r="R387" s="59"/>
      <c r="S387" s="59">
        <f t="shared" si="132"/>
        <v>0</v>
      </c>
      <c r="T387" s="59"/>
      <c r="U387" s="59">
        <f t="shared" si="133"/>
        <v>0</v>
      </c>
      <c r="V387" s="59"/>
      <c r="W387" s="59">
        <f t="shared" si="134"/>
        <v>0</v>
      </c>
      <c r="X387" s="59"/>
      <c r="Y387" s="59">
        <f t="shared" si="135"/>
        <v>0</v>
      </c>
      <c r="Z387" s="58">
        <f>VLOOKUP(E:E,'[3]costed bom'!$E$2:$AA$495,23,0)</f>
        <v>0</v>
      </c>
      <c r="AA387" s="58">
        <f t="shared" si="123"/>
        <v>0</v>
      </c>
      <c r="AB387" s="59"/>
      <c r="AC387" s="50"/>
      <c r="AD387" s="50"/>
    </row>
    <row r="388" spans="1:30" ht="13" x14ac:dyDescent="0.3">
      <c r="A388" s="49">
        <v>415</v>
      </c>
      <c r="B388" s="49">
        <v>21</v>
      </c>
      <c r="C388" s="50">
        <v>2</v>
      </c>
      <c r="D388" s="51" t="s">
        <v>103</v>
      </c>
      <c r="E388" s="51" t="s">
        <v>314</v>
      </c>
      <c r="F388" s="50"/>
      <c r="G388" s="51" t="s">
        <v>578</v>
      </c>
      <c r="H388" s="51" t="s">
        <v>530</v>
      </c>
      <c r="I388" s="52">
        <v>1</v>
      </c>
      <c r="J388" s="52">
        <v>1</v>
      </c>
      <c r="K388" s="51" t="s">
        <v>4</v>
      </c>
      <c r="L388" s="51" t="s">
        <v>11</v>
      </c>
      <c r="M388" s="51" t="s">
        <v>8</v>
      </c>
      <c r="N388" s="51" t="s">
        <v>5</v>
      </c>
      <c r="O388" s="50"/>
      <c r="P388" s="50" t="s">
        <v>351</v>
      </c>
      <c r="Q388" s="50" t="s">
        <v>629</v>
      </c>
      <c r="R388" s="59"/>
      <c r="S388" s="59">
        <f t="shared" si="132"/>
        <v>0</v>
      </c>
      <c r="T388" s="59"/>
      <c r="U388" s="59">
        <f t="shared" si="133"/>
        <v>0</v>
      </c>
      <c r="V388" s="59"/>
      <c r="W388" s="59">
        <f t="shared" si="134"/>
        <v>0</v>
      </c>
      <c r="X388" s="59"/>
      <c r="Y388" s="59">
        <f t="shared" si="135"/>
        <v>0</v>
      </c>
      <c r="Z388" s="58">
        <f>VLOOKUP(E:E,'[3]costed bom'!$E$2:$AA$495,23,0)</f>
        <v>0</v>
      </c>
      <c r="AA388" s="58">
        <f t="shared" si="123"/>
        <v>0</v>
      </c>
      <c r="AB388" s="59"/>
      <c r="AC388" s="50"/>
      <c r="AD388" s="50"/>
    </row>
    <row r="389" spans="1:30" ht="13" x14ac:dyDescent="0.3">
      <c r="A389" s="49">
        <v>416</v>
      </c>
      <c r="B389" s="49">
        <v>7000</v>
      </c>
      <c r="C389" s="50">
        <v>2</v>
      </c>
      <c r="D389" s="51" t="s">
        <v>103</v>
      </c>
      <c r="E389" s="51" t="s">
        <v>265</v>
      </c>
      <c r="F389" s="50"/>
      <c r="G389" s="51" t="s">
        <v>7</v>
      </c>
      <c r="H389" s="51" t="s">
        <v>468</v>
      </c>
      <c r="I389" s="52">
        <v>1</v>
      </c>
      <c r="J389" s="52">
        <v>1</v>
      </c>
      <c r="K389" s="51" t="s">
        <v>4</v>
      </c>
      <c r="L389" s="51" t="s">
        <v>11</v>
      </c>
      <c r="M389" s="51" t="s">
        <v>8</v>
      </c>
      <c r="N389" s="51" t="s">
        <v>171</v>
      </c>
      <c r="O389" s="50"/>
      <c r="P389" s="50" t="s">
        <v>342</v>
      </c>
      <c r="Q389" s="50" t="s">
        <v>342</v>
      </c>
      <c r="R389" s="59"/>
      <c r="S389" s="59">
        <f t="shared" si="132"/>
        <v>0</v>
      </c>
      <c r="T389" s="59"/>
      <c r="U389" s="59">
        <f t="shared" si="133"/>
        <v>0</v>
      </c>
      <c r="V389" s="59"/>
      <c r="W389" s="59">
        <f t="shared" si="134"/>
        <v>0</v>
      </c>
      <c r="X389" s="59"/>
      <c r="Y389" s="59">
        <f t="shared" si="135"/>
        <v>0</v>
      </c>
      <c r="Z389" s="58">
        <f>VLOOKUP(E:E,'[3]costed bom'!$E$2:$AA$495,23,0)</f>
        <v>0</v>
      </c>
      <c r="AA389" s="58">
        <f t="shared" ref="AA389:AA452" si="136">J389*Z389</f>
        <v>0</v>
      </c>
      <c r="AB389" s="59"/>
      <c r="AC389" s="50"/>
      <c r="AD389" s="50"/>
    </row>
    <row r="390" spans="1:30" ht="13" x14ac:dyDescent="0.3">
      <c r="A390" s="49">
        <v>417</v>
      </c>
      <c r="B390" s="49">
        <v>7000</v>
      </c>
      <c r="C390" s="50">
        <v>3</v>
      </c>
      <c r="D390" s="51" t="s">
        <v>265</v>
      </c>
      <c r="E390" s="51" t="s">
        <v>236</v>
      </c>
      <c r="F390" s="50"/>
      <c r="G390" s="51" t="s">
        <v>587</v>
      </c>
      <c r="H390" s="51" t="s">
        <v>430</v>
      </c>
      <c r="I390" s="52">
        <v>1</v>
      </c>
      <c r="J390" s="52">
        <v>1</v>
      </c>
      <c r="K390" s="51" t="s">
        <v>4</v>
      </c>
      <c r="L390" s="51" t="s">
        <v>11</v>
      </c>
      <c r="M390" s="51" t="s">
        <v>8</v>
      </c>
      <c r="N390" s="51" t="s">
        <v>171</v>
      </c>
      <c r="O390" s="50"/>
      <c r="P390" s="50" t="s">
        <v>342</v>
      </c>
      <c r="Q390" s="50" t="s">
        <v>342</v>
      </c>
      <c r="R390" s="59"/>
      <c r="S390" s="59">
        <f t="shared" si="132"/>
        <v>0</v>
      </c>
      <c r="T390" s="59"/>
      <c r="U390" s="59">
        <f t="shared" si="133"/>
        <v>0</v>
      </c>
      <c r="V390" s="59"/>
      <c r="W390" s="59">
        <f t="shared" si="134"/>
        <v>0</v>
      </c>
      <c r="X390" s="59"/>
      <c r="Y390" s="59">
        <f t="shared" si="135"/>
        <v>0</v>
      </c>
      <c r="Z390" s="58">
        <f>VLOOKUP(E:E,'[3]costed bom'!$E$2:$AA$495,23,0)</f>
        <v>0</v>
      </c>
      <c r="AA390" s="58">
        <f t="shared" si="136"/>
        <v>0</v>
      </c>
      <c r="AB390" s="59"/>
      <c r="AC390" s="50"/>
      <c r="AD390" s="50"/>
    </row>
    <row r="391" spans="1:30" ht="13" x14ac:dyDescent="0.3">
      <c r="A391" s="49">
        <v>418</v>
      </c>
      <c r="B391" s="49">
        <v>7002</v>
      </c>
      <c r="C391" s="50">
        <v>3</v>
      </c>
      <c r="D391" s="51" t="s">
        <v>265</v>
      </c>
      <c r="E391" s="51" t="s">
        <v>366</v>
      </c>
      <c r="F391" s="50"/>
      <c r="G391" s="51" t="s">
        <v>585</v>
      </c>
      <c r="H391" s="51" t="s">
        <v>471</v>
      </c>
      <c r="I391" s="52">
        <v>1</v>
      </c>
      <c r="J391" s="52">
        <v>1</v>
      </c>
      <c r="K391" s="51" t="s">
        <v>4</v>
      </c>
      <c r="L391" s="51" t="s">
        <v>11</v>
      </c>
      <c r="M391" s="51" t="s">
        <v>8</v>
      </c>
      <c r="N391" s="51" t="s">
        <v>171</v>
      </c>
      <c r="O391" s="50"/>
      <c r="P391" s="50" t="s">
        <v>608</v>
      </c>
      <c r="Q391" s="50" t="s">
        <v>609</v>
      </c>
      <c r="R391" s="59"/>
      <c r="S391" s="59">
        <f t="shared" si="132"/>
        <v>0</v>
      </c>
      <c r="T391" s="59"/>
      <c r="U391" s="59">
        <f t="shared" si="133"/>
        <v>0</v>
      </c>
      <c r="V391" s="59"/>
      <c r="W391" s="59">
        <f t="shared" si="134"/>
        <v>0</v>
      </c>
      <c r="X391" s="59"/>
      <c r="Y391" s="59">
        <f t="shared" si="135"/>
        <v>0</v>
      </c>
      <c r="Z391" s="58">
        <f>VLOOKUP(E:E,'[3]costed bom'!$E$2:$AA$495,23,0)</f>
        <v>0</v>
      </c>
      <c r="AA391" s="58">
        <f t="shared" si="136"/>
        <v>0</v>
      </c>
      <c r="AB391" s="59"/>
      <c r="AC391" s="50"/>
      <c r="AD391" s="50"/>
    </row>
    <row r="392" spans="1:30" ht="13" x14ac:dyDescent="0.3">
      <c r="A392" s="49">
        <v>419</v>
      </c>
      <c r="B392" s="49">
        <v>7003</v>
      </c>
      <c r="C392" s="50">
        <v>3</v>
      </c>
      <c r="D392" s="51" t="s">
        <v>265</v>
      </c>
      <c r="E392" s="51" t="s">
        <v>367</v>
      </c>
      <c r="F392" s="50"/>
      <c r="G392" s="51" t="s">
        <v>585</v>
      </c>
      <c r="H392" s="51" t="s">
        <v>472</v>
      </c>
      <c r="I392" s="52">
        <v>1</v>
      </c>
      <c r="J392" s="52">
        <v>1</v>
      </c>
      <c r="K392" s="51" t="s">
        <v>4</v>
      </c>
      <c r="L392" s="51" t="s">
        <v>11</v>
      </c>
      <c r="M392" s="51" t="s">
        <v>8</v>
      </c>
      <c r="N392" s="51" t="s">
        <v>171</v>
      </c>
      <c r="O392" s="50"/>
      <c r="P392" s="50" t="s">
        <v>610</v>
      </c>
      <c r="Q392" s="50" t="s">
        <v>611</v>
      </c>
      <c r="R392" s="59"/>
      <c r="S392" s="59">
        <f t="shared" si="132"/>
        <v>0</v>
      </c>
      <c r="T392" s="59"/>
      <c r="U392" s="59">
        <f t="shared" si="133"/>
        <v>0</v>
      </c>
      <c r="V392" s="59"/>
      <c r="W392" s="59">
        <f t="shared" si="134"/>
        <v>0</v>
      </c>
      <c r="X392" s="59"/>
      <c r="Y392" s="59">
        <f t="shared" si="135"/>
        <v>0</v>
      </c>
      <c r="Z392" s="58">
        <f>VLOOKUP(E:E,'[3]costed bom'!$E$2:$AA$495,23,0)</f>
        <v>0</v>
      </c>
      <c r="AA392" s="58">
        <f t="shared" si="136"/>
        <v>0</v>
      </c>
      <c r="AB392" s="59"/>
      <c r="AC392" s="50"/>
      <c r="AD392" s="50"/>
    </row>
    <row r="393" spans="1:30" ht="13" x14ac:dyDescent="0.3">
      <c r="A393" s="49">
        <v>420</v>
      </c>
      <c r="B393" s="49">
        <v>7004</v>
      </c>
      <c r="C393" s="50">
        <v>3</v>
      </c>
      <c r="D393" s="51" t="s">
        <v>265</v>
      </c>
      <c r="E393" s="51" t="s">
        <v>368</v>
      </c>
      <c r="F393" s="50"/>
      <c r="G393" s="51" t="s">
        <v>584</v>
      </c>
      <c r="H393" s="51" t="s">
        <v>473</v>
      </c>
      <c r="I393" s="52">
        <v>1</v>
      </c>
      <c r="J393" s="52">
        <v>1</v>
      </c>
      <c r="K393" s="51" t="s">
        <v>4</v>
      </c>
      <c r="L393" s="51" t="s">
        <v>11</v>
      </c>
      <c r="M393" s="51" t="s">
        <v>8</v>
      </c>
      <c r="N393" s="51" t="s">
        <v>171</v>
      </c>
      <c r="O393" s="50"/>
      <c r="P393" s="50" t="s">
        <v>612</v>
      </c>
      <c r="Q393" s="50" t="s">
        <v>611</v>
      </c>
      <c r="R393" s="59"/>
      <c r="S393" s="59">
        <f t="shared" si="132"/>
        <v>0</v>
      </c>
      <c r="T393" s="59"/>
      <c r="U393" s="59">
        <f t="shared" si="133"/>
        <v>0</v>
      </c>
      <c r="V393" s="59"/>
      <c r="W393" s="59">
        <f t="shared" si="134"/>
        <v>0</v>
      </c>
      <c r="X393" s="59"/>
      <c r="Y393" s="59">
        <f t="shared" si="135"/>
        <v>0</v>
      </c>
      <c r="Z393" s="58">
        <f>VLOOKUP(E:E,'[3]costed bom'!$E$2:$AA$495,23,0)</f>
        <v>0</v>
      </c>
      <c r="AA393" s="58">
        <f t="shared" si="136"/>
        <v>0</v>
      </c>
      <c r="AB393" s="59"/>
      <c r="AC393" s="50"/>
      <c r="AD393" s="50"/>
    </row>
    <row r="394" spans="1:30" ht="13" x14ac:dyDescent="0.3">
      <c r="A394" s="49">
        <v>421</v>
      </c>
      <c r="B394" s="49">
        <v>7005</v>
      </c>
      <c r="C394" s="50">
        <v>3</v>
      </c>
      <c r="D394" s="51" t="s">
        <v>265</v>
      </c>
      <c r="E394" s="51" t="s">
        <v>369</v>
      </c>
      <c r="F394" s="50"/>
      <c r="G394" s="51" t="s">
        <v>584</v>
      </c>
      <c r="H394" s="51" t="s">
        <v>474</v>
      </c>
      <c r="I394" s="52">
        <v>1</v>
      </c>
      <c r="J394" s="52">
        <v>1</v>
      </c>
      <c r="K394" s="51" t="s">
        <v>4</v>
      </c>
      <c r="L394" s="51" t="s">
        <v>11</v>
      </c>
      <c r="M394" s="51" t="s">
        <v>8</v>
      </c>
      <c r="N394" s="51" t="s">
        <v>171</v>
      </c>
      <c r="O394" s="50"/>
      <c r="P394" s="50" t="s">
        <v>613</v>
      </c>
      <c r="Q394" s="50" t="s">
        <v>611</v>
      </c>
      <c r="R394" s="59"/>
      <c r="S394" s="59">
        <f t="shared" si="132"/>
        <v>0</v>
      </c>
      <c r="T394" s="59"/>
      <c r="U394" s="59">
        <f t="shared" si="133"/>
        <v>0</v>
      </c>
      <c r="V394" s="59"/>
      <c r="W394" s="59">
        <f t="shared" si="134"/>
        <v>0</v>
      </c>
      <c r="X394" s="59"/>
      <c r="Y394" s="59">
        <f t="shared" si="135"/>
        <v>0</v>
      </c>
      <c r="Z394" s="58">
        <f>VLOOKUP(E:E,'[3]costed bom'!$E$2:$AA$495,23,0)</f>
        <v>0</v>
      </c>
      <c r="AA394" s="58">
        <f t="shared" si="136"/>
        <v>0</v>
      </c>
      <c r="AB394" s="59"/>
      <c r="AC394" s="50"/>
      <c r="AD394" s="50"/>
    </row>
    <row r="395" spans="1:30" ht="13" x14ac:dyDescent="0.3">
      <c r="A395" s="49">
        <v>422</v>
      </c>
      <c r="B395" s="49">
        <v>7006</v>
      </c>
      <c r="C395" s="50">
        <v>3</v>
      </c>
      <c r="D395" s="51" t="s">
        <v>265</v>
      </c>
      <c r="E395" s="51" t="s">
        <v>370</v>
      </c>
      <c r="F395" s="50"/>
      <c r="G395" s="51" t="s">
        <v>585</v>
      </c>
      <c r="H395" s="51" t="s">
        <v>475</v>
      </c>
      <c r="I395" s="52">
        <v>1</v>
      </c>
      <c r="J395" s="52">
        <v>1</v>
      </c>
      <c r="K395" s="51" t="s">
        <v>4</v>
      </c>
      <c r="L395" s="51" t="s">
        <v>11</v>
      </c>
      <c r="M395" s="51" t="s">
        <v>8</v>
      </c>
      <c r="N395" s="51" t="s">
        <v>171</v>
      </c>
      <c r="O395" s="50"/>
      <c r="P395" s="50" t="s">
        <v>342</v>
      </c>
      <c r="Q395" s="50" t="s">
        <v>342</v>
      </c>
      <c r="R395" s="59"/>
      <c r="S395" s="59">
        <f t="shared" si="132"/>
        <v>0</v>
      </c>
      <c r="T395" s="59"/>
      <c r="U395" s="59">
        <f t="shared" si="133"/>
        <v>0</v>
      </c>
      <c r="V395" s="59"/>
      <c r="W395" s="59">
        <f t="shared" si="134"/>
        <v>0</v>
      </c>
      <c r="X395" s="59"/>
      <c r="Y395" s="59">
        <f t="shared" si="135"/>
        <v>0</v>
      </c>
      <c r="Z395" s="58">
        <f>VLOOKUP(E:E,'[3]costed bom'!$E$2:$AA$495,23,0)</f>
        <v>0</v>
      </c>
      <c r="AA395" s="58">
        <f t="shared" si="136"/>
        <v>0</v>
      </c>
      <c r="AB395" s="59"/>
      <c r="AC395" s="50"/>
      <c r="AD395" s="50"/>
    </row>
    <row r="396" spans="1:30" ht="13" x14ac:dyDescent="0.3">
      <c r="A396" s="49">
        <v>423</v>
      </c>
      <c r="B396" s="49">
        <v>7007</v>
      </c>
      <c r="C396" s="50">
        <v>3</v>
      </c>
      <c r="D396" s="51" t="s">
        <v>265</v>
      </c>
      <c r="E396" s="51" t="s">
        <v>371</v>
      </c>
      <c r="F396" s="50"/>
      <c r="G396" s="51" t="s">
        <v>585</v>
      </c>
      <c r="H396" s="51" t="s">
        <v>476</v>
      </c>
      <c r="I396" s="52">
        <v>1</v>
      </c>
      <c r="J396" s="52">
        <v>1</v>
      </c>
      <c r="K396" s="51" t="s">
        <v>4</v>
      </c>
      <c r="L396" s="51" t="s">
        <v>11</v>
      </c>
      <c r="M396" s="51" t="s">
        <v>8</v>
      </c>
      <c r="N396" s="51" t="s">
        <v>171</v>
      </c>
      <c r="O396" s="50"/>
      <c r="P396" s="50" t="s">
        <v>342</v>
      </c>
      <c r="Q396" s="50" t="s">
        <v>342</v>
      </c>
      <c r="R396" s="59"/>
      <c r="S396" s="59">
        <f t="shared" si="132"/>
        <v>0</v>
      </c>
      <c r="T396" s="59"/>
      <c r="U396" s="59">
        <f t="shared" si="133"/>
        <v>0</v>
      </c>
      <c r="V396" s="59"/>
      <c r="W396" s="59">
        <f t="shared" si="134"/>
        <v>0</v>
      </c>
      <c r="X396" s="59"/>
      <c r="Y396" s="59">
        <f t="shared" si="135"/>
        <v>0</v>
      </c>
      <c r="Z396" s="58">
        <f>VLOOKUP(E:E,'[3]costed bom'!$E$2:$AA$495,23,0)</f>
        <v>0</v>
      </c>
      <c r="AA396" s="58">
        <f t="shared" si="136"/>
        <v>0</v>
      </c>
      <c r="AB396" s="59"/>
      <c r="AC396" s="50"/>
      <c r="AD396" s="50"/>
    </row>
    <row r="397" spans="1:30" ht="13" x14ac:dyDescent="0.3">
      <c r="A397" s="49">
        <v>424</v>
      </c>
      <c r="B397" s="49">
        <v>7008</v>
      </c>
      <c r="C397" s="50">
        <v>3</v>
      </c>
      <c r="D397" s="51" t="s">
        <v>265</v>
      </c>
      <c r="E397" s="51" t="s">
        <v>214</v>
      </c>
      <c r="F397" s="50"/>
      <c r="G397" s="51" t="s">
        <v>585</v>
      </c>
      <c r="H397" s="51" t="s">
        <v>414</v>
      </c>
      <c r="I397" s="52">
        <v>1</v>
      </c>
      <c r="J397" s="52">
        <v>1</v>
      </c>
      <c r="K397" s="51" t="s">
        <v>4</v>
      </c>
      <c r="L397" s="51" t="s">
        <v>11</v>
      </c>
      <c r="M397" s="51" t="s">
        <v>8</v>
      </c>
      <c r="N397" s="51" t="s">
        <v>171</v>
      </c>
      <c r="O397" s="50"/>
      <c r="P397" s="50" t="s">
        <v>215</v>
      </c>
      <c r="Q397" s="50" t="s">
        <v>598</v>
      </c>
      <c r="R397" s="59"/>
      <c r="S397" s="59">
        <f t="shared" si="132"/>
        <v>0</v>
      </c>
      <c r="T397" s="59"/>
      <c r="U397" s="59">
        <f t="shared" si="133"/>
        <v>0</v>
      </c>
      <c r="V397" s="59"/>
      <c r="W397" s="59">
        <f t="shared" si="134"/>
        <v>0</v>
      </c>
      <c r="X397" s="59"/>
      <c r="Y397" s="59">
        <f t="shared" si="135"/>
        <v>0</v>
      </c>
      <c r="Z397" s="58">
        <f>VLOOKUP(E:E,'[3]costed bom'!$E$2:$AA$495,23,0)</f>
        <v>0</v>
      </c>
      <c r="AA397" s="58">
        <f t="shared" si="136"/>
        <v>0</v>
      </c>
      <c r="AB397" s="59"/>
      <c r="AC397" s="50"/>
      <c r="AD397" s="50"/>
    </row>
    <row r="398" spans="1:30" ht="13" x14ac:dyDescent="0.3">
      <c r="A398" s="49">
        <v>425</v>
      </c>
      <c r="B398" s="49">
        <v>7009</v>
      </c>
      <c r="C398" s="50">
        <v>3</v>
      </c>
      <c r="D398" s="51" t="s">
        <v>265</v>
      </c>
      <c r="E398" s="51" t="s">
        <v>266</v>
      </c>
      <c r="F398" s="50"/>
      <c r="G398" s="51" t="s">
        <v>585</v>
      </c>
      <c r="H398" s="51" t="s">
        <v>477</v>
      </c>
      <c r="I398" s="52">
        <v>1</v>
      </c>
      <c r="J398" s="52">
        <v>1</v>
      </c>
      <c r="K398" s="51" t="s">
        <v>4</v>
      </c>
      <c r="L398" s="51" t="s">
        <v>11</v>
      </c>
      <c r="M398" s="51" t="s">
        <v>8</v>
      </c>
      <c r="N398" s="51" t="s">
        <v>171</v>
      </c>
      <c r="O398" s="50"/>
      <c r="P398" s="50" t="s">
        <v>267</v>
      </c>
      <c r="Q398" s="50" t="s">
        <v>598</v>
      </c>
      <c r="R398" s="59"/>
      <c r="S398" s="59">
        <f t="shared" si="132"/>
        <v>0</v>
      </c>
      <c r="T398" s="59"/>
      <c r="U398" s="59">
        <f t="shared" si="133"/>
        <v>0</v>
      </c>
      <c r="V398" s="59"/>
      <c r="W398" s="59">
        <f t="shared" si="134"/>
        <v>0</v>
      </c>
      <c r="X398" s="59"/>
      <c r="Y398" s="59">
        <f t="shared" si="135"/>
        <v>0</v>
      </c>
      <c r="Z398" s="58">
        <f>VLOOKUP(E:E,'[3]costed bom'!$E$2:$AA$495,23,0)</f>
        <v>0</v>
      </c>
      <c r="AA398" s="58">
        <f t="shared" si="136"/>
        <v>0</v>
      </c>
      <c r="AB398" s="59"/>
      <c r="AC398" s="50"/>
      <c r="AD398" s="50"/>
    </row>
    <row r="399" spans="1:30" ht="13" x14ac:dyDescent="0.3">
      <c r="A399" s="49">
        <v>426</v>
      </c>
      <c r="B399" s="49">
        <v>7010</v>
      </c>
      <c r="C399" s="50">
        <v>3</v>
      </c>
      <c r="D399" s="51" t="s">
        <v>265</v>
      </c>
      <c r="E399" s="51" t="s">
        <v>268</v>
      </c>
      <c r="F399" s="50"/>
      <c r="G399" s="51" t="s">
        <v>585</v>
      </c>
      <c r="H399" s="51" t="s">
        <v>269</v>
      </c>
      <c r="I399" s="52">
        <v>1</v>
      </c>
      <c r="J399" s="52">
        <v>1</v>
      </c>
      <c r="K399" s="51" t="s">
        <v>4</v>
      </c>
      <c r="L399" s="51" t="s">
        <v>11</v>
      </c>
      <c r="M399" s="51" t="s">
        <v>8</v>
      </c>
      <c r="N399" s="51" t="s">
        <v>171</v>
      </c>
      <c r="O399" s="50"/>
      <c r="P399" s="50" t="s">
        <v>270</v>
      </c>
      <c r="Q399" s="50" t="s">
        <v>598</v>
      </c>
      <c r="R399" s="59"/>
      <c r="S399" s="59">
        <f t="shared" si="132"/>
        <v>0</v>
      </c>
      <c r="T399" s="59"/>
      <c r="U399" s="59">
        <f t="shared" si="133"/>
        <v>0</v>
      </c>
      <c r="V399" s="59"/>
      <c r="W399" s="59">
        <f t="shared" si="134"/>
        <v>0</v>
      </c>
      <c r="X399" s="59"/>
      <c r="Y399" s="59">
        <f t="shared" si="135"/>
        <v>0</v>
      </c>
      <c r="Z399" s="58">
        <f>VLOOKUP(E:E,'[3]costed bom'!$E$2:$AA$495,23,0)</f>
        <v>0</v>
      </c>
      <c r="AA399" s="58">
        <f t="shared" si="136"/>
        <v>0</v>
      </c>
      <c r="AB399" s="59"/>
      <c r="AC399" s="50"/>
      <c r="AD399" s="50"/>
    </row>
    <row r="400" spans="1:30" ht="13" x14ac:dyDescent="0.3">
      <c r="A400" s="49">
        <v>427</v>
      </c>
      <c r="B400" s="49">
        <v>7011</v>
      </c>
      <c r="C400" s="50">
        <v>3</v>
      </c>
      <c r="D400" s="51" t="s">
        <v>265</v>
      </c>
      <c r="E400" s="51" t="s">
        <v>372</v>
      </c>
      <c r="F400" s="50"/>
      <c r="G400" s="51" t="s">
        <v>585</v>
      </c>
      <c r="H400" s="51" t="s">
        <v>478</v>
      </c>
      <c r="I400" s="52">
        <v>1</v>
      </c>
      <c r="J400" s="52">
        <v>1</v>
      </c>
      <c r="K400" s="51" t="s">
        <v>4</v>
      </c>
      <c r="L400" s="51" t="s">
        <v>11</v>
      </c>
      <c r="M400" s="51" t="s">
        <v>8</v>
      </c>
      <c r="N400" s="51" t="s">
        <v>171</v>
      </c>
      <c r="O400" s="50"/>
      <c r="P400" s="50" t="s">
        <v>614</v>
      </c>
      <c r="Q400" s="50" t="s">
        <v>598</v>
      </c>
      <c r="R400" s="59"/>
      <c r="S400" s="59">
        <f t="shared" si="132"/>
        <v>0</v>
      </c>
      <c r="T400" s="59"/>
      <c r="U400" s="59">
        <f t="shared" si="133"/>
        <v>0</v>
      </c>
      <c r="V400" s="59"/>
      <c r="W400" s="59">
        <f t="shared" si="134"/>
        <v>0</v>
      </c>
      <c r="X400" s="59"/>
      <c r="Y400" s="59">
        <f t="shared" si="135"/>
        <v>0</v>
      </c>
      <c r="Z400" s="58">
        <f>VLOOKUP(E:E,'[3]costed bom'!$E$2:$AA$495,23,0)</f>
        <v>0</v>
      </c>
      <c r="AA400" s="58">
        <f t="shared" si="136"/>
        <v>0</v>
      </c>
      <c r="AB400" s="59"/>
      <c r="AC400" s="50"/>
      <c r="AD400" s="50"/>
    </row>
    <row r="401" spans="1:30" ht="13" x14ac:dyDescent="0.3">
      <c r="A401" s="49">
        <v>428</v>
      </c>
      <c r="B401" s="49">
        <v>7012</v>
      </c>
      <c r="C401" s="50">
        <v>3</v>
      </c>
      <c r="D401" s="51" t="s">
        <v>265</v>
      </c>
      <c r="E401" s="51" t="s">
        <v>373</v>
      </c>
      <c r="F401" s="50"/>
      <c r="G401" s="51" t="s">
        <v>584</v>
      </c>
      <c r="H401" s="51" t="s">
        <v>479</v>
      </c>
      <c r="I401" s="52">
        <v>1</v>
      </c>
      <c r="J401" s="52">
        <v>1</v>
      </c>
      <c r="K401" s="51" t="s">
        <v>4</v>
      </c>
      <c r="L401" s="51" t="s">
        <v>11</v>
      </c>
      <c r="M401" s="51" t="s">
        <v>8</v>
      </c>
      <c r="N401" s="51" t="s">
        <v>171</v>
      </c>
      <c r="O401" s="50"/>
      <c r="P401" s="50" t="s">
        <v>615</v>
      </c>
      <c r="Q401" s="50" t="s">
        <v>598</v>
      </c>
      <c r="R401" s="59"/>
      <c r="S401" s="59">
        <f t="shared" si="132"/>
        <v>0</v>
      </c>
      <c r="T401" s="59"/>
      <c r="U401" s="59">
        <f t="shared" si="133"/>
        <v>0</v>
      </c>
      <c r="V401" s="59"/>
      <c r="W401" s="59">
        <f t="shared" si="134"/>
        <v>0</v>
      </c>
      <c r="X401" s="59"/>
      <c r="Y401" s="59">
        <f t="shared" si="135"/>
        <v>0</v>
      </c>
      <c r="Z401" s="58">
        <f>VLOOKUP(E:E,'[3]costed bom'!$E$2:$AA$495,23,0)</f>
        <v>0</v>
      </c>
      <c r="AA401" s="58">
        <f t="shared" si="136"/>
        <v>0</v>
      </c>
      <c r="AB401" s="59"/>
      <c r="AC401" s="50"/>
      <c r="AD401" s="50"/>
    </row>
    <row r="402" spans="1:30" ht="13" x14ac:dyDescent="0.3">
      <c r="A402" s="49">
        <v>429</v>
      </c>
      <c r="B402" s="49">
        <v>7013</v>
      </c>
      <c r="C402" s="50">
        <v>3</v>
      </c>
      <c r="D402" s="51" t="s">
        <v>265</v>
      </c>
      <c r="E402" s="51" t="s">
        <v>170</v>
      </c>
      <c r="F402" s="50"/>
      <c r="G402" s="51" t="s">
        <v>578</v>
      </c>
      <c r="H402" s="51" t="s">
        <v>388</v>
      </c>
      <c r="I402" s="52">
        <v>1</v>
      </c>
      <c r="J402" s="52">
        <v>1</v>
      </c>
      <c r="K402" s="51" t="s">
        <v>4</v>
      </c>
      <c r="L402" s="51" t="s">
        <v>11</v>
      </c>
      <c r="M402" s="51" t="s">
        <v>8</v>
      </c>
      <c r="N402" s="51" t="s">
        <v>171</v>
      </c>
      <c r="O402" s="50"/>
      <c r="P402" s="50" t="s">
        <v>342</v>
      </c>
      <c r="Q402" s="50" t="s">
        <v>342</v>
      </c>
      <c r="R402" s="59"/>
      <c r="S402" s="59">
        <f t="shared" si="132"/>
        <v>0</v>
      </c>
      <c r="T402" s="59"/>
      <c r="U402" s="59">
        <f t="shared" si="133"/>
        <v>0</v>
      </c>
      <c r="V402" s="59"/>
      <c r="W402" s="59">
        <f t="shared" si="134"/>
        <v>0</v>
      </c>
      <c r="X402" s="59"/>
      <c r="Y402" s="59">
        <f t="shared" si="135"/>
        <v>0</v>
      </c>
      <c r="Z402" s="58">
        <f>VLOOKUP(E:E,'[3]costed bom'!$E$2:$AA$495,23,0)</f>
        <v>0</v>
      </c>
      <c r="AA402" s="58">
        <f t="shared" si="136"/>
        <v>0</v>
      </c>
      <c r="AB402" s="59"/>
      <c r="AC402" s="50"/>
      <c r="AD402" s="50"/>
    </row>
    <row r="403" spans="1:30" ht="13" x14ac:dyDescent="0.3">
      <c r="A403" s="49">
        <v>430</v>
      </c>
      <c r="B403" s="49">
        <v>7014</v>
      </c>
      <c r="C403" s="50">
        <v>3</v>
      </c>
      <c r="D403" s="51" t="s">
        <v>265</v>
      </c>
      <c r="E403" s="51" t="s">
        <v>374</v>
      </c>
      <c r="F403" s="50"/>
      <c r="G403" s="51" t="s">
        <v>589</v>
      </c>
      <c r="H403" s="51" t="s">
        <v>480</v>
      </c>
      <c r="I403" s="52">
        <v>1</v>
      </c>
      <c r="J403" s="52">
        <v>1</v>
      </c>
      <c r="K403" s="51" t="s">
        <v>4</v>
      </c>
      <c r="L403" s="51" t="s">
        <v>11</v>
      </c>
      <c r="M403" s="51" t="s">
        <v>8</v>
      </c>
      <c r="N403" s="51" t="s">
        <v>171</v>
      </c>
      <c r="O403" s="50"/>
      <c r="P403" s="50" t="s">
        <v>342</v>
      </c>
      <c r="Q403" s="50" t="s">
        <v>342</v>
      </c>
      <c r="R403" s="59"/>
      <c r="S403" s="59">
        <f t="shared" si="132"/>
        <v>0</v>
      </c>
      <c r="T403" s="59"/>
      <c r="U403" s="59">
        <f t="shared" si="133"/>
        <v>0</v>
      </c>
      <c r="V403" s="59"/>
      <c r="W403" s="59">
        <f t="shared" si="134"/>
        <v>0</v>
      </c>
      <c r="X403" s="59"/>
      <c r="Y403" s="59">
        <f t="shared" si="135"/>
        <v>0</v>
      </c>
      <c r="Z403" s="58">
        <f>VLOOKUP(E:E,'[3]costed bom'!$E$2:$AA$495,23,0)</f>
        <v>0</v>
      </c>
      <c r="AA403" s="58">
        <f t="shared" si="136"/>
        <v>0</v>
      </c>
      <c r="AB403" s="59"/>
      <c r="AC403" s="50"/>
      <c r="AD403" s="50"/>
    </row>
    <row r="404" spans="1:30" ht="13" x14ac:dyDescent="0.3">
      <c r="A404" s="49">
        <v>431</v>
      </c>
      <c r="B404" s="49">
        <v>7001</v>
      </c>
      <c r="C404" s="50">
        <v>2</v>
      </c>
      <c r="D404" s="51" t="s">
        <v>103</v>
      </c>
      <c r="E404" s="51" t="s">
        <v>236</v>
      </c>
      <c r="F404" s="50"/>
      <c r="G404" s="51" t="s">
        <v>587</v>
      </c>
      <c r="H404" s="51" t="s">
        <v>430</v>
      </c>
      <c r="I404" s="52">
        <v>1</v>
      </c>
      <c r="J404" s="52">
        <v>1</v>
      </c>
      <c r="K404" s="51" t="s">
        <v>4</v>
      </c>
      <c r="L404" s="51" t="s">
        <v>11</v>
      </c>
      <c r="M404" s="51" t="s">
        <v>8</v>
      </c>
      <c r="N404" s="51" t="s">
        <v>171</v>
      </c>
      <c r="O404" s="50"/>
      <c r="P404" s="50" t="s">
        <v>342</v>
      </c>
      <c r="Q404" s="50" t="s">
        <v>342</v>
      </c>
      <c r="R404" s="59"/>
      <c r="S404" s="59">
        <f t="shared" si="132"/>
        <v>0</v>
      </c>
      <c r="T404" s="59"/>
      <c r="U404" s="59">
        <f t="shared" si="133"/>
        <v>0</v>
      </c>
      <c r="V404" s="59"/>
      <c r="W404" s="59">
        <f t="shared" si="134"/>
        <v>0</v>
      </c>
      <c r="X404" s="59"/>
      <c r="Y404" s="59">
        <f t="shared" si="135"/>
        <v>0</v>
      </c>
      <c r="Z404" s="58">
        <f>VLOOKUP(E:E,'[3]costed bom'!$E$2:$AA$495,23,0)</f>
        <v>0</v>
      </c>
      <c r="AA404" s="58">
        <f t="shared" si="136"/>
        <v>0</v>
      </c>
      <c r="AB404" s="59"/>
      <c r="AC404" s="50"/>
      <c r="AD404" s="50"/>
    </row>
    <row r="405" spans="1:30" ht="13" x14ac:dyDescent="0.3">
      <c r="A405" s="49">
        <v>432</v>
      </c>
      <c r="B405" s="49">
        <v>7002</v>
      </c>
      <c r="C405" s="50">
        <v>2</v>
      </c>
      <c r="D405" s="51" t="s">
        <v>103</v>
      </c>
      <c r="E405" s="51" t="s">
        <v>173</v>
      </c>
      <c r="F405" s="50"/>
      <c r="G405" s="51" t="s">
        <v>582</v>
      </c>
      <c r="H405" s="51" t="s">
        <v>391</v>
      </c>
      <c r="I405" s="52">
        <v>1</v>
      </c>
      <c r="J405" s="52">
        <v>1</v>
      </c>
      <c r="K405" s="51" t="s">
        <v>4</v>
      </c>
      <c r="L405" s="51" t="s">
        <v>11</v>
      </c>
      <c r="M405" s="51" t="s">
        <v>8</v>
      </c>
      <c r="N405" s="51" t="s">
        <v>171</v>
      </c>
      <c r="O405" s="50"/>
      <c r="P405" s="50" t="s">
        <v>342</v>
      </c>
      <c r="Q405" s="50" t="s">
        <v>342</v>
      </c>
      <c r="R405" s="59"/>
      <c r="S405" s="59">
        <f t="shared" si="132"/>
        <v>0</v>
      </c>
      <c r="T405" s="59"/>
      <c r="U405" s="59">
        <f t="shared" si="133"/>
        <v>0</v>
      </c>
      <c r="V405" s="59"/>
      <c r="W405" s="59">
        <f t="shared" si="134"/>
        <v>0</v>
      </c>
      <c r="X405" s="59"/>
      <c r="Y405" s="59">
        <f t="shared" si="135"/>
        <v>0</v>
      </c>
      <c r="Z405" s="58">
        <f>VLOOKUP(E:E,'[3]costed bom'!$E$2:$AA$495,23,0)</f>
        <v>0</v>
      </c>
      <c r="AA405" s="58">
        <f t="shared" si="136"/>
        <v>0</v>
      </c>
      <c r="AB405" s="59"/>
      <c r="AC405" s="50"/>
      <c r="AD405" s="50"/>
    </row>
    <row r="406" spans="1:30" ht="13" x14ac:dyDescent="0.3">
      <c r="A406" s="47">
        <v>433</v>
      </c>
      <c r="B406" s="47">
        <v>59</v>
      </c>
      <c r="C406">
        <v>1</v>
      </c>
      <c r="D406" s="46" t="s">
        <v>2</v>
      </c>
      <c r="E406" s="46" t="s">
        <v>104</v>
      </c>
      <c r="F406" t="s">
        <v>638</v>
      </c>
      <c r="G406" s="46" t="s">
        <v>585</v>
      </c>
      <c r="H406" s="46" t="s">
        <v>535</v>
      </c>
      <c r="I406" s="48">
        <v>1</v>
      </c>
      <c r="J406" s="48">
        <v>1</v>
      </c>
      <c r="K406" s="46" t="s">
        <v>4</v>
      </c>
      <c r="L406" s="46" t="s">
        <v>11</v>
      </c>
      <c r="M406" s="46" t="s">
        <v>8</v>
      </c>
      <c r="N406" s="46" t="s">
        <v>5</v>
      </c>
      <c r="O406" s="61" t="s">
        <v>640</v>
      </c>
      <c r="P406" t="s">
        <v>342</v>
      </c>
      <c r="Q406" t="s">
        <v>342</v>
      </c>
      <c r="R406" s="58">
        <f>VLOOKUP(E:E,'[2]853-224170-107'!$A:$F,6,0)</f>
        <v>43.810199999999995</v>
      </c>
      <c r="S406" s="58">
        <f>J406*R406</f>
        <v>43.810199999999995</v>
      </c>
      <c r="T406" s="58">
        <f>VLOOKUP(E:E,'[2]853-224170-107'!$A:$H,8,0)</f>
        <v>42.657300000000006</v>
      </c>
      <c r="U406" s="58">
        <f>J406*T406</f>
        <v>42.657300000000006</v>
      </c>
      <c r="V406" s="58">
        <f>VLOOKUP(E:E,'[2]853-224170-107'!$A:$J,10,0)</f>
        <v>41.504400000000004</v>
      </c>
      <c r="W406" s="58">
        <f>J406*V406</f>
        <v>41.504400000000004</v>
      </c>
      <c r="X406" s="58">
        <f>VLOOKUP(E:E,'[2]853-224170-107'!$A:$L,12,0)</f>
        <v>40.351500000000001</v>
      </c>
      <c r="Y406" s="58">
        <f>J406*X406</f>
        <v>40.351500000000001</v>
      </c>
      <c r="Z406" s="58">
        <f>VLOOKUP(E:E,'[3]costed bom'!$E$2:$AA$495,23,0)</f>
        <v>62.67</v>
      </c>
      <c r="AA406" s="58">
        <f t="shared" si="136"/>
        <v>62.67</v>
      </c>
      <c r="AB406" s="58">
        <f>Y406-AA406</f>
        <v>-22.3185</v>
      </c>
      <c r="AC406">
        <v>154</v>
      </c>
      <c r="AD406" t="s">
        <v>670</v>
      </c>
    </row>
    <row r="407" spans="1:30" ht="13" x14ac:dyDescent="0.3">
      <c r="A407" s="49">
        <v>434</v>
      </c>
      <c r="B407" s="49">
        <v>0</v>
      </c>
      <c r="C407" s="50">
        <v>2</v>
      </c>
      <c r="D407" s="51" t="s">
        <v>104</v>
      </c>
      <c r="E407" s="51" t="s">
        <v>320</v>
      </c>
      <c r="F407" s="50"/>
      <c r="G407" s="51" t="s">
        <v>585</v>
      </c>
      <c r="H407" s="51" t="s">
        <v>321</v>
      </c>
      <c r="I407" s="52">
        <v>1</v>
      </c>
      <c r="J407" s="52">
        <v>1</v>
      </c>
      <c r="K407" s="51" t="s">
        <v>4</v>
      </c>
      <c r="L407" s="51" t="s">
        <v>11</v>
      </c>
      <c r="M407" s="51" t="s">
        <v>8</v>
      </c>
      <c r="N407" s="51" t="s">
        <v>171</v>
      </c>
      <c r="O407" s="50"/>
      <c r="P407" s="50" t="s">
        <v>342</v>
      </c>
      <c r="Q407" s="50" t="s">
        <v>342</v>
      </c>
      <c r="R407" s="59"/>
      <c r="S407" s="59">
        <f t="shared" ref="S407:S418" si="137">J407*R407</f>
        <v>0</v>
      </c>
      <c r="T407" s="59"/>
      <c r="U407" s="59">
        <f t="shared" ref="U407:U418" si="138">J407*T407</f>
        <v>0</v>
      </c>
      <c r="V407" s="59"/>
      <c r="W407" s="59">
        <f t="shared" ref="W407:W418" si="139">J407*V407</f>
        <v>0</v>
      </c>
      <c r="X407" s="59"/>
      <c r="Y407" s="59">
        <f t="shared" ref="Y407:Y418" si="140">J407*X407</f>
        <v>0</v>
      </c>
      <c r="Z407" s="58">
        <f>VLOOKUP(E:E,'[3]costed bom'!$E$2:$AA$495,23,0)</f>
        <v>0</v>
      </c>
      <c r="AA407" s="58">
        <f t="shared" si="136"/>
        <v>0</v>
      </c>
      <c r="AB407" s="59"/>
      <c r="AC407" s="50"/>
      <c r="AD407" s="50"/>
    </row>
    <row r="408" spans="1:30" ht="13" x14ac:dyDescent="0.3">
      <c r="A408" s="49">
        <v>435</v>
      </c>
      <c r="B408" s="49">
        <v>1</v>
      </c>
      <c r="C408" s="50">
        <v>2</v>
      </c>
      <c r="D408" s="51" t="s">
        <v>104</v>
      </c>
      <c r="E408" s="51" t="s">
        <v>290</v>
      </c>
      <c r="F408" s="50"/>
      <c r="G408" s="51" t="s">
        <v>585</v>
      </c>
      <c r="H408" s="51" t="s">
        <v>505</v>
      </c>
      <c r="I408" s="52">
        <v>2</v>
      </c>
      <c r="J408" s="52">
        <v>2</v>
      </c>
      <c r="K408" s="51" t="s">
        <v>163</v>
      </c>
      <c r="L408" s="51" t="s">
        <v>11</v>
      </c>
      <c r="M408" s="51" t="s">
        <v>8</v>
      </c>
      <c r="N408" s="51" t="s">
        <v>5</v>
      </c>
      <c r="O408" s="50"/>
      <c r="P408" s="50" t="s">
        <v>621</v>
      </c>
      <c r="Q408" s="50" t="s">
        <v>203</v>
      </c>
      <c r="R408" s="59"/>
      <c r="S408" s="59">
        <f t="shared" si="137"/>
        <v>0</v>
      </c>
      <c r="T408" s="59"/>
      <c r="U408" s="59">
        <f t="shared" si="138"/>
        <v>0</v>
      </c>
      <c r="V408" s="59"/>
      <c r="W408" s="59">
        <f t="shared" si="139"/>
        <v>0</v>
      </c>
      <c r="X408" s="59"/>
      <c r="Y408" s="59">
        <f t="shared" si="140"/>
        <v>0</v>
      </c>
      <c r="Z408" s="58">
        <f>VLOOKUP(E:E,'[3]costed bom'!$E$2:$AA$495,23,0)</f>
        <v>0</v>
      </c>
      <c r="AA408" s="58">
        <f t="shared" si="136"/>
        <v>0</v>
      </c>
      <c r="AB408" s="59"/>
      <c r="AC408" s="50"/>
      <c r="AD408" s="50"/>
    </row>
    <row r="409" spans="1:30" ht="13" x14ac:dyDescent="0.3">
      <c r="A409" s="49">
        <v>436</v>
      </c>
      <c r="B409" s="49">
        <v>2</v>
      </c>
      <c r="C409" s="50">
        <v>2</v>
      </c>
      <c r="D409" s="51" t="s">
        <v>104</v>
      </c>
      <c r="E409" s="51" t="s">
        <v>274</v>
      </c>
      <c r="F409" s="50"/>
      <c r="G409" s="51" t="s">
        <v>584</v>
      </c>
      <c r="H409" s="51" t="s">
        <v>490</v>
      </c>
      <c r="I409" s="52">
        <v>1</v>
      </c>
      <c r="J409" s="52">
        <v>1</v>
      </c>
      <c r="K409" s="51" t="s">
        <v>4</v>
      </c>
      <c r="L409" s="51" t="s">
        <v>11</v>
      </c>
      <c r="M409" s="51" t="s">
        <v>8</v>
      </c>
      <c r="N409" s="51" t="s">
        <v>5</v>
      </c>
      <c r="O409" s="50"/>
      <c r="P409" s="50" t="s">
        <v>616</v>
      </c>
      <c r="Q409" s="50" t="s">
        <v>594</v>
      </c>
      <c r="R409" s="59"/>
      <c r="S409" s="59">
        <f t="shared" si="137"/>
        <v>0</v>
      </c>
      <c r="T409" s="59"/>
      <c r="U409" s="59">
        <f t="shared" si="138"/>
        <v>0</v>
      </c>
      <c r="V409" s="59"/>
      <c r="W409" s="59">
        <f t="shared" si="139"/>
        <v>0</v>
      </c>
      <c r="X409" s="59"/>
      <c r="Y409" s="59">
        <f t="shared" si="140"/>
        <v>0</v>
      </c>
      <c r="Z409" s="58">
        <f>VLOOKUP(E:E,'[3]costed bom'!$E$2:$AA$495,23,0)</f>
        <v>0</v>
      </c>
      <c r="AA409" s="58">
        <f t="shared" si="136"/>
        <v>0</v>
      </c>
      <c r="AB409" s="59"/>
      <c r="AC409" s="50"/>
      <c r="AD409" s="50"/>
    </row>
    <row r="410" spans="1:30" ht="13" x14ac:dyDescent="0.3">
      <c r="A410" s="49">
        <v>437</v>
      </c>
      <c r="B410" s="49">
        <v>3</v>
      </c>
      <c r="C410" s="50">
        <v>2</v>
      </c>
      <c r="D410" s="51" t="s">
        <v>104</v>
      </c>
      <c r="E410" s="51" t="s">
        <v>275</v>
      </c>
      <c r="F410" s="50"/>
      <c r="G410" s="51" t="s">
        <v>585</v>
      </c>
      <c r="H410" s="51" t="s">
        <v>492</v>
      </c>
      <c r="I410" s="52">
        <v>1</v>
      </c>
      <c r="J410" s="52">
        <v>1</v>
      </c>
      <c r="K410" s="51" t="s">
        <v>4</v>
      </c>
      <c r="L410" s="51" t="s">
        <v>11</v>
      </c>
      <c r="M410" s="51" t="s">
        <v>8</v>
      </c>
      <c r="N410" s="51" t="s">
        <v>5</v>
      </c>
      <c r="O410" s="50"/>
      <c r="P410" s="50" t="s">
        <v>276</v>
      </c>
      <c r="Q410" s="50" t="s">
        <v>296</v>
      </c>
      <c r="R410" s="59"/>
      <c r="S410" s="59">
        <f t="shared" si="137"/>
        <v>0</v>
      </c>
      <c r="T410" s="59"/>
      <c r="U410" s="59">
        <f t="shared" si="138"/>
        <v>0</v>
      </c>
      <c r="V410" s="59"/>
      <c r="W410" s="59">
        <f t="shared" si="139"/>
        <v>0</v>
      </c>
      <c r="X410" s="59"/>
      <c r="Y410" s="59">
        <f t="shared" si="140"/>
        <v>0</v>
      </c>
      <c r="Z410" s="58">
        <f>VLOOKUP(E:E,'[3]costed bom'!$E$2:$AA$495,23,0)</f>
        <v>0</v>
      </c>
      <c r="AA410" s="58">
        <f t="shared" si="136"/>
        <v>0</v>
      </c>
      <c r="AB410" s="59"/>
      <c r="AC410" s="50"/>
      <c r="AD410" s="50"/>
    </row>
    <row r="411" spans="1:30" ht="13" x14ac:dyDescent="0.3">
      <c r="A411" s="49">
        <v>438</v>
      </c>
      <c r="B411" s="49">
        <v>4</v>
      </c>
      <c r="C411" s="50">
        <v>2</v>
      </c>
      <c r="D411" s="51" t="s">
        <v>104</v>
      </c>
      <c r="E411" s="51" t="s">
        <v>206</v>
      </c>
      <c r="F411" s="50"/>
      <c r="G411" s="51" t="s">
        <v>585</v>
      </c>
      <c r="H411" s="51" t="s">
        <v>409</v>
      </c>
      <c r="I411" s="52">
        <v>9</v>
      </c>
      <c r="J411" s="52">
        <v>9</v>
      </c>
      <c r="K411" s="51" t="s">
        <v>4</v>
      </c>
      <c r="L411" s="51" t="s">
        <v>11</v>
      </c>
      <c r="M411" s="51" t="s">
        <v>8</v>
      </c>
      <c r="N411" s="51" t="s">
        <v>5</v>
      </c>
      <c r="O411" s="50"/>
      <c r="P411" s="50" t="s">
        <v>207</v>
      </c>
      <c r="Q411" s="50" t="s">
        <v>596</v>
      </c>
      <c r="R411" s="59"/>
      <c r="S411" s="59">
        <f t="shared" si="137"/>
        <v>0</v>
      </c>
      <c r="T411" s="59"/>
      <c r="U411" s="59">
        <f t="shared" si="138"/>
        <v>0</v>
      </c>
      <c r="V411" s="59"/>
      <c r="W411" s="59">
        <f t="shared" si="139"/>
        <v>0</v>
      </c>
      <c r="X411" s="59"/>
      <c r="Y411" s="59">
        <f t="shared" si="140"/>
        <v>0</v>
      </c>
      <c r="Z411" s="58">
        <f>VLOOKUP(E:E,'[3]costed bom'!$E$2:$AA$495,23,0)</f>
        <v>0</v>
      </c>
      <c r="AA411" s="58">
        <f t="shared" si="136"/>
        <v>0</v>
      </c>
      <c r="AB411" s="59"/>
      <c r="AC411" s="50"/>
      <c r="AD411" s="50"/>
    </row>
    <row r="412" spans="1:30" ht="13" x14ac:dyDescent="0.3">
      <c r="A412" s="49">
        <v>439</v>
      </c>
      <c r="B412" s="49">
        <v>5</v>
      </c>
      <c r="C412" s="50">
        <v>2</v>
      </c>
      <c r="D412" s="51" t="s">
        <v>104</v>
      </c>
      <c r="E412" s="51" t="s">
        <v>216</v>
      </c>
      <c r="F412" s="50"/>
      <c r="G412" s="51" t="s">
        <v>585</v>
      </c>
      <c r="H412" s="51" t="s">
        <v>415</v>
      </c>
      <c r="I412" s="52">
        <v>1</v>
      </c>
      <c r="J412" s="52">
        <v>1</v>
      </c>
      <c r="K412" s="51" t="s">
        <v>163</v>
      </c>
      <c r="L412" s="51" t="s">
        <v>11</v>
      </c>
      <c r="M412" s="51" t="s">
        <v>8</v>
      </c>
      <c r="N412" s="51" t="s">
        <v>5</v>
      </c>
      <c r="O412" s="50"/>
      <c r="P412" s="50" t="s">
        <v>218</v>
      </c>
      <c r="Q412" s="50" t="s">
        <v>217</v>
      </c>
      <c r="R412" s="59"/>
      <c r="S412" s="59">
        <f t="shared" si="137"/>
        <v>0</v>
      </c>
      <c r="T412" s="59"/>
      <c r="U412" s="59">
        <f t="shared" si="138"/>
        <v>0</v>
      </c>
      <c r="V412" s="59"/>
      <c r="W412" s="59">
        <f t="shared" si="139"/>
        <v>0</v>
      </c>
      <c r="X412" s="59"/>
      <c r="Y412" s="59">
        <f t="shared" si="140"/>
        <v>0</v>
      </c>
      <c r="Z412" s="58">
        <f>VLOOKUP(E:E,'[3]costed bom'!$E$2:$AA$495,23,0)</f>
        <v>0</v>
      </c>
      <c r="AA412" s="58">
        <f t="shared" si="136"/>
        <v>0</v>
      </c>
      <c r="AB412" s="59"/>
      <c r="AC412" s="50"/>
      <c r="AD412" s="50"/>
    </row>
    <row r="413" spans="1:30" ht="13" x14ac:dyDescent="0.3">
      <c r="A413" s="49">
        <v>440</v>
      </c>
      <c r="B413" s="49">
        <v>6</v>
      </c>
      <c r="C413" s="50">
        <v>2</v>
      </c>
      <c r="D413" s="51" t="s">
        <v>104</v>
      </c>
      <c r="E413" s="51" t="s">
        <v>277</v>
      </c>
      <c r="F413" s="50"/>
      <c r="G413" s="51" t="s">
        <v>585</v>
      </c>
      <c r="H413" s="51" t="s">
        <v>495</v>
      </c>
      <c r="I413" s="52">
        <v>1</v>
      </c>
      <c r="J413" s="52">
        <v>1</v>
      </c>
      <c r="K413" s="51" t="s">
        <v>163</v>
      </c>
      <c r="L413" s="51" t="s">
        <v>11</v>
      </c>
      <c r="M413" s="51" t="s">
        <v>8</v>
      </c>
      <c r="N413" s="51" t="s">
        <v>5</v>
      </c>
      <c r="O413" s="50"/>
      <c r="P413" s="50" t="s">
        <v>620</v>
      </c>
      <c r="Q413" s="50" t="s">
        <v>598</v>
      </c>
      <c r="R413" s="59"/>
      <c r="S413" s="59">
        <f t="shared" si="137"/>
        <v>0</v>
      </c>
      <c r="T413" s="59"/>
      <c r="U413" s="59">
        <f t="shared" si="138"/>
        <v>0</v>
      </c>
      <c r="V413" s="59"/>
      <c r="W413" s="59">
        <f t="shared" si="139"/>
        <v>0</v>
      </c>
      <c r="X413" s="59"/>
      <c r="Y413" s="59">
        <f t="shared" si="140"/>
        <v>0</v>
      </c>
      <c r="Z413" s="58">
        <f>VLOOKUP(E:E,'[3]costed bom'!$E$2:$AA$495,23,0)</f>
        <v>0</v>
      </c>
      <c r="AA413" s="58">
        <f t="shared" si="136"/>
        <v>0</v>
      </c>
      <c r="AB413" s="59"/>
      <c r="AC413" s="50"/>
      <c r="AD413" s="50"/>
    </row>
    <row r="414" spans="1:30" ht="13" x14ac:dyDescent="0.3">
      <c r="A414" s="49">
        <v>441</v>
      </c>
      <c r="B414" s="49">
        <v>7</v>
      </c>
      <c r="C414" s="50">
        <v>2</v>
      </c>
      <c r="D414" s="51" t="s">
        <v>104</v>
      </c>
      <c r="E414" s="51" t="s">
        <v>214</v>
      </c>
      <c r="F414" s="50"/>
      <c r="G414" s="51" t="s">
        <v>585</v>
      </c>
      <c r="H414" s="51" t="s">
        <v>414</v>
      </c>
      <c r="I414" s="52">
        <v>2</v>
      </c>
      <c r="J414" s="52">
        <v>2</v>
      </c>
      <c r="K414" s="51" t="s">
        <v>4</v>
      </c>
      <c r="L414" s="51" t="s">
        <v>11</v>
      </c>
      <c r="M414" s="51" t="s">
        <v>8</v>
      </c>
      <c r="N414" s="51" t="s">
        <v>5</v>
      </c>
      <c r="O414" s="50"/>
      <c r="P414" s="50" t="s">
        <v>215</v>
      </c>
      <c r="Q414" s="50" t="s">
        <v>598</v>
      </c>
      <c r="R414" s="59"/>
      <c r="S414" s="59">
        <f t="shared" si="137"/>
        <v>0</v>
      </c>
      <c r="T414" s="59"/>
      <c r="U414" s="59">
        <f t="shared" si="138"/>
        <v>0</v>
      </c>
      <c r="V414" s="59"/>
      <c r="W414" s="59">
        <f t="shared" si="139"/>
        <v>0</v>
      </c>
      <c r="X414" s="59"/>
      <c r="Y414" s="59">
        <f t="shared" si="140"/>
        <v>0</v>
      </c>
      <c r="Z414" s="58">
        <f>VLOOKUP(E:E,'[3]costed bom'!$E$2:$AA$495,23,0)</f>
        <v>0</v>
      </c>
      <c r="AA414" s="58">
        <f t="shared" si="136"/>
        <v>0</v>
      </c>
      <c r="AB414" s="59"/>
      <c r="AC414" s="50"/>
      <c r="AD414" s="50"/>
    </row>
    <row r="415" spans="1:30" ht="13" x14ac:dyDescent="0.3">
      <c r="A415" s="49">
        <v>442</v>
      </c>
      <c r="B415" s="49">
        <v>8</v>
      </c>
      <c r="C415" s="50">
        <v>2</v>
      </c>
      <c r="D415" s="51" t="s">
        <v>104</v>
      </c>
      <c r="E415" s="51" t="s">
        <v>291</v>
      </c>
      <c r="F415" s="50"/>
      <c r="G415" s="51" t="s">
        <v>584</v>
      </c>
      <c r="H415" s="51" t="s">
        <v>506</v>
      </c>
      <c r="I415" s="52">
        <v>1</v>
      </c>
      <c r="J415" s="52">
        <v>1</v>
      </c>
      <c r="K415" s="51" t="s">
        <v>4</v>
      </c>
      <c r="L415" s="51" t="s">
        <v>11</v>
      </c>
      <c r="M415" s="51" t="s">
        <v>8</v>
      </c>
      <c r="N415" s="51" t="s">
        <v>5</v>
      </c>
      <c r="O415" s="50"/>
      <c r="P415" s="50" t="s">
        <v>622</v>
      </c>
      <c r="Q415" s="50" t="s">
        <v>594</v>
      </c>
      <c r="R415" s="59"/>
      <c r="S415" s="59">
        <f t="shared" si="137"/>
        <v>0</v>
      </c>
      <c r="T415" s="59"/>
      <c r="U415" s="59">
        <f t="shared" si="138"/>
        <v>0</v>
      </c>
      <c r="V415" s="59"/>
      <c r="W415" s="59">
        <f t="shared" si="139"/>
        <v>0</v>
      </c>
      <c r="X415" s="59"/>
      <c r="Y415" s="59">
        <f t="shared" si="140"/>
        <v>0</v>
      </c>
      <c r="Z415" s="58">
        <f>VLOOKUP(E:E,'[3]costed bom'!$E$2:$AA$495,23,0)</f>
        <v>0</v>
      </c>
      <c r="AA415" s="58">
        <f t="shared" si="136"/>
        <v>0</v>
      </c>
      <c r="AB415" s="59"/>
      <c r="AC415" s="50"/>
      <c r="AD415" s="50"/>
    </row>
    <row r="416" spans="1:30" ht="13" x14ac:dyDescent="0.3">
      <c r="A416" s="49">
        <v>443</v>
      </c>
      <c r="B416" s="49">
        <v>9</v>
      </c>
      <c r="C416" s="50">
        <v>2</v>
      </c>
      <c r="D416" s="51" t="s">
        <v>104</v>
      </c>
      <c r="E416" s="51" t="s">
        <v>208</v>
      </c>
      <c r="F416" s="50"/>
      <c r="G416" s="51" t="s">
        <v>584</v>
      </c>
      <c r="H416" s="51" t="s">
        <v>410</v>
      </c>
      <c r="I416" s="52">
        <v>9</v>
      </c>
      <c r="J416" s="52">
        <v>9</v>
      </c>
      <c r="K416" s="51" t="s">
        <v>4</v>
      </c>
      <c r="L416" s="51" t="s">
        <v>11</v>
      </c>
      <c r="M416" s="51" t="s">
        <v>8</v>
      </c>
      <c r="N416" s="51" t="s">
        <v>5</v>
      </c>
      <c r="O416" s="50"/>
      <c r="P416" s="50" t="s">
        <v>209</v>
      </c>
      <c r="Q416" s="50" t="s">
        <v>594</v>
      </c>
      <c r="R416" s="59"/>
      <c r="S416" s="59">
        <f t="shared" si="137"/>
        <v>0</v>
      </c>
      <c r="T416" s="59"/>
      <c r="U416" s="59">
        <f t="shared" si="138"/>
        <v>0</v>
      </c>
      <c r="V416" s="59"/>
      <c r="W416" s="59">
        <f t="shared" si="139"/>
        <v>0</v>
      </c>
      <c r="X416" s="59"/>
      <c r="Y416" s="59">
        <f t="shared" si="140"/>
        <v>0</v>
      </c>
      <c r="Z416" s="58">
        <f>VLOOKUP(E:E,'[3]costed bom'!$E$2:$AA$495,23,0)</f>
        <v>0</v>
      </c>
      <c r="AA416" s="58">
        <f t="shared" si="136"/>
        <v>0</v>
      </c>
      <c r="AB416" s="59"/>
      <c r="AC416" s="50"/>
      <c r="AD416" s="50"/>
    </row>
    <row r="417" spans="1:30" ht="13" x14ac:dyDescent="0.3">
      <c r="A417" s="49">
        <v>444</v>
      </c>
      <c r="B417" s="49">
        <v>10</v>
      </c>
      <c r="C417" s="50">
        <v>2</v>
      </c>
      <c r="D417" s="51" t="s">
        <v>104</v>
      </c>
      <c r="E417" s="51" t="s">
        <v>282</v>
      </c>
      <c r="F417" s="50"/>
      <c r="G417" s="51" t="s">
        <v>86</v>
      </c>
      <c r="H417" s="51" t="s">
        <v>499</v>
      </c>
      <c r="I417" s="52">
        <v>1</v>
      </c>
      <c r="J417" s="52">
        <v>1</v>
      </c>
      <c r="K417" s="51" t="s">
        <v>4</v>
      </c>
      <c r="L417" s="51" t="s">
        <v>11</v>
      </c>
      <c r="M417" s="51" t="s">
        <v>8</v>
      </c>
      <c r="N417" s="51" t="s">
        <v>5</v>
      </c>
      <c r="O417" s="50"/>
      <c r="P417" s="50" t="s">
        <v>352</v>
      </c>
      <c r="Q417" s="50" t="s">
        <v>283</v>
      </c>
      <c r="R417" s="59"/>
      <c r="S417" s="59">
        <f t="shared" si="137"/>
        <v>0</v>
      </c>
      <c r="T417" s="59"/>
      <c r="U417" s="59">
        <f t="shared" si="138"/>
        <v>0</v>
      </c>
      <c r="V417" s="59"/>
      <c r="W417" s="59">
        <f t="shared" si="139"/>
        <v>0</v>
      </c>
      <c r="X417" s="59"/>
      <c r="Y417" s="59">
        <f t="shared" si="140"/>
        <v>0</v>
      </c>
      <c r="Z417" s="58">
        <f>VLOOKUP(E:E,'[3]costed bom'!$E$2:$AA$495,23,0)</f>
        <v>0</v>
      </c>
      <c r="AA417" s="58">
        <f t="shared" si="136"/>
        <v>0</v>
      </c>
      <c r="AB417" s="59"/>
      <c r="AC417" s="50"/>
      <c r="AD417" s="50"/>
    </row>
    <row r="418" spans="1:30" ht="13" x14ac:dyDescent="0.3">
      <c r="A418" s="49">
        <v>445</v>
      </c>
      <c r="B418" s="49">
        <v>11</v>
      </c>
      <c r="C418" s="50">
        <v>2</v>
      </c>
      <c r="D418" s="51" t="s">
        <v>104</v>
      </c>
      <c r="E418" s="51" t="s">
        <v>285</v>
      </c>
      <c r="F418" s="50"/>
      <c r="G418" s="51" t="s">
        <v>584</v>
      </c>
      <c r="H418" s="51" t="s">
        <v>501</v>
      </c>
      <c r="I418" s="52">
        <v>2</v>
      </c>
      <c r="J418" s="52">
        <v>2</v>
      </c>
      <c r="K418" s="51" t="s">
        <v>4</v>
      </c>
      <c r="L418" s="51" t="s">
        <v>11</v>
      </c>
      <c r="M418" s="51" t="s">
        <v>8</v>
      </c>
      <c r="N418" s="51" t="s">
        <v>5</v>
      </c>
      <c r="O418" s="50"/>
      <c r="P418" s="50" t="s">
        <v>348</v>
      </c>
      <c r="Q418" s="50" t="s">
        <v>604</v>
      </c>
      <c r="R418" s="59"/>
      <c r="S418" s="59">
        <f t="shared" si="137"/>
        <v>0</v>
      </c>
      <c r="T418" s="59"/>
      <c r="U418" s="59">
        <f t="shared" si="138"/>
        <v>0</v>
      </c>
      <c r="V418" s="59"/>
      <c r="W418" s="59">
        <f t="shared" si="139"/>
        <v>0</v>
      </c>
      <c r="X418" s="59"/>
      <c r="Y418" s="59">
        <f t="shared" si="140"/>
        <v>0</v>
      </c>
      <c r="Z418" s="58">
        <f>VLOOKUP(E:E,'[3]costed bom'!$E$2:$AA$495,23,0)</f>
        <v>0</v>
      </c>
      <c r="AA418" s="58">
        <f t="shared" si="136"/>
        <v>0</v>
      </c>
      <c r="AB418" s="59"/>
      <c r="AC418" s="50"/>
      <c r="AD418" s="50"/>
    </row>
    <row r="419" spans="1:30" ht="13" x14ac:dyDescent="0.3">
      <c r="A419" s="47">
        <v>446</v>
      </c>
      <c r="B419" s="47">
        <v>61</v>
      </c>
      <c r="C419">
        <v>1</v>
      </c>
      <c r="D419" s="46" t="s">
        <v>2</v>
      </c>
      <c r="E419" s="46" t="s">
        <v>105</v>
      </c>
      <c r="F419" t="s">
        <v>638</v>
      </c>
      <c r="G419" s="46" t="s">
        <v>584</v>
      </c>
      <c r="H419" s="46" t="s">
        <v>536</v>
      </c>
      <c r="I419" s="48">
        <v>1</v>
      </c>
      <c r="J419" s="48">
        <v>1</v>
      </c>
      <c r="K419" s="46" t="s">
        <v>4</v>
      </c>
      <c r="L419" s="46" t="s">
        <v>6</v>
      </c>
      <c r="M419" s="46" t="s">
        <v>8</v>
      </c>
      <c r="N419" s="46" t="s">
        <v>5</v>
      </c>
      <c r="O419" s="61" t="s">
        <v>640</v>
      </c>
      <c r="P419" t="s">
        <v>342</v>
      </c>
      <c r="Q419" t="s">
        <v>342</v>
      </c>
      <c r="R419" s="58">
        <f>VLOOKUP(E:E,'[2]853-224170-107'!$A:$F,6,0)</f>
        <v>28.967399999999998</v>
      </c>
      <c r="S419" s="58">
        <f>J419*R419</f>
        <v>28.967399999999998</v>
      </c>
      <c r="T419" s="58">
        <f>VLOOKUP(E:E,'[2]853-224170-107'!$A:$H,8,0)</f>
        <v>28.205100000000002</v>
      </c>
      <c r="U419" s="58">
        <f>J419*T419</f>
        <v>28.205100000000002</v>
      </c>
      <c r="V419" s="58">
        <f>VLOOKUP(E:E,'[2]853-224170-107'!$A:$J,10,0)</f>
        <v>27.442800000000002</v>
      </c>
      <c r="W419" s="58">
        <f>J419*V419</f>
        <v>27.442800000000002</v>
      </c>
      <c r="X419" s="58">
        <f>VLOOKUP(E:E,'[2]853-224170-107'!$A:$L,12,0)</f>
        <v>26.680500000000002</v>
      </c>
      <c r="Y419" s="58">
        <f>J419*X419</f>
        <v>26.680500000000002</v>
      </c>
      <c r="Z419" s="58">
        <f>VLOOKUP(E:E,'[3]costed bom'!$E$2:$AA$495,23,0)</f>
        <v>47.71</v>
      </c>
      <c r="AA419" s="58">
        <f t="shared" si="136"/>
        <v>47.71</v>
      </c>
      <c r="AB419" s="58">
        <f>Y419-AA419</f>
        <v>-21.029499999999999</v>
      </c>
      <c r="AC419">
        <v>224</v>
      </c>
      <c r="AD419" t="s">
        <v>670</v>
      </c>
    </row>
    <row r="420" spans="1:30" ht="13" x14ac:dyDescent="0.3">
      <c r="A420" s="49">
        <v>447</v>
      </c>
      <c r="B420" s="49">
        <v>1</v>
      </c>
      <c r="C420" s="50">
        <v>2</v>
      </c>
      <c r="D420" s="51" t="s">
        <v>105</v>
      </c>
      <c r="E420" s="51" t="s">
        <v>302</v>
      </c>
      <c r="F420" s="50"/>
      <c r="G420" s="51" t="s">
        <v>584</v>
      </c>
      <c r="H420" s="51" t="s">
        <v>516</v>
      </c>
      <c r="I420" s="52">
        <v>1</v>
      </c>
      <c r="J420" s="52">
        <v>1</v>
      </c>
      <c r="K420" s="51" t="s">
        <v>4</v>
      </c>
      <c r="L420" s="51" t="s">
        <v>11</v>
      </c>
      <c r="M420" s="51" t="s">
        <v>8</v>
      </c>
      <c r="N420" s="51" t="s">
        <v>5</v>
      </c>
      <c r="O420" s="50"/>
      <c r="P420" s="50" t="s">
        <v>349</v>
      </c>
      <c r="Q420" s="50" t="s">
        <v>604</v>
      </c>
      <c r="R420" s="59"/>
      <c r="S420" s="59">
        <f t="shared" ref="S420:S448" si="141">J420*R420</f>
        <v>0</v>
      </c>
      <c r="T420" s="59"/>
      <c r="U420" s="59">
        <f t="shared" ref="U420:U448" si="142">J420*T420</f>
        <v>0</v>
      </c>
      <c r="V420" s="59"/>
      <c r="W420" s="59">
        <f t="shared" ref="W420:W448" si="143">J420*V420</f>
        <v>0</v>
      </c>
      <c r="X420" s="59"/>
      <c r="Y420" s="59">
        <f t="shared" ref="Y420:Y448" si="144">J420*X420</f>
        <v>0</v>
      </c>
      <c r="Z420" s="58">
        <f>VLOOKUP(E:E,'[3]costed bom'!$E$2:$AA$495,23,0)</f>
        <v>0</v>
      </c>
      <c r="AA420" s="58">
        <f t="shared" si="136"/>
        <v>0</v>
      </c>
      <c r="AB420" s="59"/>
      <c r="AC420" s="50"/>
      <c r="AD420" s="50"/>
    </row>
    <row r="421" spans="1:30" ht="13" x14ac:dyDescent="0.3">
      <c r="A421" s="49">
        <v>448</v>
      </c>
      <c r="B421" s="49">
        <v>2</v>
      </c>
      <c r="C421" s="50">
        <v>2</v>
      </c>
      <c r="D421" s="51" t="s">
        <v>105</v>
      </c>
      <c r="E421" s="51" t="s">
        <v>285</v>
      </c>
      <c r="F421" s="50"/>
      <c r="G421" s="51" t="s">
        <v>584</v>
      </c>
      <c r="H421" s="51" t="s">
        <v>501</v>
      </c>
      <c r="I421" s="52">
        <v>2</v>
      </c>
      <c r="J421" s="52">
        <v>2</v>
      </c>
      <c r="K421" s="51" t="s">
        <v>4</v>
      </c>
      <c r="L421" s="51" t="s">
        <v>11</v>
      </c>
      <c r="M421" s="51" t="s">
        <v>8</v>
      </c>
      <c r="N421" s="51" t="s">
        <v>5</v>
      </c>
      <c r="O421" s="50"/>
      <c r="P421" s="50" t="s">
        <v>348</v>
      </c>
      <c r="Q421" s="50" t="s">
        <v>604</v>
      </c>
      <c r="R421" s="59"/>
      <c r="S421" s="59">
        <f t="shared" si="141"/>
        <v>0</v>
      </c>
      <c r="T421" s="59"/>
      <c r="U421" s="59">
        <f t="shared" si="142"/>
        <v>0</v>
      </c>
      <c r="V421" s="59"/>
      <c r="W421" s="59">
        <f t="shared" si="143"/>
        <v>0</v>
      </c>
      <c r="X421" s="59"/>
      <c r="Y421" s="59">
        <f t="shared" si="144"/>
        <v>0</v>
      </c>
      <c r="Z421" s="58">
        <f>VLOOKUP(E:E,'[3]costed bom'!$E$2:$AA$495,23,0)</f>
        <v>0</v>
      </c>
      <c r="AA421" s="58">
        <f t="shared" si="136"/>
        <v>0</v>
      </c>
      <c r="AB421" s="59"/>
      <c r="AC421" s="50"/>
      <c r="AD421" s="50"/>
    </row>
    <row r="422" spans="1:30" ht="13" x14ac:dyDescent="0.3">
      <c r="A422" s="49">
        <v>449</v>
      </c>
      <c r="B422" s="49">
        <v>3</v>
      </c>
      <c r="C422" s="50">
        <v>2</v>
      </c>
      <c r="D422" s="51" t="s">
        <v>105</v>
      </c>
      <c r="E422" s="51" t="s">
        <v>274</v>
      </c>
      <c r="F422" s="50"/>
      <c r="G422" s="51" t="s">
        <v>584</v>
      </c>
      <c r="H422" s="51" t="s">
        <v>490</v>
      </c>
      <c r="I422" s="52">
        <v>1</v>
      </c>
      <c r="J422" s="52">
        <v>1</v>
      </c>
      <c r="K422" s="51" t="s">
        <v>4</v>
      </c>
      <c r="L422" s="51" t="s">
        <v>11</v>
      </c>
      <c r="M422" s="51" t="s">
        <v>8</v>
      </c>
      <c r="N422" s="51" t="s">
        <v>5</v>
      </c>
      <c r="O422" s="50"/>
      <c r="P422" s="50" t="s">
        <v>616</v>
      </c>
      <c r="Q422" s="50" t="s">
        <v>594</v>
      </c>
      <c r="R422" s="59"/>
      <c r="S422" s="59">
        <f t="shared" si="141"/>
        <v>0</v>
      </c>
      <c r="T422" s="59"/>
      <c r="U422" s="59">
        <f t="shared" si="142"/>
        <v>0</v>
      </c>
      <c r="V422" s="59"/>
      <c r="W422" s="59">
        <f t="shared" si="143"/>
        <v>0</v>
      </c>
      <c r="X422" s="59"/>
      <c r="Y422" s="59">
        <f t="shared" si="144"/>
        <v>0</v>
      </c>
      <c r="Z422" s="58">
        <f>VLOOKUP(E:E,'[3]costed bom'!$E$2:$AA$495,23,0)</f>
        <v>0</v>
      </c>
      <c r="AA422" s="58">
        <f t="shared" si="136"/>
        <v>0</v>
      </c>
      <c r="AB422" s="59"/>
      <c r="AC422" s="50"/>
      <c r="AD422" s="50"/>
    </row>
    <row r="423" spans="1:30" ht="13" x14ac:dyDescent="0.3">
      <c r="A423" s="49">
        <v>450</v>
      </c>
      <c r="B423" s="49">
        <v>4</v>
      </c>
      <c r="C423" s="50">
        <v>2</v>
      </c>
      <c r="D423" s="51" t="s">
        <v>105</v>
      </c>
      <c r="E423" s="51" t="s">
        <v>206</v>
      </c>
      <c r="F423" s="50"/>
      <c r="G423" s="51" t="s">
        <v>585</v>
      </c>
      <c r="H423" s="51" t="s">
        <v>409</v>
      </c>
      <c r="I423" s="52">
        <v>6</v>
      </c>
      <c r="J423" s="52">
        <v>6</v>
      </c>
      <c r="K423" s="51" t="s">
        <v>4</v>
      </c>
      <c r="L423" s="51" t="s">
        <v>11</v>
      </c>
      <c r="M423" s="51" t="s">
        <v>8</v>
      </c>
      <c r="N423" s="51" t="s">
        <v>5</v>
      </c>
      <c r="O423" s="50"/>
      <c r="P423" s="50" t="s">
        <v>207</v>
      </c>
      <c r="Q423" s="50" t="s">
        <v>596</v>
      </c>
      <c r="R423" s="59"/>
      <c r="S423" s="59">
        <f t="shared" si="141"/>
        <v>0</v>
      </c>
      <c r="T423" s="59"/>
      <c r="U423" s="59">
        <f t="shared" si="142"/>
        <v>0</v>
      </c>
      <c r="V423" s="59"/>
      <c r="W423" s="59">
        <f t="shared" si="143"/>
        <v>0</v>
      </c>
      <c r="X423" s="59"/>
      <c r="Y423" s="59">
        <f t="shared" si="144"/>
        <v>0</v>
      </c>
      <c r="Z423" s="58">
        <f>VLOOKUP(E:E,'[3]costed bom'!$E$2:$AA$495,23,0)</f>
        <v>0</v>
      </c>
      <c r="AA423" s="58">
        <f t="shared" si="136"/>
        <v>0</v>
      </c>
      <c r="AB423" s="59"/>
      <c r="AC423" s="50"/>
      <c r="AD423" s="50"/>
    </row>
    <row r="424" spans="1:30" ht="13" x14ac:dyDescent="0.3">
      <c r="A424" s="49">
        <v>451</v>
      </c>
      <c r="B424" s="49">
        <v>6</v>
      </c>
      <c r="C424" s="50">
        <v>2</v>
      </c>
      <c r="D424" s="51" t="s">
        <v>105</v>
      </c>
      <c r="E424" s="51" t="s">
        <v>214</v>
      </c>
      <c r="F424" s="50"/>
      <c r="G424" s="51" t="s">
        <v>585</v>
      </c>
      <c r="H424" s="51" t="s">
        <v>414</v>
      </c>
      <c r="I424" s="52">
        <v>2</v>
      </c>
      <c r="J424" s="52">
        <v>2</v>
      </c>
      <c r="K424" s="51" t="s">
        <v>4</v>
      </c>
      <c r="L424" s="51" t="s">
        <v>11</v>
      </c>
      <c r="M424" s="51" t="s">
        <v>8</v>
      </c>
      <c r="N424" s="51" t="s">
        <v>5</v>
      </c>
      <c r="O424" s="50"/>
      <c r="P424" s="50" t="s">
        <v>215</v>
      </c>
      <c r="Q424" s="50" t="s">
        <v>598</v>
      </c>
      <c r="R424" s="59"/>
      <c r="S424" s="59">
        <f t="shared" si="141"/>
        <v>0</v>
      </c>
      <c r="T424" s="59"/>
      <c r="U424" s="59">
        <f t="shared" si="142"/>
        <v>0</v>
      </c>
      <c r="V424" s="59"/>
      <c r="W424" s="59">
        <f t="shared" si="143"/>
        <v>0</v>
      </c>
      <c r="X424" s="59"/>
      <c r="Y424" s="59">
        <f t="shared" si="144"/>
        <v>0</v>
      </c>
      <c r="Z424" s="58">
        <f>VLOOKUP(E:E,'[3]costed bom'!$E$2:$AA$495,23,0)</f>
        <v>0</v>
      </c>
      <c r="AA424" s="58">
        <f t="shared" si="136"/>
        <v>0</v>
      </c>
      <c r="AB424" s="59"/>
      <c r="AC424" s="50"/>
      <c r="AD424" s="50"/>
    </row>
    <row r="425" spans="1:30" ht="13" x14ac:dyDescent="0.3">
      <c r="A425" s="49">
        <v>452</v>
      </c>
      <c r="B425" s="49">
        <v>7</v>
      </c>
      <c r="C425" s="50">
        <v>2</v>
      </c>
      <c r="D425" s="51" t="s">
        <v>105</v>
      </c>
      <c r="E425" s="51" t="s">
        <v>216</v>
      </c>
      <c r="F425" s="50"/>
      <c r="G425" s="51" t="s">
        <v>585</v>
      </c>
      <c r="H425" s="51" t="s">
        <v>415</v>
      </c>
      <c r="I425" s="52">
        <v>1</v>
      </c>
      <c r="J425" s="52">
        <v>1</v>
      </c>
      <c r="K425" s="51" t="s">
        <v>163</v>
      </c>
      <c r="L425" s="51" t="s">
        <v>11</v>
      </c>
      <c r="M425" s="51" t="s">
        <v>8</v>
      </c>
      <c r="N425" s="51" t="s">
        <v>5</v>
      </c>
      <c r="O425" s="50"/>
      <c r="P425" s="50" t="s">
        <v>218</v>
      </c>
      <c r="Q425" s="50" t="s">
        <v>217</v>
      </c>
      <c r="R425" s="59"/>
      <c r="S425" s="59">
        <f t="shared" si="141"/>
        <v>0</v>
      </c>
      <c r="T425" s="59"/>
      <c r="U425" s="59">
        <f t="shared" si="142"/>
        <v>0</v>
      </c>
      <c r="V425" s="59"/>
      <c r="W425" s="59">
        <f t="shared" si="143"/>
        <v>0</v>
      </c>
      <c r="X425" s="59"/>
      <c r="Y425" s="59">
        <f t="shared" si="144"/>
        <v>0</v>
      </c>
      <c r="Z425" s="58">
        <f>VLOOKUP(E:E,'[3]costed bom'!$E$2:$AA$495,23,0)</f>
        <v>0</v>
      </c>
      <c r="AA425" s="58">
        <f t="shared" si="136"/>
        <v>0</v>
      </c>
      <c r="AB425" s="59"/>
      <c r="AC425" s="50"/>
      <c r="AD425" s="50"/>
    </row>
    <row r="426" spans="1:30" ht="13" x14ac:dyDescent="0.3">
      <c r="A426" s="49">
        <v>453</v>
      </c>
      <c r="B426" s="49">
        <v>8</v>
      </c>
      <c r="C426" s="50">
        <v>2</v>
      </c>
      <c r="D426" s="51" t="s">
        <v>105</v>
      </c>
      <c r="E426" s="51" t="s">
        <v>286</v>
      </c>
      <c r="F426" s="50"/>
      <c r="G426" s="51" t="s">
        <v>585</v>
      </c>
      <c r="H426" s="51" t="s">
        <v>502</v>
      </c>
      <c r="I426" s="52">
        <v>5.8</v>
      </c>
      <c r="J426" s="52">
        <v>5.8</v>
      </c>
      <c r="K426" s="51" t="s">
        <v>163</v>
      </c>
      <c r="L426" s="51" t="s">
        <v>11</v>
      </c>
      <c r="M426" s="51" t="s">
        <v>8</v>
      </c>
      <c r="N426" s="51" t="s">
        <v>5</v>
      </c>
      <c r="O426" s="50"/>
      <c r="P426" s="50" t="s">
        <v>204</v>
      </c>
      <c r="Q426" s="50" t="s">
        <v>203</v>
      </c>
      <c r="R426" s="59"/>
      <c r="S426" s="59">
        <f t="shared" si="141"/>
        <v>0</v>
      </c>
      <c r="T426" s="59"/>
      <c r="U426" s="59">
        <f t="shared" si="142"/>
        <v>0</v>
      </c>
      <c r="V426" s="59"/>
      <c r="W426" s="59">
        <f t="shared" si="143"/>
        <v>0</v>
      </c>
      <c r="X426" s="59"/>
      <c r="Y426" s="59">
        <f t="shared" si="144"/>
        <v>0</v>
      </c>
      <c r="Z426" s="58">
        <f>VLOOKUP(E:E,'[3]costed bom'!$E$2:$AA$495,23,0)</f>
        <v>0</v>
      </c>
      <c r="AA426" s="58">
        <f t="shared" si="136"/>
        <v>0</v>
      </c>
      <c r="AB426" s="59"/>
      <c r="AC426" s="50"/>
      <c r="AD426" s="50"/>
    </row>
    <row r="427" spans="1:30" ht="13" x14ac:dyDescent="0.3">
      <c r="A427" s="49">
        <v>454</v>
      </c>
      <c r="B427" s="49">
        <v>9</v>
      </c>
      <c r="C427" s="50">
        <v>2</v>
      </c>
      <c r="D427" s="51" t="s">
        <v>105</v>
      </c>
      <c r="E427" s="51" t="s">
        <v>210</v>
      </c>
      <c r="F427" s="50"/>
      <c r="G427" s="51" t="s">
        <v>584</v>
      </c>
      <c r="H427" s="51" t="s">
        <v>411</v>
      </c>
      <c r="I427" s="52">
        <v>1</v>
      </c>
      <c r="J427" s="52">
        <v>1</v>
      </c>
      <c r="K427" s="51" t="s">
        <v>163</v>
      </c>
      <c r="L427" s="51" t="s">
        <v>11</v>
      </c>
      <c r="M427" s="51" t="s">
        <v>8</v>
      </c>
      <c r="N427" s="51" t="s">
        <v>5</v>
      </c>
      <c r="O427" s="50"/>
      <c r="P427" s="50" t="s">
        <v>597</v>
      </c>
      <c r="Q427" s="50" t="s">
        <v>598</v>
      </c>
      <c r="R427" s="59"/>
      <c r="S427" s="59">
        <f t="shared" si="141"/>
        <v>0</v>
      </c>
      <c r="T427" s="59"/>
      <c r="U427" s="59">
        <f t="shared" si="142"/>
        <v>0</v>
      </c>
      <c r="V427" s="59"/>
      <c r="W427" s="59">
        <f t="shared" si="143"/>
        <v>0</v>
      </c>
      <c r="X427" s="59"/>
      <c r="Y427" s="59">
        <f t="shared" si="144"/>
        <v>0</v>
      </c>
      <c r="Z427" s="58">
        <f>VLOOKUP(E:E,'[3]costed bom'!$E$2:$AA$495,23,0)</f>
        <v>0</v>
      </c>
      <c r="AA427" s="58">
        <f t="shared" si="136"/>
        <v>0</v>
      </c>
      <c r="AB427" s="59"/>
      <c r="AC427" s="50"/>
      <c r="AD427" s="50"/>
    </row>
    <row r="428" spans="1:30" ht="13" x14ac:dyDescent="0.3">
      <c r="A428" s="49">
        <v>455</v>
      </c>
      <c r="B428" s="49">
        <v>10</v>
      </c>
      <c r="C428" s="50">
        <v>2</v>
      </c>
      <c r="D428" s="51" t="s">
        <v>105</v>
      </c>
      <c r="E428" s="51" t="s">
        <v>305</v>
      </c>
      <c r="F428" s="50"/>
      <c r="G428" s="51" t="s">
        <v>584</v>
      </c>
      <c r="H428" s="51" t="s">
        <v>518</v>
      </c>
      <c r="I428" s="52">
        <v>2</v>
      </c>
      <c r="J428" s="52">
        <v>2</v>
      </c>
      <c r="K428" s="51" t="s">
        <v>4</v>
      </c>
      <c r="L428" s="51" t="s">
        <v>11</v>
      </c>
      <c r="M428" s="51" t="s">
        <v>8</v>
      </c>
      <c r="N428" s="51" t="s">
        <v>5</v>
      </c>
      <c r="O428" s="50"/>
      <c r="P428" s="50" t="s">
        <v>306</v>
      </c>
      <c r="Q428" s="50" t="s">
        <v>611</v>
      </c>
      <c r="R428" s="59"/>
      <c r="S428" s="59">
        <f t="shared" si="141"/>
        <v>0</v>
      </c>
      <c r="T428" s="59"/>
      <c r="U428" s="59">
        <f t="shared" si="142"/>
        <v>0</v>
      </c>
      <c r="V428" s="59"/>
      <c r="W428" s="59">
        <f t="shared" si="143"/>
        <v>0</v>
      </c>
      <c r="X428" s="59"/>
      <c r="Y428" s="59">
        <f t="shared" si="144"/>
        <v>0</v>
      </c>
      <c r="Z428" s="58">
        <f>VLOOKUP(E:E,'[3]costed bom'!$E$2:$AA$495,23,0)</f>
        <v>0</v>
      </c>
      <c r="AA428" s="58">
        <f t="shared" si="136"/>
        <v>0</v>
      </c>
      <c r="AB428" s="59"/>
      <c r="AC428" s="50"/>
      <c r="AD428" s="50"/>
    </row>
    <row r="429" spans="1:30" ht="13" x14ac:dyDescent="0.3">
      <c r="A429" s="49">
        <v>456</v>
      </c>
      <c r="B429" s="49">
        <v>11</v>
      </c>
      <c r="C429" s="50">
        <v>2</v>
      </c>
      <c r="D429" s="51" t="s">
        <v>105</v>
      </c>
      <c r="E429" s="51" t="s">
        <v>324</v>
      </c>
      <c r="F429" s="50"/>
      <c r="G429" s="51" t="s">
        <v>86</v>
      </c>
      <c r="H429" s="51" t="s">
        <v>537</v>
      </c>
      <c r="I429" s="52">
        <v>2</v>
      </c>
      <c r="J429" s="52">
        <v>2</v>
      </c>
      <c r="K429" s="51" t="s">
        <v>4</v>
      </c>
      <c r="L429" s="51" t="s">
        <v>11</v>
      </c>
      <c r="M429" s="51" t="s">
        <v>8</v>
      </c>
      <c r="N429" s="51" t="s">
        <v>5</v>
      </c>
      <c r="O429" s="50"/>
      <c r="P429" s="50" t="s">
        <v>325</v>
      </c>
      <c r="Q429" s="50" t="s">
        <v>250</v>
      </c>
      <c r="R429" s="59"/>
      <c r="S429" s="59">
        <f t="shared" si="141"/>
        <v>0</v>
      </c>
      <c r="T429" s="59"/>
      <c r="U429" s="59">
        <f t="shared" si="142"/>
        <v>0</v>
      </c>
      <c r="V429" s="59"/>
      <c r="W429" s="59">
        <f t="shared" si="143"/>
        <v>0</v>
      </c>
      <c r="X429" s="59"/>
      <c r="Y429" s="59">
        <f t="shared" si="144"/>
        <v>0</v>
      </c>
      <c r="Z429" s="58">
        <f>VLOOKUP(E:E,'[3]costed bom'!$E$2:$AA$495,23,0)</f>
        <v>0</v>
      </c>
      <c r="AA429" s="58">
        <f t="shared" si="136"/>
        <v>0</v>
      </c>
      <c r="AB429" s="59"/>
      <c r="AC429" s="50"/>
      <c r="AD429" s="50"/>
    </row>
    <row r="430" spans="1:30" ht="13" x14ac:dyDescent="0.3">
      <c r="A430" s="49">
        <v>457</v>
      </c>
      <c r="B430" s="49">
        <v>12</v>
      </c>
      <c r="C430" s="50">
        <v>2</v>
      </c>
      <c r="D430" s="51" t="s">
        <v>105</v>
      </c>
      <c r="E430" s="51" t="s">
        <v>317</v>
      </c>
      <c r="F430" s="50"/>
      <c r="G430" s="51" t="s">
        <v>585</v>
      </c>
      <c r="H430" s="51" t="s">
        <v>531</v>
      </c>
      <c r="I430" s="52">
        <v>1</v>
      </c>
      <c r="J430" s="52">
        <v>1</v>
      </c>
      <c r="K430" s="51" t="s">
        <v>163</v>
      </c>
      <c r="L430" s="51" t="s">
        <v>11</v>
      </c>
      <c r="M430" s="51" t="s">
        <v>8</v>
      </c>
      <c r="N430" s="51" t="s">
        <v>5</v>
      </c>
      <c r="O430" s="50"/>
      <c r="P430" s="50" t="s">
        <v>318</v>
      </c>
      <c r="Q430" s="50" t="s">
        <v>607</v>
      </c>
      <c r="R430" s="59"/>
      <c r="S430" s="59">
        <f t="shared" si="141"/>
        <v>0</v>
      </c>
      <c r="T430" s="59"/>
      <c r="U430" s="59">
        <f t="shared" si="142"/>
        <v>0</v>
      </c>
      <c r="V430" s="59"/>
      <c r="W430" s="59">
        <f t="shared" si="143"/>
        <v>0</v>
      </c>
      <c r="X430" s="59"/>
      <c r="Y430" s="59">
        <f t="shared" si="144"/>
        <v>0</v>
      </c>
      <c r="Z430" s="58">
        <f>VLOOKUP(E:E,'[3]costed bom'!$E$2:$AA$495,23,0)</f>
        <v>0</v>
      </c>
      <c r="AA430" s="58">
        <f t="shared" si="136"/>
        <v>0</v>
      </c>
      <c r="AB430" s="59"/>
      <c r="AC430" s="50"/>
      <c r="AD430" s="50"/>
    </row>
    <row r="431" spans="1:30" ht="13" x14ac:dyDescent="0.3">
      <c r="A431" s="49">
        <v>458</v>
      </c>
      <c r="B431" s="49">
        <v>13</v>
      </c>
      <c r="C431" s="50">
        <v>2</v>
      </c>
      <c r="D431" s="51" t="s">
        <v>105</v>
      </c>
      <c r="E431" s="51" t="s">
        <v>322</v>
      </c>
      <c r="F431" s="50"/>
      <c r="G431" s="51" t="s">
        <v>584</v>
      </c>
      <c r="H431" s="51" t="s">
        <v>323</v>
      </c>
      <c r="I431" s="52">
        <v>1</v>
      </c>
      <c r="J431" s="52">
        <v>1</v>
      </c>
      <c r="K431" s="51" t="s">
        <v>4</v>
      </c>
      <c r="L431" s="51" t="s">
        <v>6</v>
      </c>
      <c r="M431" s="51" t="s">
        <v>8</v>
      </c>
      <c r="N431" s="51" t="s">
        <v>171</v>
      </c>
      <c r="O431" s="50"/>
      <c r="P431" s="50" t="s">
        <v>342</v>
      </c>
      <c r="Q431" s="50" t="s">
        <v>342</v>
      </c>
      <c r="R431" s="59"/>
      <c r="S431" s="59">
        <f t="shared" si="141"/>
        <v>0</v>
      </c>
      <c r="T431" s="59"/>
      <c r="U431" s="59">
        <f t="shared" si="142"/>
        <v>0</v>
      </c>
      <c r="V431" s="59"/>
      <c r="W431" s="59">
        <f t="shared" si="143"/>
        <v>0</v>
      </c>
      <c r="X431" s="59"/>
      <c r="Y431" s="59">
        <f t="shared" si="144"/>
        <v>0</v>
      </c>
      <c r="Z431" s="58">
        <f>VLOOKUP(E:E,'[3]costed bom'!$E$2:$AA$495,23,0)</f>
        <v>0</v>
      </c>
      <c r="AA431" s="58">
        <f t="shared" si="136"/>
        <v>0</v>
      </c>
      <c r="AB431" s="59"/>
      <c r="AC431" s="50"/>
      <c r="AD431" s="50"/>
    </row>
    <row r="432" spans="1:30" ht="13" x14ac:dyDescent="0.3">
      <c r="A432" s="49">
        <v>459</v>
      </c>
      <c r="B432" s="49">
        <v>7000</v>
      </c>
      <c r="C432" s="50">
        <v>2</v>
      </c>
      <c r="D432" s="51" t="s">
        <v>105</v>
      </c>
      <c r="E432" s="51" t="s">
        <v>265</v>
      </c>
      <c r="F432" s="50"/>
      <c r="G432" s="51" t="s">
        <v>7</v>
      </c>
      <c r="H432" s="51" t="s">
        <v>468</v>
      </c>
      <c r="I432" s="52">
        <v>1</v>
      </c>
      <c r="J432" s="52">
        <v>1</v>
      </c>
      <c r="K432" s="51" t="s">
        <v>4</v>
      </c>
      <c r="L432" s="51" t="s">
        <v>11</v>
      </c>
      <c r="M432" s="51" t="s">
        <v>8</v>
      </c>
      <c r="N432" s="51" t="s">
        <v>171</v>
      </c>
      <c r="O432" s="50"/>
      <c r="P432" s="50" t="s">
        <v>342</v>
      </c>
      <c r="Q432" s="50" t="s">
        <v>342</v>
      </c>
      <c r="R432" s="59"/>
      <c r="S432" s="59">
        <f t="shared" si="141"/>
        <v>0</v>
      </c>
      <c r="T432" s="59"/>
      <c r="U432" s="59">
        <f t="shared" si="142"/>
        <v>0</v>
      </c>
      <c r="V432" s="59"/>
      <c r="W432" s="59">
        <f t="shared" si="143"/>
        <v>0</v>
      </c>
      <c r="X432" s="59"/>
      <c r="Y432" s="59">
        <f t="shared" si="144"/>
        <v>0</v>
      </c>
      <c r="Z432" s="58">
        <f>VLOOKUP(E:E,'[3]costed bom'!$E$2:$AA$495,23,0)</f>
        <v>0</v>
      </c>
      <c r="AA432" s="58">
        <f t="shared" si="136"/>
        <v>0</v>
      </c>
      <c r="AB432" s="59"/>
      <c r="AC432" s="50"/>
      <c r="AD432" s="50"/>
    </row>
    <row r="433" spans="1:30" ht="13" x14ac:dyDescent="0.3">
      <c r="A433" s="49">
        <v>460</v>
      </c>
      <c r="B433" s="49">
        <v>7000</v>
      </c>
      <c r="C433" s="50">
        <v>3</v>
      </c>
      <c r="D433" s="51" t="s">
        <v>265</v>
      </c>
      <c r="E433" s="51" t="s">
        <v>236</v>
      </c>
      <c r="F433" s="50"/>
      <c r="G433" s="51" t="s">
        <v>587</v>
      </c>
      <c r="H433" s="51" t="s">
        <v>430</v>
      </c>
      <c r="I433" s="52">
        <v>1</v>
      </c>
      <c r="J433" s="52">
        <v>1</v>
      </c>
      <c r="K433" s="51" t="s">
        <v>4</v>
      </c>
      <c r="L433" s="51" t="s">
        <v>11</v>
      </c>
      <c r="M433" s="51" t="s">
        <v>8</v>
      </c>
      <c r="N433" s="51" t="s">
        <v>171</v>
      </c>
      <c r="O433" s="50"/>
      <c r="P433" s="50" t="s">
        <v>342</v>
      </c>
      <c r="Q433" s="50" t="s">
        <v>342</v>
      </c>
      <c r="R433" s="59"/>
      <c r="S433" s="59">
        <f t="shared" si="141"/>
        <v>0</v>
      </c>
      <c r="T433" s="59"/>
      <c r="U433" s="59">
        <f t="shared" si="142"/>
        <v>0</v>
      </c>
      <c r="V433" s="59"/>
      <c r="W433" s="59">
        <f t="shared" si="143"/>
        <v>0</v>
      </c>
      <c r="X433" s="59"/>
      <c r="Y433" s="59">
        <f t="shared" si="144"/>
        <v>0</v>
      </c>
      <c r="Z433" s="58">
        <f>VLOOKUP(E:E,'[3]costed bom'!$E$2:$AA$495,23,0)</f>
        <v>0</v>
      </c>
      <c r="AA433" s="58">
        <f t="shared" si="136"/>
        <v>0</v>
      </c>
      <c r="AB433" s="59"/>
      <c r="AC433" s="50"/>
      <c r="AD433" s="50"/>
    </row>
    <row r="434" spans="1:30" ht="13" x14ac:dyDescent="0.3">
      <c r="A434" s="49">
        <v>461</v>
      </c>
      <c r="B434" s="49">
        <v>7002</v>
      </c>
      <c r="C434" s="50">
        <v>3</v>
      </c>
      <c r="D434" s="51" t="s">
        <v>265</v>
      </c>
      <c r="E434" s="51" t="s">
        <v>366</v>
      </c>
      <c r="F434" s="50"/>
      <c r="G434" s="51" t="s">
        <v>585</v>
      </c>
      <c r="H434" s="51" t="s">
        <v>471</v>
      </c>
      <c r="I434" s="52">
        <v>1</v>
      </c>
      <c r="J434" s="52">
        <v>1</v>
      </c>
      <c r="K434" s="51" t="s">
        <v>4</v>
      </c>
      <c r="L434" s="51" t="s">
        <v>11</v>
      </c>
      <c r="M434" s="51" t="s">
        <v>8</v>
      </c>
      <c r="N434" s="51" t="s">
        <v>171</v>
      </c>
      <c r="O434" s="50"/>
      <c r="P434" s="50" t="s">
        <v>608</v>
      </c>
      <c r="Q434" s="50" t="s">
        <v>609</v>
      </c>
      <c r="R434" s="59"/>
      <c r="S434" s="59">
        <f t="shared" si="141"/>
        <v>0</v>
      </c>
      <c r="T434" s="59"/>
      <c r="U434" s="59">
        <f t="shared" si="142"/>
        <v>0</v>
      </c>
      <c r="V434" s="59"/>
      <c r="W434" s="59">
        <f t="shared" si="143"/>
        <v>0</v>
      </c>
      <c r="X434" s="59"/>
      <c r="Y434" s="59">
        <f t="shared" si="144"/>
        <v>0</v>
      </c>
      <c r="Z434" s="58">
        <f>VLOOKUP(E:E,'[3]costed bom'!$E$2:$AA$495,23,0)</f>
        <v>0</v>
      </c>
      <c r="AA434" s="58">
        <f t="shared" si="136"/>
        <v>0</v>
      </c>
      <c r="AB434" s="59"/>
      <c r="AC434" s="50"/>
      <c r="AD434" s="50"/>
    </row>
    <row r="435" spans="1:30" ht="13" x14ac:dyDescent="0.3">
      <c r="A435" s="49">
        <v>462</v>
      </c>
      <c r="B435" s="49">
        <v>7003</v>
      </c>
      <c r="C435" s="50">
        <v>3</v>
      </c>
      <c r="D435" s="51" t="s">
        <v>265</v>
      </c>
      <c r="E435" s="51" t="s">
        <v>367</v>
      </c>
      <c r="F435" s="50"/>
      <c r="G435" s="51" t="s">
        <v>585</v>
      </c>
      <c r="H435" s="51" t="s">
        <v>472</v>
      </c>
      <c r="I435" s="52">
        <v>1</v>
      </c>
      <c r="J435" s="52">
        <v>1</v>
      </c>
      <c r="K435" s="51" t="s">
        <v>4</v>
      </c>
      <c r="L435" s="51" t="s">
        <v>11</v>
      </c>
      <c r="M435" s="51" t="s">
        <v>8</v>
      </c>
      <c r="N435" s="51" t="s">
        <v>171</v>
      </c>
      <c r="O435" s="50"/>
      <c r="P435" s="50" t="s">
        <v>610</v>
      </c>
      <c r="Q435" s="50" t="s">
        <v>611</v>
      </c>
      <c r="R435" s="59"/>
      <c r="S435" s="59">
        <f t="shared" si="141"/>
        <v>0</v>
      </c>
      <c r="T435" s="59"/>
      <c r="U435" s="59">
        <f t="shared" si="142"/>
        <v>0</v>
      </c>
      <c r="V435" s="59"/>
      <c r="W435" s="59">
        <f t="shared" si="143"/>
        <v>0</v>
      </c>
      <c r="X435" s="59"/>
      <c r="Y435" s="59">
        <f t="shared" si="144"/>
        <v>0</v>
      </c>
      <c r="Z435" s="58">
        <f>VLOOKUP(E:E,'[3]costed bom'!$E$2:$AA$495,23,0)</f>
        <v>0</v>
      </c>
      <c r="AA435" s="58">
        <f t="shared" si="136"/>
        <v>0</v>
      </c>
      <c r="AB435" s="59"/>
      <c r="AC435" s="50"/>
      <c r="AD435" s="50"/>
    </row>
    <row r="436" spans="1:30" ht="13" x14ac:dyDescent="0.3">
      <c r="A436" s="49">
        <v>463</v>
      </c>
      <c r="B436" s="49">
        <v>7004</v>
      </c>
      <c r="C436" s="50">
        <v>3</v>
      </c>
      <c r="D436" s="51" t="s">
        <v>265</v>
      </c>
      <c r="E436" s="51" t="s">
        <v>368</v>
      </c>
      <c r="F436" s="50"/>
      <c r="G436" s="51" t="s">
        <v>584</v>
      </c>
      <c r="H436" s="51" t="s">
        <v>473</v>
      </c>
      <c r="I436" s="52">
        <v>1</v>
      </c>
      <c r="J436" s="52">
        <v>1</v>
      </c>
      <c r="K436" s="51" t="s">
        <v>4</v>
      </c>
      <c r="L436" s="51" t="s">
        <v>11</v>
      </c>
      <c r="M436" s="51" t="s">
        <v>8</v>
      </c>
      <c r="N436" s="51" t="s">
        <v>171</v>
      </c>
      <c r="O436" s="50"/>
      <c r="P436" s="50" t="s">
        <v>612</v>
      </c>
      <c r="Q436" s="50" t="s">
        <v>611</v>
      </c>
      <c r="R436" s="59"/>
      <c r="S436" s="59">
        <f t="shared" si="141"/>
        <v>0</v>
      </c>
      <c r="T436" s="59"/>
      <c r="U436" s="59">
        <f t="shared" si="142"/>
        <v>0</v>
      </c>
      <c r="V436" s="59"/>
      <c r="W436" s="59">
        <f t="shared" si="143"/>
        <v>0</v>
      </c>
      <c r="X436" s="59"/>
      <c r="Y436" s="59">
        <f t="shared" si="144"/>
        <v>0</v>
      </c>
      <c r="Z436" s="58">
        <f>VLOOKUP(E:E,'[3]costed bom'!$E$2:$AA$495,23,0)</f>
        <v>0</v>
      </c>
      <c r="AA436" s="58">
        <f t="shared" si="136"/>
        <v>0</v>
      </c>
      <c r="AB436" s="59"/>
      <c r="AC436" s="50"/>
      <c r="AD436" s="50"/>
    </row>
    <row r="437" spans="1:30" ht="13" x14ac:dyDescent="0.3">
      <c r="A437" s="49">
        <v>464</v>
      </c>
      <c r="B437" s="49">
        <v>7005</v>
      </c>
      <c r="C437" s="50">
        <v>3</v>
      </c>
      <c r="D437" s="51" t="s">
        <v>265</v>
      </c>
      <c r="E437" s="51" t="s">
        <v>369</v>
      </c>
      <c r="F437" s="50"/>
      <c r="G437" s="51" t="s">
        <v>584</v>
      </c>
      <c r="H437" s="51" t="s">
        <v>474</v>
      </c>
      <c r="I437" s="52">
        <v>1</v>
      </c>
      <c r="J437" s="52">
        <v>1</v>
      </c>
      <c r="K437" s="51" t="s">
        <v>4</v>
      </c>
      <c r="L437" s="51" t="s">
        <v>11</v>
      </c>
      <c r="M437" s="51" t="s">
        <v>8</v>
      </c>
      <c r="N437" s="51" t="s">
        <v>171</v>
      </c>
      <c r="O437" s="50"/>
      <c r="P437" s="50" t="s">
        <v>613</v>
      </c>
      <c r="Q437" s="50" t="s">
        <v>611</v>
      </c>
      <c r="R437" s="59"/>
      <c r="S437" s="59">
        <f t="shared" si="141"/>
        <v>0</v>
      </c>
      <c r="T437" s="59"/>
      <c r="U437" s="59">
        <f t="shared" si="142"/>
        <v>0</v>
      </c>
      <c r="V437" s="59"/>
      <c r="W437" s="59">
        <f t="shared" si="143"/>
        <v>0</v>
      </c>
      <c r="X437" s="59"/>
      <c r="Y437" s="59">
        <f t="shared" si="144"/>
        <v>0</v>
      </c>
      <c r="Z437" s="58">
        <f>VLOOKUP(E:E,'[3]costed bom'!$E$2:$AA$495,23,0)</f>
        <v>0</v>
      </c>
      <c r="AA437" s="58">
        <f t="shared" si="136"/>
        <v>0</v>
      </c>
      <c r="AB437" s="59"/>
      <c r="AC437" s="50"/>
      <c r="AD437" s="50"/>
    </row>
    <row r="438" spans="1:30" ht="13" x14ac:dyDescent="0.3">
      <c r="A438" s="49">
        <v>465</v>
      </c>
      <c r="B438" s="49">
        <v>7006</v>
      </c>
      <c r="C438" s="50">
        <v>3</v>
      </c>
      <c r="D438" s="51" t="s">
        <v>265</v>
      </c>
      <c r="E438" s="51" t="s">
        <v>370</v>
      </c>
      <c r="F438" s="50"/>
      <c r="G438" s="51" t="s">
        <v>585</v>
      </c>
      <c r="H438" s="51" t="s">
        <v>475</v>
      </c>
      <c r="I438" s="52">
        <v>1</v>
      </c>
      <c r="J438" s="52">
        <v>1</v>
      </c>
      <c r="K438" s="51" t="s">
        <v>4</v>
      </c>
      <c r="L438" s="51" t="s">
        <v>11</v>
      </c>
      <c r="M438" s="51" t="s">
        <v>8</v>
      </c>
      <c r="N438" s="51" t="s">
        <v>171</v>
      </c>
      <c r="O438" s="50"/>
      <c r="P438" s="50" t="s">
        <v>342</v>
      </c>
      <c r="Q438" s="50" t="s">
        <v>342</v>
      </c>
      <c r="R438" s="59"/>
      <c r="S438" s="59">
        <f t="shared" si="141"/>
        <v>0</v>
      </c>
      <c r="T438" s="59"/>
      <c r="U438" s="59">
        <f t="shared" si="142"/>
        <v>0</v>
      </c>
      <c r="V438" s="59"/>
      <c r="W438" s="59">
        <f t="shared" si="143"/>
        <v>0</v>
      </c>
      <c r="X438" s="59"/>
      <c r="Y438" s="59">
        <f t="shared" si="144"/>
        <v>0</v>
      </c>
      <c r="Z438" s="58">
        <f>VLOOKUP(E:E,'[3]costed bom'!$E$2:$AA$495,23,0)</f>
        <v>0</v>
      </c>
      <c r="AA438" s="58">
        <f t="shared" si="136"/>
        <v>0</v>
      </c>
      <c r="AB438" s="59"/>
      <c r="AC438" s="50"/>
      <c r="AD438" s="50"/>
    </row>
    <row r="439" spans="1:30" ht="13" x14ac:dyDescent="0.3">
      <c r="A439" s="49">
        <v>466</v>
      </c>
      <c r="B439" s="49">
        <v>7007</v>
      </c>
      <c r="C439" s="50">
        <v>3</v>
      </c>
      <c r="D439" s="51" t="s">
        <v>265</v>
      </c>
      <c r="E439" s="51" t="s">
        <v>371</v>
      </c>
      <c r="F439" s="50"/>
      <c r="G439" s="51" t="s">
        <v>585</v>
      </c>
      <c r="H439" s="51" t="s">
        <v>476</v>
      </c>
      <c r="I439" s="52">
        <v>1</v>
      </c>
      <c r="J439" s="52">
        <v>1</v>
      </c>
      <c r="K439" s="51" t="s">
        <v>4</v>
      </c>
      <c r="L439" s="51" t="s">
        <v>11</v>
      </c>
      <c r="M439" s="51" t="s">
        <v>8</v>
      </c>
      <c r="N439" s="51" t="s">
        <v>171</v>
      </c>
      <c r="O439" s="50"/>
      <c r="P439" s="50" t="s">
        <v>342</v>
      </c>
      <c r="Q439" s="50" t="s">
        <v>342</v>
      </c>
      <c r="R439" s="59"/>
      <c r="S439" s="59">
        <f t="shared" si="141"/>
        <v>0</v>
      </c>
      <c r="T439" s="59"/>
      <c r="U439" s="59">
        <f t="shared" si="142"/>
        <v>0</v>
      </c>
      <c r="V439" s="59"/>
      <c r="W439" s="59">
        <f t="shared" si="143"/>
        <v>0</v>
      </c>
      <c r="X439" s="59"/>
      <c r="Y439" s="59">
        <f t="shared" si="144"/>
        <v>0</v>
      </c>
      <c r="Z439" s="58">
        <f>VLOOKUP(E:E,'[3]costed bom'!$E$2:$AA$495,23,0)</f>
        <v>0</v>
      </c>
      <c r="AA439" s="58">
        <f t="shared" si="136"/>
        <v>0</v>
      </c>
      <c r="AB439" s="59"/>
      <c r="AC439" s="50"/>
      <c r="AD439" s="50"/>
    </row>
    <row r="440" spans="1:30" ht="13" x14ac:dyDescent="0.3">
      <c r="A440" s="49">
        <v>467</v>
      </c>
      <c r="B440" s="49">
        <v>7008</v>
      </c>
      <c r="C440" s="50">
        <v>3</v>
      </c>
      <c r="D440" s="51" t="s">
        <v>265</v>
      </c>
      <c r="E440" s="51" t="s">
        <v>214</v>
      </c>
      <c r="F440" s="50"/>
      <c r="G440" s="51" t="s">
        <v>585</v>
      </c>
      <c r="H440" s="51" t="s">
        <v>414</v>
      </c>
      <c r="I440" s="52">
        <v>1</v>
      </c>
      <c r="J440" s="52">
        <v>1</v>
      </c>
      <c r="K440" s="51" t="s">
        <v>4</v>
      </c>
      <c r="L440" s="51" t="s">
        <v>11</v>
      </c>
      <c r="M440" s="51" t="s">
        <v>8</v>
      </c>
      <c r="N440" s="51" t="s">
        <v>171</v>
      </c>
      <c r="O440" s="50"/>
      <c r="P440" s="50" t="s">
        <v>215</v>
      </c>
      <c r="Q440" s="50" t="s">
        <v>598</v>
      </c>
      <c r="R440" s="59"/>
      <c r="S440" s="59">
        <f t="shared" si="141"/>
        <v>0</v>
      </c>
      <c r="T440" s="59"/>
      <c r="U440" s="59">
        <f t="shared" si="142"/>
        <v>0</v>
      </c>
      <c r="V440" s="59"/>
      <c r="W440" s="59">
        <f t="shared" si="143"/>
        <v>0</v>
      </c>
      <c r="X440" s="59"/>
      <c r="Y440" s="59">
        <f t="shared" si="144"/>
        <v>0</v>
      </c>
      <c r="Z440" s="58">
        <f>VLOOKUP(E:E,'[3]costed bom'!$E$2:$AA$495,23,0)</f>
        <v>0</v>
      </c>
      <c r="AA440" s="58">
        <f t="shared" si="136"/>
        <v>0</v>
      </c>
      <c r="AB440" s="59"/>
      <c r="AC440" s="50"/>
      <c r="AD440" s="50"/>
    </row>
    <row r="441" spans="1:30" ht="13" x14ac:dyDescent="0.3">
      <c r="A441" s="49">
        <v>468</v>
      </c>
      <c r="B441" s="49">
        <v>7009</v>
      </c>
      <c r="C441" s="50">
        <v>3</v>
      </c>
      <c r="D441" s="51" t="s">
        <v>265</v>
      </c>
      <c r="E441" s="51" t="s">
        <v>266</v>
      </c>
      <c r="F441" s="50"/>
      <c r="G441" s="51" t="s">
        <v>585</v>
      </c>
      <c r="H441" s="51" t="s">
        <v>477</v>
      </c>
      <c r="I441" s="52">
        <v>1</v>
      </c>
      <c r="J441" s="52">
        <v>1</v>
      </c>
      <c r="K441" s="51" t="s">
        <v>4</v>
      </c>
      <c r="L441" s="51" t="s">
        <v>11</v>
      </c>
      <c r="M441" s="51" t="s">
        <v>8</v>
      </c>
      <c r="N441" s="51" t="s">
        <v>171</v>
      </c>
      <c r="O441" s="50"/>
      <c r="P441" s="50" t="s">
        <v>267</v>
      </c>
      <c r="Q441" s="50" t="s">
        <v>598</v>
      </c>
      <c r="R441" s="59"/>
      <c r="S441" s="59">
        <f t="shared" si="141"/>
        <v>0</v>
      </c>
      <c r="T441" s="59"/>
      <c r="U441" s="59">
        <f t="shared" si="142"/>
        <v>0</v>
      </c>
      <c r="V441" s="59"/>
      <c r="W441" s="59">
        <f t="shared" si="143"/>
        <v>0</v>
      </c>
      <c r="X441" s="59"/>
      <c r="Y441" s="59">
        <f t="shared" si="144"/>
        <v>0</v>
      </c>
      <c r="Z441" s="58">
        <f>VLOOKUP(E:E,'[3]costed bom'!$E$2:$AA$495,23,0)</f>
        <v>0</v>
      </c>
      <c r="AA441" s="58">
        <f t="shared" si="136"/>
        <v>0</v>
      </c>
      <c r="AB441" s="59"/>
      <c r="AC441" s="50"/>
      <c r="AD441" s="50"/>
    </row>
    <row r="442" spans="1:30" ht="13" x14ac:dyDescent="0.3">
      <c r="A442" s="49">
        <v>469</v>
      </c>
      <c r="B442" s="49">
        <v>7010</v>
      </c>
      <c r="C442" s="50">
        <v>3</v>
      </c>
      <c r="D442" s="51" t="s">
        <v>265</v>
      </c>
      <c r="E442" s="51" t="s">
        <v>268</v>
      </c>
      <c r="F442" s="50"/>
      <c r="G442" s="51" t="s">
        <v>585</v>
      </c>
      <c r="H442" s="51" t="s">
        <v>269</v>
      </c>
      <c r="I442" s="52">
        <v>1</v>
      </c>
      <c r="J442" s="52">
        <v>1</v>
      </c>
      <c r="K442" s="51" t="s">
        <v>4</v>
      </c>
      <c r="L442" s="51" t="s">
        <v>11</v>
      </c>
      <c r="M442" s="51" t="s">
        <v>8</v>
      </c>
      <c r="N442" s="51" t="s">
        <v>171</v>
      </c>
      <c r="O442" s="50"/>
      <c r="P442" s="50" t="s">
        <v>270</v>
      </c>
      <c r="Q442" s="50" t="s">
        <v>598</v>
      </c>
      <c r="R442" s="59"/>
      <c r="S442" s="59">
        <f t="shared" si="141"/>
        <v>0</v>
      </c>
      <c r="T442" s="59"/>
      <c r="U442" s="59">
        <f t="shared" si="142"/>
        <v>0</v>
      </c>
      <c r="V442" s="59"/>
      <c r="W442" s="59">
        <f t="shared" si="143"/>
        <v>0</v>
      </c>
      <c r="X442" s="59"/>
      <c r="Y442" s="59">
        <f t="shared" si="144"/>
        <v>0</v>
      </c>
      <c r="Z442" s="58">
        <f>VLOOKUP(E:E,'[3]costed bom'!$E$2:$AA$495,23,0)</f>
        <v>0</v>
      </c>
      <c r="AA442" s="58">
        <f t="shared" si="136"/>
        <v>0</v>
      </c>
      <c r="AB442" s="59"/>
      <c r="AC442" s="50"/>
      <c r="AD442" s="50"/>
    </row>
    <row r="443" spans="1:30" ht="13" x14ac:dyDescent="0.3">
      <c r="A443" s="49">
        <v>470</v>
      </c>
      <c r="B443" s="49">
        <v>7011</v>
      </c>
      <c r="C443" s="50">
        <v>3</v>
      </c>
      <c r="D443" s="51" t="s">
        <v>265</v>
      </c>
      <c r="E443" s="51" t="s">
        <v>372</v>
      </c>
      <c r="F443" s="50"/>
      <c r="G443" s="51" t="s">
        <v>585</v>
      </c>
      <c r="H443" s="51" t="s">
        <v>478</v>
      </c>
      <c r="I443" s="52">
        <v>1</v>
      </c>
      <c r="J443" s="52">
        <v>1</v>
      </c>
      <c r="K443" s="51" t="s">
        <v>4</v>
      </c>
      <c r="L443" s="51" t="s">
        <v>11</v>
      </c>
      <c r="M443" s="51" t="s">
        <v>8</v>
      </c>
      <c r="N443" s="51" t="s">
        <v>171</v>
      </c>
      <c r="O443" s="50"/>
      <c r="P443" s="50" t="s">
        <v>614</v>
      </c>
      <c r="Q443" s="50" t="s">
        <v>598</v>
      </c>
      <c r="R443" s="59"/>
      <c r="S443" s="59">
        <f t="shared" si="141"/>
        <v>0</v>
      </c>
      <c r="T443" s="59"/>
      <c r="U443" s="59">
        <f t="shared" si="142"/>
        <v>0</v>
      </c>
      <c r="V443" s="59"/>
      <c r="W443" s="59">
        <f t="shared" si="143"/>
        <v>0</v>
      </c>
      <c r="X443" s="59"/>
      <c r="Y443" s="59">
        <f t="shared" si="144"/>
        <v>0</v>
      </c>
      <c r="Z443" s="58">
        <f>VLOOKUP(E:E,'[3]costed bom'!$E$2:$AA$495,23,0)</f>
        <v>0</v>
      </c>
      <c r="AA443" s="58">
        <f t="shared" si="136"/>
        <v>0</v>
      </c>
      <c r="AB443" s="59"/>
      <c r="AC443" s="50"/>
      <c r="AD443" s="50"/>
    </row>
    <row r="444" spans="1:30" ht="13" x14ac:dyDescent="0.3">
      <c r="A444" s="49">
        <v>471</v>
      </c>
      <c r="B444" s="49">
        <v>7012</v>
      </c>
      <c r="C444" s="50">
        <v>3</v>
      </c>
      <c r="D444" s="51" t="s">
        <v>265</v>
      </c>
      <c r="E444" s="51" t="s">
        <v>373</v>
      </c>
      <c r="F444" s="50"/>
      <c r="G444" s="51" t="s">
        <v>584</v>
      </c>
      <c r="H444" s="51" t="s">
        <v>479</v>
      </c>
      <c r="I444" s="52">
        <v>1</v>
      </c>
      <c r="J444" s="52">
        <v>1</v>
      </c>
      <c r="K444" s="51" t="s">
        <v>4</v>
      </c>
      <c r="L444" s="51" t="s">
        <v>11</v>
      </c>
      <c r="M444" s="51" t="s">
        <v>8</v>
      </c>
      <c r="N444" s="51" t="s">
        <v>171</v>
      </c>
      <c r="O444" s="50"/>
      <c r="P444" s="50" t="s">
        <v>615</v>
      </c>
      <c r="Q444" s="50" t="s">
        <v>598</v>
      </c>
      <c r="R444" s="59"/>
      <c r="S444" s="59">
        <f t="shared" si="141"/>
        <v>0</v>
      </c>
      <c r="T444" s="59"/>
      <c r="U444" s="59">
        <f t="shared" si="142"/>
        <v>0</v>
      </c>
      <c r="V444" s="59"/>
      <c r="W444" s="59">
        <f t="shared" si="143"/>
        <v>0</v>
      </c>
      <c r="X444" s="59"/>
      <c r="Y444" s="59">
        <f t="shared" si="144"/>
        <v>0</v>
      </c>
      <c r="Z444" s="58">
        <f>VLOOKUP(E:E,'[3]costed bom'!$E$2:$AA$495,23,0)</f>
        <v>0</v>
      </c>
      <c r="AA444" s="58">
        <f t="shared" si="136"/>
        <v>0</v>
      </c>
      <c r="AB444" s="59"/>
      <c r="AC444" s="50"/>
      <c r="AD444" s="50"/>
    </row>
    <row r="445" spans="1:30" ht="13" x14ac:dyDescent="0.3">
      <c r="A445" s="49">
        <v>472</v>
      </c>
      <c r="B445" s="49">
        <v>7013</v>
      </c>
      <c r="C445" s="50">
        <v>3</v>
      </c>
      <c r="D445" s="51" t="s">
        <v>265</v>
      </c>
      <c r="E445" s="51" t="s">
        <v>170</v>
      </c>
      <c r="F445" s="50"/>
      <c r="G445" s="51" t="s">
        <v>578</v>
      </c>
      <c r="H445" s="51" t="s">
        <v>388</v>
      </c>
      <c r="I445" s="52">
        <v>1</v>
      </c>
      <c r="J445" s="52">
        <v>1</v>
      </c>
      <c r="K445" s="51" t="s">
        <v>4</v>
      </c>
      <c r="L445" s="51" t="s">
        <v>11</v>
      </c>
      <c r="M445" s="51" t="s">
        <v>8</v>
      </c>
      <c r="N445" s="51" t="s">
        <v>171</v>
      </c>
      <c r="O445" s="50"/>
      <c r="P445" s="50" t="s">
        <v>342</v>
      </c>
      <c r="Q445" s="50" t="s">
        <v>342</v>
      </c>
      <c r="R445" s="59"/>
      <c r="S445" s="59">
        <f t="shared" si="141"/>
        <v>0</v>
      </c>
      <c r="T445" s="59"/>
      <c r="U445" s="59">
        <f t="shared" si="142"/>
        <v>0</v>
      </c>
      <c r="V445" s="59"/>
      <c r="W445" s="59">
        <f t="shared" si="143"/>
        <v>0</v>
      </c>
      <c r="X445" s="59"/>
      <c r="Y445" s="59">
        <f t="shared" si="144"/>
        <v>0</v>
      </c>
      <c r="Z445" s="58">
        <f>VLOOKUP(E:E,'[3]costed bom'!$E$2:$AA$495,23,0)</f>
        <v>0</v>
      </c>
      <c r="AA445" s="58">
        <f t="shared" si="136"/>
        <v>0</v>
      </c>
      <c r="AB445" s="59"/>
      <c r="AC445" s="50"/>
      <c r="AD445" s="50"/>
    </row>
    <row r="446" spans="1:30" ht="13" x14ac:dyDescent="0.3">
      <c r="A446" s="49">
        <v>473</v>
      </c>
      <c r="B446" s="49">
        <v>7014</v>
      </c>
      <c r="C446" s="50">
        <v>3</v>
      </c>
      <c r="D446" s="51" t="s">
        <v>265</v>
      </c>
      <c r="E446" s="51" t="s">
        <v>374</v>
      </c>
      <c r="F446" s="50"/>
      <c r="G446" s="51" t="s">
        <v>589</v>
      </c>
      <c r="H446" s="51" t="s">
        <v>480</v>
      </c>
      <c r="I446" s="52">
        <v>1</v>
      </c>
      <c r="J446" s="52">
        <v>1</v>
      </c>
      <c r="K446" s="51" t="s">
        <v>4</v>
      </c>
      <c r="L446" s="51" t="s">
        <v>11</v>
      </c>
      <c r="M446" s="51" t="s">
        <v>8</v>
      </c>
      <c r="N446" s="51" t="s">
        <v>171</v>
      </c>
      <c r="O446" s="50"/>
      <c r="P446" s="50" t="s">
        <v>342</v>
      </c>
      <c r="Q446" s="50" t="s">
        <v>342</v>
      </c>
      <c r="R446" s="59"/>
      <c r="S446" s="59">
        <f t="shared" si="141"/>
        <v>0</v>
      </c>
      <c r="T446" s="59"/>
      <c r="U446" s="59">
        <f t="shared" si="142"/>
        <v>0</v>
      </c>
      <c r="V446" s="59"/>
      <c r="W446" s="59">
        <f t="shared" si="143"/>
        <v>0</v>
      </c>
      <c r="X446" s="59"/>
      <c r="Y446" s="59">
        <f t="shared" si="144"/>
        <v>0</v>
      </c>
      <c r="Z446" s="58">
        <f>VLOOKUP(E:E,'[3]costed bom'!$E$2:$AA$495,23,0)</f>
        <v>0</v>
      </c>
      <c r="AA446" s="58">
        <f t="shared" si="136"/>
        <v>0</v>
      </c>
      <c r="AB446" s="59"/>
      <c r="AC446" s="50"/>
      <c r="AD446" s="50"/>
    </row>
    <row r="447" spans="1:30" ht="13" x14ac:dyDescent="0.3">
      <c r="A447" s="49">
        <v>474</v>
      </c>
      <c r="B447" s="49">
        <v>7002</v>
      </c>
      <c r="C447" s="50">
        <v>2</v>
      </c>
      <c r="D447" s="51" t="s">
        <v>105</v>
      </c>
      <c r="E447" s="51" t="s">
        <v>236</v>
      </c>
      <c r="F447" s="50"/>
      <c r="G447" s="51" t="s">
        <v>587</v>
      </c>
      <c r="H447" s="51" t="s">
        <v>430</v>
      </c>
      <c r="I447" s="52">
        <v>1</v>
      </c>
      <c r="J447" s="52">
        <v>1</v>
      </c>
      <c r="K447" s="51" t="s">
        <v>4</v>
      </c>
      <c r="L447" s="51" t="s">
        <v>11</v>
      </c>
      <c r="M447" s="51" t="s">
        <v>8</v>
      </c>
      <c r="N447" s="51" t="s">
        <v>171</v>
      </c>
      <c r="O447" s="50"/>
      <c r="P447" s="50" t="s">
        <v>342</v>
      </c>
      <c r="Q447" s="50" t="s">
        <v>342</v>
      </c>
      <c r="R447" s="59"/>
      <c r="S447" s="59">
        <f t="shared" si="141"/>
        <v>0</v>
      </c>
      <c r="T447" s="59"/>
      <c r="U447" s="59">
        <f t="shared" si="142"/>
        <v>0</v>
      </c>
      <c r="V447" s="59"/>
      <c r="W447" s="59">
        <f t="shared" si="143"/>
        <v>0</v>
      </c>
      <c r="X447" s="59"/>
      <c r="Y447" s="59">
        <f t="shared" si="144"/>
        <v>0</v>
      </c>
      <c r="Z447" s="58">
        <f>VLOOKUP(E:E,'[3]costed bom'!$E$2:$AA$495,23,0)</f>
        <v>0</v>
      </c>
      <c r="AA447" s="58">
        <f t="shared" si="136"/>
        <v>0</v>
      </c>
      <c r="AB447" s="59"/>
      <c r="AC447" s="50"/>
      <c r="AD447" s="50"/>
    </row>
    <row r="448" spans="1:30" ht="13" x14ac:dyDescent="0.3">
      <c r="A448" s="49">
        <v>475</v>
      </c>
      <c r="B448" s="49">
        <v>7003</v>
      </c>
      <c r="C448" s="50">
        <v>2</v>
      </c>
      <c r="D448" s="51" t="s">
        <v>105</v>
      </c>
      <c r="E448" s="51" t="s">
        <v>173</v>
      </c>
      <c r="F448" s="50"/>
      <c r="G448" s="51" t="s">
        <v>582</v>
      </c>
      <c r="H448" s="51" t="s">
        <v>391</v>
      </c>
      <c r="I448" s="52">
        <v>1</v>
      </c>
      <c r="J448" s="52">
        <v>1</v>
      </c>
      <c r="K448" s="51" t="s">
        <v>4</v>
      </c>
      <c r="L448" s="51" t="s">
        <v>11</v>
      </c>
      <c r="M448" s="51" t="s">
        <v>8</v>
      </c>
      <c r="N448" s="51" t="s">
        <v>171</v>
      </c>
      <c r="O448" s="50"/>
      <c r="P448" s="50" t="s">
        <v>342</v>
      </c>
      <c r="Q448" s="50" t="s">
        <v>342</v>
      </c>
      <c r="R448" s="59"/>
      <c r="S448" s="59">
        <f t="shared" si="141"/>
        <v>0</v>
      </c>
      <c r="T448" s="59"/>
      <c r="U448" s="59">
        <f t="shared" si="142"/>
        <v>0</v>
      </c>
      <c r="V448" s="59"/>
      <c r="W448" s="59">
        <f t="shared" si="143"/>
        <v>0</v>
      </c>
      <c r="X448" s="59"/>
      <c r="Y448" s="59">
        <f t="shared" si="144"/>
        <v>0</v>
      </c>
      <c r="Z448" s="58">
        <f>VLOOKUP(E:E,'[3]costed bom'!$E$2:$AA$495,23,0)</f>
        <v>0</v>
      </c>
      <c r="AA448" s="58">
        <f t="shared" si="136"/>
        <v>0</v>
      </c>
      <c r="AB448" s="59"/>
      <c r="AC448" s="50"/>
      <c r="AD448" s="50"/>
    </row>
    <row r="449" spans="1:30" ht="13" x14ac:dyDescent="0.3">
      <c r="A449" s="47">
        <v>476</v>
      </c>
      <c r="B449" s="47">
        <v>101</v>
      </c>
      <c r="C449">
        <v>1</v>
      </c>
      <c r="D449" s="46" t="s">
        <v>2</v>
      </c>
      <c r="E449" s="46" t="s">
        <v>106</v>
      </c>
      <c r="F449" t="s">
        <v>635</v>
      </c>
      <c r="G449" s="46" t="s">
        <v>578</v>
      </c>
      <c r="H449" s="46" t="s">
        <v>538</v>
      </c>
      <c r="I449" s="48">
        <v>4</v>
      </c>
      <c r="J449" s="48">
        <v>4</v>
      </c>
      <c r="K449" s="46" t="s">
        <v>4</v>
      </c>
      <c r="L449" s="46" t="s">
        <v>11</v>
      </c>
      <c r="M449" s="46" t="s">
        <v>8</v>
      </c>
      <c r="N449" s="46" t="s">
        <v>5</v>
      </c>
      <c r="O449" t="s">
        <v>657</v>
      </c>
      <c r="P449" t="s">
        <v>107</v>
      </c>
      <c r="Q449" t="s">
        <v>72</v>
      </c>
      <c r="R449" s="58">
        <f>VLOOKUP(E:E,'[2]853-224170-107'!$A:$F,6,0)</f>
        <v>2.298850574712644E-2</v>
      </c>
      <c r="S449" s="58">
        <f t="shared" ref="S449:S453" si="145">J449*R449</f>
        <v>9.195402298850576E-2</v>
      </c>
      <c r="T449" s="58">
        <f>VLOOKUP(E:E,'[2]853-224170-107'!$A:$H,8,0)</f>
        <v>2.298850574712644E-2</v>
      </c>
      <c r="U449" s="58">
        <f t="shared" ref="U449:U453" si="146">J449*T449</f>
        <v>9.195402298850576E-2</v>
      </c>
      <c r="V449" s="58">
        <f>VLOOKUP(E:E,'[2]853-224170-107'!$A:$J,10,0)</f>
        <v>2.298850574712644E-2</v>
      </c>
      <c r="W449" s="58">
        <f t="shared" ref="W449:W453" si="147">J449*V449</f>
        <v>9.195402298850576E-2</v>
      </c>
      <c r="X449" s="58">
        <f>VLOOKUP(E:E,'[2]853-224170-107'!$A:$L,12,0)</f>
        <v>2.298850574712644E-2</v>
      </c>
      <c r="Y449" s="58">
        <f t="shared" ref="Y449:Y453" si="148">J449*X449</f>
        <v>9.195402298850576E-2</v>
      </c>
      <c r="Z449" s="58">
        <f>VLOOKUP(E:E,'[3]costed bom'!$E$2:$AA$495,23,0)</f>
        <v>0.02</v>
      </c>
      <c r="AA449" s="58">
        <f t="shared" si="136"/>
        <v>0.08</v>
      </c>
      <c r="AB449" s="58">
        <f t="shared" ref="AB449:AB451" si="149">Y449-AA449</f>
        <v>1.1954022988505758E-2</v>
      </c>
      <c r="AC449">
        <v>56</v>
      </c>
      <c r="AD449" t="s">
        <v>670</v>
      </c>
    </row>
    <row r="450" spans="1:30" ht="13" x14ac:dyDescent="0.3">
      <c r="A450" s="47">
        <v>477</v>
      </c>
      <c r="B450" s="47">
        <v>102</v>
      </c>
      <c r="C450">
        <v>1</v>
      </c>
      <c r="D450" s="46" t="s">
        <v>2</v>
      </c>
      <c r="E450" s="46" t="s">
        <v>108</v>
      </c>
      <c r="F450" t="s">
        <v>635</v>
      </c>
      <c r="G450" s="46" t="s">
        <v>585</v>
      </c>
      <c r="H450" s="46" t="s">
        <v>539</v>
      </c>
      <c r="I450" s="48">
        <v>10</v>
      </c>
      <c r="J450" s="48">
        <v>10</v>
      </c>
      <c r="K450" s="46" t="s">
        <v>4</v>
      </c>
      <c r="L450" s="46" t="s">
        <v>11</v>
      </c>
      <c r="M450" s="46" t="s">
        <v>8</v>
      </c>
      <c r="N450" s="46" t="s">
        <v>5</v>
      </c>
      <c r="O450" t="s">
        <v>658</v>
      </c>
      <c r="P450" t="s">
        <v>84</v>
      </c>
      <c r="Q450" t="s">
        <v>109</v>
      </c>
      <c r="R450" s="58">
        <f>VLOOKUP(E:E,'[2]853-224170-107'!$A:$F,6,0)</f>
        <v>0.02</v>
      </c>
      <c r="S450" s="58">
        <f t="shared" si="145"/>
        <v>0.2</v>
      </c>
      <c r="T450" s="58">
        <f>VLOOKUP(E:E,'[2]853-224170-107'!$A:$H,8,0)</f>
        <v>0.02</v>
      </c>
      <c r="U450" s="58">
        <f t="shared" si="146"/>
        <v>0.2</v>
      </c>
      <c r="V450" s="58">
        <f>VLOOKUP(E:E,'[2]853-224170-107'!$A:$J,10,0)</f>
        <v>0.02</v>
      </c>
      <c r="W450" s="58">
        <f t="shared" si="147"/>
        <v>0.2</v>
      </c>
      <c r="X450" s="58">
        <f>VLOOKUP(E:E,'[2]853-224170-107'!$A:$L,12,0)</f>
        <v>0.02</v>
      </c>
      <c r="Y450" s="58">
        <f t="shared" si="148"/>
        <v>0.2</v>
      </c>
      <c r="Z450" s="58">
        <f>VLOOKUP(E:E,'[3]costed bom'!$E$2:$AA$495,23,0)</f>
        <v>0.02</v>
      </c>
      <c r="AA450" s="58">
        <v>0.08</v>
      </c>
      <c r="AB450" s="58">
        <f t="shared" si="149"/>
        <v>0.12000000000000001</v>
      </c>
      <c r="AC450">
        <v>56</v>
      </c>
      <c r="AD450" t="s">
        <v>670</v>
      </c>
    </row>
    <row r="451" spans="1:30" ht="13" x14ac:dyDescent="0.3">
      <c r="A451" s="47">
        <v>478</v>
      </c>
      <c r="B451" s="47">
        <v>104</v>
      </c>
      <c r="C451">
        <v>1</v>
      </c>
      <c r="D451" s="46" t="s">
        <v>2</v>
      </c>
      <c r="E451" s="46" t="s">
        <v>110</v>
      </c>
      <c r="F451" t="s">
        <v>635</v>
      </c>
      <c r="G451" s="46" t="s">
        <v>584</v>
      </c>
      <c r="H451" s="46" t="s">
        <v>540</v>
      </c>
      <c r="I451" s="48">
        <v>10</v>
      </c>
      <c r="J451" s="48">
        <v>10</v>
      </c>
      <c r="K451" s="46" t="s">
        <v>4</v>
      </c>
      <c r="L451" s="46" t="s">
        <v>11</v>
      </c>
      <c r="M451" s="46" t="s">
        <v>8</v>
      </c>
      <c r="N451" s="46" t="s">
        <v>5</v>
      </c>
      <c r="O451" t="s">
        <v>659</v>
      </c>
      <c r="P451" t="s">
        <v>84</v>
      </c>
      <c r="Q451" t="s">
        <v>84</v>
      </c>
      <c r="R451" s="58">
        <f>VLOOKUP(E:E,'[2]853-224170-107'!$A:$F,6,0)</f>
        <v>0.01</v>
      </c>
      <c r="S451" s="58">
        <f t="shared" si="145"/>
        <v>0.1</v>
      </c>
      <c r="T451" s="58">
        <f>VLOOKUP(E:E,'[2]853-224170-107'!$A:$H,8,0)</f>
        <v>0.01</v>
      </c>
      <c r="U451" s="58">
        <f t="shared" si="146"/>
        <v>0.1</v>
      </c>
      <c r="V451" s="58">
        <f>VLOOKUP(E:E,'[2]853-224170-107'!$A:$J,10,0)</f>
        <v>0.01</v>
      </c>
      <c r="W451" s="58">
        <f t="shared" si="147"/>
        <v>0.1</v>
      </c>
      <c r="X451" s="58">
        <f>VLOOKUP(E:E,'[2]853-224170-107'!$A:$L,12,0)</f>
        <v>0.01</v>
      </c>
      <c r="Y451" s="58">
        <f t="shared" si="148"/>
        <v>0.1</v>
      </c>
      <c r="Z451" s="58">
        <f>VLOOKUP(E:E,'[3]costed bom'!$E$2:$AA$495,23,0)</f>
        <v>0.01</v>
      </c>
      <c r="AA451" s="58">
        <f t="shared" si="136"/>
        <v>0.1</v>
      </c>
      <c r="AB451" s="58">
        <f t="shared" si="149"/>
        <v>0</v>
      </c>
      <c r="AC451">
        <v>56</v>
      </c>
      <c r="AD451" t="s">
        <v>670</v>
      </c>
    </row>
    <row r="452" spans="1:30" ht="13" x14ac:dyDescent="0.3">
      <c r="A452" s="49">
        <v>479</v>
      </c>
      <c r="B452" s="49">
        <v>7000</v>
      </c>
      <c r="C452" s="50">
        <v>2</v>
      </c>
      <c r="D452" s="51" t="s">
        <v>110</v>
      </c>
      <c r="E452" s="51" t="s">
        <v>235</v>
      </c>
      <c r="F452" s="50"/>
      <c r="G452" s="51" t="s">
        <v>578</v>
      </c>
      <c r="H452" s="51" t="s">
        <v>428</v>
      </c>
      <c r="I452" s="52">
        <v>1</v>
      </c>
      <c r="J452" s="52">
        <v>10</v>
      </c>
      <c r="K452" s="51" t="s">
        <v>4</v>
      </c>
      <c r="L452" s="51" t="s">
        <v>11</v>
      </c>
      <c r="M452" s="51" t="s">
        <v>8</v>
      </c>
      <c r="N452" s="51" t="s">
        <v>171</v>
      </c>
      <c r="O452" s="50"/>
      <c r="P452" s="50" t="s">
        <v>342</v>
      </c>
      <c r="Q452" s="50" t="s">
        <v>342</v>
      </c>
      <c r="R452" s="59"/>
      <c r="S452" s="59">
        <f t="shared" si="145"/>
        <v>0</v>
      </c>
      <c r="T452" s="59"/>
      <c r="U452" s="59">
        <f t="shared" si="146"/>
        <v>0</v>
      </c>
      <c r="V452" s="59"/>
      <c r="W452" s="59">
        <f t="shared" si="147"/>
        <v>0</v>
      </c>
      <c r="X452" s="59"/>
      <c r="Y452" s="59">
        <f t="shared" si="148"/>
        <v>0</v>
      </c>
      <c r="Z452" s="58">
        <f>VLOOKUP(E:E,'[3]costed bom'!$E$2:$AA$495,23,0)</f>
        <v>0</v>
      </c>
      <c r="AA452" s="58">
        <f t="shared" si="136"/>
        <v>0</v>
      </c>
      <c r="AB452" s="59"/>
      <c r="AC452" s="50"/>
      <c r="AD452" s="50"/>
    </row>
    <row r="453" spans="1:30" ht="13" x14ac:dyDescent="0.3">
      <c r="A453" s="49">
        <v>480</v>
      </c>
      <c r="B453" s="49">
        <v>7001</v>
      </c>
      <c r="C453" s="50">
        <v>2</v>
      </c>
      <c r="D453" s="51" t="s">
        <v>110</v>
      </c>
      <c r="E453" s="51" t="s">
        <v>172</v>
      </c>
      <c r="F453" s="50"/>
      <c r="G453" s="51" t="s">
        <v>585</v>
      </c>
      <c r="H453" s="51" t="s">
        <v>402</v>
      </c>
      <c r="I453" s="52">
        <v>1</v>
      </c>
      <c r="J453" s="52">
        <v>10</v>
      </c>
      <c r="K453" s="51" t="s">
        <v>4</v>
      </c>
      <c r="L453" s="51" t="s">
        <v>11</v>
      </c>
      <c r="M453" s="51" t="s">
        <v>8</v>
      </c>
      <c r="N453" s="51" t="s">
        <v>171</v>
      </c>
      <c r="O453" s="50"/>
      <c r="P453" s="50" t="s">
        <v>342</v>
      </c>
      <c r="Q453" s="50" t="s">
        <v>342</v>
      </c>
      <c r="R453" s="59"/>
      <c r="S453" s="59">
        <f t="shared" si="145"/>
        <v>0</v>
      </c>
      <c r="T453" s="59"/>
      <c r="U453" s="59">
        <f t="shared" si="146"/>
        <v>0</v>
      </c>
      <c r="V453" s="59"/>
      <c r="W453" s="59">
        <f t="shared" si="147"/>
        <v>0</v>
      </c>
      <c r="X453" s="59"/>
      <c r="Y453" s="59">
        <f t="shared" si="148"/>
        <v>0</v>
      </c>
      <c r="Z453" s="58">
        <f>VLOOKUP(E:E,'[3]costed bom'!$E$2:$AA$495,23,0)</f>
        <v>0</v>
      </c>
      <c r="AA453" s="58">
        <f t="shared" ref="AA453:AA496" si="150">J453*Z453</f>
        <v>0</v>
      </c>
      <c r="AB453" s="59"/>
      <c r="AC453" s="50"/>
      <c r="AD453" s="50"/>
    </row>
    <row r="454" spans="1:30" ht="13" x14ac:dyDescent="0.3">
      <c r="A454" s="47">
        <v>481</v>
      </c>
      <c r="B454" s="47">
        <v>105</v>
      </c>
      <c r="C454">
        <v>1</v>
      </c>
      <c r="D454" s="46" t="s">
        <v>2</v>
      </c>
      <c r="E454" s="46" t="s">
        <v>111</v>
      </c>
      <c r="F454" t="s">
        <v>635</v>
      </c>
      <c r="G454" s="46" t="s">
        <v>585</v>
      </c>
      <c r="H454" s="46" t="s">
        <v>541</v>
      </c>
      <c r="I454" s="48">
        <v>16</v>
      </c>
      <c r="J454" s="48">
        <v>16</v>
      </c>
      <c r="K454" s="46" t="s">
        <v>4</v>
      </c>
      <c r="L454" s="46" t="s">
        <v>11</v>
      </c>
      <c r="M454" s="46" t="s">
        <v>8</v>
      </c>
      <c r="N454" s="46" t="s">
        <v>5</v>
      </c>
      <c r="O454" t="s">
        <v>660</v>
      </c>
      <c r="P454" t="s">
        <v>112</v>
      </c>
      <c r="Q454" t="s">
        <v>26</v>
      </c>
      <c r="R454" s="58">
        <f>VLOOKUP(E:E,'[2]853-224170-107'!$A:$F,6,0)</f>
        <v>0.10300000000000001</v>
      </c>
      <c r="S454" s="58">
        <f t="shared" ref="S454:S495" si="151">J454*R454</f>
        <v>1.6480000000000001</v>
      </c>
      <c r="T454" s="58">
        <f>VLOOKUP(E:E,'[2]853-224170-107'!$A:$H,8,0)</f>
        <v>0.10300000000000001</v>
      </c>
      <c r="U454" s="58">
        <f t="shared" ref="U454:U495" si="152">J454*T454</f>
        <v>1.6480000000000001</v>
      </c>
      <c r="V454" s="58">
        <f>VLOOKUP(E:E,'[2]853-224170-107'!$A:$J,10,0)</f>
        <v>0.10300000000000001</v>
      </c>
      <c r="W454" s="58">
        <f t="shared" ref="W454:W495" si="153">J454*V454</f>
        <v>1.6480000000000001</v>
      </c>
      <c r="X454" s="58">
        <f>VLOOKUP(E:E,'[2]853-224170-107'!$A:$L,12,0)</f>
        <v>0.10300000000000001</v>
      </c>
      <c r="Y454" s="58">
        <f t="shared" ref="Y454:Y495" si="154">J454*X454</f>
        <v>1.6480000000000001</v>
      </c>
      <c r="Z454" s="58">
        <f>VLOOKUP(E:E,'[3]costed bom'!$E$2:$AA$495,23,0)</f>
        <v>0.1</v>
      </c>
      <c r="AA454" s="58">
        <f t="shared" si="150"/>
        <v>1.6</v>
      </c>
      <c r="AB454" s="58">
        <f t="shared" ref="AB454:AB492" si="155">Y454-AA454</f>
        <v>4.8000000000000043E-2</v>
      </c>
      <c r="AC454">
        <v>28</v>
      </c>
      <c r="AD454" t="s">
        <v>670</v>
      </c>
    </row>
    <row r="455" spans="1:30" ht="13" x14ac:dyDescent="0.3">
      <c r="A455" s="47">
        <v>482</v>
      </c>
      <c r="B455" s="47">
        <v>106</v>
      </c>
      <c r="C455">
        <v>1</v>
      </c>
      <c r="D455" s="46" t="s">
        <v>2</v>
      </c>
      <c r="E455" s="46" t="s">
        <v>113</v>
      </c>
      <c r="F455" t="s">
        <v>635</v>
      </c>
      <c r="G455" s="46" t="s">
        <v>578</v>
      </c>
      <c r="H455" s="46" t="s">
        <v>542</v>
      </c>
      <c r="I455" s="48">
        <v>6</v>
      </c>
      <c r="J455" s="48">
        <v>6</v>
      </c>
      <c r="K455" s="46" t="s">
        <v>4</v>
      </c>
      <c r="L455" s="46" t="s">
        <v>11</v>
      </c>
      <c r="M455" s="46" t="s">
        <v>8</v>
      </c>
      <c r="N455" s="46" t="s">
        <v>5</v>
      </c>
      <c r="O455" t="s">
        <v>657</v>
      </c>
      <c r="P455" t="s">
        <v>84</v>
      </c>
      <c r="Q455" t="s">
        <v>84</v>
      </c>
      <c r="R455" s="58">
        <f>VLOOKUP(E:E,'[2]853-224170-107'!$A:$F,6,0)</f>
        <v>0.03</v>
      </c>
      <c r="S455" s="58">
        <f t="shared" si="151"/>
        <v>0.18</v>
      </c>
      <c r="T455" s="58">
        <f>VLOOKUP(E:E,'[2]853-224170-107'!$A:$H,8,0)</f>
        <v>0.03</v>
      </c>
      <c r="U455" s="58">
        <f t="shared" si="152"/>
        <v>0.18</v>
      </c>
      <c r="V455" s="58">
        <f>VLOOKUP(E:E,'[2]853-224170-107'!$A:$J,10,0)</f>
        <v>0.03</v>
      </c>
      <c r="W455" s="58">
        <f t="shared" si="153"/>
        <v>0.18</v>
      </c>
      <c r="X455" s="58">
        <f>VLOOKUP(E:E,'[2]853-224170-107'!$A:$L,12,0)</f>
        <v>0.03</v>
      </c>
      <c r="Y455" s="58">
        <f t="shared" si="154"/>
        <v>0.18</v>
      </c>
      <c r="Z455" s="58">
        <f>VLOOKUP(E:E,'[3]costed bom'!$E$2:$AA$495,23,0)</f>
        <v>8.5000000000000006E-2</v>
      </c>
      <c r="AA455" s="58">
        <f t="shared" si="150"/>
        <v>0.51</v>
      </c>
      <c r="AB455" s="58">
        <f t="shared" si="155"/>
        <v>-0.33</v>
      </c>
      <c r="AC455">
        <v>56</v>
      </c>
      <c r="AD455" t="s">
        <v>670</v>
      </c>
    </row>
    <row r="456" spans="1:30" ht="13" x14ac:dyDescent="0.3">
      <c r="A456" s="47">
        <v>483</v>
      </c>
      <c r="B456" s="47">
        <v>107</v>
      </c>
      <c r="C456">
        <v>1</v>
      </c>
      <c r="D456" s="46" t="s">
        <v>2</v>
      </c>
      <c r="E456" s="46" t="s">
        <v>73</v>
      </c>
      <c r="F456" t="s">
        <v>637</v>
      </c>
      <c r="G456" s="46" t="s">
        <v>584</v>
      </c>
      <c r="H456" s="46" t="s">
        <v>455</v>
      </c>
      <c r="I456" s="48">
        <v>18</v>
      </c>
      <c r="J456" s="48">
        <v>18</v>
      </c>
      <c r="K456" s="46" t="s">
        <v>4</v>
      </c>
      <c r="L456" s="46" t="s">
        <v>11</v>
      </c>
      <c r="M456" s="46" t="s">
        <v>8</v>
      </c>
      <c r="N456" s="46" t="s">
        <v>5</v>
      </c>
      <c r="O456" t="s">
        <v>652</v>
      </c>
      <c r="P456" t="s">
        <v>84</v>
      </c>
      <c r="Q456" t="s">
        <v>84</v>
      </c>
      <c r="R456" s="58">
        <f>VLOOKUP(E:E,'[2]853-224170-107'!$A:$F,6,0)</f>
        <v>4.1200000000000001E-2</v>
      </c>
      <c r="S456" s="58">
        <f t="shared" si="151"/>
        <v>0.74160000000000004</v>
      </c>
      <c r="T456" s="58">
        <f>VLOOKUP(E:E,'[2]853-224170-107'!$A:$H,8,0)</f>
        <v>4.1200000000000001E-2</v>
      </c>
      <c r="U456" s="58">
        <f t="shared" si="152"/>
        <v>0.74160000000000004</v>
      </c>
      <c r="V456" s="58">
        <f>VLOOKUP(E:E,'[2]853-224170-107'!$A:$J,10,0)</f>
        <v>4.1200000000000001E-2</v>
      </c>
      <c r="W456" s="58">
        <f t="shared" si="153"/>
        <v>0.74160000000000004</v>
      </c>
      <c r="X456" s="58">
        <f>VLOOKUP(E:E,'[2]853-224170-107'!$A:$L,12,0)</f>
        <v>4.1200000000000001E-2</v>
      </c>
      <c r="Y456" s="58">
        <f t="shared" si="154"/>
        <v>0.74160000000000004</v>
      </c>
      <c r="Z456" s="58">
        <v>0.02</v>
      </c>
      <c r="AA456" s="58">
        <f t="shared" si="150"/>
        <v>0.36</v>
      </c>
      <c r="AB456" s="58">
        <f t="shared" si="155"/>
        <v>0.38160000000000005</v>
      </c>
      <c r="AC456">
        <v>77</v>
      </c>
      <c r="AD456" t="s">
        <v>670</v>
      </c>
    </row>
    <row r="457" spans="1:30" ht="13" x14ac:dyDescent="0.3">
      <c r="A457" s="47">
        <v>484</v>
      </c>
      <c r="B457" s="47">
        <v>108</v>
      </c>
      <c r="C457">
        <v>1</v>
      </c>
      <c r="D457" s="46" t="s">
        <v>2</v>
      </c>
      <c r="E457" s="46" t="s">
        <v>114</v>
      </c>
      <c r="F457" t="s">
        <v>635</v>
      </c>
      <c r="G457" s="46" t="s">
        <v>585</v>
      </c>
      <c r="H457" s="46" t="s">
        <v>543</v>
      </c>
      <c r="I457" s="48">
        <v>18</v>
      </c>
      <c r="J457" s="48">
        <v>18</v>
      </c>
      <c r="K457" s="46" t="s">
        <v>4</v>
      </c>
      <c r="L457" s="46" t="s">
        <v>11</v>
      </c>
      <c r="M457" s="46" t="s">
        <v>8</v>
      </c>
      <c r="N457" s="46" t="s">
        <v>5</v>
      </c>
      <c r="O457" t="s">
        <v>659</v>
      </c>
      <c r="P457" t="s">
        <v>115</v>
      </c>
      <c r="Q457" t="s">
        <v>72</v>
      </c>
      <c r="R457" s="58">
        <f>VLOOKUP(E:E,'[2]853-224170-107'!$A:$F,6,0)</f>
        <v>5.1500000000000004E-2</v>
      </c>
      <c r="S457" s="58">
        <f t="shared" si="151"/>
        <v>0.92700000000000005</v>
      </c>
      <c r="T457" s="58">
        <f>VLOOKUP(E:E,'[2]853-224170-107'!$A:$H,8,0)</f>
        <v>5.1500000000000004E-2</v>
      </c>
      <c r="U457" s="58">
        <f t="shared" si="152"/>
        <v>0.92700000000000005</v>
      </c>
      <c r="V457" s="58">
        <f>VLOOKUP(E:E,'[2]853-224170-107'!$A:$J,10,0)</f>
        <v>5.1500000000000004E-2</v>
      </c>
      <c r="W457" s="58">
        <f t="shared" si="153"/>
        <v>0.92700000000000005</v>
      </c>
      <c r="X457" s="58">
        <f>VLOOKUP(E:E,'[2]853-224170-107'!$A:$L,12,0)</f>
        <v>5.1500000000000004E-2</v>
      </c>
      <c r="Y457" s="58">
        <f t="shared" si="154"/>
        <v>0.92700000000000005</v>
      </c>
      <c r="Z457" s="58">
        <f>VLOOKUP(E:E,'[3]costed bom'!$E$2:$AA$495,23,0)</f>
        <v>0.02</v>
      </c>
      <c r="AA457" s="58">
        <f t="shared" si="150"/>
        <v>0.36</v>
      </c>
      <c r="AB457" s="58">
        <f t="shared" si="155"/>
        <v>0.56700000000000006</v>
      </c>
      <c r="AC457">
        <v>35</v>
      </c>
      <c r="AD457" t="s">
        <v>670</v>
      </c>
    </row>
    <row r="458" spans="1:30" ht="13" x14ac:dyDescent="0.3">
      <c r="A458" s="47">
        <v>485</v>
      </c>
      <c r="B458" s="47">
        <v>109</v>
      </c>
      <c r="C458">
        <v>1</v>
      </c>
      <c r="D458" s="46" t="s">
        <v>2</v>
      </c>
      <c r="E458" s="46" t="s">
        <v>116</v>
      </c>
      <c r="F458" t="s">
        <v>635</v>
      </c>
      <c r="G458" s="46" t="s">
        <v>584</v>
      </c>
      <c r="H458" s="46" t="s">
        <v>544</v>
      </c>
      <c r="I458" s="48">
        <v>5</v>
      </c>
      <c r="J458" s="48">
        <v>5</v>
      </c>
      <c r="K458" s="46" t="s">
        <v>4</v>
      </c>
      <c r="L458" s="46" t="s">
        <v>11</v>
      </c>
      <c r="M458" s="46" t="s">
        <v>8</v>
      </c>
      <c r="N458" s="46" t="s">
        <v>5</v>
      </c>
      <c r="O458" t="s">
        <v>658</v>
      </c>
      <c r="P458" t="s">
        <v>117</v>
      </c>
      <c r="Q458" t="s">
        <v>72</v>
      </c>
      <c r="R458" s="58">
        <f>VLOOKUP(E:E,'[2]853-224170-107'!$A:$F,6,0)</f>
        <v>8.157600000000001E-2</v>
      </c>
      <c r="S458" s="58">
        <f t="shared" si="151"/>
        <v>0.40788000000000002</v>
      </c>
      <c r="T458" s="58">
        <f>VLOOKUP(E:E,'[2]853-224170-107'!$A:$H,8,0)</f>
        <v>8.157600000000001E-2</v>
      </c>
      <c r="U458" s="58">
        <f t="shared" si="152"/>
        <v>0.40788000000000002</v>
      </c>
      <c r="V458" s="58">
        <f>VLOOKUP(E:E,'[2]853-224170-107'!$A:$J,10,0)</f>
        <v>8.157600000000001E-2</v>
      </c>
      <c r="W458" s="58">
        <f t="shared" si="153"/>
        <v>0.40788000000000002</v>
      </c>
      <c r="X458" s="58">
        <f>VLOOKUP(E:E,'[2]853-224170-107'!$A:$L,12,0)</f>
        <v>8.157600000000001E-2</v>
      </c>
      <c r="Y458" s="58">
        <f t="shared" si="154"/>
        <v>0.40788000000000002</v>
      </c>
      <c r="Z458" s="58">
        <f>VLOOKUP(E:E,'[3]costed bom'!$E$2:$AA$495,23,0)</f>
        <v>0.06</v>
      </c>
      <c r="AA458" s="58">
        <f t="shared" si="150"/>
        <v>0.3</v>
      </c>
      <c r="AB458" s="58">
        <f t="shared" si="155"/>
        <v>0.10788000000000003</v>
      </c>
      <c r="AC458">
        <v>56</v>
      </c>
      <c r="AD458" t="s">
        <v>670</v>
      </c>
    </row>
    <row r="459" spans="1:30" ht="13" x14ac:dyDescent="0.3">
      <c r="A459" s="47">
        <v>486</v>
      </c>
      <c r="B459" s="47">
        <v>110</v>
      </c>
      <c r="C459">
        <v>1</v>
      </c>
      <c r="D459" s="46" t="s">
        <v>2</v>
      </c>
      <c r="E459" s="46" t="s">
        <v>118</v>
      </c>
      <c r="F459" t="s">
        <v>635</v>
      </c>
      <c r="G459" s="46" t="s">
        <v>584</v>
      </c>
      <c r="H459" s="46" t="s">
        <v>545</v>
      </c>
      <c r="I459" s="48">
        <v>9</v>
      </c>
      <c r="J459" s="48">
        <v>9</v>
      </c>
      <c r="K459" s="46" t="s">
        <v>4</v>
      </c>
      <c r="L459" s="46" t="s">
        <v>11</v>
      </c>
      <c r="M459" s="46" t="s">
        <v>8</v>
      </c>
      <c r="N459" s="46" t="s">
        <v>5</v>
      </c>
      <c r="O459" t="s">
        <v>652</v>
      </c>
      <c r="P459" t="s">
        <v>119</v>
      </c>
      <c r="Q459" t="s">
        <v>72</v>
      </c>
      <c r="R459" s="58">
        <f>VLOOKUP(E:E,'[2]853-224170-107'!$A:$F,6,0)</f>
        <v>0.06</v>
      </c>
      <c r="S459" s="58">
        <f t="shared" si="151"/>
        <v>0.54</v>
      </c>
      <c r="T459" s="58">
        <f>VLOOKUP(E:E,'[2]853-224170-107'!$A:$H,8,0)</f>
        <v>0.06</v>
      </c>
      <c r="U459" s="58">
        <f t="shared" si="152"/>
        <v>0.54</v>
      </c>
      <c r="V459" s="58">
        <f>VLOOKUP(E:E,'[2]853-224170-107'!$A:$J,10,0)</f>
        <v>0.06</v>
      </c>
      <c r="W459" s="58">
        <f t="shared" si="153"/>
        <v>0.54</v>
      </c>
      <c r="X459" s="58">
        <f>VLOOKUP(E:E,'[2]853-224170-107'!$A:$L,12,0)</f>
        <v>0.06</v>
      </c>
      <c r="Y459" s="58">
        <f t="shared" si="154"/>
        <v>0.54</v>
      </c>
      <c r="Z459" s="58">
        <f>VLOOKUP(E:E,'[3]costed bom'!$E$2:$AA$495,23,0)</f>
        <v>0.08</v>
      </c>
      <c r="AA459" s="58">
        <f t="shared" si="150"/>
        <v>0.72</v>
      </c>
      <c r="AB459" s="58">
        <f t="shared" si="155"/>
        <v>-0.17999999999999994</v>
      </c>
      <c r="AC459">
        <v>56</v>
      </c>
      <c r="AD459" t="s">
        <v>670</v>
      </c>
    </row>
    <row r="460" spans="1:30" ht="13" x14ac:dyDescent="0.3">
      <c r="A460" s="47">
        <v>487</v>
      </c>
      <c r="B460" s="47">
        <v>111</v>
      </c>
      <c r="C460">
        <v>1</v>
      </c>
      <c r="D460" s="46" t="s">
        <v>2</v>
      </c>
      <c r="E460" s="46" t="s">
        <v>120</v>
      </c>
      <c r="F460" t="s">
        <v>635</v>
      </c>
      <c r="G460" s="46" t="s">
        <v>585</v>
      </c>
      <c r="H460" s="46" t="s">
        <v>546</v>
      </c>
      <c r="I460" s="48">
        <v>2</v>
      </c>
      <c r="J460" s="48">
        <v>2</v>
      </c>
      <c r="K460" s="46" t="s">
        <v>4</v>
      </c>
      <c r="L460" s="46" t="s">
        <v>11</v>
      </c>
      <c r="M460" s="46" t="s">
        <v>8</v>
      </c>
      <c r="N460" s="46" t="s">
        <v>5</v>
      </c>
      <c r="O460" t="s">
        <v>657</v>
      </c>
      <c r="P460" t="s">
        <v>342</v>
      </c>
      <c r="Q460" t="s">
        <v>342</v>
      </c>
      <c r="R460" s="58">
        <f>VLOOKUP(E:E,'[2]853-224170-107'!$A:$F,6,0)</f>
        <v>0.03</v>
      </c>
      <c r="S460" s="58">
        <f t="shared" si="151"/>
        <v>0.06</v>
      </c>
      <c r="T460" s="58">
        <f>VLOOKUP(E:E,'[2]853-224170-107'!$A:$H,8,0)</f>
        <v>0.03</v>
      </c>
      <c r="U460" s="58">
        <f t="shared" si="152"/>
        <v>0.06</v>
      </c>
      <c r="V460" s="58">
        <f>VLOOKUP(E:E,'[2]853-224170-107'!$A:$J,10,0)</f>
        <v>0.03</v>
      </c>
      <c r="W460" s="58">
        <f t="shared" si="153"/>
        <v>0.06</v>
      </c>
      <c r="X460" s="58">
        <f>VLOOKUP(E:E,'[2]853-224170-107'!$A:$L,12,0)</f>
        <v>0.03</v>
      </c>
      <c r="Y460" s="58">
        <f t="shared" si="154"/>
        <v>0.06</v>
      </c>
      <c r="Z460" s="58">
        <f>VLOOKUP(E:E,'[3]costed bom'!$E$2:$AA$495,23,0)</f>
        <v>0.05</v>
      </c>
      <c r="AA460" s="58">
        <f t="shared" si="150"/>
        <v>0.1</v>
      </c>
      <c r="AB460" s="58">
        <f t="shared" si="155"/>
        <v>-4.0000000000000008E-2</v>
      </c>
      <c r="AC460">
        <v>56</v>
      </c>
      <c r="AD460" t="s">
        <v>670</v>
      </c>
    </row>
    <row r="461" spans="1:30" ht="13" x14ac:dyDescent="0.3">
      <c r="A461" s="47">
        <v>488</v>
      </c>
      <c r="B461" s="47">
        <v>113</v>
      </c>
      <c r="C461">
        <v>1</v>
      </c>
      <c r="D461" s="46" t="s">
        <v>2</v>
      </c>
      <c r="E461" s="46" t="s">
        <v>121</v>
      </c>
      <c r="F461" t="s">
        <v>635</v>
      </c>
      <c r="G461" s="46" t="s">
        <v>584</v>
      </c>
      <c r="H461" s="46" t="s">
        <v>547</v>
      </c>
      <c r="I461" s="48">
        <v>25</v>
      </c>
      <c r="J461" s="48">
        <v>25</v>
      </c>
      <c r="K461" s="46" t="s">
        <v>4</v>
      </c>
      <c r="L461" s="46" t="s">
        <v>11</v>
      </c>
      <c r="M461" s="46" t="s">
        <v>8</v>
      </c>
      <c r="N461" s="46" t="s">
        <v>5</v>
      </c>
      <c r="O461" t="s">
        <v>651</v>
      </c>
      <c r="P461" t="s">
        <v>84</v>
      </c>
      <c r="Q461" t="s">
        <v>84</v>
      </c>
      <c r="R461" s="58">
        <f>VLOOKUP(E:E,'[2]853-224170-107'!$A:$F,6,0)</f>
        <v>6.2068965517241392E-2</v>
      </c>
      <c r="S461" s="58">
        <f t="shared" si="151"/>
        <v>1.5517241379310347</v>
      </c>
      <c r="T461" s="58">
        <f>VLOOKUP(E:E,'[2]853-224170-107'!$A:$H,8,0)</f>
        <v>6.2068965517241392E-2</v>
      </c>
      <c r="U461" s="58">
        <f t="shared" si="152"/>
        <v>1.5517241379310347</v>
      </c>
      <c r="V461" s="58">
        <f>VLOOKUP(E:E,'[2]853-224170-107'!$A:$J,10,0)</f>
        <v>6.2068965517241392E-2</v>
      </c>
      <c r="W461" s="58">
        <f t="shared" si="153"/>
        <v>1.5517241379310347</v>
      </c>
      <c r="X461" s="58">
        <f>VLOOKUP(E:E,'[2]853-224170-107'!$A:$L,12,0)</f>
        <v>6.2068965517241392E-2</v>
      </c>
      <c r="Y461" s="58">
        <f t="shared" si="154"/>
        <v>1.5517241379310347</v>
      </c>
      <c r="Z461" s="58">
        <f>VLOOKUP(E:E,'[3]costed bom'!$E$2:$AA$495,23,0)</f>
        <v>0.05</v>
      </c>
      <c r="AA461" s="58">
        <f t="shared" si="150"/>
        <v>1.25</v>
      </c>
      <c r="AB461" s="58">
        <f t="shared" si="155"/>
        <v>0.3017241379310347</v>
      </c>
      <c r="AC461">
        <v>56</v>
      </c>
      <c r="AD461" t="s">
        <v>670</v>
      </c>
    </row>
    <row r="462" spans="1:30" ht="13" x14ac:dyDescent="0.3">
      <c r="A462" s="47">
        <v>489</v>
      </c>
      <c r="B462" s="47">
        <v>116</v>
      </c>
      <c r="C462">
        <v>1</v>
      </c>
      <c r="D462" s="46" t="s">
        <v>2</v>
      </c>
      <c r="E462" s="46" t="s">
        <v>122</v>
      </c>
      <c r="F462" t="s">
        <v>635</v>
      </c>
      <c r="G462" s="46" t="s">
        <v>585</v>
      </c>
      <c r="H462" s="46" t="s">
        <v>548</v>
      </c>
      <c r="I462" s="48">
        <v>1</v>
      </c>
      <c r="J462" s="48">
        <v>1</v>
      </c>
      <c r="K462" s="46" t="s">
        <v>4</v>
      </c>
      <c r="L462" s="46" t="s">
        <v>11</v>
      </c>
      <c r="M462" s="46" t="s">
        <v>8</v>
      </c>
      <c r="N462" s="46" t="s">
        <v>5</v>
      </c>
      <c r="O462" t="s">
        <v>660</v>
      </c>
      <c r="P462" t="s">
        <v>342</v>
      </c>
      <c r="Q462" t="s">
        <v>342</v>
      </c>
      <c r="R462" s="58">
        <f>VLOOKUP(E:E,'[2]853-224170-107'!$A:$F,6,0)</f>
        <v>0.6</v>
      </c>
      <c r="S462" s="58">
        <f t="shared" si="151"/>
        <v>0.6</v>
      </c>
      <c r="T462" s="58">
        <f>VLOOKUP(E:E,'[2]853-224170-107'!$A:$H,8,0)</f>
        <v>0.6</v>
      </c>
      <c r="U462" s="58">
        <f t="shared" si="152"/>
        <v>0.6</v>
      </c>
      <c r="V462" s="58">
        <f>VLOOKUP(E:E,'[2]853-224170-107'!$A:$J,10,0)</f>
        <v>0.6</v>
      </c>
      <c r="W462" s="58">
        <f t="shared" si="153"/>
        <v>0.6</v>
      </c>
      <c r="X462" s="58">
        <f>VLOOKUP(E:E,'[2]853-224170-107'!$A:$L,12,0)</f>
        <v>0.6</v>
      </c>
      <c r="Y462" s="58">
        <f t="shared" si="154"/>
        <v>0.6</v>
      </c>
      <c r="Z462" s="58">
        <f>VLOOKUP(E:E,'[3]costed bom'!$E$2:$AA$495,23,0)</f>
        <v>0.6</v>
      </c>
      <c r="AA462" s="58">
        <f t="shared" si="150"/>
        <v>0.6</v>
      </c>
      <c r="AB462" s="58">
        <f t="shared" si="155"/>
        <v>0</v>
      </c>
      <c r="AC462">
        <v>35</v>
      </c>
      <c r="AD462" t="s">
        <v>670</v>
      </c>
    </row>
    <row r="463" spans="1:30" ht="13" x14ac:dyDescent="0.3">
      <c r="A463" s="47">
        <v>490</v>
      </c>
      <c r="B463" s="47">
        <v>117</v>
      </c>
      <c r="C463">
        <v>1</v>
      </c>
      <c r="D463" s="46" t="s">
        <v>2</v>
      </c>
      <c r="E463" s="46" t="s">
        <v>123</v>
      </c>
      <c r="F463" t="s">
        <v>635</v>
      </c>
      <c r="G463" s="46" t="s">
        <v>584</v>
      </c>
      <c r="H463" s="46" t="s">
        <v>549</v>
      </c>
      <c r="I463" s="48">
        <v>13</v>
      </c>
      <c r="J463" s="48">
        <v>13</v>
      </c>
      <c r="K463" s="46" t="s">
        <v>4</v>
      </c>
      <c r="L463" s="46" t="s">
        <v>11</v>
      </c>
      <c r="M463" s="46" t="s">
        <v>8</v>
      </c>
      <c r="N463" s="46" t="s">
        <v>5</v>
      </c>
      <c r="O463" t="s">
        <v>651</v>
      </c>
      <c r="P463" t="s">
        <v>84</v>
      </c>
      <c r="Q463" t="s">
        <v>84</v>
      </c>
      <c r="R463" s="58">
        <f>VLOOKUP(E:E,'[2]853-224170-107'!$A:$F,6,0)</f>
        <v>5.7471264367816098E-2</v>
      </c>
      <c r="S463" s="58">
        <f t="shared" si="151"/>
        <v>0.74712643678160928</v>
      </c>
      <c r="T463" s="58">
        <f>VLOOKUP(E:E,'[2]853-224170-107'!$A:$H,8,0)</f>
        <v>5.7471264367816098E-2</v>
      </c>
      <c r="U463" s="58">
        <f t="shared" si="152"/>
        <v>0.74712643678160928</v>
      </c>
      <c r="V463" s="58">
        <f>VLOOKUP(E:E,'[2]853-224170-107'!$A:$J,10,0)</f>
        <v>5.7471264367816098E-2</v>
      </c>
      <c r="W463" s="58">
        <f t="shared" si="153"/>
        <v>0.74712643678160928</v>
      </c>
      <c r="X463" s="58">
        <f>VLOOKUP(E:E,'[2]853-224170-107'!$A:$L,12,0)</f>
        <v>5.7471264367816098E-2</v>
      </c>
      <c r="Y463" s="58">
        <f t="shared" si="154"/>
        <v>0.74712643678160928</v>
      </c>
      <c r="Z463" s="58">
        <f>VLOOKUP(E:E,'[3]costed bom'!$E$2:$AA$495,23,0)</f>
        <v>0.08</v>
      </c>
      <c r="AA463" s="58">
        <f t="shared" si="150"/>
        <v>1.04</v>
      </c>
      <c r="AB463" s="58">
        <f t="shared" si="155"/>
        <v>-0.29287356321839075</v>
      </c>
      <c r="AC463">
        <v>56</v>
      </c>
      <c r="AD463" t="s">
        <v>670</v>
      </c>
    </row>
    <row r="464" spans="1:30" ht="13" x14ac:dyDescent="0.3">
      <c r="A464" s="47">
        <v>491</v>
      </c>
      <c r="B464" s="47">
        <v>118</v>
      </c>
      <c r="C464">
        <v>1</v>
      </c>
      <c r="D464" s="46" t="s">
        <v>2</v>
      </c>
      <c r="E464" s="46" t="s">
        <v>124</v>
      </c>
      <c r="F464" t="s">
        <v>635</v>
      </c>
      <c r="G464" s="46" t="s">
        <v>584</v>
      </c>
      <c r="H464" s="46" t="s">
        <v>550</v>
      </c>
      <c r="I464" s="48">
        <v>2</v>
      </c>
      <c r="J464" s="48">
        <v>2</v>
      </c>
      <c r="K464" s="46" t="s">
        <v>4</v>
      </c>
      <c r="L464" s="46" t="s">
        <v>11</v>
      </c>
      <c r="M464" s="46" t="s">
        <v>8</v>
      </c>
      <c r="N464" s="46" t="s">
        <v>5</v>
      </c>
      <c r="O464" t="s">
        <v>661</v>
      </c>
      <c r="P464" t="s">
        <v>125</v>
      </c>
      <c r="Q464" t="s">
        <v>26</v>
      </c>
      <c r="R464" s="58">
        <f>VLOOKUP(E:E,'[2]853-224170-107'!$A:$F,6,0)</f>
        <v>0.08</v>
      </c>
      <c r="S464" s="58">
        <f t="shared" si="151"/>
        <v>0.16</v>
      </c>
      <c r="T464" s="58">
        <f>VLOOKUP(E:E,'[2]853-224170-107'!$A:$H,8,0)</f>
        <v>0.08</v>
      </c>
      <c r="U464" s="58">
        <f t="shared" si="152"/>
        <v>0.16</v>
      </c>
      <c r="V464" s="58">
        <f>VLOOKUP(E:E,'[2]853-224170-107'!$A:$J,10,0)</f>
        <v>0.08</v>
      </c>
      <c r="W464" s="58">
        <f t="shared" si="153"/>
        <v>0.16</v>
      </c>
      <c r="X464" s="58">
        <f>VLOOKUP(E:E,'[2]853-224170-107'!$A:$L,12,0)</f>
        <v>0.08</v>
      </c>
      <c r="Y464" s="58">
        <f t="shared" si="154"/>
        <v>0.16</v>
      </c>
      <c r="Z464" s="58">
        <f>VLOOKUP(E:E,'[3]costed bom'!$E$2:$AA$495,23,0)</f>
        <v>0.1055</v>
      </c>
      <c r="AA464" s="58">
        <f t="shared" si="150"/>
        <v>0.21099999999999999</v>
      </c>
      <c r="AB464" s="58">
        <f t="shared" si="155"/>
        <v>-5.099999999999999E-2</v>
      </c>
      <c r="AC464">
        <v>196</v>
      </c>
      <c r="AD464" t="s">
        <v>670</v>
      </c>
    </row>
    <row r="465" spans="1:30" ht="13" x14ac:dyDescent="0.3">
      <c r="A465" s="47">
        <v>492</v>
      </c>
      <c r="B465" s="47">
        <v>119</v>
      </c>
      <c r="C465">
        <v>1</v>
      </c>
      <c r="D465" s="46" t="s">
        <v>2</v>
      </c>
      <c r="E465" s="46" t="s">
        <v>126</v>
      </c>
      <c r="F465" t="s">
        <v>635</v>
      </c>
      <c r="G465" s="46" t="s">
        <v>584</v>
      </c>
      <c r="H465" s="46" t="s">
        <v>551</v>
      </c>
      <c r="I465" s="48">
        <v>6</v>
      </c>
      <c r="J465" s="48">
        <v>6</v>
      </c>
      <c r="K465" s="46" t="s">
        <v>4</v>
      </c>
      <c r="L465" s="46" t="s">
        <v>11</v>
      </c>
      <c r="M465" s="46" t="s">
        <v>8</v>
      </c>
      <c r="N465" s="46" t="s">
        <v>5</v>
      </c>
      <c r="O465" t="s">
        <v>651</v>
      </c>
      <c r="P465" t="s">
        <v>112</v>
      </c>
      <c r="Q465" t="s">
        <v>127</v>
      </c>
      <c r="R465" s="58">
        <f>VLOOKUP(E:E,'[2]853-224170-107'!$A:$F,6,0)</f>
        <v>0.12413793103448278</v>
      </c>
      <c r="S465" s="58">
        <f t="shared" si="151"/>
        <v>0.74482758620689671</v>
      </c>
      <c r="T465" s="58">
        <f>VLOOKUP(E:E,'[2]853-224170-107'!$A:$H,8,0)</f>
        <v>0.12413793103448278</v>
      </c>
      <c r="U465" s="58">
        <f t="shared" si="152"/>
        <v>0.74482758620689671</v>
      </c>
      <c r="V465" s="58">
        <f>VLOOKUP(E:E,'[2]853-224170-107'!$A:$J,10,0)</f>
        <v>0.12413793103448278</v>
      </c>
      <c r="W465" s="58">
        <f t="shared" si="153"/>
        <v>0.74482758620689671</v>
      </c>
      <c r="X465" s="58">
        <f>VLOOKUP(E:E,'[2]853-224170-107'!$A:$L,12,0)</f>
        <v>0.12413793103448278</v>
      </c>
      <c r="Y465" s="58">
        <f t="shared" si="154"/>
        <v>0.74482758620689671</v>
      </c>
      <c r="Z465" s="58">
        <f>VLOOKUP(E:E,'[3]costed bom'!$E$2:$AA$495,23,0)</f>
        <v>0.14000000000000001</v>
      </c>
      <c r="AA465" s="58">
        <f t="shared" si="150"/>
        <v>0.84000000000000008</v>
      </c>
      <c r="AB465" s="58">
        <f t="shared" si="155"/>
        <v>-9.5172413793103372E-2</v>
      </c>
      <c r="AC465">
        <v>56</v>
      </c>
      <c r="AD465" t="s">
        <v>670</v>
      </c>
    </row>
    <row r="466" spans="1:30" ht="13" x14ac:dyDescent="0.3">
      <c r="A466" s="47">
        <v>493</v>
      </c>
      <c r="B466" s="47">
        <v>120</v>
      </c>
      <c r="C466">
        <v>1</v>
      </c>
      <c r="D466" s="46" t="s">
        <v>2</v>
      </c>
      <c r="E466" s="46" t="s">
        <v>128</v>
      </c>
      <c r="F466" t="s">
        <v>635</v>
      </c>
      <c r="G466" s="46" t="s">
        <v>585</v>
      </c>
      <c r="H466" s="46" t="s">
        <v>552</v>
      </c>
      <c r="I466" s="48">
        <v>8</v>
      </c>
      <c r="J466" s="48">
        <v>8</v>
      </c>
      <c r="K466" s="46" t="s">
        <v>4</v>
      </c>
      <c r="L466" s="46" t="s">
        <v>11</v>
      </c>
      <c r="M466" s="46" t="s">
        <v>8</v>
      </c>
      <c r="N466" s="46" t="s">
        <v>5</v>
      </c>
      <c r="O466" t="s">
        <v>651</v>
      </c>
      <c r="P466" t="s">
        <v>630</v>
      </c>
      <c r="Q466" t="s">
        <v>109</v>
      </c>
      <c r="R466" s="58">
        <f>VLOOKUP(E:E,'[2]853-224170-107'!$A:$F,6,0)</f>
        <v>1.4832E-2</v>
      </c>
      <c r="S466" s="58">
        <f t="shared" si="151"/>
        <v>0.118656</v>
      </c>
      <c r="T466" s="58">
        <f>VLOOKUP(E:E,'[2]853-224170-107'!$A:$H,8,0)</f>
        <v>1.4832E-2</v>
      </c>
      <c r="U466" s="58">
        <f t="shared" si="152"/>
        <v>0.118656</v>
      </c>
      <c r="V466" s="58">
        <f>VLOOKUP(E:E,'[2]853-224170-107'!$A:$J,10,0)</f>
        <v>1.4832E-2</v>
      </c>
      <c r="W466" s="58">
        <f t="shared" si="153"/>
        <v>0.118656</v>
      </c>
      <c r="X466" s="58">
        <f>VLOOKUP(E:E,'[2]853-224170-107'!$A:$L,12,0)</f>
        <v>1.4832E-2</v>
      </c>
      <c r="Y466" s="58">
        <f t="shared" si="154"/>
        <v>0.118656</v>
      </c>
      <c r="Z466" s="58">
        <f>VLOOKUP(E:E,'[3]costed bom'!$E$2:$AA$495,23,0)</f>
        <v>0.03</v>
      </c>
      <c r="AA466" s="58">
        <f t="shared" si="150"/>
        <v>0.24</v>
      </c>
      <c r="AB466" s="58">
        <f t="shared" si="155"/>
        <v>-0.12134399999999999</v>
      </c>
      <c r="AC466">
        <v>56</v>
      </c>
      <c r="AD466" t="s">
        <v>670</v>
      </c>
    </row>
    <row r="467" spans="1:30" ht="13" x14ac:dyDescent="0.3">
      <c r="A467" s="47">
        <v>494</v>
      </c>
      <c r="B467" s="47">
        <v>121</v>
      </c>
      <c r="C467">
        <v>1</v>
      </c>
      <c r="D467" s="46" t="s">
        <v>2</v>
      </c>
      <c r="E467" s="46" t="s">
        <v>129</v>
      </c>
      <c r="F467" t="s">
        <v>635</v>
      </c>
      <c r="G467" s="46" t="s">
        <v>584</v>
      </c>
      <c r="H467" s="46" t="s">
        <v>553</v>
      </c>
      <c r="I467" s="48">
        <v>8</v>
      </c>
      <c r="J467" s="48">
        <v>8</v>
      </c>
      <c r="K467" s="46" t="s">
        <v>4</v>
      </c>
      <c r="L467" s="46" t="s">
        <v>11</v>
      </c>
      <c r="M467" s="46" t="s">
        <v>8</v>
      </c>
      <c r="N467" s="46" t="s">
        <v>5</v>
      </c>
      <c r="O467" t="s">
        <v>651</v>
      </c>
      <c r="P467" t="s">
        <v>342</v>
      </c>
      <c r="Q467" t="s">
        <v>342</v>
      </c>
      <c r="R467" s="58">
        <f>VLOOKUP(E:E,'[2]853-224170-107'!$A:$F,6,0)</f>
        <v>1.7304000000000003E-2</v>
      </c>
      <c r="S467" s="58">
        <f t="shared" si="151"/>
        <v>0.13843200000000003</v>
      </c>
      <c r="T467" s="58">
        <f>VLOOKUP(E:E,'[2]853-224170-107'!$A:$H,8,0)</f>
        <v>1.7304000000000003E-2</v>
      </c>
      <c r="U467" s="58">
        <f t="shared" si="152"/>
        <v>0.13843200000000003</v>
      </c>
      <c r="V467" s="58">
        <f>VLOOKUP(E:E,'[2]853-224170-107'!$A:$J,10,0)</f>
        <v>1.7304000000000003E-2</v>
      </c>
      <c r="W467" s="58">
        <f t="shared" si="153"/>
        <v>0.13843200000000003</v>
      </c>
      <c r="X467" s="58">
        <f>VLOOKUP(E:E,'[2]853-224170-107'!$A:$L,12,0)</f>
        <v>1.7304000000000003E-2</v>
      </c>
      <c r="Y467" s="58">
        <f t="shared" si="154"/>
        <v>0.13843200000000003</v>
      </c>
      <c r="Z467" s="58">
        <f>VLOOKUP(E:E,'[3]costed bom'!$E$2:$AA$495,23,0)</f>
        <v>0.02</v>
      </c>
      <c r="AA467" s="58">
        <f t="shared" si="150"/>
        <v>0.16</v>
      </c>
      <c r="AB467" s="58">
        <f t="shared" si="155"/>
        <v>-2.1567999999999976E-2</v>
      </c>
      <c r="AC467">
        <v>56</v>
      </c>
      <c r="AD467" t="s">
        <v>670</v>
      </c>
    </row>
    <row r="468" spans="1:30" ht="13" x14ac:dyDescent="0.3">
      <c r="A468" s="47">
        <v>495</v>
      </c>
      <c r="B468" s="47">
        <v>122</v>
      </c>
      <c r="C468">
        <v>1</v>
      </c>
      <c r="D468" s="46" t="s">
        <v>2</v>
      </c>
      <c r="E468" s="46" t="s">
        <v>130</v>
      </c>
      <c r="F468" t="s">
        <v>635</v>
      </c>
      <c r="G468" s="46" t="s">
        <v>578</v>
      </c>
      <c r="H468" s="46" t="s">
        <v>554</v>
      </c>
      <c r="I468" s="48">
        <v>6</v>
      </c>
      <c r="J468" s="48">
        <v>6</v>
      </c>
      <c r="K468" s="46" t="s">
        <v>4</v>
      </c>
      <c r="L468" s="46" t="s">
        <v>11</v>
      </c>
      <c r="M468" s="46" t="s">
        <v>8</v>
      </c>
      <c r="N468" s="46" t="s">
        <v>5</v>
      </c>
      <c r="O468" t="s">
        <v>657</v>
      </c>
      <c r="P468" t="s">
        <v>84</v>
      </c>
      <c r="Q468" t="s">
        <v>84</v>
      </c>
      <c r="R468" s="58">
        <f>VLOOKUP(E:E,'[2]853-224170-107'!$A:$F,6,0)</f>
        <v>0.1149425287356322</v>
      </c>
      <c r="S468" s="58">
        <f t="shared" si="151"/>
        <v>0.68965517241379315</v>
      </c>
      <c r="T468" s="58">
        <f>VLOOKUP(E:E,'[2]853-224170-107'!$A:$H,8,0)</f>
        <v>0.1149425287356322</v>
      </c>
      <c r="U468" s="58">
        <f t="shared" si="152"/>
        <v>0.68965517241379315</v>
      </c>
      <c r="V468" s="58">
        <f>VLOOKUP(E:E,'[2]853-224170-107'!$A:$J,10,0)</f>
        <v>0.1149425287356322</v>
      </c>
      <c r="W468" s="58">
        <f t="shared" si="153"/>
        <v>0.68965517241379315</v>
      </c>
      <c r="X468" s="58">
        <f>VLOOKUP(E:E,'[2]853-224170-107'!$A:$L,12,0)</f>
        <v>0.1149425287356322</v>
      </c>
      <c r="Y468" s="58">
        <f t="shared" si="154"/>
        <v>0.68965517241379315</v>
      </c>
      <c r="Z468" s="58">
        <f>VLOOKUP(E:E,'[3]costed bom'!$E$2:$AA$495,23,0)</f>
        <v>0.11</v>
      </c>
      <c r="AA468" s="58">
        <f t="shared" si="150"/>
        <v>0.66</v>
      </c>
      <c r="AB468" s="58">
        <f t="shared" si="155"/>
        <v>2.9655172413793118E-2</v>
      </c>
      <c r="AC468">
        <v>56</v>
      </c>
      <c r="AD468" t="s">
        <v>670</v>
      </c>
    </row>
    <row r="469" spans="1:30" ht="13" x14ac:dyDescent="0.3">
      <c r="A469" s="47">
        <v>496</v>
      </c>
      <c r="B469" s="47">
        <v>123</v>
      </c>
      <c r="C469">
        <v>1</v>
      </c>
      <c r="D469" s="46" t="s">
        <v>2</v>
      </c>
      <c r="E469" s="46" t="s">
        <v>131</v>
      </c>
      <c r="F469" t="s">
        <v>635</v>
      </c>
      <c r="G469" s="46" t="s">
        <v>584</v>
      </c>
      <c r="H469" s="46" t="s">
        <v>555</v>
      </c>
      <c r="I469" s="48">
        <v>6</v>
      </c>
      <c r="J469" s="48">
        <v>6</v>
      </c>
      <c r="K469" s="46" t="s">
        <v>4</v>
      </c>
      <c r="L469" s="46" t="s">
        <v>11</v>
      </c>
      <c r="M469" s="46" t="s">
        <v>8</v>
      </c>
      <c r="N469" s="46" t="s">
        <v>5</v>
      </c>
      <c r="O469" t="s">
        <v>651</v>
      </c>
      <c r="P469" t="s">
        <v>107</v>
      </c>
      <c r="Q469" t="s">
        <v>72</v>
      </c>
      <c r="R469" s="58">
        <f>VLOOKUP(E:E,'[2]853-224170-107'!$A:$F,6,0)</f>
        <v>4.9440000000000005E-2</v>
      </c>
      <c r="S469" s="58">
        <f t="shared" si="151"/>
        <v>0.29664000000000001</v>
      </c>
      <c r="T469" s="58">
        <f>VLOOKUP(E:E,'[2]853-224170-107'!$A:$H,8,0)</f>
        <v>4.9440000000000005E-2</v>
      </c>
      <c r="U469" s="58">
        <f t="shared" si="152"/>
        <v>0.29664000000000001</v>
      </c>
      <c r="V469" s="58">
        <f>VLOOKUP(E:E,'[2]853-224170-107'!$A:$J,10,0)</f>
        <v>4.9440000000000005E-2</v>
      </c>
      <c r="W469" s="58">
        <f t="shared" si="153"/>
        <v>0.29664000000000001</v>
      </c>
      <c r="X469" s="58">
        <f>VLOOKUP(E:E,'[2]853-224170-107'!$A:$L,12,0)</f>
        <v>4.9440000000000005E-2</v>
      </c>
      <c r="Y469" s="58">
        <f t="shared" si="154"/>
        <v>0.29664000000000001</v>
      </c>
      <c r="Z469" s="58">
        <f>VLOOKUP(E:E,'[3]costed bom'!$E$2:$AA$495,23,0)</f>
        <v>0.03</v>
      </c>
      <c r="AA469" s="58">
        <f t="shared" si="150"/>
        <v>0.18</v>
      </c>
      <c r="AB469" s="58">
        <f t="shared" si="155"/>
        <v>0.11664000000000002</v>
      </c>
      <c r="AC469">
        <v>56</v>
      </c>
      <c r="AD469" t="s">
        <v>670</v>
      </c>
    </row>
    <row r="470" spans="1:30" ht="13" x14ac:dyDescent="0.3">
      <c r="A470" s="47">
        <v>497</v>
      </c>
      <c r="B470" s="47">
        <v>124</v>
      </c>
      <c r="C470">
        <v>1</v>
      </c>
      <c r="D470" s="46" t="s">
        <v>2</v>
      </c>
      <c r="E470" s="46" t="s">
        <v>132</v>
      </c>
      <c r="F470" t="s">
        <v>635</v>
      </c>
      <c r="G470" s="46" t="s">
        <v>584</v>
      </c>
      <c r="H470" s="46" t="s">
        <v>556</v>
      </c>
      <c r="I470" s="48">
        <v>2</v>
      </c>
      <c r="J470" s="48">
        <v>2</v>
      </c>
      <c r="K470" s="46" t="s">
        <v>4</v>
      </c>
      <c r="L470" s="46" t="s">
        <v>11</v>
      </c>
      <c r="M470" s="46" t="s">
        <v>8</v>
      </c>
      <c r="N470" s="46" t="s">
        <v>5</v>
      </c>
      <c r="O470" t="s">
        <v>658</v>
      </c>
      <c r="P470" t="s">
        <v>133</v>
      </c>
      <c r="Q470" t="s">
        <v>72</v>
      </c>
      <c r="R470" s="58">
        <f>VLOOKUP(E:E,'[2]853-224170-107'!$A:$F,6,0)</f>
        <v>0.1</v>
      </c>
      <c r="S470" s="58">
        <f t="shared" si="151"/>
        <v>0.2</v>
      </c>
      <c r="T470" s="58">
        <f>VLOOKUP(E:E,'[2]853-224170-107'!$A:$H,8,0)</f>
        <v>0.1</v>
      </c>
      <c r="U470" s="58">
        <f t="shared" si="152"/>
        <v>0.2</v>
      </c>
      <c r="V470" s="58">
        <f>VLOOKUP(E:E,'[2]853-224170-107'!$A:$J,10,0)</f>
        <v>0.1</v>
      </c>
      <c r="W470" s="58">
        <f t="shared" si="153"/>
        <v>0.2</v>
      </c>
      <c r="X470" s="58">
        <f>VLOOKUP(E:E,'[2]853-224170-107'!$A:$L,12,0)</f>
        <v>0.1</v>
      </c>
      <c r="Y470" s="58">
        <f t="shared" si="154"/>
        <v>0.2</v>
      </c>
      <c r="Z470" s="58">
        <f>VLOOKUP(E:E,'[3]costed bom'!$E$2:$AA$495,23,0)</f>
        <v>0.1</v>
      </c>
      <c r="AA470" s="58">
        <f t="shared" si="150"/>
        <v>0.2</v>
      </c>
      <c r="AB470" s="58">
        <f t="shared" si="155"/>
        <v>0</v>
      </c>
      <c r="AC470">
        <v>56</v>
      </c>
      <c r="AD470" t="s">
        <v>670</v>
      </c>
    </row>
    <row r="471" spans="1:30" ht="13" x14ac:dyDescent="0.3">
      <c r="A471" s="47">
        <v>498</v>
      </c>
      <c r="B471" s="47">
        <v>127</v>
      </c>
      <c r="C471">
        <v>1</v>
      </c>
      <c r="D471" s="46" t="s">
        <v>2</v>
      </c>
      <c r="E471" s="46" t="s">
        <v>134</v>
      </c>
      <c r="F471" t="s">
        <v>635</v>
      </c>
      <c r="G471" s="46" t="s">
        <v>585</v>
      </c>
      <c r="H471" s="46" t="s">
        <v>557</v>
      </c>
      <c r="I471" s="48">
        <v>36</v>
      </c>
      <c r="J471" s="48">
        <v>36</v>
      </c>
      <c r="K471" s="46" t="s">
        <v>4</v>
      </c>
      <c r="L471" s="46" t="s">
        <v>11</v>
      </c>
      <c r="M471" s="46" t="s">
        <v>8</v>
      </c>
      <c r="N471" s="46" t="s">
        <v>5</v>
      </c>
      <c r="O471" t="s">
        <v>662</v>
      </c>
      <c r="P471" t="s">
        <v>135</v>
      </c>
      <c r="Q471" t="s">
        <v>91</v>
      </c>
      <c r="R471" s="58">
        <f>VLOOKUP(E:E,'[2]853-224170-107'!$A:$F,6,0)</f>
        <v>0.76838000000000006</v>
      </c>
      <c r="S471" s="58">
        <f t="shared" si="151"/>
        <v>27.661680000000004</v>
      </c>
      <c r="T471" s="58">
        <f>VLOOKUP(E:E,'[2]853-224170-107'!$A:$H,8,0)</f>
        <v>0.76838000000000006</v>
      </c>
      <c r="U471" s="58">
        <f t="shared" si="152"/>
        <v>27.661680000000004</v>
      </c>
      <c r="V471" s="58">
        <f>VLOOKUP(E:E,'[2]853-224170-107'!$A:$J,10,0)</f>
        <v>0.76838000000000006</v>
      </c>
      <c r="W471" s="58">
        <f t="shared" si="153"/>
        <v>27.661680000000004</v>
      </c>
      <c r="X471" s="58">
        <f>VLOOKUP(E:E,'[2]853-224170-107'!$A:$L,12,0)</f>
        <v>0.76838000000000006</v>
      </c>
      <c r="Y471" s="58">
        <f t="shared" si="154"/>
        <v>27.661680000000004</v>
      </c>
      <c r="Z471" s="58">
        <f>VLOOKUP(E:E,'[3]costed bom'!$E$2:$AA$495,23,0)</f>
        <v>1.59</v>
      </c>
      <c r="AA471" s="58">
        <f t="shared" si="150"/>
        <v>57.24</v>
      </c>
      <c r="AB471" s="58">
        <f t="shared" si="155"/>
        <v>-29.578319999999998</v>
      </c>
      <c r="AC471">
        <v>175</v>
      </c>
      <c r="AD471" t="s">
        <v>670</v>
      </c>
    </row>
    <row r="472" spans="1:30" ht="13" x14ac:dyDescent="0.3">
      <c r="A472" s="47">
        <v>499</v>
      </c>
      <c r="B472" s="47">
        <v>128</v>
      </c>
      <c r="C472">
        <v>1</v>
      </c>
      <c r="D472" s="46" t="s">
        <v>2</v>
      </c>
      <c r="E472" s="46" t="s">
        <v>136</v>
      </c>
      <c r="F472" t="s">
        <v>635</v>
      </c>
      <c r="G472" s="46" t="s">
        <v>585</v>
      </c>
      <c r="H472" s="46" t="s">
        <v>558</v>
      </c>
      <c r="I472" s="48">
        <v>8</v>
      </c>
      <c r="J472" s="48">
        <v>8</v>
      </c>
      <c r="K472" s="46" t="s">
        <v>4</v>
      </c>
      <c r="L472" s="46" t="s">
        <v>11</v>
      </c>
      <c r="M472" s="46" t="s">
        <v>8</v>
      </c>
      <c r="N472" s="46" t="s">
        <v>5</v>
      </c>
      <c r="O472" t="s">
        <v>651</v>
      </c>
      <c r="P472" t="s">
        <v>342</v>
      </c>
      <c r="Q472" t="s">
        <v>342</v>
      </c>
      <c r="R472" s="58">
        <f>VLOOKUP(E:E,'[2]853-224170-107'!$A:$F,6,0)</f>
        <v>5.7471264367816098E-2</v>
      </c>
      <c r="S472" s="58">
        <f t="shared" si="151"/>
        <v>0.45977011494252878</v>
      </c>
      <c r="T472" s="58">
        <f>VLOOKUP(E:E,'[2]853-224170-107'!$A:$H,8,0)</f>
        <v>5.7471264367816098E-2</v>
      </c>
      <c r="U472" s="58">
        <f t="shared" si="152"/>
        <v>0.45977011494252878</v>
      </c>
      <c r="V472" s="58">
        <f>VLOOKUP(E:E,'[2]853-224170-107'!$A:$J,10,0)</f>
        <v>5.7471264367816098E-2</v>
      </c>
      <c r="W472" s="58">
        <f t="shared" si="153"/>
        <v>0.45977011494252878</v>
      </c>
      <c r="X472" s="58">
        <f>VLOOKUP(E:E,'[2]853-224170-107'!$A:$L,12,0)</f>
        <v>5.7471264367816098E-2</v>
      </c>
      <c r="Y472" s="58">
        <f t="shared" si="154"/>
        <v>0.45977011494252878</v>
      </c>
      <c r="Z472" s="58">
        <f>VLOOKUP(E:E,'[3]costed bom'!$E$2:$AA$495,23,0)</f>
        <v>0.06</v>
      </c>
      <c r="AA472" s="58">
        <f t="shared" si="150"/>
        <v>0.48</v>
      </c>
      <c r="AB472" s="58">
        <f t="shared" si="155"/>
        <v>-2.0229885057471197E-2</v>
      </c>
      <c r="AC472">
        <v>56</v>
      </c>
      <c r="AD472" t="s">
        <v>670</v>
      </c>
    </row>
    <row r="473" spans="1:30" ht="13" x14ac:dyDescent="0.3">
      <c r="A473" s="47">
        <v>500</v>
      </c>
      <c r="B473" s="47">
        <v>129</v>
      </c>
      <c r="C473">
        <v>1</v>
      </c>
      <c r="D473" s="46" t="s">
        <v>2</v>
      </c>
      <c r="E473" s="46" t="s">
        <v>137</v>
      </c>
      <c r="F473" t="s">
        <v>637</v>
      </c>
      <c r="G473" s="46" t="s">
        <v>585</v>
      </c>
      <c r="H473" s="46" t="s">
        <v>559</v>
      </c>
      <c r="I473" s="48">
        <v>1</v>
      </c>
      <c r="J473" s="48">
        <v>1</v>
      </c>
      <c r="K473" s="46" t="s">
        <v>4</v>
      </c>
      <c r="L473" s="46" t="s">
        <v>11</v>
      </c>
      <c r="M473" s="46" t="s">
        <v>8</v>
      </c>
      <c r="N473" s="46" t="s">
        <v>5</v>
      </c>
      <c r="O473" t="s">
        <v>663</v>
      </c>
      <c r="P473" t="s">
        <v>138</v>
      </c>
      <c r="Q473" t="s">
        <v>139</v>
      </c>
      <c r="R473" s="58">
        <f>VLOOKUP(E:E,'[2]853-224170-107'!$A:$F,6,0)</f>
        <v>124.2</v>
      </c>
      <c r="S473" s="58">
        <f t="shared" si="151"/>
        <v>124.2</v>
      </c>
      <c r="T473" s="58">
        <f>VLOOKUP(E:E,'[2]853-224170-107'!$A:$H,8,0)</f>
        <v>124.2</v>
      </c>
      <c r="U473" s="58">
        <f t="shared" si="152"/>
        <v>124.2</v>
      </c>
      <c r="V473" s="58">
        <f>VLOOKUP(E:E,'[2]853-224170-107'!$A:$J,10,0)</f>
        <v>124.2</v>
      </c>
      <c r="W473" s="58">
        <f t="shared" si="153"/>
        <v>124.2</v>
      </c>
      <c r="X473" s="58">
        <f>VLOOKUP(E:E,'[2]853-224170-107'!$A:$L,12,0)</f>
        <v>124.2</v>
      </c>
      <c r="Y473" s="58">
        <f t="shared" si="154"/>
        <v>124.2</v>
      </c>
      <c r="Z473" s="58">
        <f>VLOOKUP(E:E,'[3]costed bom'!$E$2:$AA$495,23,0)</f>
        <v>124.2</v>
      </c>
      <c r="AA473" s="58">
        <f t="shared" si="150"/>
        <v>124.2</v>
      </c>
      <c r="AB473" s="58">
        <f t="shared" si="155"/>
        <v>0</v>
      </c>
      <c r="AC473">
        <v>98</v>
      </c>
      <c r="AD473" t="s">
        <v>670</v>
      </c>
    </row>
    <row r="474" spans="1:30" ht="13" x14ac:dyDescent="0.3">
      <c r="A474" s="47">
        <v>501</v>
      </c>
      <c r="B474" s="47">
        <v>130</v>
      </c>
      <c r="C474">
        <v>1</v>
      </c>
      <c r="D474" s="46" t="s">
        <v>2</v>
      </c>
      <c r="E474" s="46" t="s">
        <v>140</v>
      </c>
      <c r="F474" t="s">
        <v>637</v>
      </c>
      <c r="G474" s="46" t="s">
        <v>585</v>
      </c>
      <c r="H474" s="46" t="s">
        <v>560</v>
      </c>
      <c r="I474" s="48">
        <v>59</v>
      </c>
      <c r="J474" s="48">
        <v>59</v>
      </c>
      <c r="K474" s="46" t="s">
        <v>4</v>
      </c>
      <c r="L474" s="46" t="s">
        <v>11</v>
      </c>
      <c r="M474" s="46" t="s">
        <v>8</v>
      </c>
      <c r="N474" s="46" t="s">
        <v>5</v>
      </c>
      <c r="O474" t="s">
        <v>664</v>
      </c>
      <c r="P474" t="s">
        <v>141</v>
      </c>
      <c r="Q474" t="s">
        <v>598</v>
      </c>
      <c r="R474" s="58">
        <f>VLOOKUP(E:E,'[2]853-224170-107'!$A:$F,6,0)</f>
        <v>4.3678160919540236E-2</v>
      </c>
      <c r="S474" s="58">
        <f t="shared" si="151"/>
        <v>2.5770114942528739</v>
      </c>
      <c r="T474" s="58">
        <f>VLOOKUP(E:E,'[2]853-224170-107'!$A:$H,8,0)</f>
        <v>4.3678160919540236E-2</v>
      </c>
      <c r="U474" s="58">
        <f t="shared" si="152"/>
        <v>2.5770114942528739</v>
      </c>
      <c r="V474" s="58">
        <f>VLOOKUP(E:E,'[2]853-224170-107'!$A:$J,10,0)</f>
        <v>4.3678160919540236E-2</v>
      </c>
      <c r="W474" s="58">
        <f t="shared" si="153"/>
        <v>2.5770114942528739</v>
      </c>
      <c r="X474" s="58">
        <f>VLOOKUP(E:E,'[2]853-224170-107'!$A:$L,12,0)</f>
        <v>4.3678160919540236E-2</v>
      </c>
      <c r="Y474" s="58">
        <f t="shared" si="154"/>
        <v>2.5770114942528739</v>
      </c>
      <c r="Z474" s="58">
        <f>VLOOKUP(E:E,'[3]costed bom'!$E$2:$AA$495,23,0)</f>
        <v>0.11</v>
      </c>
      <c r="AA474" s="58">
        <f t="shared" si="150"/>
        <v>6.49</v>
      </c>
      <c r="AB474" s="58">
        <f t="shared" si="155"/>
        <v>-3.9129885057471263</v>
      </c>
      <c r="AC474">
        <v>140</v>
      </c>
      <c r="AD474" t="s">
        <v>670</v>
      </c>
    </row>
    <row r="475" spans="1:30" ht="13" x14ac:dyDescent="0.3">
      <c r="A475" s="47">
        <v>502</v>
      </c>
      <c r="B475" s="47">
        <v>131</v>
      </c>
      <c r="C475">
        <v>1</v>
      </c>
      <c r="D475" s="46" t="s">
        <v>2</v>
      </c>
      <c r="E475" s="46" t="s">
        <v>142</v>
      </c>
      <c r="F475" t="s">
        <v>637</v>
      </c>
      <c r="G475" s="46" t="s">
        <v>584</v>
      </c>
      <c r="H475" s="46" t="s">
        <v>561</v>
      </c>
      <c r="I475" s="48">
        <v>1</v>
      </c>
      <c r="J475" s="48">
        <v>1</v>
      </c>
      <c r="K475" s="46" t="s">
        <v>4</v>
      </c>
      <c r="L475" s="46" t="s">
        <v>11</v>
      </c>
      <c r="M475" s="46" t="s">
        <v>8</v>
      </c>
      <c r="N475" s="46" t="s">
        <v>5</v>
      </c>
      <c r="O475" t="s">
        <v>642</v>
      </c>
      <c r="P475" t="s">
        <v>143</v>
      </c>
      <c r="Q475" t="s">
        <v>17</v>
      </c>
      <c r="R475" s="58">
        <f>VLOOKUP(E:E,'[2]853-224170-107'!$A:$F,6,0)</f>
        <v>2.54</v>
      </c>
      <c r="S475" s="58">
        <f t="shared" si="151"/>
        <v>2.54</v>
      </c>
      <c r="T475" s="58">
        <f>VLOOKUP(E:E,'[2]853-224170-107'!$A:$H,8,0)</f>
        <v>2.54</v>
      </c>
      <c r="U475" s="58">
        <f t="shared" si="152"/>
        <v>2.54</v>
      </c>
      <c r="V475" s="58">
        <f>VLOOKUP(E:E,'[2]853-224170-107'!$A:$J,10,0)</f>
        <v>2.54</v>
      </c>
      <c r="W475" s="58">
        <f t="shared" si="153"/>
        <v>2.54</v>
      </c>
      <c r="X475" s="58">
        <f>VLOOKUP(E:E,'[2]853-224170-107'!$A:$L,12,0)</f>
        <v>2.54</v>
      </c>
      <c r="Y475" s="58">
        <f t="shared" si="154"/>
        <v>2.54</v>
      </c>
      <c r="Z475" s="58">
        <f>VLOOKUP(E:E,'[3]costed bom'!$E$2:$AA$495,23,0)</f>
        <v>2.14</v>
      </c>
      <c r="AA475" s="58">
        <f t="shared" si="150"/>
        <v>2.14</v>
      </c>
      <c r="AB475" s="58">
        <f t="shared" si="155"/>
        <v>0.39999999999999991</v>
      </c>
      <c r="AC475">
        <v>28</v>
      </c>
      <c r="AD475" t="s">
        <v>670</v>
      </c>
    </row>
    <row r="476" spans="1:30" ht="13" x14ac:dyDescent="0.3">
      <c r="A476" s="47">
        <v>503</v>
      </c>
      <c r="B476" s="47">
        <v>132</v>
      </c>
      <c r="C476">
        <v>1</v>
      </c>
      <c r="D476" s="46" t="s">
        <v>2</v>
      </c>
      <c r="E476" s="46" t="s">
        <v>144</v>
      </c>
      <c r="F476" t="s">
        <v>635</v>
      </c>
      <c r="G476" s="46" t="s">
        <v>578</v>
      </c>
      <c r="H476" s="46" t="s">
        <v>562</v>
      </c>
      <c r="I476" s="48">
        <v>4</v>
      </c>
      <c r="J476" s="48">
        <v>4</v>
      </c>
      <c r="K476" s="46" t="s">
        <v>4</v>
      </c>
      <c r="L476" s="46" t="s">
        <v>11</v>
      </c>
      <c r="M476" s="46" t="s">
        <v>8</v>
      </c>
      <c r="N476" s="46" t="s">
        <v>5</v>
      </c>
      <c r="O476" t="s">
        <v>659</v>
      </c>
      <c r="P476" t="s">
        <v>84</v>
      </c>
      <c r="Q476" t="s">
        <v>84</v>
      </c>
      <c r="R476" s="58">
        <f>VLOOKUP(E:E,'[2]853-224170-107'!$A:$F,6,0)</f>
        <v>6.1800000000000001E-2</v>
      </c>
      <c r="S476" s="58">
        <f t="shared" si="151"/>
        <v>0.2472</v>
      </c>
      <c r="T476" s="58">
        <f>VLOOKUP(E:E,'[2]853-224170-107'!$A:$H,8,0)</f>
        <v>6.1800000000000001E-2</v>
      </c>
      <c r="U476" s="58">
        <f t="shared" si="152"/>
        <v>0.2472</v>
      </c>
      <c r="V476" s="58">
        <f>VLOOKUP(E:E,'[2]853-224170-107'!$A:$J,10,0)</f>
        <v>6.1800000000000001E-2</v>
      </c>
      <c r="W476" s="58">
        <f t="shared" si="153"/>
        <v>0.2472</v>
      </c>
      <c r="X476" s="58">
        <f>VLOOKUP(E:E,'[2]853-224170-107'!$A:$L,12,0)</f>
        <v>6.1800000000000001E-2</v>
      </c>
      <c r="Y476" s="58">
        <f t="shared" si="154"/>
        <v>0.2472</v>
      </c>
      <c r="Z476" s="58">
        <f>VLOOKUP(E:E,'[3]costed bom'!$E$2:$AA$495,23,0)</f>
        <v>0.06</v>
      </c>
      <c r="AA476" s="58">
        <f t="shared" si="150"/>
        <v>0.24</v>
      </c>
      <c r="AB476" s="58">
        <f t="shared" si="155"/>
        <v>7.2000000000000119E-3</v>
      </c>
      <c r="AC476">
        <v>28</v>
      </c>
      <c r="AD476" t="s">
        <v>670</v>
      </c>
    </row>
    <row r="477" spans="1:30" ht="13" x14ac:dyDescent="0.3">
      <c r="A477" s="47">
        <v>504</v>
      </c>
      <c r="B477" s="47">
        <v>133</v>
      </c>
      <c r="C477">
        <v>1</v>
      </c>
      <c r="D477" s="46" t="s">
        <v>2</v>
      </c>
      <c r="E477" s="46" t="s">
        <v>145</v>
      </c>
      <c r="F477" t="s">
        <v>637</v>
      </c>
      <c r="G477" s="46" t="s">
        <v>585</v>
      </c>
      <c r="H477" s="46" t="s">
        <v>563</v>
      </c>
      <c r="I477" s="48">
        <v>1</v>
      </c>
      <c r="J477" s="48">
        <v>1</v>
      </c>
      <c r="K477" s="46" t="s">
        <v>4</v>
      </c>
      <c r="L477" s="46" t="s">
        <v>11</v>
      </c>
      <c r="M477" s="46" t="s">
        <v>8</v>
      </c>
      <c r="N477" s="46" t="s">
        <v>5</v>
      </c>
      <c r="O477" t="s">
        <v>642</v>
      </c>
      <c r="P477" t="s">
        <v>146</v>
      </c>
      <c r="Q477" t="s">
        <v>17</v>
      </c>
      <c r="R477" s="58">
        <f>VLOOKUP(E:E,'[2]853-224170-107'!$A:$F,6,0)</f>
        <v>1.82</v>
      </c>
      <c r="S477" s="58">
        <f t="shared" si="151"/>
        <v>1.82</v>
      </c>
      <c r="T477" s="58">
        <f>VLOOKUP(E:E,'[2]853-224170-107'!$A:$H,8,0)</f>
        <v>1.82</v>
      </c>
      <c r="U477" s="58">
        <f t="shared" si="152"/>
        <v>1.82</v>
      </c>
      <c r="V477" s="58">
        <f>VLOOKUP(E:E,'[2]853-224170-107'!$A:$J,10,0)</f>
        <v>1.82</v>
      </c>
      <c r="W477" s="58">
        <f t="shared" si="153"/>
        <v>1.82</v>
      </c>
      <c r="X477" s="58">
        <f>VLOOKUP(E:E,'[2]853-224170-107'!$A:$L,12,0)</f>
        <v>1.82</v>
      </c>
      <c r="Y477" s="58">
        <f t="shared" si="154"/>
        <v>1.82</v>
      </c>
      <c r="Z477" s="58">
        <f>VLOOKUP(E:E,'[3]costed bom'!$E$2:$AA$495,23,0)</f>
        <v>1.8</v>
      </c>
      <c r="AA477" s="58">
        <f t="shared" si="150"/>
        <v>1.8</v>
      </c>
      <c r="AB477" s="58">
        <f t="shared" si="155"/>
        <v>2.0000000000000018E-2</v>
      </c>
      <c r="AC477">
        <v>84</v>
      </c>
      <c r="AD477" t="s">
        <v>670</v>
      </c>
    </row>
    <row r="478" spans="1:30" ht="13" x14ac:dyDescent="0.3">
      <c r="A478" s="47">
        <v>505</v>
      </c>
      <c r="B478" s="47">
        <v>134</v>
      </c>
      <c r="C478">
        <v>1</v>
      </c>
      <c r="D478" s="46" t="s">
        <v>2</v>
      </c>
      <c r="E478" s="46" t="s">
        <v>147</v>
      </c>
      <c r="F478" t="s">
        <v>637</v>
      </c>
      <c r="G478" s="46" t="s">
        <v>585</v>
      </c>
      <c r="H478" s="46" t="s">
        <v>148</v>
      </c>
      <c r="I478" s="48">
        <v>1</v>
      </c>
      <c r="J478" s="48">
        <v>1</v>
      </c>
      <c r="K478" s="46" t="s">
        <v>4</v>
      </c>
      <c r="L478" s="46" t="s">
        <v>6</v>
      </c>
      <c r="M478" s="46" t="s">
        <v>8</v>
      </c>
      <c r="N478" s="46" t="s">
        <v>5</v>
      </c>
      <c r="O478" t="s">
        <v>642</v>
      </c>
      <c r="P478" t="s">
        <v>149</v>
      </c>
      <c r="Q478" t="s">
        <v>17</v>
      </c>
      <c r="R478" s="58">
        <f>VLOOKUP(E:E,'[2]853-224170-107'!$A:$F,6,0)</f>
        <v>26.35</v>
      </c>
      <c r="S478" s="58">
        <f t="shared" si="151"/>
        <v>26.35</v>
      </c>
      <c r="T478" s="58">
        <f>VLOOKUP(E:E,'[2]853-224170-107'!$A:$H,8,0)</f>
        <v>26.35</v>
      </c>
      <c r="U478" s="58">
        <f t="shared" si="152"/>
        <v>26.35</v>
      </c>
      <c r="V478" s="58">
        <f>VLOOKUP(E:E,'[2]853-224170-107'!$A:$J,10,0)</f>
        <v>26.35</v>
      </c>
      <c r="W478" s="58">
        <f t="shared" si="153"/>
        <v>26.35</v>
      </c>
      <c r="X478" s="58">
        <f>VLOOKUP(E:E,'[2]853-224170-107'!$A:$L,12,0)</f>
        <v>26.35</v>
      </c>
      <c r="Y478" s="58">
        <f t="shared" si="154"/>
        <v>26.35</v>
      </c>
      <c r="Z478" s="58">
        <f>VLOOKUP(E:E,'[3]costed bom'!$E$2:$AA$495,23,0)</f>
        <v>31</v>
      </c>
      <c r="AA478" s="58">
        <f t="shared" si="150"/>
        <v>31</v>
      </c>
      <c r="AB478" s="58">
        <f t="shared" si="155"/>
        <v>-4.6499999999999986</v>
      </c>
      <c r="AC478">
        <v>84</v>
      </c>
      <c r="AD478" t="s">
        <v>670</v>
      </c>
    </row>
    <row r="479" spans="1:30" ht="13" x14ac:dyDescent="0.3">
      <c r="A479" s="47">
        <v>506</v>
      </c>
      <c r="B479" s="47">
        <v>135</v>
      </c>
      <c r="C479">
        <v>1</v>
      </c>
      <c r="D479" s="46" t="s">
        <v>2</v>
      </c>
      <c r="E479" s="46" t="s">
        <v>150</v>
      </c>
      <c r="F479" t="s">
        <v>637</v>
      </c>
      <c r="G479" s="46" t="s">
        <v>578</v>
      </c>
      <c r="H479" s="46" t="s">
        <v>564</v>
      </c>
      <c r="I479" s="48">
        <v>1</v>
      </c>
      <c r="J479" s="48">
        <v>1</v>
      </c>
      <c r="K479" s="46" t="s">
        <v>4</v>
      </c>
      <c r="L479" s="46" t="s">
        <v>11</v>
      </c>
      <c r="M479" s="46" t="s">
        <v>15</v>
      </c>
      <c r="N479" s="46" t="s">
        <v>5</v>
      </c>
      <c r="O479" t="s">
        <v>665</v>
      </c>
      <c r="P479" t="s">
        <v>353</v>
      </c>
      <c r="Q479" t="s">
        <v>17</v>
      </c>
      <c r="R479" s="58">
        <f>VLOOKUP(E:E,'[2]853-224170-107'!$A:$F,6,0)</f>
        <v>0.89</v>
      </c>
      <c r="S479" s="58">
        <f t="shared" si="151"/>
        <v>0.89</v>
      </c>
      <c r="T479" s="58">
        <f>VLOOKUP(E:E,'[2]853-224170-107'!$A:$H,8,0)</f>
        <v>0.89</v>
      </c>
      <c r="U479" s="58">
        <f t="shared" si="152"/>
        <v>0.89</v>
      </c>
      <c r="V479" s="58">
        <f>VLOOKUP(E:E,'[2]853-224170-107'!$A:$J,10,0)</f>
        <v>0.89</v>
      </c>
      <c r="W479" s="58">
        <f t="shared" si="153"/>
        <v>0.89</v>
      </c>
      <c r="X479" s="58">
        <f>VLOOKUP(E:E,'[2]853-224170-107'!$A:$L,12,0)</f>
        <v>0.89</v>
      </c>
      <c r="Y479" s="58">
        <f t="shared" si="154"/>
        <v>0.89</v>
      </c>
      <c r="Z479" s="58">
        <f>VLOOKUP(E:E,'[3]costed bom'!$E$2:$AA$495,23,0)</f>
        <v>0.88</v>
      </c>
      <c r="AA479" s="58">
        <f t="shared" si="150"/>
        <v>0.88</v>
      </c>
      <c r="AB479" s="58">
        <f t="shared" si="155"/>
        <v>1.0000000000000009E-2</v>
      </c>
      <c r="AC479">
        <v>56</v>
      </c>
      <c r="AD479" t="s">
        <v>670</v>
      </c>
    </row>
    <row r="480" spans="1:30" ht="13" x14ac:dyDescent="0.3">
      <c r="A480" s="47">
        <v>507</v>
      </c>
      <c r="B480" s="47">
        <v>136</v>
      </c>
      <c r="C480">
        <v>1</v>
      </c>
      <c r="D480" s="46" t="s">
        <v>2</v>
      </c>
      <c r="E480" s="46" t="s">
        <v>151</v>
      </c>
      <c r="F480" t="s">
        <v>635</v>
      </c>
      <c r="G480" s="46" t="s">
        <v>584</v>
      </c>
      <c r="H480" s="46" t="s">
        <v>565</v>
      </c>
      <c r="I480" s="48">
        <v>2</v>
      </c>
      <c r="J480" s="48">
        <v>2</v>
      </c>
      <c r="K480" s="46" t="s">
        <v>4</v>
      </c>
      <c r="L480" s="46" t="s">
        <v>11</v>
      </c>
      <c r="M480" s="46" t="s">
        <v>8</v>
      </c>
      <c r="N480" s="46" t="s">
        <v>5</v>
      </c>
      <c r="O480" t="s">
        <v>651</v>
      </c>
      <c r="P480" t="s">
        <v>84</v>
      </c>
      <c r="Q480" t="s">
        <v>84</v>
      </c>
      <c r="R480" s="58">
        <f>VLOOKUP(E:E,'[2]853-224170-107'!$A:$F,6,0)</f>
        <v>8.2758620689655171E-2</v>
      </c>
      <c r="S480" s="58">
        <f t="shared" si="151"/>
        <v>0.16551724137931034</v>
      </c>
      <c r="T480" s="58">
        <f>VLOOKUP(E:E,'[2]853-224170-107'!$A:$H,8,0)</f>
        <v>8.2758620689655171E-2</v>
      </c>
      <c r="U480" s="58">
        <f t="shared" si="152"/>
        <v>0.16551724137931034</v>
      </c>
      <c r="V480" s="58">
        <f>VLOOKUP(E:E,'[2]853-224170-107'!$A:$J,10,0)</f>
        <v>8.2758620689655171E-2</v>
      </c>
      <c r="W480" s="58">
        <f t="shared" si="153"/>
        <v>0.16551724137931034</v>
      </c>
      <c r="X480" s="58">
        <f>VLOOKUP(E:E,'[2]853-224170-107'!$A:$L,12,0)</f>
        <v>8.2758620689655171E-2</v>
      </c>
      <c r="Y480" s="58">
        <f t="shared" si="154"/>
        <v>0.16551724137931034</v>
      </c>
      <c r="Z480" s="58">
        <f>VLOOKUP(E:E,'[3]costed bom'!$E$2:$AA$495,23,0)</f>
        <v>0.1</v>
      </c>
      <c r="AA480" s="58">
        <f t="shared" si="150"/>
        <v>0.2</v>
      </c>
      <c r="AB480" s="58">
        <f t="shared" si="155"/>
        <v>-3.4482758620689669E-2</v>
      </c>
      <c r="AC480">
        <v>56</v>
      </c>
      <c r="AD480" t="s">
        <v>670</v>
      </c>
    </row>
    <row r="481" spans="1:32" ht="13" x14ac:dyDescent="0.3">
      <c r="A481" s="47">
        <v>508</v>
      </c>
      <c r="B481" s="47">
        <v>137</v>
      </c>
      <c r="C481">
        <v>1</v>
      </c>
      <c r="D481" s="46" t="s">
        <v>2</v>
      </c>
      <c r="E481" s="46" t="s">
        <v>152</v>
      </c>
      <c r="F481" t="s">
        <v>635</v>
      </c>
      <c r="G481" s="46" t="s">
        <v>585</v>
      </c>
      <c r="H481" s="46" t="s">
        <v>566</v>
      </c>
      <c r="I481" s="48">
        <v>2</v>
      </c>
      <c r="J481" s="48">
        <v>2</v>
      </c>
      <c r="K481" s="46" t="s">
        <v>4</v>
      </c>
      <c r="L481" s="46" t="s">
        <v>11</v>
      </c>
      <c r="M481" s="46" t="s">
        <v>8</v>
      </c>
      <c r="N481" s="46" t="s">
        <v>5</v>
      </c>
      <c r="O481" t="s">
        <v>657</v>
      </c>
      <c r="P481" t="s">
        <v>153</v>
      </c>
      <c r="Q481" t="s">
        <v>72</v>
      </c>
      <c r="R481" s="58">
        <f>VLOOKUP(E:E,'[2]853-224170-107'!$A:$F,6,0)</f>
        <v>5.9770114942528742E-2</v>
      </c>
      <c r="S481" s="58">
        <f t="shared" si="151"/>
        <v>0.11954022988505748</v>
      </c>
      <c r="T481" s="58">
        <f>VLOOKUP(E:E,'[2]853-224170-107'!$A:$H,8,0)</f>
        <v>5.9770114942528742E-2</v>
      </c>
      <c r="U481" s="58">
        <f t="shared" si="152"/>
        <v>0.11954022988505748</v>
      </c>
      <c r="V481" s="58">
        <f>VLOOKUP(E:E,'[2]853-224170-107'!$A:$J,10,0)</f>
        <v>5.9770114942528742E-2</v>
      </c>
      <c r="W481" s="58">
        <f t="shared" si="153"/>
        <v>0.11954022988505748</v>
      </c>
      <c r="X481" s="58">
        <f>VLOOKUP(E:E,'[2]853-224170-107'!$A:$L,12,0)</f>
        <v>5.9770114942528742E-2</v>
      </c>
      <c r="Y481" s="58">
        <f t="shared" si="154"/>
        <v>0.11954022988505748</v>
      </c>
      <c r="Z481" s="58">
        <f>VLOOKUP(E:E,'[3]costed bom'!$E$2:$AA$495,23,0)</f>
        <v>0.05</v>
      </c>
      <c r="AA481" s="58">
        <f t="shared" si="150"/>
        <v>0.1</v>
      </c>
      <c r="AB481" s="58">
        <f t="shared" si="155"/>
        <v>1.9540229885057478E-2</v>
      </c>
      <c r="AC481">
        <v>56</v>
      </c>
      <c r="AD481" t="s">
        <v>670</v>
      </c>
    </row>
    <row r="482" spans="1:32" ht="13" x14ac:dyDescent="0.3">
      <c r="A482" s="47">
        <v>509</v>
      </c>
      <c r="B482" s="47">
        <v>138</v>
      </c>
      <c r="C482">
        <v>1</v>
      </c>
      <c r="D482" s="46" t="s">
        <v>2</v>
      </c>
      <c r="E482" s="46" t="s">
        <v>154</v>
      </c>
      <c r="F482" t="s">
        <v>635</v>
      </c>
      <c r="G482" s="46" t="s">
        <v>585</v>
      </c>
      <c r="H482" s="46" t="s">
        <v>567</v>
      </c>
      <c r="I482" s="48">
        <v>2</v>
      </c>
      <c r="J482" s="48">
        <v>2</v>
      </c>
      <c r="K482" s="46" t="s">
        <v>4</v>
      </c>
      <c r="L482" s="46" t="s">
        <v>11</v>
      </c>
      <c r="M482" s="46" t="s">
        <v>8</v>
      </c>
      <c r="N482" s="46" t="s">
        <v>5</v>
      </c>
      <c r="O482" t="s">
        <v>651</v>
      </c>
      <c r="P482" t="s">
        <v>342</v>
      </c>
      <c r="Q482" t="s">
        <v>342</v>
      </c>
      <c r="R482" s="58">
        <f>VLOOKUP(E:E,'[2]853-224170-107'!$A:$F,6,0)</f>
        <v>1.149425287356322E-2</v>
      </c>
      <c r="S482" s="58">
        <f t="shared" si="151"/>
        <v>2.298850574712644E-2</v>
      </c>
      <c r="T482" s="58">
        <f>VLOOKUP(E:E,'[2]853-224170-107'!$A:$H,8,0)</f>
        <v>1.149425287356322E-2</v>
      </c>
      <c r="U482" s="58">
        <f t="shared" si="152"/>
        <v>2.298850574712644E-2</v>
      </c>
      <c r="V482" s="58">
        <f>VLOOKUP(E:E,'[2]853-224170-107'!$A:$J,10,0)</f>
        <v>1.149425287356322E-2</v>
      </c>
      <c r="W482" s="58">
        <f t="shared" si="153"/>
        <v>2.298850574712644E-2</v>
      </c>
      <c r="X482" s="58">
        <f>VLOOKUP(E:E,'[2]853-224170-107'!$A:$L,12,0)</f>
        <v>1.149425287356322E-2</v>
      </c>
      <c r="Y482" s="58">
        <f t="shared" si="154"/>
        <v>2.298850574712644E-2</v>
      </c>
      <c r="Z482" s="58">
        <f>VLOOKUP(E:E,'[3]costed bom'!$E$2:$AA$495,23,0)</f>
        <v>0.2</v>
      </c>
      <c r="AA482" s="58">
        <f t="shared" si="150"/>
        <v>0.4</v>
      </c>
      <c r="AB482" s="58">
        <f t="shared" si="155"/>
        <v>-0.37701149425287356</v>
      </c>
      <c r="AC482">
        <v>56</v>
      </c>
      <c r="AD482" t="s">
        <v>670</v>
      </c>
    </row>
    <row r="483" spans="1:32" ht="13" x14ac:dyDescent="0.3">
      <c r="A483" s="47">
        <v>510</v>
      </c>
      <c r="B483" s="47">
        <v>139</v>
      </c>
      <c r="C483">
        <v>1</v>
      </c>
      <c r="D483" s="46" t="s">
        <v>2</v>
      </c>
      <c r="E483" s="46" t="s">
        <v>155</v>
      </c>
      <c r="F483" t="s">
        <v>637</v>
      </c>
      <c r="G483" s="46" t="s">
        <v>585</v>
      </c>
      <c r="H483" s="46" t="s">
        <v>568</v>
      </c>
      <c r="I483" s="48">
        <v>1</v>
      </c>
      <c r="J483" s="48">
        <v>1</v>
      </c>
      <c r="K483" s="46" t="s">
        <v>4</v>
      </c>
      <c r="L483" s="46" t="s">
        <v>11</v>
      </c>
      <c r="M483" s="46" t="s">
        <v>8</v>
      </c>
      <c r="N483" s="46" t="s">
        <v>5</v>
      </c>
      <c r="O483" t="s">
        <v>642</v>
      </c>
      <c r="P483" t="s">
        <v>156</v>
      </c>
      <c r="Q483" t="s">
        <v>17</v>
      </c>
      <c r="R483" s="58">
        <f>VLOOKUP(E:E,'[2]853-224170-107'!$A:$F,6,0)</f>
        <v>2.79</v>
      </c>
      <c r="S483" s="58">
        <f t="shared" si="151"/>
        <v>2.79</v>
      </c>
      <c r="T483" s="58">
        <f>VLOOKUP(E:E,'[2]853-224170-107'!$A:$H,8,0)</f>
        <v>2.79</v>
      </c>
      <c r="U483" s="58">
        <f t="shared" si="152"/>
        <v>2.79</v>
      </c>
      <c r="V483" s="58">
        <f>VLOOKUP(E:E,'[2]853-224170-107'!$A:$J,10,0)</f>
        <v>2.79</v>
      </c>
      <c r="W483" s="58">
        <f t="shared" si="153"/>
        <v>2.79</v>
      </c>
      <c r="X483" s="58">
        <f>VLOOKUP(E:E,'[2]853-224170-107'!$A:$L,12,0)</f>
        <v>2.79</v>
      </c>
      <c r="Y483" s="58">
        <f t="shared" si="154"/>
        <v>2.79</v>
      </c>
      <c r="Z483" s="58">
        <f>VLOOKUP(E:E,'[3]costed bom'!$E$2:$AA$495,23,0)</f>
        <v>3.5</v>
      </c>
      <c r="AA483" s="58">
        <f t="shared" si="150"/>
        <v>3.5</v>
      </c>
      <c r="AB483" s="58">
        <f t="shared" si="155"/>
        <v>-0.71</v>
      </c>
      <c r="AC483">
        <v>84</v>
      </c>
      <c r="AD483" t="s">
        <v>670</v>
      </c>
    </row>
    <row r="484" spans="1:32" ht="13" x14ac:dyDescent="0.3">
      <c r="A484" s="47">
        <v>511</v>
      </c>
      <c r="B484" s="47">
        <v>140</v>
      </c>
      <c r="C484">
        <v>1</v>
      </c>
      <c r="D484" s="46" t="s">
        <v>2</v>
      </c>
      <c r="E484" s="46" t="s">
        <v>157</v>
      </c>
      <c r="F484" t="s">
        <v>637</v>
      </c>
      <c r="G484" s="46" t="s">
        <v>585</v>
      </c>
      <c r="H484" s="46" t="s">
        <v>569</v>
      </c>
      <c r="I484" s="48">
        <v>1</v>
      </c>
      <c r="J484" s="48">
        <v>1</v>
      </c>
      <c r="K484" s="46" t="s">
        <v>4</v>
      </c>
      <c r="L484" s="46" t="s">
        <v>11</v>
      </c>
      <c r="M484" s="46" t="s">
        <v>8</v>
      </c>
      <c r="N484" s="46" t="s">
        <v>5</v>
      </c>
      <c r="O484" t="s">
        <v>665</v>
      </c>
      <c r="P484" t="s">
        <v>158</v>
      </c>
      <c r="Q484" t="s">
        <v>17</v>
      </c>
      <c r="R484" s="58">
        <f>VLOOKUP(E:E,'[2]853-224170-107'!$A:$F,6,0)</f>
        <v>2.25</v>
      </c>
      <c r="S484" s="58">
        <f t="shared" si="151"/>
        <v>2.25</v>
      </c>
      <c r="T484" s="58">
        <f>VLOOKUP(E:E,'[2]853-224170-107'!$A:$H,8,0)</f>
        <v>2.25</v>
      </c>
      <c r="U484" s="58">
        <f t="shared" si="152"/>
        <v>2.25</v>
      </c>
      <c r="V484" s="58">
        <f>VLOOKUP(E:E,'[2]853-224170-107'!$A:$J,10,0)</f>
        <v>2.25</v>
      </c>
      <c r="W484" s="58">
        <f t="shared" si="153"/>
        <v>2.25</v>
      </c>
      <c r="X484" s="58">
        <f>VLOOKUP(E:E,'[2]853-224170-107'!$A:$L,12,0)</f>
        <v>2.25</v>
      </c>
      <c r="Y484" s="58">
        <f t="shared" si="154"/>
        <v>2.25</v>
      </c>
      <c r="Z484" s="58">
        <f>VLOOKUP(E:E,'[3]costed bom'!$E$2:$AA$495,23,0)</f>
        <v>2.25</v>
      </c>
      <c r="AA484" s="58">
        <f t="shared" si="150"/>
        <v>2.25</v>
      </c>
      <c r="AB484" s="58">
        <f t="shared" si="155"/>
        <v>0</v>
      </c>
      <c r="AC484">
        <v>84</v>
      </c>
      <c r="AD484" t="s">
        <v>670</v>
      </c>
    </row>
    <row r="485" spans="1:32" ht="13" x14ac:dyDescent="0.3">
      <c r="A485" s="47">
        <v>512</v>
      </c>
      <c r="B485" s="47">
        <v>141</v>
      </c>
      <c r="C485">
        <v>1</v>
      </c>
      <c r="D485" s="46" t="s">
        <v>2</v>
      </c>
      <c r="E485" s="46" t="s">
        <v>159</v>
      </c>
      <c r="F485" t="s">
        <v>635</v>
      </c>
      <c r="G485" s="46" t="s">
        <v>584</v>
      </c>
      <c r="H485" s="46" t="s">
        <v>570</v>
      </c>
      <c r="I485" s="48">
        <v>2</v>
      </c>
      <c r="J485" s="48">
        <v>2</v>
      </c>
      <c r="K485" s="46" t="s">
        <v>4</v>
      </c>
      <c r="L485" s="46" t="s">
        <v>11</v>
      </c>
      <c r="M485" s="46" t="s">
        <v>8</v>
      </c>
      <c r="N485" s="46" t="s">
        <v>5</v>
      </c>
      <c r="O485" t="s">
        <v>658</v>
      </c>
      <c r="P485" t="s">
        <v>84</v>
      </c>
      <c r="Q485" t="s">
        <v>84</v>
      </c>
      <c r="R485" s="58">
        <f>VLOOKUP(E:E,'[2]853-224170-107'!$A:$F,6,0)</f>
        <v>7.415999999999999E-2</v>
      </c>
      <c r="S485" s="58">
        <f t="shared" si="151"/>
        <v>0.14831999999999998</v>
      </c>
      <c r="T485" s="58">
        <f>VLOOKUP(E:E,'[2]853-224170-107'!$A:$H,8,0)</f>
        <v>7.415999999999999E-2</v>
      </c>
      <c r="U485" s="58">
        <f t="shared" si="152"/>
        <v>0.14831999999999998</v>
      </c>
      <c r="V485" s="58">
        <f>VLOOKUP(E:E,'[2]853-224170-107'!$A:$J,10,0)</f>
        <v>7.415999999999999E-2</v>
      </c>
      <c r="W485" s="58">
        <f t="shared" si="153"/>
        <v>0.14831999999999998</v>
      </c>
      <c r="X485" s="58">
        <f>VLOOKUP(E:E,'[2]853-224170-107'!$A:$L,12,0)</f>
        <v>7.415999999999999E-2</v>
      </c>
      <c r="Y485" s="58">
        <f t="shared" si="154"/>
        <v>0.14831999999999998</v>
      </c>
      <c r="Z485" s="58">
        <f>VLOOKUP(E:E,'[3]costed bom'!$E$2:$AA$495,23,0)</f>
        <v>7.0000000000000007E-2</v>
      </c>
      <c r="AA485" s="58">
        <f t="shared" si="150"/>
        <v>0.14000000000000001</v>
      </c>
      <c r="AB485" s="58">
        <f t="shared" si="155"/>
        <v>8.3199999999999663E-3</v>
      </c>
      <c r="AC485">
        <v>56</v>
      </c>
      <c r="AD485" t="s">
        <v>670</v>
      </c>
    </row>
    <row r="486" spans="1:32" ht="13" x14ac:dyDescent="0.3">
      <c r="A486" s="47">
        <v>513</v>
      </c>
      <c r="B486" s="47">
        <v>142</v>
      </c>
      <c r="C486">
        <v>1</v>
      </c>
      <c r="D486" s="46" t="s">
        <v>2</v>
      </c>
      <c r="E486" s="46" t="s">
        <v>160</v>
      </c>
      <c r="F486" t="s">
        <v>637</v>
      </c>
      <c r="G486" s="46" t="s">
        <v>578</v>
      </c>
      <c r="H486" s="46" t="s">
        <v>571</v>
      </c>
      <c r="I486" s="48">
        <v>1</v>
      </c>
      <c r="J486" s="48">
        <v>1</v>
      </c>
      <c r="K486" s="46" t="s">
        <v>4</v>
      </c>
      <c r="L486" s="46" t="s">
        <v>11</v>
      </c>
      <c r="M486" s="46" t="s">
        <v>8</v>
      </c>
      <c r="N486" s="46" t="s">
        <v>5</v>
      </c>
      <c r="O486" t="s">
        <v>648</v>
      </c>
      <c r="P486" t="s">
        <v>161</v>
      </c>
      <c r="Q486" t="s">
        <v>57</v>
      </c>
      <c r="R486" s="58">
        <f>VLOOKUP(E:E,'[2]853-224170-107'!$A:$F,6,0)</f>
        <v>22.91</v>
      </c>
      <c r="S486" s="58">
        <f t="shared" si="151"/>
        <v>22.91</v>
      </c>
      <c r="T486" s="58">
        <f>VLOOKUP(E:E,'[2]853-224170-107'!$A:$H,8,0)</f>
        <v>22.91</v>
      </c>
      <c r="U486" s="58">
        <f t="shared" si="152"/>
        <v>22.91</v>
      </c>
      <c r="V486" s="58">
        <f>VLOOKUP(E:E,'[2]853-224170-107'!$A:$J,10,0)</f>
        <v>22.91</v>
      </c>
      <c r="W486" s="58">
        <f t="shared" si="153"/>
        <v>22.91</v>
      </c>
      <c r="X486" s="58">
        <f>VLOOKUP(E:E,'[2]853-224170-107'!$A:$L,12,0)</f>
        <v>22.91</v>
      </c>
      <c r="Y486" s="58">
        <f t="shared" si="154"/>
        <v>22.91</v>
      </c>
      <c r="Z486" s="58">
        <f>VLOOKUP(E:E,'[3]costed bom'!$E$2:$AA$495,23,0)</f>
        <v>27.28</v>
      </c>
      <c r="AA486" s="58">
        <f t="shared" si="150"/>
        <v>27.28</v>
      </c>
      <c r="AB486" s="58">
        <f t="shared" si="155"/>
        <v>-4.370000000000001</v>
      </c>
      <c r="AC486">
        <v>28</v>
      </c>
      <c r="AD486" t="s">
        <v>670</v>
      </c>
    </row>
    <row r="487" spans="1:32" ht="13" x14ac:dyDescent="0.3">
      <c r="A487" s="47">
        <v>514</v>
      </c>
      <c r="B487" s="47">
        <v>143</v>
      </c>
      <c r="C487">
        <v>1</v>
      </c>
      <c r="D487" s="46" t="s">
        <v>2</v>
      </c>
      <c r="E487" s="46" t="s">
        <v>162</v>
      </c>
      <c r="F487" t="s">
        <v>637</v>
      </c>
      <c r="G487" s="46" t="s">
        <v>578</v>
      </c>
      <c r="H487" s="46" t="s">
        <v>572</v>
      </c>
      <c r="I487" s="48">
        <v>10</v>
      </c>
      <c r="J487" s="48">
        <v>10</v>
      </c>
      <c r="K487" s="46" t="s">
        <v>163</v>
      </c>
      <c r="L487" s="46" t="s">
        <v>11</v>
      </c>
      <c r="M487" s="46" t="s">
        <v>8</v>
      </c>
      <c r="N487" s="46" t="s">
        <v>5</v>
      </c>
      <c r="O487" t="s">
        <v>666</v>
      </c>
      <c r="P487" t="s">
        <v>631</v>
      </c>
      <c r="Q487" t="s">
        <v>164</v>
      </c>
      <c r="R487" s="58">
        <f>VLOOKUP(E:E,'[2]853-224170-107'!$A:$F,6,0)</f>
        <v>0.08</v>
      </c>
      <c r="S487" s="58">
        <f t="shared" si="151"/>
        <v>0.8</v>
      </c>
      <c r="T487" s="58">
        <f>VLOOKUP(E:E,'[2]853-224170-107'!$A:$H,8,0)</f>
        <v>0.08</v>
      </c>
      <c r="U487" s="58">
        <f t="shared" si="152"/>
        <v>0.8</v>
      </c>
      <c r="V487" s="58">
        <f>VLOOKUP(E:E,'[2]853-224170-107'!$A:$J,10,0)</f>
        <v>0.08</v>
      </c>
      <c r="W487" s="58">
        <f t="shared" si="153"/>
        <v>0.8</v>
      </c>
      <c r="X487" s="58">
        <f>VLOOKUP(E:E,'[2]853-224170-107'!$A:$L,12,0)</f>
        <v>0.08</v>
      </c>
      <c r="Y487" s="58">
        <f t="shared" si="154"/>
        <v>0.8</v>
      </c>
      <c r="Z487" s="58">
        <f>VLOOKUP(E:E,'[3]costed bom'!$E$2:$AA$495,23,0)</f>
        <v>1.3</v>
      </c>
      <c r="AA487" s="58">
        <f t="shared" si="150"/>
        <v>13</v>
      </c>
      <c r="AB487" s="58">
        <f t="shared" si="155"/>
        <v>-12.2</v>
      </c>
      <c r="AC487">
        <v>231</v>
      </c>
      <c r="AD487" t="s">
        <v>670</v>
      </c>
    </row>
    <row r="488" spans="1:32" ht="13" x14ac:dyDescent="0.3">
      <c r="A488" s="47">
        <v>515</v>
      </c>
      <c r="B488" s="47">
        <v>144</v>
      </c>
      <c r="C488">
        <v>1</v>
      </c>
      <c r="D488" s="46" t="s">
        <v>2</v>
      </c>
      <c r="E488" s="46" t="s">
        <v>165</v>
      </c>
      <c r="F488" t="s">
        <v>637</v>
      </c>
      <c r="G488" s="46" t="s">
        <v>585</v>
      </c>
      <c r="H488" s="46" t="s">
        <v>573</v>
      </c>
      <c r="I488" s="48">
        <v>3</v>
      </c>
      <c r="J488" s="48">
        <v>3</v>
      </c>
      <c r="K488" s="46" t="s">
        <v>163</v>
      </c>
      <c r="L488" s="46" t="s">
        <v>11</v>
      </c>
      <c r="M488" s="46" t="s">
        <v>8</v>
      </c>
      <c r="N488" s="46" t="s">
        <v>5</v>
      </c>
      <c r="O488" t="s">
        <v>667</v>
      </c>
      <c r="P488" t="s">
        <v>166</v>
      </c>
      <c r="Q488" t="s">
        <v>167</v>
      </c>
      <c r="R488" s="58">
        <f>VLOOKUP(E:E,'[2]853-224170-107'!$A:$F,6,0)</f>
        <v>0.627888</v>
      </c>
      <c r="S488" s="58">
        <f t="shared" si="151"/>
        <v>1.883664</v>
      </c>
      <c r="T488" s="58">
        <f>VLOOKUP(E:E,'[2]853-224170-107'!$A:$H,8,0)</f>
        <v>0.627888</v>
      </c>
      <c r="U488" s="58">
        <f t="shared" si="152"/>
        <v>1.883664</v>
      </c>
      <c r="V488" s="58">
        <f>VLOOKUP(E:E,'[2]853-224170-107'!$A:$J,10,0)</f>
        <v>0.627888</v>
      </c>
      <c r="W488" s="58">
        <f t="shared" si="153"/>
        <v>1.883664</v>
      </c>
      <c r="X488" s="58">
        <f>VLOOKUP(E:E,'[2]853-224170-107'!$A:$L,12,0)</f>
        <v>0.627888</v>
      </c>
      <c r="Y488" s="58">
        <f t="shared" si="154"/>
        <v>1.883664</v>
      </c>
      <c r="Z488" s="58">
        <f>VLOOKUP(E:E,'[3]costed bom'!$E$2:$AA$495,23,0)</f>
        <v>0.39</v>
      </c>
      <c r="AA488" s="58">
        <f t="shared" si="150"/>
        <v>1.17</v>
      </c>
      <c r="AB488" s="58">
        <f t="shared" si="155"/>
        <v>0.71366400000000008</v>
      </c>
      <c r="AC488">
        <v>84</v>
      </c>
      <c r="AD488" t="s">
        <v>670</v>
      </c>
    </row>
    <row r="489" spans="1:32" ht="13" x14ac:dyDescent="0.3">
      <c r="A489" s="47">
        <v>516</v>
      </c>
      <c r="B489" s="47">
        <v>145</v>
      </c>
      <c r="C489">
        <v>1</v>
      </c>
      <c r="D489" s="46" t="s">
        <v>2</v>
      </c>
      <c r="E489" s="46" t="s">
        <v>168</v>
      </c>
      <c r="F489" t="s">
        <v>637</v>
      </c>
      <c r="G489" s="46" t="s">
        <v>578</v>
      </c>
      <c r="H489" s="46" t="s">
        <v>574</v>
      </c>
      <c r="I489" s="48">
        <v>1</v>
      </c>
      <c r="J489" s="48">
        <v>1</v>
      </c>
      <c r="K489" s="46" t="s">
        <v>4</v>
      </c>
      <c r="L489" s="46" t="s">
        <v>11</v>
      </c>
      <c r="M489" s="46" t="s">
        <v>8</v>
      </c>
      <c r="N489" s="46" t="s">
        <v>11</v>
      </c>
      <c r="O489" t="s">
        <v>661</v>
      </c>
      <c r="P489" t="s">
        <v>346</v>
      </c>
      <c r="Q489" t="s">
        <v>345</v>
      </c>
      <c r="R489" s="58">
        <f>VLOOKUP(E:E,'[2]853-224170-107'!$A:$F,6,0)</f>
        <v>16.260000000000002</v>
      </c>
      <c r="S489" s="58">
        <f t="shared" si="151"/>
        <v>16.260000000000002</v>
      </c>
      <c r="T489" s="58">
        <f>VLOOKUP(E:E,'[2]853-224170-107'!$A:$H,8,0)</f>
        <v>16.260000000000002</v>
      </c>
      <c r="U489" s="58">
        <f t="shared" si="152"/>
        <v>16.260000000000002</v>
      </c>
      <c r="V489" s="58">
        <f>VLOOKUP(E:E,'[2]853-224170-107'!$A:$J,10,0)</f>
        <v>16.260000000000002</v>
      </c>
      <c r="W489" s="58">
        <f t="shared" si="153"/>
        <v>16.260000000000002</v>
      </c>
      <c r="X489" s="58">
        <f>VLOOKUP(E:E,'[2]853-224170-107'!$A:$L,12,0)</f>
        <v>16.260000000000002</v>
      </c>
      <c r="Y489" s="58">
        <f t="shared" si="154"/>
        <v>16.260000000000002</v>
      </c>
      <c r="Z489" s="58">
        <f>VLOOKUP(E:E,'[3]costed bom'!$E$2:$AA$495,23,0)</f>
        <v>16.260000000000002</v>
      </c>
      <c r="AA489" s="58">
        <f t="shared" si="150"/>
        <v>16.260000000000002</v>
      </c>
      <c r="AB489" s="58">
        <f t="shared" si="155"/>
        <v>0</v>
      </c>
      <c r="AC489">
        <v>49</v>
      </c>
      <c r="AD489" t="s">
        <v>670</v>
      </c>
    </row>
    <row r="490" spans="1:32" ht="13" x14ac:dyDescent="0.3">
      <c r="A490" s="47">
        <v>517</v>
      </c>
      <c r="B490" s="47">
        <v>146</v>
      </c>
      <c r="C490">
        <v>1</v>
      </c>
      <c r="D490" s="46" t="s">
        <v>2</v>
      </c>
      <c r="E490" s="46" t="s">
        <v>169</v>
      </c>
      <c r="F490" t="s">
        <v>639</v>
      </c>
      <c r="G490" s="46" t="s">
        <v>585</v>
      </c>
      <c r="H490" s="46" t="s">
        <v>575</v>
      </c>
      <c r="I490" s="48">
        <v>1</v>
      </c>
      <c r="J490" s="48">
        <v>1</v>
      </c>
      <c r="K490" s="46" t="s">
        <v>4</v>
      </c>
      <c r="L490" s="46" t="s">
        <v>11</v>
      </c>
      <c r="M490" s="46" t="s">
        <v>8</v>
      </c>
      <c r="N490" s="46" t="s">
        <v>5</v>
      </c>
      <c r="O490" s="61" t="s">
        <v>640</v>
      </c>
      <c r="P490" t="s">
        <v>342</v>
      </c>
      <c r="Q490" t="s">
        <v>342</v>
      </c>
      <c r="R490" s="58">
        <f>VLOOKUP(E:E,'[2]853-224170-107'!$A:$F,6,0)</f>
        <v>21.625799999999998</v>
      </c>
      <c r="S490" s="58">
        <f t="shared" si="151"/>
        <v>21.625799999999998</v>
      </c>
      <c r="T490" s="58">
        <f>VLOOKUP(E:E,'[2]853-224170-107'!$A:$H,8,0)</f>
        <v>21.056699999999999</v>
      </c>
      <c r="U490" s="58">
        <f t="shared" si="152"/>
        <v>21.056699999999999</v>
      </c>
      <c r="V490" s="58">
        <f>VLOOKUP(E:E,'[2]853-224170-107'!$A:$J,10,0)</f>
        <v>20.4876</v>
      </c>
      <c r="W490" s="58">
        <f t="shared" si="153"/>
        <v>20.4876</v>
      </c>
      <c r="X490" s="58">
        <f>VLOOKUP(E:E,'[2]853-224170-107'!$A:$L,12,0)</f>
        <v>19.918499999999998</v>
      </c>
      <c r="Y490" s="58">
        <f t="shared" si="154"/>
        <v>19.918499999999998</v>
      </c>
      <c r="Z490" s="58">
        <f>VLOOKUP(E:E,'[3]costed bom'!$E$2:$AA$495,23,0)</f>
        <v>18.87</v>
      </c>
      <c r="AA490" s="58">
        <f t="shared" si="150"/>
        <v>18.87</v>
      </c>
      <c r="AB490" s="58">
        <f t="shared" si="155"/>
        <v>1.0484999999999971</v>
      </c>
      <c r="AC490">
        <v>84</v>
      </c>
      <c r="AD490" t="s">
        <v>670</v>
      </c>
    </row>
    <row r="491" spans="1:32" s="57" customFormat="1" ht="13" x14ac:dyDescent="0.3">
      <c r="A491" s="53">
        <v>518</v>
      </c>
      <c r="B491" s="53">
        <v>147</v>
      </c>
      <c r="C491" s="54">
        <v>1</v>
      </c>
      <c r="D491" s="55" t="s">
        <v>2</v>
      </c>
      <c r="E491" s="55" t="s">
        <v>382</v>
      </c>
      <c r="F491" t="s">
        <v>635</v>
      </c>
      <c r="G491" s="55" t="s">
        <v>585</v>
      </c>
      <c r="H491" s="55" t="s">
        <v>576</v>
      </c>
      <c r="I491" s="56">
        <v>6</v>
      </c>
      <c r="J491" s="56">
        <v>6</v>
      </c>
      <c r="K491" s="55" t="s">
        <v>4</v>
      </c>
      <c r="L491" s="55" t="s">
        <v>11</v>
      </c>
      <c r="M491" s="55" t="s">
        <v>8</v>
      </c>
      <c r="N491" s="55" t="s">
        <v>5</v>
      </c>
      <c r="O491" t="s">
        <v>658</v>
      </c>
      <c r="P491" s="54" t="s">
        <v>632</v>
      </c>
      <c r="Q491" s="54" t="s">
        <v>72</v>
      </c>
      <c r="R491" s="58">
        <f>VLOOKUP(E:E,'[2]853-224170-107'!$A:$F,6,0)</f>
        <v>0.01</v>
      </c>
      <c r="S491" s="58">
        <f t="shared" si="151"/>
        <v>0.06</v>
      </c>
      <c r="T491" s="58">
        <f>VLOOKUP(E:E,'[2]853-224170-107'!$A:$H,8,0)</f>
        <v>0.01</v>
      </c>
      <c r="U491" s="58">
        <f t="shared" si="152"/>
        <v>0.06</v>
      </c>
      <c r="V491" s="58">
        <f>VLOOKUP(E:E,'[2]853-224170-107'!$A:$J,10,0)</f>
        <v>0.01</v>
      </c>
      <c r="W491" s="58">
        <f t="shared" si="153"/>
        <v>0.06</v>
      </c>
      <c r="X491" s="58">
        <f>VLOOKUP(E:E,'[2]853-224170-107'!$A:$L,12,0)</f>
        <v>0.01</v>
      </c>
      <c r="Y491" s="58">
        <f t="shared" si="154"/>
        <v>0.06</v>
      </c>
      <c r="Z491" s="58">
        <v>0</v>
      </c>
      <c r="AA491" s="58">
        <f t="shared" si="150"/>
        <v>0</v>
      </c>
      <c r="AB491" s="58">
        <f t="shared" si="155"/>
        <v>0.06</v>
      </c>
      <c r="AC491">
        <v>21</v>
      </c>
      <c r="AD491" t="s">
        <v>670</v>
      </c>
      <c r="AE491" s="54"/>
      <c r="AF491" s="54"/>
    </row>
    <row r="492" spans="1:32" s="57" customFormat="1" ht="13" x14ac:dyDescent="0.3">
      <c r="A492" s="53">
        <v>519</v>
      </c>
      <c r="B492" s="53">
        <v>148</v>
      </c>
      <c r="C492" s="54">
        <v>1</v>
      </c>
      <c r="D492" s="55" t="s">
        <v>2</v>
      </c>
      <c r="E492" s="55" t="s">
        <v>383</v>
      </c>
      <c r="F492" t="s">
        <v>635</v>
      </c>
      <c r="G492" s="55" t="s">
        <v>585</v>
      </c>
      <c r="H492" s="55" t="s">
        <v>577</v>
      </c>
      <c r="I492" s="56">
        <v>6</v>
      </c>
      <c r="J492" s="56">
        <v>6</v>
      </c>
      <c r="K492" s="55" t="s">
        <v>4</v>
      </c>
      <c r="L492" s="55" t="s">
        <v>11</v>
      </c>
      <c r="M492" s="55" t="s">
        <v>8</v>
      </c>
      <c r="N492" s="55" t="s">
        <v>5</v>
      </c>
      <c r="O492" t="s">
        <v>72</v>
      </c>
      <c r="P492" s="54" t="s">
        <v>84</v>
      </c>
      <c r="Q492" s="54" t="s">
        <v>84</v>
      </c>
      <c r="R492" s="58">
        <f>VLOOKUP(E:E,'[2]853-224170-107'!$A:$F,6,0)</f>
        <v>0.03</v>
      </c>
      <c r="S492" s="58">
        <f t="shared" si="151"/>
        <v>0.18</v>
      </c>
      <c r="T492" s="58">
        <f>VLOOKUP(E:E,'[2]853-224170-107'!$A:$H,8,0)</f>
        <v>0.03</v>
      </c>
      <c r="U492" s="58">
        <f t="shared" si="152"/>
        <v>0.18</v>
      </c>
      <c r="V492" s="58">
        <f>VLOOKUP(E:E,'[2]853-224170-107'!$A:$J,10,0)</f>
        <v>0.03</v>
      </c>
      <c r="W492" s="58">
        <f t="shared" si="153"/>
        <v>0.18</v>
      </c>
      <c r="X492" s="58">
        <f>VLOOKUP(E:E,'[2]853-224170-107'!$A:$L,12,0)</f>
        <v>0.03</v>
      </c>
      <c r="Y492" s="58">
        <f t="shared" si="154"/>
        <v>0.18</v>
      </c>
      <c r="Z492" s="58">
        <v>0</v>
      </c>
      <c r="AA492" s="58">
        <f t="shared" si="150"/>
        <v>0</v>
      </c>
      <c r="AB492" s="58">
        <f t="shared" si="155"/>
        <v>0.18</v>
      </c>
      <c r="AC492">
        <v>35</v>
      </c>
      <c r="AD492" t="s">
        <v>670</v>
      </c>
      <c r="AE492" s="54"/>
      <c r="AF492" s="54"/>
    </row>
    <row r="493" spans="1:32" ht="13" x14ac:dyDescent="0.3">
      <c r="A493" s="49">
        <v>520</v>
      </c>
      <c r="B493" s="49">
        <v>7001</v>
      </c>
      <c r="C493" s="50">
        <v>1</v>
      </c>
      <c r="D493" s="51" t="s">
        <v>2</v>
      </c>
      <c r="E493" s="51" t="s">
        <v>170</v>
      </c>
      <c r="F493" s="50"/>
      <c r="G493" s="51" t="s">
        <v>578</v>
      </c>
      <c r="H493" s="51" t="s">
        <v>388</v>
      </c>
      <c r="I493" s="52">
        <v>1</v>
      </c>
      <c r="J493" s="52">
        <v>1</v>
      </c>
      <c r="K493" s="51" t="s">
        <v>4</v>
      </c>
      <c r="L493" s="51" t="s">
        <v>11</v>
      </c>
      <c r="M493" s="51" t="s">
        <v>8</v>
      </c>
      <c r="N493" s="51" t="s">
        <v>171</v>
      </c>
      <c r="O493" s="50"/>
      <c r="P493" s="50" t="s">
        <v>342</v>
      </c>
      <c r="Q493" s="50" t="s">
        <v>342</v>
      </c>
      <c r="R493" s="59"/>
      <c r="S493" s="59">
        <f t="shared" si="151"/>
        <v>0</v>
      </c>
      <c r="T493" s="59"/>
      <c r="U493" s="59">
        <f t="shared" si="152"/>
        <v>0</v>
      </c>
      <c r="V493" s="59"/>
      <c r="W493" s="59">
        <f t="shared" si="153"/>
        <v>0</v>
      </c>
      <c r="X493" s="59"/>
      <c r="Y493" s="59">
        <f t="shared" si="154"/>
        <v>0</v>
      </c>
      <c r="Z493" s="58">
        <f>VLOOKUP(E:E,'[3]costed bom'!$E$2:$AA$495,23,0)</f>
        <v>0</v>
      </c>
      <c r="AA493" s="58">
        <f t="shared" si="150"/>
        <v>0</v>
      </c>
      <c r="AB493" s="59"/>
      <c r="AC493" s="50"/>
      <c r="AD493" s="50"/>
    </row>
    <row r="494" spans="1:32" ht="13" x14ac:dyDescent="0.3">
      <c r="A494" s="49">
        <v>521</v>
      </c>
      <c r="B494" s="49">
        <v>7002</v>
      </c>
      <c r="C494" s="50">
        <v>1</v>
      </c>
      <c r="D494" s="51" t="s">
        <v>2</v>
      </c>
      <c r="E494" s="51" t="s">
        <v>172</v>
      </c>
      <c r="F494" s="50"/>
      <c r="G494" s="51" t="s">
        <v>585</v>
      </c>
      <c r="H494" s="51" t="s">
        <v>402</v>
      </c>
      <c r="I494" s="52">
        <v>1</v>
      </c>
      <c r="J494" s="52">
        <v>1</v>
      </c>
      <c r="K494" s="51" t="s">
        <v>4</v>
      </c>
      <c r="L494" s="51" t="s">
        <v>11</v>
      </c>
      <c r="M494" s="51" t="s">
        <v>8</v>
      </c>
      <c r="N494" s="51" t="s">
        <v>171</v>
      </c>
      <c r="O494" s="50"/>
      <c r="P494" s="50" t="s">
        <v>342</v>
      </c>
      <c r="Q494" s="50" t="s">
        <v>342</v>
      </c>
      <c r="R494" s="59"/>
      <c r="S494" s="59">
        <f t="shared" si="151"/>
        <v>0</v>
      </c>
      <c r="T494" s="59"/>
      <c r="U494" s="59">
        <f t="shared" si="152"/>
        <v>0</v>
      </c>
      <c r="V494" s="59"/>
      <c r="W494" s="59">
        <f t="shared" si="153"/>
        <v>0</v>
      </c>
      <c r="X494" s="59"/>
      <c r="Y494" s="59">
        <f t="shared" si="154"/>
        <v>0</v>
      </c>
      <c r="Z494" s="58">
        <f>VLOOKUP(E:E,'[3]costed bom'!$E$2:$AA$495,23,0)</f>
        <v>0</v>
      </c>
      <c r="AA494" s="58">
        <f t="shared" si="150"/>
        <v>0</v>
      </c>
      <c r="AB494" s="59"/>
      <c r="AC494" s="50"/>
      <c r="AD494" s="50"/>
    </row>
    <row r="495" spans="1:32" ht="13" x14ac:dyDescent="0.3">
      <c r="A495" s="49">
        <v>522</v>
      </c>
      <c r="B495" s="49">
        <v>7003</v>
      </c>
      <c r="C495" s="50">
        <v>1</v>
      </c>
      <c r="D495" s="51" t="s">
        <v>2</v>
      </c>
      <c r="E495" s="51" t="s">
        <v>173</v>
      </c>
      <c r="F495" s="50"/>
      <c r="G495" s="51" t="s">
        <v>582</v>
      </c>
      <c r="H495" s="51" t="s">
        <v>391</v>
      </c>
      <c r="I495" s="52">
        <v>1</v>
      </c>
      <c r="J495" s="52">
        <v>1</v>
      </c>
      <c r="K495" s="51" t="s">
        <v>4</v>
      </c>
      <c r="L495" s="51" t="s">
        <v>11</v>
      </c>
      <c r="M495" s="51" t="s">
        <v>8</v>
      </c>
      <c r="N495" s="51" t="s">
        <v>171</v>
      </c>
      <c r="O495" s="50"/>
      <c r="P495" s="50" t="s">
        <v>342</v>
      </c>
      <c r="Q495" s="50" t="s">
        <v>342</v>
      </c>
      <c r="R495" s="59"/>
      <c r="S495" s="59">
        <f t="shared" si="151"/>
        <v>0</v>
      </c>
      <c r="T495" s="59"/>
      <c r="U495" s="59">
        <f t="shared" si="152"/>
        <v>0</v>
      </c>
      <c r="V495" s="59"/>
      <c r="W495" s="59">
        <f t="shared" si="153"/>
        <v>0</v>
      </c>
      <c r="X495" s="59"/>
      <c r="Y495" s="59">
        <f t="shared" si="154"/>
        <v>0</v>
      </c>
      <c r="Z495" s="58">
        <f>VLOOKUP(E:E,'[3]costed bom'!$E$2:$AA$495,23,0)</f>
        <v>0</v>
      </c>
      <c r="AA495" s="58">
        <f t="shared" si="150"/>
        <v>0</v>
      </c>
      <c r="AB495" s="59"/>
      <c r="AC495" s="50"/>
      <c r="AD495" s="50"/>
    </row>
    <row r="496" spans="1:32" s="54" customFormat="1" ht="13" x14ac:dyDescent="0.3">
      <c r="A496" s="53">
        <v>523</v>
      </c>
      <c r="B496" s="53"/>
      <c r="D496" s="55"/>
      <c r="E496" s="55" t="s">
        <v>326</v>
      </c>
      <c r="F496" s="54" t="s">
        <v>633</v>
      </c>
      <c r="G496" s="55"/>
      <c r="H496" s="55" t="s">
        <v>634</v>
      </c>
      <c r="I496" s="56">
        <v>2</v>
      </c>
      <c r="J496" s="56">
        <v>2</v>
      </c>
      <c r="K496" s="55" t="s">
        <v>4</v>
      </c>
      <c r="L496" s="55"/>
      <c r="M496" s="55"/>
      <c r="N496" s="55" t="s">
        <v>5</v>
      </c>
      <c r="R496" s="58">
        <f>VLOOKUP(E:E,'[2]853-224170-107'!$A:$F,6,0)</f>
        <v>72.08</v>
      </c>
      <c r="S496" s="60">
        <f>I496*R496</f>
        <v>144.16</v>
      </c>
      <c r="T496" s="58">
        <f>VLOOKUP(E:E,'[2]853-224170-107'!$A:$H,8,0)</f>
        <v>72.08</v>
      </c>
      <c r="U496" s="60">
        <f>I496*T496</f>
        <v>144.16</v>
      </c>
      <c r="V496" s="58">
        <f>VLOOKUP(E:E,'[2]853-224170-107'!$A:$J,10,0)</f>
        <v>72.08</v>
      </c>
      <c r="W496" s="60">
        <f t="shared" ref="W496" si="156">V496/7</f>
        <v>10.297142857142857</v>
      </c>
      <c r="X496" s="58">
        <f>VLOOKUP(E:E,'[2]853-224170-107'!$A:$L,12,0)</f>
        <v>72.08</v>
      </c>
      <c r="Y496" s="58">
        <f>J496*X496</f>
        <v>144.16</v>
      </c>
      <c r="Z496" s="58">
        <f>VLOOKUP(E:E,'[3]costed bom'!$E$2:$AA$495,23,0)</f>
        <v>60.85</v>
      </c>
      <c r="AA496" s="58">
        <f t="shared" si="150"/>
        <v>121.7</v>
      </c>
      <c r="AB496" s="58">
        <f>Y496-AA496</f>
        <v>22.459999999999994</v>
      </c>
      <c r="AC496">
        <v>49</v>
      </c>
      <c r="AD496" t="s">
        <v>670</v>
      </c>
    </row>
    <row r="497" spans="1:30" ht="10.5" x14ac:dyDescent="0.25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6">
        <f>SUM(S3:S496)</f>
        <v>16943.677664643681</v>
      </c>
      <c r="T497" s="77"/>
      <c r="U497" s="76">
        <f>SUM(U3:U496)</f>
        <v>16672.725864643679</v>
      </c>
      <c r="V497" s="77"/>
      <c r="W497" s="76">
        <f>SUM(W3:W496)</f>
        <v>16267.911207500829</v>
      </c>
      <c r="X497" s="77"/>
      <c r="Y497" s="76">
        <f>SUM(Y3:Y496)</f>
        <v>16130.822264643681</v>
      </c>
      <c r="Z497" s="76"/>
      <c r="AA497" s="76">
        <f>SUM(AA3:AA496)</f>
        <v>16851.545232</v>
      </c>
      <c r="AB497" s="76">
        <f>SUM(AB3:AB496)</f>
        <v>2269.8570326436784</v>
      </c>
      <c r="AC497" s="75"/>
      <c r="AD497" s="75"/>
    </row>
    <row r="498" spans="1:30" x14ac:dyDescent="0.2">
      <c r="Y498" s="58"/>
      <c r="Z498" s="58"/>
      <c r="AA498" s="58"/>
      <c r="AB498" s="58"/>
    </row>
  </sheetData>
  <autoFilter ref="A2:AF497" xr:uid="{34C664E1-5A85-46A0-AA30-E29B53E96CE6}"/>
  <mergeCells count="5">
    <mergeCell ref="Z1:AB1"/>
    <mergeCell ref="R1:S1"/>
    <mergeCell ref="T1:U1"/>
    <mergeCell ref="V1:W1"/>
    <mergeCell ref="X1:Y1"/>
  </mergeCells>
  <dataValidations count="1">
    <dataValidation type="list" allowBlank="1" showInputMessage="1" showErrorMessage="1" sqref="F496" xr:uid="{F21BF93B-83FC-43E2-8FD0-4241BBF927A8}">
      <formula1>Commodity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853-224170-107 costed bom</vt:lpstr>
    </vt:vector>
  </TitlesOfParts>
  <Company>Ultra Clean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FeiRan Fong</dc:creator>
  <cp:lastModifiedBy>FeiRan Fong</cp:lastModifiedBy>
  <dcterms:created xsi:type="dcterms:W3CDTF">2022-06-28T12:55:07Z</dcterms:created>
  <dcterms:modified xsi:type="dcterms:W3CDTF">2022-08-10T00:30:44Z</dcterms:modified>
</cp:coreProperties>
</file>