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Fei.Ran\Desktop\LAM\VAF\Quotes\Localization Quote\"/>
    </mc:Choice>
  </mc:AlternateContent>
  <xr:revisionPtr revIDLastSave="0" documentId="13_ncr:1_{2866348A-A35E-43FA-A78A-0B7FC830C013}" xr6:coauthVersionLast="47" xr6:coauthVersionMax="47" xr10:uidLastSave="{00000000-0000-0000-0000-000000000000}"/>
  <bookViews>
    <workbookView xWindow="28680" yWindow="-120" windowWidth="29040" windowHeight="15840" tabRatio="675" activeTab="1" xr2:uid="{00000000-000D-0000-FFFF-FFFF00000000}"/>
  </bookViews>
  <sheets>
    <sheet name="Summary" sheetId="14" r:id="rId1"/>
    <sheet name="853-334065-009 costed bom" sheetId="19" r:id="rId2"/>
    <sheet name="Sheet1" sheetId="16" state="hidden" r:id="rId3"/>
  </sheets>
  <externalReferences>
    <externalReference r:id="rId4"/>
    <externalReference r:id="rId5"/>
  </externalReferences>
  <definedNames>
    <definedName name="_xlnm._FilterDatabase" localSheetId="1" hidden="1">'853-334065-009 costed bom'!$A$2:$AD$942</definedName>
    <definedName name="Commodity">Sheet1!$A$2:$A$9</definedName>
    <definedName name="Control">Sheet1!$B$2:$B$3</definedName>
    <definedName name="ECRNo">#REF!</definedName>
    <definedName name="FromDate">#REF!</definedName>
    <definedName name="Input1">#REF!</definedName>
    <definedName name="lDetails">#REF!</definedName>
    <definedName name="No_of_days">#REF!</definedName>
    <definedName name="OP">#REF!</definedName>
    <definedName name="plant_code">#REF!</definedName>
    <definedName name="Quantity">#REF!</definedName>
    <definedName name="Query">#REF!</definedName>
    <definedName name="ToD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867" i="19" l="1"/>
  <c r="AA857" i="19"/>
  <c r="Z941" i="19" l="1"/>
  <c r="AA941" i="19" s="1"/>
  <c r="Z940" i="19"/>
  <c r="AA940" i="19" s="1"/>
  <c r="Z939" i="19"/>
  <c r="AA939" i="19" s="1"/>
  <c r="Z929" i="19"/>
  <c r="AA929" i="19" s="1"/>
  <c r="Z928" i="19"/>
  <c r="AA928" i="19" s="1"/>
  <c r="Z927" i="19"/>
  <c r="AA927" i="19" s="1"/>
  <c r="Z925" i="19"/>
  <c r="AA925" i="19" s="1"/>
  <c r="Z924" i="19"/>
  <c r="AA924" i="19" s="1"/>
  <c r="Z918" i="19"/>
  <c r="AA918" i="19" s="1"/>
  <c r="Z917" i="19"/>
  <c r="AA917" i="19" s="1"/>
  <c r="Z916" i="19"/>
  <c r="AA916" i="19" s="1"/>
  <c r="Z914" i="19"/>
  <c r="AA914" i="19" s="1"/>
  <c r="Z913" i="19"/>
  <c r="AA913" i="19" s="1"/>
  <c r="Z912" i="19"/>
  <c r="AA912" i="19" s="1"/>
  <c r="Z911" i="19"/>
  <c r="AA911" i="19" s="1"/>
  <c r="Z885" i="19"/>
  <c r="AA885" i="19" s="1"/>
  <c r="Z882" i="19"/>
  <c r="AA882" i="19" s="1"/>
  <c r="Z877" i="19"/>
  <c r="AA877" i="19" s="1"/>
  <c r="Z876" i="19"/>
  <c r="AA876" i="19" s="1"/>
  <c r="Z875" i="19"/>
  <c r="AA875" i="19" s="1"/>
  <c r="Z874" i="19"/>
  <c r="AA874" i="19" s="1"/>
  <c r="Z861" i="19"/>
  <c r="AA861" i="19" s="1"/>
  <c r="Z858" i="19"/>
  <c r="AA858" i="19" s="1"/>
  <c r="Z856" i="19"/>
  <c r="AA856" i="19" s="1"/>
  <c r="Z853" i="19"/>
  <c r="AA853" i="19" s="1"/>
  <c r="Z852" i="19"/>
  <c r="AA852" i="19" s="1"/>
  <c r="Z851" i="19"/>
  <c r="AA851" i="19" s="1"/>
  <c r="Z850" i="19"/>
  <c r="AA850" i="19" s="1"/>
  <c r="Z849" i="19"/>
  <c r="AA849" i="19" s="1"/>
  <c r="Z848" i="19"/>
  <c r="AA848" i="19" s="1"/>
  <c r="Z843" i="19"/>
  <c r="AA843" i="19" s="1"/>
  <c r="Z841" i="19"/>
  <c r="AA841" i="19" s="1"/>
  <c r="Z840" i="19"/>
  <c r="AA840" i="19" s="1"/>
  <c r="Z839" i="19"/>
  <c r="AA839" i="19" s="1"/>
  <c r="Z838" i="19"/>
  <c r="AA838" i="19" s="1"/>
  <c r="Z837" i="19"/>
  <c r="AA837" i="19" s="1"/>
  <c r="Z836" i="19"/>
  <c r="AA836" i="19" s="1"/>
  <c r="Z831" i="19"/>
  <c r="AA831" i="19" s="1"/>
  <c r="Z830" i="19"/>
  <c r="AA830" i="19" s="1"/>
  <c r="Z829" i="19"/>
  <c r="AA829" i="19" s="1"/>
  <c r="Z800" i="19"/>
  <c r="AA800" i="19" s="1"/>
  <c r="Z799" i="19"/>
  <c r="AA799" i="19" s="1"/>
  <c r="Z798" i="19"/>
  <c r="AA798" i="19" s="1"/>
  <c r="Z797" i="19"/>
  <c r="AA797" i="19" s="1"/>
  <c r="Z796" i="19"/>
  <c r="AA796" i="19" s="1"/>
  <c r="Z795" i="19"/>
  <c r="AA795" i="19" s="1"/>
  <c r="Z790" i="19"/>
  <c r="AA790" i="19" s="1"/>
  <c r="Z784" i="19"/>
  <c r="AA784" i="19" s="1"/>
  <c r="Z780" i="19"/>
  <c r="AA780" i="19" s="1"/>
  <c r="Z779" i="19"/>
  <c r="AA779" i="19" s="1"/>
  <c r="Z778" i="19"/>
  <c r="AA778" i="19" s="1"/>
  <c r="Z777" i="19"/>
  <c r="AA777" i="19" s="1"/>
  <c r="Z776" i="19"/>
  <c r="AA776" i="19" s="1"/>
  <c r="Z775" i="19"/>
  <c r="AA775" i="19" s="1"/>
  <c r="Z769" i="19"/>
  <c r="AA769" i="19" s="1"/>
  <c r="Z764" i="19"/>
  <c r="AA764" i="19" s="1"/>
  <c r="Z763" i="19"/>
  <c r="AA763" i="19" s="1"/>
  <c r="Z762" i="19"/>
  <c r="AA762" i="19" s="1"/>
  <c r="Z751" i="19"/>
  <c r="AA751" i="19" s="1"/>
  <c r="Z739" i="19"/>
  <c r="AA739" i="19" s="1"/>
  <c r="Z702" i="19"/>
  <c r="AA702" i="19" s="1"/>
  <c r="Z695" i="19"/>
  <c r="AA695" i="19" s="1"/>
  <c r="Z688" i="19"/>
  <c r="AA688" i="19" s="1"/>
  <c r="Z665" i="19"/>
  <c r="AA665" i="19" s="1"/>
  <c r="Z642" i="19"/>
  <c r="AA642" i="19" s="1"/>
  <c r="Z619" i="19"/>
  <c r="AA619" i="19" s="1"/>
  <c r="Z596" i="19"/>
  <c r="AA596" i="19" s="1"/>
  <c r="Z566" i="19"/>
  <c r="AA566" i="19" s="1"/>
  <c r="Z536" i="19"/>
  <c r="AA536" i="19" s="1"/>
  <c r="Z506" i="19"/>
  <c r="AA506" i="19" s="1"/>
  <c r="Z485" i="19"/>
  <c r="AA485" i="19" s="1"/>
  <c r="Z453" i="19"/>
  <c r="AA453" i="19" s="1"/>
  <c r="Z419" i="19"/>
  <c r="AA419" i="19" s="1"/>
  <c r="Z388" i="19"/>
  <c r="AA388" i="19" s="1"/>
  <c r="Z383" i="19"/>
  <c r="AA383" i="19" s="1"/>
  <c r="Z382" i="19"/>
  <c r="AA382" i="19" s="1"/>
  <c r="Z381" i="19"/>
  <c r="AA381" i="19" s="1"/>
  <c r="Z375" i="19"/>
  <c r="AA375" i="19" s="1"/>
  <c r="Z374" i="19"/>
  <c r="AA374" i="19" s="1"/>
  <c r="Z367" i="19"/>
  <c r="AA367" i="19" s="1"/>
  <c r="Z340" i="19"/>
  <c r="AA340" i="19" s="1"/>
  <c r="Z339" i="19"/>
  <c r="AA339" i="19" s="1"/>
  <c r="Z337" i="19"/>
  <c r="AA337" i="19" s="1"/>
  <c r="Z336" i="19"/>
  <c r="AA336" i="19" s="1"/>
  <c r="Z335" i="19"/>
  <c r="AA335" i="19" s="1"/>
  <c r="Z333" i="19"/>
  <c r="AA333" i="19" s="1"/>
  <c r="Z332" i="19"/>
  <c r="AA332" i="19" s="1"/>
  <c r="Z331" i="19"/>
  <c r="AA331" i="19" s="1"/>
  <c r="Z330" i="19"/>
  <c r="AA330" i="19" s="1"/>
  <c r="Z329" i="19"/>
  <c r="AA329" i="19" s="1"/>
  <c r="Z328" i="19"/>
  <c r="AA328" i="19" s="1"/>
  <c r="Z327" i="19"/>
  <c r="AA327" i="19" s="1"/>
  <c r="Z326" i="19"/>
  <c r="AA326" i="19" s="1"/>
  <c r="Z325" i="19"/>
  <c r="AA325" i="19" s="1"/>
  <c r="Z324" i="19"/>
  <c r="AA324" i="19" s="1"/>
  <c r="Z322" i="19"/>
  <c r="AA322" i="19" s="1"/>
  <c r="Z318" i="19"/>
  <c r="AA318" i="19" s="1"/>
  <c r="Z317" i="19"/>
  <c r="AA317" i="19" s="1"/>
  <c r="Z303" i="19"/>
  <c r="AA303" i="19" s="1"/>
  <c r="Z273" i="19"/>
  <c r="AA273" i="19" s="1"/>
  <c r="Z246" i="19"/>
  <c r="AA246" i="19" s="1"/>
  <c r="Z219" i="19"/>
  <c r="AA219" i="19" s="1"/>
  <c r="Z192" i="19"/>
  <c r="AA192" i="19" s="1"/>
  <c r="Z162" i="19"/>
  <c r="AA162" i="19" s="1"/>
  <c r="Z131" i="19"/>
  <c r="AA131" i="19" s="1"/>
  <c r="Z118" i="19"/>
  <c r="AA118" i="19" s="1"/>
  <c r="Z87" i="19"/>
  <c r="AA87" i="19" s="1"/>
  <c r="Z76" i="19"/>
  <c r="AA76" i="19" s="1"/>
  <c r="Z75" i="19"/>
  <c r="AA75" i="19" s="1"/>
  <c r="Z74" i="19"/>
  <c r="AA74" i="19" s="1"/>
  <c r="Z73" i="19"/>
  <c r="AA73" i="19" s="1"/>
  <c r="Z72" i="19"/>
  <c r="AA72" i="19" s="1"/>
  <c r="Z69" i="19"/>
  <c r="AA69" i="19" s="1"/>
  <c r="Z68" i="19"/>
  <c r="AA68" i="19" s="1"/>
  <c r="Z63" i="19"/>
  <c r="AA63" i="19" s="1"/>
  <c r="Z57" i="19"/>
  <c r="AA57" i="19" s="1"/>
  <c r="Z56" i="19"/>
  <c r="AA56" i="19" s="1"/>
  <c r="Z55" i="19"/>
  <c r="AA55" i="19" s="1"/>
  <c r="Z49" i="19"/>
  <c r="AA49" i="19" s="1"/>
  <c r="Z48" i="19"/>
  <c r="AA48" i="19" s="1"/>
  <c r="Z47" i="19"/>
  <c r="AA47" i="19" s="1"/>
  <c r="Z46" i="19"/>
  <c r="AA46" i="19" s="1"/>
  <c r="Z45" i="19"/>
  <c r="AA45" i="19" s="1"/>
  <c r="Z44" i="19"/>
  <c r="AA44" i="19" s="1"/>
  <c r="Z31" i="19"/>
  <c r="AA31" i="19" s="1"/>
  <c r="Z30" i="19"/>
  <c r="AA30" i="19" s="1"/>
  <c r="Z24" i="19"/>
  <c r="AA24" i="19" s="1"/>
  <c r="Z23" i="19"/>
  <c r="AA23" i="19" s="1"/>
  <c r="Z18" i="19"/>
  <c r="AA18" i="19" s="1"/>
  <c r="Z13" i="19"/>
  <c r="AA13" i="19" s="1"/>
  <c r="Z4" i="19"/>
  <c r="AA4" i="19" s="1"/>
  <c r="Z319" i="19" l="1"/>
  <c r="AA319" i="19" s="1"/>
  <c r="Z371" i="19"/>
  <c r="AA371" i="19" s="1"/>
  <c r="Z884" i="19"/>
  <c r="AA884" i="19" s="1"/>
  <c r="Z370" i="19"/>
  <c r="AA370" i="19" s="1"/>
  <c r="Z854" i="19"/>
  <c r="AA854" i="19" s="1"/>
  <c r="Z334" i="19"/>
  <c r="AA334" i="19" s="1"/>
  <c r="Z372" i="19"/>
  <c r="AA372" i="19" s="1"/>
  <c r="Z320" i="19"/>
  <c r="AA320" i="19" s="1"/>
  <c r="Z373" i="19"/>
  <c r="AA373" i="19" s="1"/>
  <c r="Z321" i="19"/>
  <c r="AA321" i="19" s="1"/>
  <c r="Z864" i="19"/>
  <c r="AA864" i="19" s="1"/>
  <c r="Z926" i="19"/>
  <c r="AA926" i="19" s="1"/>
  <c r="Z866" i="19"/>
  <c r="AA866" i="19" s="1"/>
  <c r="Z828" i="19"/>
  <c r="AA828" i="19" s="1"/>
  <c r="Z865" i="19"/>
  <c r="AA865" i="19" s="1"/>
  <c r="Z915" i="19"/>
  <c r="AA915" i="19" s="1"/>
  <c r="Z315" i="19"/>
  <c r="AA315" i="19" s="1"/>
  <c r="AA943" i="19" s="1"/>
  <c r="Z368" i="19"/>
  <c r="AA368" i="19" s="1"/>
  <c r="Z855" i="19"/>
  <c r="AA855" i="19" s="1"/>
  <c r="Z323" i="19"/>
  <c r="AA323" i="19" s="1"/>
  <c r="Z316" i="19"/>
  <c r="AA316" i="19" s="1"/>
  <c r="Z369" i="19"/>
  <c r="AA369" i="19" s="1"/>
  <c r="H6" i="14" l="1"/>
  <c r="H7" i="14"/>
  <c r="H8" i="14"/>
  <c r="Y5" i="19"/>
  <c r="Y6" i="19"/>
  <c r="Y7" i="19"/>
  <c r="Y8" i="19"/>
  <c r="Y9" i="19"/>
  <c r="Y10" i="19"/>
  <c r="Y11" i="19"/>
  <c r="Y12" i="19"/>
  <c r="Y14" i="19"/>
  <c r="Y15" i="19"/>
  <c r="Y16" i="19"/>
  <c r="Y17" i="19"/>
  <c r="Y19" i="19"/>
  <c r="Y20" i="19"/>
  <c r="Y21" i="19"/>
  <c r="Y22" i="19"/>
  <c r="Y25" i="19"/>
  <c r="Y26" i="19"/>
  <c r="Y27" i="19"/>
  <c r="Y28" i="19"/>
  <c r="Y29" i="19"/>
  <c r="Y32" i="19"/>
  <c r="Y33" i="19"/>
  <c r="Y34" i="19"/>
  <c r="Y35" i="19"/>
  <c r="Y36" i="19"/>
  <c r="Y37" i="19"/>
  <c r="Y38" i="19"/>
  <c r="Y39" i="19"/>
  <c r="Y40" i="19"/>
  <c r="Y41" i="19"/>
  <c r="Y42" i="19"/>
  <c r="Y43" i="19"/>
  <c r="Y50" i="19"/>
  <c r="Y51" i="19"/>
  <c r="Y52" i="19"/>
  <c r="Y53" i="19"/>
  <c r="Y54" i="19"/>
  <c r="Y58" i="19"/>
  <c r="Y59" i="19"/>
  <c r="Y60" i="19"/>
  <c r="Y61" i="19"/>
  <c r="Y62" i="19"/>
  <c r="Y64" i="19"/>
  <c r="Y65" i="19"/>
  <c r="Y66" i="19"/>
  <c r="Y67" i="19"/>
  <c r="Y70" i="19"/>
  <c r="Y71" i="19"/>
  <c r="Y77" i="19"/>
  <c r="Y78" i="19"/>
  <c r="Y79" i="19"/>
  <c r="Y80" i="19"/>
  <c r="Y81" i="19"/>
  <c r="Y82" i="19"/>
  <c r="Y83" i="19"/>
  <c r="Y84" i="19"/>
  <c r="Y85" i="19"/>
  <c r="Y86" i="19"/>
  <c r="Y88" i="19"/>
  <c r="Y89" i="19"/>
  <c r="Y90" i="19"/>
  <c r="Y91" i="19"/>
  <c r="Y92" i="19"/>
  <c r="Y93" i="19"/>
  <c r="Y94" i="19"/>
  <c r="Y95" i="19"/>
  <c r="Y96" i="19"/>
  <c r="Y97" i="19"/>
  <c r="Y98" i="19"/>
  <c r="Y99" i="19"/>
  <c r="Y100" i="19"/>
  <c r="Y101" i="19"/>
  <c r="Y102" i="19"/>
  <c r="Y103" i="19"/>
  <c r="Y104" i="19"/>
  <c r="Y105" i="19"/>
  <c r="Y106" i="19"/>
  <c r="Y107" i="19"/>
  <c r="Y108" i="19"/>
  <c r="Y109" i="19"/>
  <c r="Y110" i="19"/>
  <c r="Y111" i="19"/>
  <c r="Y112" i="19"/>
  <c r="Y113" i="19"/>
  <c r="Y114" i="19"/>
  <c r="Y115" i="19"/>
  <c r="Y116" i="19"/>
  <c r="Y117" i="19"/>
  <c r="Y119" i="19"/>
  <c r="Y120" i="19"/>
  <c r="Y121" i="19"/>
  <c r="Y122" i="19"/>
  <c r="Y123" i="19"/>
  <c r="Y124" i="19"/>
  <c r="Y125" i="19"/>
  <c r="Y126" i="19"/>
  <c r="Y127" i="19"/>
  <c r="Y128" i="19"/>
  <c r="Y129" i="19"/>
  <c r="Y130" i="19"/>
  <c r="Y132" i="19"/>
  <c r="Y133" i="19"/>
  <c r="Y134" i="19"/>
  <c r="Y135" i="19"/>
  <c r="Y136" i="19"/>
  <c r="Y137" i="19"/>
  <c r="Y138" i="19"/>
  <c r="Y139" i="19"/>
  <c r="Y140" i="19"/>
  <c r="Y141" i="19"/>
  <c r="Y142" i="19"/>
  <c r="Y143" i="19"/>
  <c r="Y144" i="19"/>
  <c r="Y145" i="19"/>
  <c r="Y146" i="19"/>
  <c r="Y147" i="19"/>
  <c r="Y148" i="19"/>
  <c r="Y149" i="19"/>
  <c r="Y150" i="19"/>
  <c r="Y151" i="19"/>
  <c r="Y152" i="19"/>
  <c r="Y153" i="19"/>
  <c r="Y154" i="19"/>
  <c r="Y155" i="19"/>
  <c r="Y156" i="19"/>
  <c r="Y157" i="19"/>
  <c r="Y158" i="19"/>
  <c r="Y159" i="19"/>
  <c r="Y160" i="19"/>
  <c r="Y161" i="19"/>
  <c r="Y163" i="19"/>
  <c r="Y164" i="19"/>
  <c r="Y165" i="19"/>
  <c r="Y166" i="19"/>
  <c r="Y167" i="19"/>
  <c r="Y168" i="19"/>
  <c r="Y169" i="19"/>
  <c r="Y170" i="19"/>
  <c r="Y171" i="19"/>
  <c r="Y172" i="19"/>
  <c r="Y173" i="19"/>
  <c r="Y174" i="19"/>
  <c r="Y175" i="19"/>
  <c r="Y176" i="19"/>
  <c r="Y177" i="19"/>
  <c r="Y178" i="19"/>
  <c r="Y179" i="19"/>
  <c r="Y180" i="19"/>
  <c r="Y181" i="19"/>
  <c r="Y182" i="19"/>
  <c r="Y183" i="19"/>
  <c r="Y184" i="19"/>
  <c r="Y185" i="19"/>
  <c r="Y186" i="19"/>
  <c r="Y187" i="19"/>
  <c r="Y188" i="19"/>
  <c r="Y189" i="19"/>
  <c r="Y190" i="19"/>
  <c r="Y191" i="19"/>
  <c r="Y193" i="19"/>
  <c r="Y194" i="19"/>
  <c r="Y195" i="19"/>
  <c r="Y196" i="19"/>
  <c r="Y197" i="19"/>
  <c r="Y198" i="19"/>
  <c r="Y199" i="19"/>
  <c r="Y200" i="19"/>
  <c r="Y201" i="19"/>
  <c r="Y202" i="19"/>
  <c r="Y203" i="19"/>
  <c r="Y204" i="19"/>
  <c r="Y205" i="19"/>
  <c r="Y206" i="19"/>
  <c r="Y207" i="19"/>
  <c r="Y208" i="19"/>
  <c r="Y209" i="19"/>
  <c r="Y210" i="19"/>
  <c r="Y211" i="19"/>
  <c r="Y212" i="19"/>
  <c r="Y213" i="19"/>
  <c r="Y214" i="19"/>
  <c r="Y215" i="19"/>
  <c r="Y216" i="19"/>
  <c r="Y217" i="19"/>
  <c r="Y218" i="19"/>
  <c r="Y220" i="19"/>
  <c r="Y221" i="19"/>
  <c r="Y222" i="19"/>
  <c r="Y223" i="19"/>
  <c r="Y224" i="19"/>
  <c r="Y225" i="19"/>
  <c r="Y226" i="19"/>
  <c r="Y227" i="19"/>
  <c r="Y228" i="19"/>
  <c r="Y229" i="19"/>
  <c r="Y230" i="19"/>
  <c r="Y231" i="19"/>
  <c r="Y232" i="19"/>
  <c r="Y233" i="19"/>
  <c r="Y234" i="19"/>
  <c r="Y235" i="19"/>
  <c r="Y236" i="19"/>
  <c r="Y237" i="19"/>
  <c r="Y238" i="19"/>
  <c r="Y239" i="19"/>
  <c r="Y240" i="19"/>
  <c r="Y241" i="19"/>
  <c r="Y242" i="19"/>
  <c r="Y243" i="19"/>
  <c r="Y244" i="19"/>
  <c r="Y245" i="19"/>
  <c r="Y247" i="19"/>
  <c r="Y248" i="19"/>
  <c r="Y249" i="19"/>
  <c r="Y250" i="19"/>
  <c r="Y251" i="19"/>
  <c r="Y252" i="19"/>
  <c r="Y253" i="19"/>
  <c r="Y254" i="19"/>
  <c r="Y255" i="19"/>
  <c r="Y256" i="19"/>
  <c r="Y257" i="19"/>
  <c r="Y258" i="19"/>
  <c r="Y259" i="19"/>
  <c r="Y260" i="19"/>
  <c r="Y261" i="19"/>
  <c r="Y262" i="19"/>
  <c r="Y263" i="19"/>
  <c r="Y264" i="19"/>
  <c r="Y265" i="19"/>
  <c r="Y266" i="19"/>
  <c r="Y267" i="19"/>
  <c r="Y268" i="19"/>
  <c r="Y269" i="19"/>
  <c r="Y270" i="19"/>
  <c r="Y271" i="19"/>
  <c r="Y272" i="19"/>
  <c r="Y274" i="19"/>
  <c r="Y275" i="19"/>
  <c r="Y276" i="19"/>
  <c r="Y277" i="19"/>
  <c r="Y278" i="19"/>
  <c r="Y279" i="19"/>
  <c r="Y280" i="19"/>
  <c r="Y281" i="19"/>
  <c r="Y282" i="19"/>
  <c r="Y283" i="19"/>
  <c r="Y284" i="19"/>
  <c r="Y285" i="19"/>
  <c r="Y286" i="19"/>
  <c r="Y287" i="19"/>
  <c r="Y288" i="19"/>
  <c r="Y289" i="19"/>
  <c r="Y290" i="19"/>
  <c r="Y291" i="19"/>
  <c r="Y292" i="19"/>
  <c r="Y293" i="19"/>
  <c r="Y294" i="19"/>
  <c r="Y295" i="19"/>
  <c r="Y296" i="19"/>
  <c r="Y297" i="19"/>
  <c r="Y298" i="19"/>
  <c r="Y299" i="19"/>
  <c r="Y300" i="19"/>
  <c r="Y301" i="19"/>
  <c r="Y302" i="19"/>
  <c r="Y304" i="19"/>
  <c r="Y305" i="19"/>
  <c r="Y306" i="19"/>
  <c r="Y307" i="19"/>
  <c r="Y308" i="19"/>
  <c r="Y309" i="19"/>
  <c r="Y310" i="19"/>
  <c r="Y311" i="19"/>
  <c r="Y312" i="19"/>
  <c r="Y313" i="19"/>
  <c r="Y314" i="19"/>
  <c r="Y338" i="19"/>
  <c r="Y341" i="19"/>
  <c r="Y342" i="19"/>
  <c r="Y343" i="19"/>
  <c r="Y344" i="19"/>
  <c r="Y345" i="19"/>
  <c r="Y346" i="19"/>
  <c r="Y347" i="19"/>
  <c r="Y348" i="19"/>
  <c r="Y349" i="19"/>
  <c r="Y350" i="19"/>
  <c r="Y351" i="19"/>
  <c r="Y352" i="19"/>
  <c r="Y353" i="19"/>
  <c r="Y354" i="19"/>
  <c r="Y355" i="19"/>
  <c r="Y356" i="19"/>
  <c r="Y357" i="19"/>
  <c r="Y358" i="19"/>
  <c r="Y359" i="19"/>
  <c r="Y360" i="19"/>
  <c r="Y361" i="19"/>
  <c r="Y362" i="19"/>
  <c r="Y363" i="19"/>
  <c r="Y364" i="19"/>
  <c r="Y365" i="19"/>
  <c r="Y366" i="19"/>
  <c r="Y376" i="19"/>
  <c r="Y377" i="19"/>
  <c r="Y378" i="19"/>
  <c r="Y379" i="19"/>
  <c r="Y380" i="19"/>
  <c r="Y384" i="19"/>
  <c r="Y385" i="19"/>
  <c r="Y386" i="19"/>
  <c r="Y387" i="19"/>
  <c r="Y389" i="19"/>
  <c r="Y390" i="19"/>
  <c r="Y391" i="19"/>
  <c r="Y392" i="19"/>
  <c r="Y393" i="19"/>
  <c r="Y394" i="19"/>
  <c r="Y395" i="19"/>
  <c r="Y396" i="19"/>
  <c r="Y397" i="19"/>
  <c r="Y398" i="19"/>
  <c r="Y399" i="19"/>
  <c r="Y400" i="19"/>
  <c r="Y401" i="19"/>
  <c r="Y402" i="19"/>
  <c r="Y403" i="19"/>
  <c r="Y404" i="19"/>
  <c r="Y405" i="19"/>
  <c r="Y406" i="19"/>
  <c r="Y407" i="19"/>
  <c r="Y408" i="19"/>
  <c r="Y409" i="19"/>
  <c r="Y410" i="19"/>
  <c r="Y411" i="19"/>
  <c r="Y412" i="19"/>
  <c r="Y413" i="19"/>
  <c r="Y414" i="19"/>
  <c r="Y415" i="19"/>
  <c r="Y416" i="19"/>
  <c r="Y417" i="19"/>
  <c r="Y418" i="19"/>
  <c r="Y420" i="19"/>
  <c r="Y421" i="19"/>
  <c r="Y422" i="19"/>
  <c r="Y423" i="19"/>
  <c r="Y424" i="19"/>
  <c r="Y425" i="19"/>
  <c r="Y426" i="19"/>
  <c r="Y427" i="19"/>
  <c r="Y428" i="19"/>
  <c r="Y429" i="19"/>
  <c r="Y430" i="19"/>
  <c r="Y431" i="19"/>
  <c r="Y432" i="19"/>
  <c r="Y433" i="19"/>
  <c r="Y434" i="19"/>
  <c r="Y435" i="19"/>
  <c r="Y436" i="19"/>
  <c r="Y437" i="19"/>
  <c r="Y438" i="19"/>
  <c r="Y439" i="19"/>
  <c r="Y440" i="19"/>
  <c r="Y441" i="19"/>
  <c r="Y442" i="19"/>
  <c r="Y443" i="19"/>
  <c r="Y444" i="19"/>
  <c r="Y445" i="19"/>
  <c r="Y446" i="19"/>
  <c r="Y447" i="19"/>
  <c r="Y448" i="19"/>
  <c r="Y449" i="19"/>
  <c r="Y450" i="19"/>
  <c r="Y451" i="19"/>
  <c r="Y452" i="19"/>
  <c r="Y454" i="19"/>
  <c r="Y455" i="19"/>
  <c r="Y456" i="19"/>
  <c r="Y457" i="19"/>
  <c r="Y458" i="19"/>
  <c r="Y459" i="19"/>
  <c r="Y460" i="19"/>
  <c r="Y461" i="19"/>
  <c r="Y462" i="19"/>
  <c r="Y463" i="19"/>
  <c r="Y464" i="19"/>
  <c r="Y465" i="19"/>
  <c r="Y466" i="19"/>
  <c r="Y467" i="19"/>
  <c r="Y468" i="19"/>
  <c r="Y469" i="19"/>
  <c r="Y470" i="19"/>
  <c r="Y471" i="19"/>
  <c r="Y472" i="19"/>
  <c r="Y473" i="19"/>
  <c r="Y474" i="19"/>
  <c r="Y475" i="19"/>
  <c r="Y476" i="19"/>
  <c r="Y477" i="19"/>
  <c r="Y478" i="19"/>
  <c r="Y479" i="19"/>
  <c r="Y480" i="19"/>
  <c r="Y481" i="19"/>
  <c r="Y482" i="19"/>
  <c r="Y483" i="19"/>
  <c r="Y484" i="19"/>
  <c r="Y486" i="19"/>
  <c r="Y487" i="19"/>
  <c r="Y488" i="19"/>
  <c r="Y489" i="19"/>
  <c r="Y490" i="19"/>
  <c r="Y491" i="19"/>
  <c r="Y492" i="19"/>
  <c r="Y493" i="19"/>
  <c r="Y494" i="19"/>
  <c r="Y495" i="19"/>
  <c r="Y496" i="19"/>
  <c r="Y497" i="19"/>
  <c r="Y498" i="19"/>
  <c r="Y499" i="19"/>
  <c r="Y500" i="19"/>
  <c r="Y501" i="19"/>
  <c r="Y502" i="19"/>
  <c r="Y503" i="19"/>
  <c r="Y504" i="19"/>
  <c r="Y505" i="19"/>
  <c r="Y507" i="19"/>
  <c r="Y508" i="19"/>
  <c r="Y509" i="19"/>
  <c r="Y510" i="19"/>
  <c r="Y511" i="19"/>
  <c r="Y512" i="19"/>
  <c r="Y513" i="19"/>
  <c r="Y514" i="19"/>
  <c r="Y515" i="19"/>
  <c r="Y516" i="19"/>
  <c r="Y517" i="19"/>
  <c r="Y518" i="19"/>
  <c r="Y519" i="19"/>
  <c r="Y520" i="19"/>
  <c r="Y521" i="19"/>
  <c r="Y522" i="19"/>
  <c r="Y523" i="19"/>
  <c r="Y524" i="19"/>
  <c r="Y525" i="19"/>
  <c r="Y526" i="19"/>
  <c r="Y527" i="19"/>
  <c r="Y528" i="19"/>
  <c r="Y529" i="19"/>
  <c r="Y530" i="19"/>
  <c r="Y531" i="19"/>
  <c r="Y532" i="19"/>
  <c r="Y533" i="19"/>
  <c r="Y534" i="19"/>
  <c r="Y535" i="19"/>
  <c r="Y537" i="19"/>
  <c r="Y538" i="19"/>
  <c r="Y539" i="19"/>
  <c r="Y540" i="19"/>
  <c r="Y541" i="19"/>
  <c r="Y542" i="19"/>
  <c r="Y543" i="19"/>
  <c r="Y544" i="19"/>
  <c r="Y545" i="19"/>
  <c r="Y546" i="19"/>
  <c r="Y547" i="19"/>
  <c r="Y548" i="19"/>
  <c r="Y549" i="19"/>
  <c r="Y550" i="19"/>
  <c r="Y551" i="19"/>
  <c r="Y552" i="19"/>
  <c r="Y553" i="19"/>
  <c r="Y554" i="19"/>
  <c r="Y555" i="19"/>
  <c r="Y556" i="19"/>
  <c r="Y557" i="19"/>
  <c r="Y558" i="19"/>
  <c r="Y559" i="19"/>
  <c r="Y560" i="19"/>
  <c r="Y561" i="19"/>
  <c r="Y562" i="19"/>
  <c r="Y563" i="19"/>
  <c r="Y564" i="19"/>
  <c r="Y565" i="19"/>
  <c r="Y567" i="19"/>
  <c r="Y568" i="19"/>
  <c r="Y569" i="19"/>
  <c r="Y570" i="19"/>
  <c r="Y571" i="19"/>
  <c r="Y572" i="19"/>
  <c r="Y573" i="19"/>
  <c r="Y574" i="19"/>
  <c r="Y575" i="19"/>
  <c r="Y576" i="19"/>
  <c r="Y577" i="19"/>
  <c r="Y578" i="19"/>
  <c r="Y579" i="19"/>
  <c r="Y580" i="19"/>
  <c r="Y581" i="19"/>
  <c r="Y582" i="19"/>
  <c r="Y583" i="19"/>
  <c r="Y584" i="19"/>
  <c r="Y585" i="19"/>
  <c r="Y586" i="19"/>
  <c r="Y587" i="19"/>
  <c r="Y588" i="19"/>
  <c r="Y589" i="19"/>
  <c r="Y590" i="19"/>
  <c r="Y591" i="19"/>
  <c r="Y592" i="19"/>
  <c r="Y593" i="19"/>
  <c r="Y594" i="19"/>
  <c r="Y595" i="19"/>
  <c r="Y597" i="19"/>
  <c r="Y598" i="19"/>
  <c r="Y599" i="19"/>
  <c r="Y600" i="19"/>
  <c r="Y601" i="19"/>
  <c r="Y602" i="19"/>
  <c r="Y603" i="19"/>
  <c r="Y604" i="19"/>
  <c r="Y605" i="19"/>
  <c r="Y606" i="19"/>
  <c r="Y607" i="19"/>
  <c r="Y608" i="19"/>
  <c r="Y609" i="19"/>
  <c r="Y610" i="19"/>
  <c r="Y611" i="19"/>
  <c r="Y612" i="19"/>
  <c r="Y613" i="19"/>
  <c r="Y614" i="19"/>
  <c r="Y615" i="19"/>
  <c r="Y616" i="19"/>
  <c r="Y617" i="19"/>
  <c r="Y618" i="19"/>
  <c r="Y620" i="19"/>
  <c r="Y621" i="19"/>
  <c r="Y622" i="19"/>
  <c r="Y623" i="19"/>
  <c r="Y624" i="19"/>
  <c r="Y625" i="19"/>
  <c r="Y626" i="19"/>
  <c r="Y627" i="19"/>
  <c r="Y628" i="19"/>
  <c r="Y629" i="19"/>
  <c r="Y630" i="19"/>
  <c r="Y631" i="19"/>
  <c r="Y632" i="19"/>
  <c r="Y633" i="19"/>
  <c r="Y634" i="19"/>
  <c r="Y635" i="19"/>
  <c r="Y636" i="19"/>
  <c r="Y637" i="19"/>
  <c r="Y638" i="19"/>
  <c r="Y639" i="19"/>
  <c r="Y640" i="19"/>
  <c r="Y641" i="19"/>
  <c r="Y643" i="19"/>
  <c r="Y644" i="19"/>
  <c r="Y645" i="19"/>
  <c r="Y646" i="19"/>
  <c r="Y647" i="19"/>
  <c r="Y648" i="19"/>
  <c r="Y649" i="19"/>
  <c r="Y650" i="19"/>
  <c r="Y651" i="19"/>
  <c r="Y652" i="19"/>
  <c r="Y653" i="19"/>
  <c r="Y654" i="19"/>
  <c r="Y655" i="19"/>
  <c r="Y656" i="19"/>
  <c r="Y657" i="19"/>
  <c r="Y658" i="19"/>
  <c r="Y659" i="19"/>
  <c r="Y660" i="19"/>
  <c r="Y661" i="19"/>
  <c r="Y662" i="19"/>
  <c r="Y663" i="19"/>
  <c r="Y664" i="19"/>
  <c r="Y666" i="19"/>
  <c r="Y667" i="19"/>
  <c r="Y668" i="19"/>
  <c r="Y669" i="19"/>
  <c r="Y670" i="19"/>
  <c r="Y671" i="19"/>
  <c r="Y672" i="19"/>
  <c r="Y673" i="19"/>
  <c r="Y674" i="19"/>
  <c r="Y675" i="19"/>
  <c r="Y676" i="19"/>
  <c r="Y677" i="19"/>
  <c r="Y678" i="19"/>
  <c r="Y679" i="19"/>
  <c r="Y680" i="19"/>
  <c r="Y681" i="19"/>
  <c r="Y682" i="19"/>
  <c r="Y683" i="19"/>
  <c r="Y684" i="19"/>
  <c r="Y685" i="19"/>
  <c r="Y686" i="19"/>
  <c r="Y687" i="19"/>
  <c r="Y689" i="19"/>
  <c r="Y690" i="19"/>
  <c r="Y691" i="19"/>
  <c r="Y692" i="19"/>
  <c r="Y693" i="19"/>
  <c r="Y694" i="19"/>
  <c r="Y696" i="19"/>
  <c r="Y697" i="19"/>
  <c r="Y698" i="19"/>
  <c r="Y699" i="19"/>
  <c r="Y700" i="19"/>
  <c r="Y701" i="19"/>
  <c r="Y703" i="19"/>
  <c r="Y704" i="19"/>
  <c r="Y705" i="19"/>
  <c r="Y706" i="19"/>
  <c r="Y707" i="19"/>
  <c r="Y708" i="19"/>
  <c r="Y709" i="19"/>
  <c r="Y710" i="19"/>
  <c r="Y711" i="19"/>
  <c r="Y712" i="19"/>
  <c r="Y713" i="19"/>
  <c r="Y714" i="19"/>
  <c r="Y715" i="19"/>
  <c r="Y716" i="19"/>
  <c r="Y717" i="19"/>
  <c r="Y718" i="19"/>
  <c r="Y719" i="19"/>
  <c r="Y720" i="19"/>
  <c r="Y721" i="19"/>
  <c r="Y722" i="19"/>
  <c r="Y723" i="19"/>
  <c r="Y724" i="19"/>
  <c r="Y725" i="19"/>
  <c r="Y726" i="19"/>
  <c r="Y727" i="19"/>
  <c r="Y728" i="19"/>
  <c r="Y729" i="19"/>
  <c r="Y730" i="19"/>
  <c r="Y731" i="19"/>
  <c r="Y732" i="19"/>
  <c r="Y733" i="19"/>
  <c r="Y734" i="19"/>
  <c r="Y735" i="19"/>
  <c r="Y736" i="19"/>
  <c r="Y737" i="19"/>
  <c r="Y738" i="19"/>
  <c r="Y740" i="19"/>
  <c r="Y741" i="19"/>
  <c r="Y742" i="19"/>
  <c r="Y743" i="19"/>
  <c r="Y744" i="19"/>
  <c r="Y745" i="19"/>
  <c r="Y746" i="19"/>
  <c r="Y747" i="19"/>
  <c r="Y748" i="19"/>
  <c r="Y749" i="19"/>
  <c r="Y750" i="19"/>
  <c r="Y752" i="19"/>
  <c r="Y753" i="19"/>
  <c r="Y754" i="19"/>
  <c r="Y755" i="19"/>
  <c r="Y756" i="19"/>
  <c r="Y757" i="19"/>
  <c r="Y758" i="19"/>
  <c r="Y759" i="19"/>
  <c r="Y760" i="19"/>
  <c r="Y761" i="19"/>
  <c r="Y765" i="19"/>
  <c r="Y766" i="19"/>
  <c r="Y767" i="19"/>
  <c r="Y768" i="19"/>
  <c r="Y770" i="19"/>
  <c r="Y771" i="19"/>
  <c r="Y772" i="19"/>
  <c r="Y773" i="19"/>
  <c r="Y774" i="19"/>
  <c r="Y781" i="19"/>
  <c r="Y782" i="19"/>
  <c r="Y783" i="19"/>
  <c r="Y785" i="19"/>
  <c r="Y786" i="19"/>
  <c r="Y787" i="19"/>
  <c r="Y788" i="19"/>
  <c r="Y789" i="19"/>
  <c r="Y791" i="19"/>
  <c r="Y792" i="19"/>
  <c r="Y793" i="19"/>
  <c r="Y794" i="19"/>
  <c r="Y801" i="19"/>
  <c r="Y802" i="19"/>
  <c r="Y803" i="19"/>
  <c r="Y804" i="19"/>
  <c r="Y805" i="19"/>
  <c r="Y806" i="19"/>
  <c r="Y807" i="19"/>
  <c r="Y808" i="19"/>
  <c r="Y809" i="19"/>
  <c r="Y810" i="19"/>
  <c r="Y811" i="19"/>
  <c r="Y812" i="19"/>
  <c r="Y813" i="19"/>
  <c r="Y814" i="19"/>
  <c r="Y815" i="19"/>
  <c r="Y816" i="19"/>
  <c r="Y817" i="19"/>
  <c r="Y818" i="19"/>
  <c r="Y819" i="19"/>
  <c r="Y820" i="19"/>
  <c r="Y821" i="19"/>
  <c r="Y822" i="19"/>
  <c r="Y823" i="19"/>
  <c r="Y824" i="19"/>
  <c r="Y825" i="19"/>
  <c r="Y826" i="19"/>
  <c r="Y827" i="19"/>
  <c r="Y832" i="19"/>
  <c r="Y833" i="19"/>
  <c r="Y834" i="19"/>
  <c r="Y835" i="19"/>
  <c r="Y842" i="19"/>
  <c r="Y844" i="19"/>
  <c r="Y845" i="19"/>
  <c r="Y846" i="19"/>
  <c r="Y847" i="19"/>
  <c r="Y859" i="19"/>
  <c r="Y860" i="19"/>
  <c r="Y862" i="19"/>
  <c r="Y863" i="19"/>
  <c r="Y868" i="19"/>
  <c r="Y869" i="19"/>
  <c r="Y870" i="19"/>
  <c r="Y871" i="19"/>
  <c r="Y872" i="19"/>
  <c r="Y873" i="19"/>
  <c r="Y878" i="19"/>
  <c r="Y879" i="19"/>
  <c r="Y880" i="19"/>
  <c r="Y881" i="19"/>
  <c r="Y883" i="19"/>
  <c r="Y886" i="19"/>
  <c r="Y887" i="19"/>
  <c r="Y888" i="19"/>
  <c r="Y889" i="19"/>
  <c r="Y890" i="19"/>
  <c r="Y891" i="19"/>
  <c r="Y892" i="19"/>
  <c r="Y893" i="19"/>
  <c r="Y894" i="19"/>
  <c r="Y895" i="19"/>
  <c r="Y896" i="19"/>
  <c r="Y897" i="19"/>
  <c r="Y898" i="19"/>
  <c r="Y899" i="19"/>
  <c r="Y900" i="19"/>
  <c r="Y901" i="19"/>
  <c r="Y902" i="19"/>
  <c r="Y903" i="19"/>
  <c r="Y904" i="19"/>
  <c r="Y905" i="19"/>
  <c r="Y906" i="19"/>
  <c r="Y907" i="19"/>
  <c r="Y908" i="19"/>
  <c r="Y909" i="19"/>
  <c r="Y910" i="19"/>
  <c r="Y919" i="19"/>
  <c r="Y920" i="19"/>
  <c r="Y921" i="19"/>
  <c r="Y922" i="19"/>
  <c r="Y923" i="19"/>
  <c r="Y930" i="19"/>
  <c r="Y931" i="19"/>
  <c r="Y932" i="19"/>
  <c r="Y933" i="19"/>
  <c r="Y934" i="19"/>
  <c r="Y935" i="19"/>
  <c r="Y936" i="19"/>
  <c r="Y937" i="19"/>
  <c r="Y938" i="19"/>
  <c r="Y3" i="19"/>
  <c r="W5" i="19"/>
  <c r="W6" i="19"/>
  <c r="W7" i="19"/>
  <c r="W8" i="19"/>
  <c r="W9" i="19"/>
  <c r="W10" i="19"/>
  <c r="W11" i="19"/>
  <c r="W12" i="19"/>
  <c r="W14" i="19"/>
  <c r="W15" i="19"/>
  <c r="W16" i="19"/>
  <c r="W17" i="19"/>
  <c r="W19" i="19"/>
  <c r="W20" i="19"/>
  <c r="W21" i="19"/>
  <c r="W22" i="19"/>
  <c r="W25" i="19"/>
  <c r="W26" i="19"/>
  <c r="W27" i="19"/>
  <c r="W28" i="19"/>
  <c r="W29" i="19"/>
  <c r="W32" i="19"/>
  <c r="W33" i="19"/>
  <c r="W34" i="19"/>
  <c r="W35" i="19"/>
  <c r="W36" i="19"/>
  <c r="W37" i="19"/>
  <c r="W38" i="19"/>
  <c r="W39" i="19"/>
  <c r="W40" i="19"/>
  <c r="W41" i="19"/>
  <c r="W42" i="19"/>
  <c r="W43" i="19"/>
  <c r="W50" i="19"/>
  <c r="W51" i="19"/>
  <c r="W52" i="19"/>
  <c r="W53" i="19"/>
  <c r="W54" i="19"/>
  <c r="W58" i="19"/>
  <c r="W59" i="19"/>
  <c r="W60" i="19"/>
  <c r="W61" i="19"/>
  <c r="W62" i="19"/>
  <c r="W64" i="19"/>
  <c r="W65" i="19"/>
  <c r="W66" i="19"/>
  <c r="W67" i="19"/>
  <c r="W70" i="19"/>
  <c r="W71" i="19"/>
  <c r="W77" i="19"/>
  <c r="W78" i="19"/>
  <c r="W79" i="19"/>
  <c r="W80" i="19"/>
  <c r="W81" i="19"/>
  <c r="W82" i="19"/>
  <c r="W83" i="19"/>
  <c r="W84" i="19"/>
  <c r="W85" i="19"/>
  <c r="W86" i="19"/>
  <c r="W88" i="19"/>
  <c r="W89" i="19"/>
  <c r="W90" i="19"/>
  <c r="W91" i="19"/>
  <c r="W92" i="19"/>
  <c r="W93" i="19"/>
  <c r="W94" i="19"/>
  <c r="W95" i="19"/>
  <c r="W96" i="19"/>
  <c r="W97" i="19"/>
  <c r="W98" i="19"/>
  <c r="W99" i="19"/>
  <c r="W100" i="19"/>
  <c r="W101" i="19"/>
  <c r="W102" i="19"/>
  <c r="W103" i="19"/>
  <c r="W104" i="19"/>
  <c r="W105" i="19"/>
  <c r="W106" i="19"/>
  <c r="W107" i="19"/>
  <c r="W108" i="19"/>
  <c r="W109" i="19"/>
  <c r="W110" i="19"/>
  <c r="W111" i="19"/>
  <c r="W112" i="19"/>
  <c r="W113" i="19"/>
  <c r="W114" i="19"/>
  <c r="W115" i="19"/>
  <c r="W116" i="19"/>
  <c r="W117" i="19"/>
  <c r="W119" i="19"/>
  <c r="W120" i="19"/>
  <c r="W121" i="19"/>
  <c r="W122" i="19"/>
  <c r="W123" i="19"/>
  <c r="W124" i="19"/>
  <c r="W125" i="19"/>
  <c r="W126" i="19"/>
  <c r="W127" i="19"/>
  <c r="W128" i="19"/>
  <c r="W129" i="19"/>
  <c r="W130" i="19"/>
  <c r="W132" i="19"/>
  <c r="W133" i="19"/>
  <c r="W134" i="19"/>
  <c r="W135" i="19"/>
  <c r="W136" i="19"/>
  <c r="W137" i="19"/>
  <c r="W138" i="19"/>
  <c r="W139" i="19"/>
  <c r="W140" i="19"/>
  <c r="W141" i="19"/>
  <c r="W142" i="19"/>
  <c r="W143" i="19"/>
  <c r="W144" i="19"/>
  <c r="W145" i="19"/>
  <c r="W146" i="19"/>
  <c r="W147" i="19"/>
  <c r="W148" i="19"/>
  <c r="W149" i="19"/>
  <c r="W150" i="19"/>
  <c r="W151" i="19"/>
  <c r="W152" i="19"/>
  <c r="W153" i="19"/>
  <c r="W154" i="19"/>
  <c r="W155" i="19"/>
  <c r="W156" i="19"/>
  <c r="W157" i="19"/>
  <c r="W158" i="19"/>
  <c r="W159" i="19"/>
  <c r="W160" i="19"/>
  <c r="W161" i="19"/>
  <c r="W163" i="19"/>
  <c r="W164" i="19"/>
  <c r="W165" i="19"/>
  <c r="W166" i="19"/>
  <c r="W167" i="19"/>
  <c r="W168" i="19"/>
  <c r="W169" i="19"/>
  <c r="W170" i="19"/>
  <c r="W171" i="19"/>
  <c r="W172" i="19"/>
  <c r="W173" i="19"/>
  <c r="W174" i="19"/>
  <c r="W175" i="19"/>
  <c r="W176" i="19"/>
  <c r="W177" i="19"/>
  <c r="W178" i="19"/>
  <c r="W179" i="19"/>
  <c r="W180" i="19"/>
  <c r="W181" i="19"/>
  <c r="W182" i="19"/>
  <c r="W183" i="19"/>
  <c r="W184" i="19"/>
  <c r="W185" i="19"/>
  <c r="W186" i="19"/>
  <c r="W187" i="19"/>
  <c r="W188" i="19"/>
  <c r="W189" i="19"/>
  <c r="W190" i="19"/>
  <c r="W191" i="19"/>
  <c r="W193" i="19"/>
  <c r="W194" i="19"/>
  <c r="W195" i="19"/>
  <c r="W196" i="19"/>
  <c r="W197" i="19"/>
  <c r="W198" i="19"/>
  <c r="W199" i="19"/>
  <c r="W200" i="19"/>
  <c r="W201" i="19"/>
  <c r="W202" i="19"/>
  <c r="W203" i="19"/>
  <c r="W204" i="19"/>
  <c r="W205" i="19"/>
  <c r="W206" i="19"/>
  <c r="W207" i="19"/>
  <c r="W208" i="19"/>
  <c r="W209" i="19"/>
  <c r="W210" i="19"/>
  <c r="W211" i="19"/>
  <c r="W212" i="19"/>
  <c r="W213" i="19"/>
  <c r="W214" i="19"/>
  <c r="W215" i="19"/>
  <c r="W216" i="19"/>
  <c r="W217" i="19"/>
  <c r="W218" i="19"/>
  <c r="W220" i="19"/>
  <c r="W221" i="19"/>
  <c r="W222" i="19"/>
  <c r="W223" i="19"/>
  <c r="W224" i="19"/>
  <c r="W225" i="19"/>
  <c r="W226" i="19"/>
  <c r="W227" i="19"/>
  <c r="W228" i="19"/>
  <c r="W229" i="19"/>
  <c r="W230" i="19"/>
  <c r="W231" i="19"/>
  <c r="W232" i="19"/>
  <c r="W233" i="19"/>
  <c r="W234" i="19"/>
  <c r="W235" i="19"/>
  <c r="W236" i="19"/>
  <c r="W237" i="19"/>
  <c r="W238" i="19"/>
  <c r="W239" i="19"/>
  <c r="W240" i="19"/>
  <c r="W241" i="19"/>
  <c r="W242" i="19"/>
  <c r="W243" i="19"/>
  <c r="W244" i="19"/>
  <c r="W245" i="19"/>
  <c r="W247" i="19"/>
  <c r="W248" i="19"/>
  <c r="W249" i="19"/>
  <c r="W250" i="19"/>
  <c r="W251" i="19"/>
  <c r="W252" i="19"/>
  <c r="W253" i="19"/>
  <c r="W254" i="19"/>
  <c r="W255" i="19"/>
  <c r="W256" i="19"/>
  <c r="W257" i="19"/>
  <c r="W258" i="19"/>
  <c r="W259" i="19"/>
  <c r="W260" i="19"/>
  <c r="W261" i="19"/>
  <c r="W262" i="19"/>
  <c r="W263" i="19"/>
  <c r="W264" i="19"/>
  <c r="W265" i="19"/>
  <c r="W266" i="19"/>
  <c r="W267" i="19"/>
  <c r="W268" i="19"/>
  <c r="W269" i="19"/>
  <c r="W270" i="19"/>
  <c r="W271" i="19"/>
  <c r="W272" i="19"/>
  <c r="W274" i="19"/>
  <c r="W275" i="19"/>
  <c r="W276" i="19"/>
  <c r="W277" i="19"/>
  <c r="W278" i="19"/>
  <c r="W279" i="19"/>
  <c r="W280" i="19"/>
  <c r="W281" i="19"/>
  <c r="W282" i="19"/>
  <c r="W283" i="19"/>
  <c r="W284" i="19"/>
  <c r="W285" i="19"/>
  <c r="W286" i="19"/>
  <c r="W287" i="19"/>
  <c r="W288" i="19"/>
  <c r="W289" i="19"/>
  <c r="W290" i="19"/>
  <c r="W291" i="19"/>
  <c r="W292" i="19"/>
  <c r="W293" i="19"/>
  <c r="W294" i="19"/>
  <c r="W295" i="19"/>
  <c r="W296" i="19"/>
  <c r="W297" i="19"/>
  <c r="W298" i="19"/>
  <c r="W299" i="19"/>
  <c r="W300" i="19"/>
  <c r="W301" i="19"/>
  <c r="W302" i="19"/>
  <c r="W304" i="19"/>
  <c r="W305" i="19"/>
  <c r="W306" i="19"/>
  <c r="W307" i="19"/>
  <c r="W308" i="19"/>
  <c r="W309" i="19"/>
  <c r="W310" i="19"/>
  <c r="W311" i="19"/>
  <c r="W312" i="19"/>
  <c r="W313" i="19"/>
  <c r="W314" i="19"/>
  <c r="W338" i="19"/>
  <c r="W341" i="19"/>
  <c r="W342" i="19"/>
  <c r="W343" i="19"/>
  <c r="W344" i="19"/>
  <c r="W345" i="19"/>
  <c r="W346" i="19"/>
  <c r="W347" i="19"/>
  <c r="W348" i="19"/>
  <c r="W349" i="19"/>
  <c r="W350" i="19"/>
  <c r="W351" i="19"/>
  <c r="W352" i="19"/>
  <c r="W353" i="19"/>
  <c r="W354" i="19"/>
  <c r="W355" i="19"/>
  <c r="W356" i="19"/>
  <c r="W357" i="19"/>
  <c r="W358" i="19"/>
  <c r="W359" i="19"/>
  <c r="W360" i="19"/>
  <c r="W361" i="19"/>
  <c r="W362" i="19"/>
  <c r="W363" i="19"/>
  <c r="W364" i="19"/>
  <c r="W365" i="19"/>
  <c r="W366" i="19"/>
  <c r="W376" i="19"/>
  <c r="W377" i="19"/>
  <c r="W378" i="19"/>
  <c r="W379" i="19"/>
  <c r="W380" i="19"/>
  <c r="W384" i="19"/>
  <c r="W385" i="19"/>
  <c r="W386" i="19"/>
  <c r="W387" i="19"/>
  <c r="W389" i="19"/>
  <c r="W390" i="19"/>
  <c r="W391" i="19"/>
  <c r="W392" i="19"/>
  <c r="W393" i="19"/>
  <c r="W394" i="19"/>
  <c r="W395" i="19"/>
  <c r="W396" i="19"/>
  <c r="W397" i="19"/>
  <c r="W398" i="19"/>
  <c r="W399" i="19"/>
  <c r="W400" i="19"/>
  <c r="W401" i="19"/>
  <c r="W402" i="19"/>
  <c r="W403" i="19"/>
  <c r="W404" i="19"/>
  <c r="W405" i="19"/>
  <c r="W406" i="19"/>
  <c r="W407" i="19"/>
  <c r="W408" i="19"/>
  <c r="W409" i="19"/>
  <c r="W410" i="19"/>
  <c r="W411" i="19"/>
  <c r="W412" i="19"/>
  <c r="W413" i="19"/>
  <c r="W414" i="19"/>
  <c r="W415" i="19"/>
  <c r="W416" i="19"/>
  <c r="W417" i="19"/>
  <c r="W418" i="19"/>
  <c r="W420" i="19"/>
  <c r="W421" i="19"/>
  <c r="W422" i="19"/>
  <c r="W423" i="19"/>
  <c r="W424" i="19"/>
  <c r="W425" i="19"/>
  <c r="W426" i="19"/>
  <c r="W427" i="19"/>
  <c r="W428" i="19"/>
  <c r="W429" i="19"/>
  <c r="W430" i="19"/>
  <c r="W431" i="19"/>
  <c r="W432" i="19"/>
  <c r="W433" i="19"/>
  <c r="W434" i="19"/>
  <c r="W435" i="19"/>
  <c r="W436" i="19"/>
  <c r="W437" i="19"/>
  <c r="W438" i="19"/>
  <c r="W439" i="19"/>
  <c r="W440" i="19"/>
  <c r="W441" i="19"/>
  <c r="W442" i="19"/>
  <c r="W443" i="19"/>
  <c r="W444" i="19"/>
  <c r="W445" i="19"/>
  <c r="W446" i="19"/>
  <c r="W447" i="19"/>
  <c r="W448" i="19"/>
  <c r="W449" i="19"/>
  <c r="W450" i="19"/>
  <c r="W451" i="19"/>
  <c r="W452" i="19"/>
  <c r="W454" i="19"/>
  <c r="W455" i="19"/>
  <c r="W456" i="19"/>
  <c r="W457" i="19"/>
  <c r="W458" i="19"/>
  <c r="W459" i="19"/>
  <c r="W460" i="19"/>
  <c r="W461" i="19"/>
  <c r="W462" i="19"/>
  <c r="W463" i="19"/>
  <c r="W464" i="19"/>
  <c r="W465" i="19"/>
  <c r="W466" i="19"/>
  <c r="W467" i="19"/>
  <c r="W468" i="19"/>
  <c r="W469" i="19"/>
  <c r="W470" i="19"/>
  <c r="W471" i="19"/>
  <c r="W472" i="19"/>
  <c r="W473" i="19"/>
  <c r="W474" i="19"/>
  <c r="W475" i="19"/>
  <c r="W476" i="19"/>
  <c r="W477" i="19"/>
  <c r="W478" i="19"/>
  <c r="W479" i="19"/>
  <c r="W480" i="19"/>
  <c r="W481" i="19"/>
  <c r="W482" i="19"/>
  <c r="W483" i="19"/>
  <c r="W484" i="19"/>
  <c r="W486" i="19"/>
  <c r="W487" i="19"/>
  <c r="W488" i="19"/>
  <c r="W489" i="19"/>
  <c r="W490" i="19"/>
  <c r="W491" i="19"/>
  <c r="W492" i="19"/>
  <c r="W493" i="19"/>
  <c r="W494" i="19"/>
  <c r="W495" i="19"/>
  <c r="W496" i="19"/>
  <c r="W497" i="19"/>
  <c r="W498" i="19"/>
  <c r="W499" i="19"/>
  <c r="W500" i="19"/>
  <c r="W501" i="19"/>
  <c r="W502" i="19"/>
  <c r="W503" i="19"/>
  <c r="W504" i="19"/>
  <c r="W505" i="19"/>
  <c r="W507" i="19"/>
  <c r="W508" i="19"/>
  <c r="W509" i="19"/>
  <c r="W510" i="19"/>
  <c r="W511" i="19"/>
  <c r="W512" i="19"/>
  <c r="W513" i="19"/>
  <c r="W514" i="19"/>
  <c r="W515" i="19"/>
  <c r="W516" i="19"/>
  <c r="W517" i="19"/>
  <c r="W518" i="19"/>
  <c r="W519" i="19"/>
  <c r="W520" i="19"/>
  <c r="W521" i="19"/>
  <c r="W522" i="19"/>
  <c r="W523" i="19"/>
  <c r="W524" i="19"/>
  <c r="W525" i="19"/>
  <c r="W526" i="19"/>
  <c r="W527" i="19"/>
  <c r="W528" i="19"/>
  <c r="W529" i="19"/>
  <c r="W530" i="19"/>
  <c r="W531" i="19"/>
  <c r="W532" i="19"/>
  <c r="W533" i="19"/>
  <c r="W534" i="19"/>
  <c r="W535" i="19"/>
  <c r="W537" i="19"/>
  <c r="W538" i="19"/>
  <c r="W539" i="19"/>
  <c r="W540" i="19"/>
  <c r="W541" i="19"/>
  <c r="W542" i="19"/>
  <c r="W543" i="19"/>
  <c r="W544" i="19"/>
  <c r="W545" i="19"/>
  <c r="W546" i="19"/>
  <c r="W547" i="19"/>
  <c r="W548" i="19"/>
  <c r="W549" i="19"/>
  <c r="W550" i="19"/>
  <c r="W551" i="19"/>
  <c r="W552" i="19"/>
  <c r="W553" i="19"/>
  <c r="W554" i="19"/>
  <c r="W555" i="19"/>
  <c r="W556" i="19"/>
  <c r="W557" i="19"/>
  <c r="W558" i="19"/>
  <c r="W559" i="19"/>
  <c r="W560" i="19"/>
  <c r="W561" i="19"/>
  <c r="W562" i="19"/>
  <c r="W563" i="19"/>
  <c r="W564" i="19"/>
  <c r="W565" i="19"/>
  <c r="W567" i="19"/>
  <c r="W568" i="19"/>
  <c r="W569" i="19"/>
  <c r="W570" i="19"/>
  <c r="W571" i="19"/>
  <c r="W572" i="19"/>
  <c r="W573" i="19"/>
  <c r="W574" i="19"/>
  <c r="W575" i="19"/>
  <c r="W576" i="19"/>
  <c r="W577" i="19"/>
  <c r="W578" i="19"/>
  <c r="W579" i="19"/>
  <c r="W580" i="19"/>
  <c r="W581" i="19"/>
  <c r="W582" i="19"/>
  <c r="W583" i="19"/>
  <c r="W584" i="19"/>
  <c r="W585" i="19"/>
  <c r="W586" i="19"/>
  <c r="W587" i="19"/>
  <c r="W588" i="19"/>
  <c r="W589" i="19"/>
  <c r="W590" i="19"/>
  <c r="W591" i="19"/>
  <c r="W592" i="19"/>
  <c r="W593" i="19"/>
  <c r="W594" i="19"/>
  <c r="W595" i="19"/>
  <c r="W597" i="19"/>
  <c r="W598" i="19"/>
  <c r="W599" i="19"/>
  <c r="W600" i="19"/>
  <c r="W601" i="19"/>
  <c r="W602" i="19"/>
  <c r="W603" i="19"/>
  <c r="W604" i="19"/>
  <c r="W605" i="19"/>
  <c r="W606" i="19"/>
  <c r="W607" i="19"/>
  <c r="W608" i="19"/>
  <c r="W609" i="19"/>
  <c r="W610" i="19"/>
  <c r="W611" i="19"/>
  <c r="W612" i="19"/>
  <c r="W613" i="19"/>
  <c r="W614" i="19"/>
  <c r="W615" i="19"/>
  <c r="W616" i="19"/>
  <c r="W617" i="19"/>
  <c r="W618" i="19"/>
  <c r="W620" i="19"/>
  <c r="W621" i="19"/>
  <c r="W622" i="19"/>
  <c r="W623" i="19"/>
  <c r="W624" i="19"/>
  <c r="W625" i="19"/>
  <c r="W626" i="19"/>
  <c r="W627" i="19"/>
  <c r="W628" i="19"/>
  <c r="W629" i="19"/>
  <c r="W630" i="19"/>
  <c r="W631" i="19"/>
  <c r="W632" i="19"/>
  <c r="W633" i="19"/>
  <c r="W634" i="19"/>
  <c r="W635" i="19"/>
  <c r="W636" i="19"/>
  <c r="W637" i="19"/>
  <c r="W638" i="19"/>
  <c r="W639" i="19"/>
  <c r="W640" i="19"/>
  <c r="W641" i="19"/>
  <c r="W643" i="19"/>
  <c r="W644" i="19"/>
  <c r="W645" i="19"/>
  <c r="W646" i="19"/>
  <c r="W647" i="19"/>
  <c r="W648" i="19"/>
  <c r="W649" i="19"/>
  <c r="W650" i="19"/>
  <c r="W651" i="19"/>
  <c r="W652" i="19"/>
  <c r="W653" i="19"/>
  <c r="W654" i="19"/>
  <c r="W655" i="19"/>
  <c r="W656" i="19"/>
  <c r="W657" i="19"/>
  <c r="W658" i="19"/>
  <c r="W659" i="19"/>
  <c r="W660" i="19"/>
  <c r="W661" i="19"/>
  <c r="W662" i="19"/>
  <c r="W663" i="19"/>
  <c r="W664" i="19"/>
  <c r="W666" i="19"/>
  <c r="W667" i="19"/>
  <c r="W668" i="19"/>
  <c r="W669" i="19"/>
  <c r="W670" i="19"/>
  <c r="W671" i="19"/>
  <c r="W672" i="19"/>
  <c r="W673" i="19"/>
  <c r="W674" i="19"/>
  <c r="W675" i="19"/>
  <c r="W676" i="19"/>
  <c r="W677" i="19"/>
  <c r="W678" i="19"/>
  <c r="W679" i="19"/>
  <c r="W680" i="19"/>
  <c r="W681" i="19"/>
  <c r="W682" i="19"/>
  <c r="W683" i="19"/>
  <c r="W684" i="19"/>
  <c r="W685" i="19"/>
  <c r="W686" i="19"/>
  <c r="W687" i="19"/>
  <c r="W689" i="19"/>
  <c r="W690" i="19"/>
  <c r="W691" i="19"/>
  <c r="W692" i="19"/>
  <c r="W693" i="19"/>
  <c r="W694" i="19"/>
  <c r="W696" i="19"/>
  <c r="W697" i="19"/>
  <c r="W698" i="19"/>
  <c r="W699" i="19"/>
  <c r="W700" i="19"/>
  <c r="W701" i="19"/>
  <c r="W703" i="19"/>
  <c r="W704" i="19"/>
  <c r="W705" i="19"/>
  <c r="W706" i="19"/>
  <c r="W707" i="19"/>
  <c r="W708" i="19"/>
  <c r="W709" i="19"/>
  <c r="W710" i="19"/>
  <c r="W711" i="19"/>
  <c r="W712" i="19"/>
  <c r="W713" i="19"/>
  <c r="W714" i="19"/>
  <c r="W715" i="19"/>
  <c r="W716" i="19"/>
  <c r="W717" i="19"/>
  <c r="W718" i="19"/>
  <c r="W719" i="19"/>
  <c r="W720" i="19"/>
  <c r="W721" i="19"/>
  <c r="W722" i="19"/>
  <c r="W723" i="19"/>
  <c r="W724" i="19"/>
  <c r="W725" i="19"/>
  <c r="W726" i="19"/>
  <c r="W727" i="19"/>
  <c r="W728" i="19"/>
  <c r="W729" i="19"/>
  <c r="W730" i="19"/>
  <c r="W731" i="19"/>
  <c r="W732" i="19"/>
  <c r="W733" i="19"/>
  <c r="W734" i="19"/>
  <c r="W735" i="19"/>
  <c r="W736" i="19"/>
  <c r="W737" i="19"/>
  <c r="W738" i="19"/>
  <c r="W740" i="19"/>
  <c r="W741" i="19"/>
  <c r="W742" i="19"/>
  <c r="W743" i="19"/>
  <c r="W744" i="19"/>
  <c r="W745" i="19"/>
  <c r="W746" i="19"/>
  <c r="W747" i="19"/>
  <c r="W748" i="19"/>
  <c r="W749" i="19"/>
  <c r="W750" i="19"/>
  <c r="W752" i="19"/>
  <c r="W753" i="19"/>
  <c r="W754" i="19"/>
  <c r="W755" i="19"/>
  <c r="W756" i="19"/>
  <c r="W757" i="19"/>
  <c r="W758" i="19"/>
  <c r="W759" i="19"/>
  <c r="W760" i="19"/>
  <c r="W761" i="19"/>
  <c r="W765" i="19"/>
  <c r="W766" i="19"/>
  <c r="W767" i="19"/>
  <c r="W768" i="19"/>
  <c r="W770" i="19"/>
  <c r="W771" i="19"/>
  <c r="W772" i="19"/>
  <c r="W773" i="19"/>
  <c r="W774" i="19"/>
  <c r="W781" i="19"/>
  <c r="W782" i="19"/>
  <c r="W783" i="19"/>
  <c r="W785" i="19"/>
  <c r="W786" i="19"/>
  <c r="W787" i="19"/>
  <c r="W788" i="19"/>
  <c r="W789" i="19"/>
  <c r="W791" i="19"/>
  <c r="W792" i="19"/>
  <c r="W793" i="19"/>
  <c r="W794" i="19"/>
  <c r="W801" i="19"/>
  <c r="W802" i="19"/>
  <c r="W803" i="19"/>
  <c r="W804" i="19"/>
  <c r="W805" i="19"/>
  <c r="W806" i="19"/>
  <c r="W807" i="19"/>
  <c r="W808" i="19"/>
  <c r="W809" i="19"/>
  <c r="W810" i="19"/>
  <c r="W811" i="19"/>
  <c r="W812" i="19"/>
  <c r="W813" i="19"/>
  <c r="W814" i="19"/>
  <c r="W815" i="19"/>
  <c r="W816" i="19"/>
  <c r="W817" i="19"/>
  <c r="W818" i="19"/>
  <c r="W819" i="19"/>
  <c r="W820" i="19"/>
  <c r="W821" i="19"/>
  <c r="W822" i="19"/>
  <c r="W823" i="19"/>
  <c r="W824" i="19"/>
  <c r="W825" i="19"/>
  <c r="W826" i="19"/>
  <c r="W827" i="19"/>
  <c r="W832" i="19"/>
  <c r="W833" i="19"/>
  <c r="W834" i="19"/>
  <c r="W835" i="19"/>
  <c r="W842" i="19"/>
  <c r="W844" i="19"/>
  <c r="W845" i="19"/>
  <c r="W846" i="19"/>
  <c r="W847" i="19"/>
  <c r="W859" i="19"/>
  <c r="W860" i="19"/>
  <c r="W862" i="19"/>
  <c r="W863" i="19"/>
  <c r="W868" i="19"/>
  <c r="W869" i="19"/>
  <c r="W870" i="19"/>
  <c r="W871" i="19"/>
  <c r="W872" i="19"/>
  <c r="W873" i="19"/>
  <c r="W878" i="19"/>
  <c r="W879" i="19"/>
  <c r="W880" i="19"/>
  <c r="W881" i="19"/>
  <c r="W883" i="19"/>
  <c r="W886" i="19"/>
  <c r="W887" i="19"/>
  <c r="W888" i="19"/>
  <c r="W889" i="19"/>
  <c r="W890" i="19"/>
  <c r="W891" i="19"/>
  <c r="W892" i="19"/>
  <c r="W893" i="19"/>
  <c r="W894" i="19"/>
  <c r="W895" i="19"/>
  <c r="W896" i="19"/>
  <c r="W897" i="19"/>
  <c r="W898" i="19"/>
  <c r="W899" i="19"/>
  <c r="W900" i="19"/>
  <c r="W901" i="19"/>
  <c r="W902" i="19"/>
  <c r="W903" i="19"/>
  <c r="W904" i="19"/>
  <c r="W905" i="19"/>
  <c r="W906" i="19"/>
  <c r="W907" i="19"/>
  <c r="W908" i="19"/>
  <c r="W909" i="19"/>
  <c r="W910" i="19"/>
  <c r="W919" i="19"/>
  <c r="W920" i="19"/>
  <c r="W921" i="19"/>
  <c r="W922" i="19"/>
  <c r="W923" i="19"/>
  <c r="W930" i="19"/>
  <c r="W931" i="19"/>
  <c r="W932" i="19"/>
  <c r="W933" i="19"/>
  <c r="W934" i="19"/>
  <c r="W935" i="19"/>
  <c r="W936" i="19"/>
  <c r="W937" i="19"/>
  <c r="W938" i="19"/>
  <c r="W3" i="19"/>
  <c r="U5" i="19"/>
  <c r="U6" i="19"/>
  <c r="U7" i="19"/>
  <c r="U8" i="19"/>
  <c r="U9" i="19"/>
  <c r="U10" i="19"/>
  <c r="U11" i="19"/>
  <c r="U12" i="19"/>
  <c r="U14" i="19"/>
  <c r="U15" i="19"/>
  <c r="U16" i="19"/>
  <c r="U17" i="19"/>
  <c r="U19" i="19"/>
  <c r="U20" i="19"/>
  <c r="U21" i="19"/>
  <c r="U22" i="19"/>
  <c r="U25" i="19"/>
  <c r="U26" i="19"/>
  <c r="U27" i="19"/>
  <c r="U28" i="19"/>
  <c r="U29" i="19"/>
  <c r="U32" i="19"/>
  <c r="U33" i="19"/>
  <c r="U34" i="19"/>
  <c r="U35" i="19"/>
  <c r="U36" i="19"/>
  <c r="U37" i="19"/>
  <c r="U38" i="19"/>
  <c r="U39" i="19"/>
  <c r="U40" i="19"/>
  <c r="U41" i="19"/>
  <c r="U42" i="19"/>
  <c r="U43" i="19"/>
  <c r="U50" i="19"/>
  <c r="U51" i="19"/>
  <c r="U52" i="19"/>
  <c r="U53" i="19"/>
  <c r="U54" i="19"/>
  <c r="U58" i="19"/>
  <c r="U59" i="19"/>
  <c r="U60" i="19"/>
  <c r="U61" i="19"/>
  <c r="U62" i="19"/>
  <c r="U64" i="19"/>
  <c r="U65" i="19"/>
  <c r="U66" i="19"/>
  <c r="U67" i="19"/>
  <c r="U70" i="19"/>
  <c r="U71" i="19"/>
  <c r="U77" i="19"/>
  <c r="U78" i="19"/>
  <c r="U79" i="19"/>
  <c r="U80" i="19"/>
  <c r="U81" i="19"/>
  <c r="U82" i="19"/>
  <c r="U83" i="19"/>
  <c r="U84" i="19"/>
  <c r="U85" i="19"/>
  <c r="U86" i="19"/>
  <c r="U88" i="19"/>
  <c r="U89" i="19"/>
  <c r="U90" i="19"/>
  <c r="U91" i="19"/>
  <c r="U92" i="19"/>
  <c r="U93" i="19"/>
  <c r="U94" i="19"/>
  <c r="U95" i="19"/>
  <c r="U96" i="19"/>
  <c r="U97" i="19"/>
  <c r="U98" i="19"/>
  <c r="U99" i="19"/>
  <c r="U100" i="19"/>
  <c r="U101" i="19"/>
  <c r="U102" i="19"/>
  <c r="U103" i="19"/>
  <c r="U104" i="19"/>
  <c r="U105" i="19"/>
  <c r="U106" i="19"/>
  <c r="U107" i="19"/>
  <c r="U108" i="19"/>
  <c r="U109" i="19"/>
  <c r="U110" i="19"/>
  <c r="U111" i="19"/>
  <c r="U112" i="19"/>
  <c r="U113" i="19"/>
  <c r="U114" i="19"/>
  <c r="U115" i="19"/>
  <c r="U116" i="19"/>
  <c r="U117" i="19"/>
  <c r="U119" i="19"/>
  <c r="U120" i="19"/>
  <c r="U121" i="19"/>
  <c r="U122" i="19"/>
  <c r="U123" i="19"/>
  <c r="U124" i="19"/>
  <c r="U125" i="19"/>
  <c r="U126" i="19"/>
  <c r="U127" i="19"/>
  <c r="U128" i="19"/>
  <c r="U129" i="19"/>
  <c r="U130" i="19"/>
  <c r="U132" i="19"/>
  <c r="U133" i="19"/>
  <c r="U134" i="19"/>
  <c r="U135" i="19"/>
  <c r="U136" i="19"/>
  <c r="U137" i="19"/>
  <c r="U138" i="19"/>
  <c r="U139" i="19"/>
  <c r="U140" i="19"/>
  <c r="U141" i="19"/>
  <c r="U142" i="19"/>
  <c r="U143" i="19"/>
  <c r="U144" i="19"/>
  <c r="U145" i="19"/>
  <c r="U146" i="19"/>
  <c r="U147" i="19"/>
  <c r="U148" i="19"/>
  <c r="U149" i="19"/>
  <c r="U150" i="19"/>
  <c r="U151" i="19"/>
  <c r="U152" i="19"/>
  <c r="U153" i="19"/>
  <c r="U154" i="19"/>
  <c r="U155" i="19"/>
  <c r="U156" i="19"/>
  <c r="U157" i="19"/>
  <c r="U158" i="19"/>
  <c r="U159" i="19"/>
  <c r="U160" i="19"/>
  <c r="U161" i="19"/>
  <c r="U163" i="19"/>
  <c r="U164" i="19"/>
  <c r="U165" i="19"/>
  <c r="U166" i="19"/>
  <c r="U167" i="19"/>
  <c r="U168" i="19"/>
  <c r="U169" i="19"/>
  <c r="U170" i="19"/>
  <c r="U171" i="19"/>
  <c r="U172" i="19"/>
  <c r="U173" i="19"/>
  <c r="U174" i="19"/>
  <c r="U175" i="19"/>
  <c r="U176" i="19"/>
  <c r="U177" i="19"/>
  <c r="U178" i="19"/>
  <c r="U179" i="19"/>
  <c r="U180" i="19"/>
  <c r="U181" i="19"/>
  <c r="U182" i="19"/>
  <c r="U183" i="19"/>
  <c r="U184" i="19"/>
  <c r="U185" i="19"/>
  <c r="U186" i="19"/>
  <c r="U187" i="19"/>
  <c r="U188" i="19"/>
  <c r="U189" i="19"/>
  <c r="U190" i="19"/>
  <c r="U191" i="19"/>
  <c r="U193" i="19"/>
  <c r="U194" i="19"/>
  <c r="U195" i="19"/>
  <c r="U196" i="19"/>
  <c r="U197" i="19"/>
  <c r="U198" i="19"/>
  <c r="U199" i="19"/>
  <c r="U200" i="19"/>
  <c r="U201" i="19"/>
  <c r="U202" i="19"/>
  <c r="U203" i="19"/>
  <c r="U204" i="19"/>
  <c r="U205" i="19"/>
  <c r="U206" i="19"/>
  <c r="U207" i="19"/>
  <c r="U208" i="19"/>
  <c r="U209" i="19"/>
  <c r="U210" i="19"/>
  <c r="U211" i="19"/>
  <c r="U212" i="19"/>
  <c r="U213" i="19"/>
  <c r="U214" i="19"/>
  <c r="U215" i="19"/>
  <c r="U216" i="19"/>
  <c r="U217" i="19"/>
  <c r="U218" i="19"/>
  <c r="U220" i="19"/>
  <c r="U221" i="19"/>
  <c r="U222" i="19"/>
  <c r="U223" i="19"/>
  <c r="U224" i="19"/>
  <c r="U225" i="19"/>
  <c r="U226" i="19"/>
  <c r="U227" i="19"/>
  <c r="U228" i="19"/>
  <c r="U229" i="19"/>
  <c r="U230" i="19"/>
  <c r="U231" i="19"/>
  <c r="U232" i="19"/>
  <c r="U233" i="19"/>
  <c r="U234" i="19"/>
  <c r="U235" i="19"/>
  <c r="U236" i="19"/>
  <c r="U237" i="19"/>
  <c r="U238" i="19"/>
  <c r="U239" i="19"/>
  <c r="U240" i="19"/>
  <c r="U241" i="19"/>
  <c r="U242" i="19"/>
  <c r="U243" i="19"/>
  <c r="U244" i="19"/>
  <c r="U245" i="19"/>
  <c r="U247" i="19"/>
  <c r="U248" i="19"/>
  <c r="U249" i="19"/>
  <c r="U250" i="19"/>
  <c r="U251" i="19"/>
  <c r="U252" i="19"/>
  <c r="U253" i="19"/>
  <c r="U254" i="19"/>
  <c r="U255" i="19"/>
  <c r="U256" i="19"/>
  <c r="U257" i="19"/>
  <c r="U258" i="19"/>
  <c r="U259" i="19"/>
  <c r="U260" i="19"/>
  <c r="U261" i="19"/>
  <c r="U262" i="19"/>
  <c r="U263" i="19"/>
  <c r="U264" i="19"/>
  <c r="U265" i="19"/>
  <c r="U266" i="19"/>
  <c r="U267" i="19"/>
  <c r="U268" i="19"/>
  <c r="U269" i="19"/>
  <c r="U270" i="19"/>
  <c r="U271" i="19"/>
  <c r="U272" i="19"/>
  <c r="U274" i="19"/>
  <c r="U275" i="19"/>
  <c r="U276" i="19"/>
  <c r="U277" i="19"/>
  <c r="U278" i="19"/>
  <c r="U279" i="19"/>
  <c r="U280" i="19"/>
  <c r="U281" i="19"/>
  <c r="U282" i="19"/>
  <c r="U283" i="19"/>
  <c r="U284" i="19"/>
  <c r="U285" i="19"/>
  <c r="U286" i="19"/>
  <c r="U287" i="19"/>
  <c r="U288" i="19"/>
  <c r="U289" i="19"/>
  <c r="U290" i="19"/>
  <c r="U291" i="19"/>
  <c r="U292" i="19"/>
  <c r="U293" i="19"/>
  <c r="U294" i="19"/>
  <c r="U295" i="19"/>
  <c r="U296" i="19"/>
  <c r="U297" i="19"/>
  <c r="U298" i="19"/>
  <c r="U299" i="19"/>
  <c r="U300" i="19"/>
  <c r="U301" i="19"/>
  <c r="U302" i="19"/>
  <c r="U304" i="19"/>
  <c r="U305" i="19"/>
  <c r="U306" i="19"/>
  <c r="U307" i="19"/>
  <c r="U308" i="19"/>
  <c r="U309" i="19"/>
  <c r="U310" i="19"/>
  <c r="U311" i="19"/>
  <c r="U312" i="19"/>
  <c r="U313" i="19"/>
  <c r="U314" i="19"/>
  <c r="U338" i="19"/>
  <c r="U341" i="19"/>
  <c r="U342" i="19"/>
  <c r="U343" i="19"/>
  <c r="U344" i="19"/>
  <c r="U345" i="19"/>
  <c r="U346" i="19"/>
  <c r="U347" i="19"/>
  <c r="U348" i="19"/>
  <c r="U349" i="19"/>
  <c r="U350" i="19"/>
  <c r="U351" i="19"/>
  <c r="U352" i="19"/>
  <c r="U353" i="19"/>
  <c r="U354" i="19"/>
  <c r="U355" i="19"/>
  <c r="U356" i="19"/>
  <c r="U357" i="19"/>
  <c r="U358" i="19"/>
  <c r="U359" i="19"/>
  <c r="U360" i="19"/>
  <c r="U361" i="19"/>
  <c r="U362" i="19"/>
  <c r="U363" i="19"/>
  <c r="U364" i="19"/>
  <c r="U365" i="19"/>
  <c r="U366" i="19"/>
  <c r="U376" i="19"/>
  <c r="U377" i="19"/>
  <c r="U378" i="19"/>
  <c r="U379" i="19"/>
  <c r="U380" i="19"/>
  <c r="U384" i="19"/>
  <c r="U385" i="19"/>
  <c r="U386" i="19"/>
  <c r="U387" i="19"/>
  <c r="U389" i="19"/>
  <c r="U390" i="19"/>
  <c r="U391" i="19"/>
  <c r="U392" i="19"/>
  <c r="U393" i="19"/>
  <c r="U394" i="19"/>
  <c r="U395" i="19"/>
  <c r="U396" i="19"/>
  <c r="U397" i="19"/>
  <c r="U398" i="19"/>
  <c r="U399" i="19"/>
  <c r="U400" i="19"/>
  <c r="U401" i="19"/>
  <c r="U402" i="19"/>
  <c r="U403" i="19"/>
  <c r="U404" i="19"/>
  <c r="U405" i="19"/>
  <c r="U406" i="19"/>
  <c r="U407" i="19"/>
  <c r="U408" i="19"/>
  <c r="U409" i="19"/>
  <c r="U410" i="19"/>
  <c r="U411" i="19"/>
  <c r="U412" i="19"/>
  <c r="U413" i="19"/>
  <c r="U414" i="19"/>
  <c r="U415" i="19"/>
  <c r="U416" i="19"/>
  <c r="U417" i="19"/>
  <c r="U418" i="19"/>
  <c r="U420" i="19"/>
  <c r="U421" i="19"/>
  <c r="U422" i="19"/>
  <c r="U423" i="19"/>
  <c r="U424" i="19"/>
  <c r="U425" i="19"/>
  <c r="U426" i="19"/>
  <c r="U427" i="19"/>
  <c r="U428" i="19"/>
  <c r="U429" i="19"/>
  <c r="U430" i="19"/>
  <c r="U431" i="19"/>
  <c r="U432" i="19"/>
  <c r="U433" i="19"/>
  <c r="U434" i="19"/>
  <c r="U435" i="19"/>
  <c r="U436" i="19"/>
  <c r="U437" i="19"/>
  <c r="U438" i="19"/>
  <c r="U439" i="19"/>
  <c r="U440" i="19"/>
  <c r="U441" i="19"/>
  <c r="U442" i="19"/>
  <c r="U443" i="19"/>
  <c r="U444" i="19"/>
  <c r="U445" i="19"/>
  <c r="U446" i="19"/>
  <c r="U447" i="19"/>
  <c r="U448" i="19"/>
  <c r="U449" i="19"/>
  <c r="U450" i="19"/>
  <c r="U451" i="19"/>
  <c r="U452" i="19"/>
  <c r="U454" i="19"/>
  <c r="U455" i="19"/>
  <c r="U456" i="19"/>
  <c r="U457" i="19"/>
  <c r="U458" i="19"/>
  <c r="U459" i="19"/>
  <c r="U460" i="19"/>
  <c r="U461" i="19"/>
  <c r="U462" i="19"/>
  <c r="U463" i="19"/>
  <c r="U464" i="19"/>
  <c r="U465" i="19"/>
  <c r="U466" i="19"/>
  <c r="U467" i="19"/>
  <c r="U468" i="19"/>
  <c r="U469" i="19"/>
  <c r="U470" i="19"/>
  <c r="U471" i="19"/>
  <c r="U472" i="19"/>
  <c r="U473" i="19"/>
  <c r="U474" i="19"/>
  <c r="U475" i="19"/>
  <c r="U476" i="19"/>
  <c r="U477" i="19"/>
  <c r="U478" i="19"/>
  <c r="U479" i="19"/>
  <c r="U480" i="19"/>
  <c r="U481" i="19"/>
  <c r="U482" i="19"/>
  <c r="U483" i="19"/>
  <c r="U484" i="19"/>
  <c r="U486" i="19"/>
  <c r="U487" i="19"/>
  <c r="U488" i="19"/>
  <c r="U489" i="19"/>
  <c r="U490" i="19"/>
  <c r="U491" i="19"/>
  <c r="U492" i="19"/>
  <c r="U493" i="19"/>
  <c r="U494" i="19"/>
  <c r="U495" i="19"/>
  <c r="U496" i="19"/>
  <c r="U497" i="19"/>
  <c r="U498" i="19"/>
  <c r="U499" i="19"/>
  <c r="U500" i="19"/>
  <c r="U501" i="19"/>
  <c r="U502" i="19"/>
  <c r="U503" i="19"/>
  <c r="U504" i="19"/>
  <c r="U505" i="19"/>
  <c r="U507" i="19"/>
  <c r="U508" i="19"/>
  <c r="U509" i="19"/>
  <c r="U510" i="19"/>
  <c r="U511" i="19"/>
  <c r="U512" i="19"/>
  <c r="U513" i="19"/>
  <c r="U514" i="19"/>
  <c r="U515" i="19"/>
  <c r="U516" i="19"/>
  <c r="U517" i="19"/>
  <c r="U518" i="19"/>
  <c r="U519" i="19"/>
  <c r="U520" i="19"/>
  <c r="U521" i="19"/>
  <c r="U522" i="19"/>
  <c r="U523" i="19"/>
  <c r="U524" i="19"/>
  <c r="U525" i="19"/>
  <c r="U526" i="19"/>
  <c r="U527" i="19"/>
  <c r="U528" i="19"/>
  <c r="U529" i="19"/>
  <c r="U530" i="19"/>
  <c r="U531" i="19"/>
  <c r="U532" i="19"/>
  <c r="U533" i="19"/>
  <c r="U534" i="19"/>
  <c r="U535" i="19"/>
  <c r="U537" i="19"/>
  <c r="U538" i="19"/>
  <c r="U539" i="19"/>
  <c r="U540" i="19"/>
  <c r="U541" i="19"/>
  <c r="U542" i="19"/>
  <c r="U543" i="19"/>
  <c r="U544" i="19"/>
  <c r="U545" i="19"/>
  <c r="U546" i="19"/>
  <c r="U547" i="19"/>
  <c r="U548" i="19"/>
  <c r="U549" i="19"/>
  <c r="U550" i="19"/>
  <c r="U551" i="19"/>
  <c r="U552" i="19"/>
  <c r="U553" i="19"/>
  <c r="U554" i="19"/>
  <c r="U555" i="19"/>
  <c r="U556" i="19"/>
  <c r="U557" i="19"/>
  <c r="U558" i="19"/>
  <c r="U559" i="19"/>
  <c r="U560" i="19"/>
  <c r="U561" i="19"/>
  <c r="U562" i="19"/>
  <c r="U563" i="19"/>
  <c r="U564" i="19"/>
  <c r="U565" i="19"/>
  <c r="U567" i="19"/>
  <c r="U568" i="19"/>
  <c r="U569" i="19"/>
  <c r="U570" i="19"/>
  <c r="U571" i="19"/>
  <c r="U572" i="19"/>
  <c r="U573" i="19"/>
  <c r="U574" i="19"/>
  <c r="U575" i="19"/>
  <c r="U576" i="19"/>
  <c r="U577" i="19"/>
  <c r="U578" i="19"/>
  <c r="U579" i="19"/>
  <c r="U580" i="19"/>
  <c r="U581" i="19"/>
  <c r="U582" i="19"/>
  <c r="U583" i="19"/>
  <c r="U584" i="19"/>
  <c r="U585" i="19"/>
  <c r="U586" i="19"/>
  <c r="U587" i="19"/>
  <c r="U588" i="19"/>
  <c r="U589" i="19"/>
  <c r="U590" i="19"/>
  <c r="U591" i="19"/>
  <c r="U592" i="19"/>
  <c r="U593" i="19"/>
  <c r="U594" i="19"/>
  <c r="U595" i="19"/>
  <c r="U597" i="19"/>
  <c r="U598" i="19"/>
  <c r="U599" i="19"/>
  <c r="U600" i="19"/>
  <c r="U601" i="19"/>
  <c r="U602" i="19"/>
  <c r="U603" i="19"/>
  <c r="U604" i="19"/>
  <c r="U605" i="19"/>
  <c r="U606" i="19"/>
  <c r="U607" i="19"/>
  <c r="U608" i="19"/>
  <c r="U609" i="19"/>
  <c r="U610" i="19"/>
  <c r="U611" i="19"/>
  <c r="U612" i="19"/>
  <c r="U613" i="19"/>
  <c r="U614" i="19"/>
  <c r="U615" i="19"/>
  <c r="U616" i="19"/>
  <c r="U617" i="19"/>
  <c r="U618" i="19"/>
  <c r="U620" i="19"/>
  <c r="U621" i="19"/>
  <c r="U622" i="19"/>
  <c r="U623" i="19"/>
  <c r="U624" i="19"/>
  <c r="U625" i="19"/>
  <c r="U626" i="19"/>
  <c r="U627" i="19"/>
  <c r="U628" i="19"/>
  <c r="U629" i="19"/>
  <c r="U630" i="19"/>
  <c r="U631" i="19"/>
  <c r="U632" i="19"/>
  <c r="U633" i="19"/>
  <c r="U634" i="19"/>
  <c r="U635" i="19"/>
  <c r="U636" i="19"/>
  <c r="U637" i="19"/>
  <c r="U638" i="19"/>
  <c r="U639" i="19"/>
  <c r="U640" i="19"/>
  <c r="U641" i="19"/>
  <c r="U643" i="19"/>
  <c r="U644" i="19"/>
  <c r="U645" i="19"/>
  <c r="U646" i="19"/>
  <c r="U647" i="19"/>
  <c r="U648" i="19"/>
  <c r="U649" i="19"/>
  <c r="U650" i="19"/>
  <c r="U651" i="19"/>
  <c r="U652" i="19"/>
  <c r="U653" i="19"/>
  <c r="U654" i="19"/>
  <c r="U655" i="19"/>
  <c r="U656" i="19"/>
  <c r="U657" i="19"/>
  <c r="U658" i="19"/>
  <c r="U659" i="19"/>
  <c r="U660" i="19"/>
  <c r="U661" i="19"/>
  <c r="U662" i="19"/>
  <c r="U663" i="19"/>
  <c r="U664" i="19"/>
  <c r="U666" i="19"/>
  <c r="U667" i="19"/>
  <c r="U668" i="19"/>
  <c r="U669" i="19"/>
  <c r="U670" i="19"/>
  <c r="U671" i="19"/>
  <c r="U672" i="19"/>
  <c r="U673" i="19"/>
  <c r="U674" i="19"/>
  <c r="U675" i="19"/>
  <c r="U676" i="19"/>
  <c r="U677" i="19"/>
  <c r="U678" i="19"/>
  <c r="U679" i="19"/>
  <c r="U680" i="19"/>
  <c r="U681" i="19"/>
  <c r="U682" i="19"/>
  <c r="U683" i="19"/>
  <c r="U684" i="19"/>
  <c r="U685" i="19"/>
  <c r="U686" i="19"/>
  <c r="U687" i="19"/>
  <c r="U689" i="19"/>
  <c r="U690" i="19"/>
  <c r="U691" i="19"/>
  <c r="U692" i="19"/>
  <c r="U693" i="19"/>
  <c r="U694" i="19"/>
  <c r="U696" i="19"/>
  <c r="U697" i="19"/>
  <c r="U698" i="19"/>
  <c r="U699" i="19"/>
  <c r="U700" i="19"/>
  <c r="U701" i="19"/>
  <c r="U703" i="19"/>
  <c r="U704" i="19"/>
  <c r="U705" i="19"/>
  <c r="U706" i="19"/>
  <c r="U707" i="19"/>
  <c r="U708" i="19"/>
  <c r="U709" i="19"/>
  <c r="U710" i="19"/>
  <c r="U711" i="19"/>
  <c r="U712" i="19"/>
  <c r="U713" i="19"/>
  <c r="U714" i="19"/>
  <c r="U715" i="19"/>
  <c r="U716" i="19"/>
  <c r="U717" i="19"/>
  <c r="U718" i="19"/>
  <c r="U719" i="19"/>
  <c r="U720" i="19"/>
  <c r="U721" i="19"/>
  <c r="U722" i="19"/>
  <c r="U723" i="19"/>
  <c r="U724" i="19"/>
  <c r="U725" i="19"/>
  <c r="U726" i="19"/>
  <c r="U727" i="19"/>
  <c r="U728" i="19"/>
  <c r="U729" i="19"/>
  <c r="U730" i="19"/>
  <c r="U731" i="19"/>
  <c r="U732" i="19"/>
  <c r="U733" i="19"/>
  <c r="U734" i="19"/>
  <c r="U735" i="19"/>
  <c r="U736" i="19"/>
  <c r="U737" i="19"/>
  <c r="U738" i="19"/>
  <c r="U740" i="19"/>
  <c r="U741" i="19"/>
  <c r="U742" i="19"/>
  <c r="U743" i="19"/>
  <c r="U744" i="19"/>
  <c r="U745" i="19"/>
  <c r="U746" i="19"/>
  <c r="U747" i="19"/>
  <c r="U748" i="19"/>
  <c r="U749" i="19"/>
  <c r="U750" i="19"/>
  <c r="U752" i="19"/>
  <c r="U753" i="19"/>
  <c r="U754" i="19"/>
  <c r="U755" i="19"/>
  <c r="U756" i="19"/>
  <c r="U757" i="19"/>
  <c r="U758" i="19"/>
  <c r="U759" i="19"/>
  <c r="U760" i="19"/>
  <c r="U761" i="19"/>
  <c r="U765" i="19"/>
  <c r="U766" i="19"/>
  <c r="U767" i="19"/>
  <c r="U768" i="19"/>
  <c r="U770" i="19"/>
  <c r="U771" i="19"/>
  <c r="U772" i="19"/>
  <c r="U773" i="19"/>
  <c r="U774" i="19"/>
  <c r="U781" i="19"/>
  <c r="U782" i="19"/>
  <c r="U783" i="19"/>
  <c r="U785" i="19"/>
  <c r="U786" i="19"/>
  <c r="U787" i="19"/>
  <c r="U788" i="19"/>
  <c r="U789" i="19"/>
  <c r="U791" i="19"/>
  <c r="U792" i="19"/>
  <c r="U793" i="19"/>
  <c r="U794" i="19"/>
  <c r="U801" i="19"/>
  <c r="U802" i="19"/>
  <c r="U803" i="19"/>
  <c r="U804" i="19"/>
  <c r="U805" i="19"/>
  <c r="U806" i="19"/>
  <c r="U807" i="19"/>
  <c r="U808" i="19"/>
  <c r="U809" i="19"/>
  <c r="U810" i="19"/>
  <c r="U811" i="19"/>
  <c r="U812" i="19"/>
  <c r="U813" i="19"/>
  <c r="U814" i="19"/>
  <c r="U815" i="19"/>
  <c r="U816" i="19"/>
  <c r="U817" i="19"/>
  <c r="U818" i="19"/>
  <c r="U819" i="19"/>
  <c r="U820" i="19"/>
  <c r="U821" i="19"/>
  <c r="U822" i="19"/>
  <c r="U823" i="19"/>
  <c r="U824" i="19"/>
  <c r="U825" i="19"/>
  <c r="U826" i="19"/>
  <c r="U827" i="19"/>
  <c r="U832" i="19"/>
  <c r="U833" i="19"/>
  <c r="U834" i="19"/>
  <c r="U835" i="19"/>
  <c r="U842" i="19"/>
  <c r="U844" i="19"/>
  <c r="U845" i="19"/>
  <c r="U846" i="19"/>
  <c r="U847" i="19"/>
  <c r="U859" i="19"/>
  <c r="U860" i="19"/>
  <c r="U862" i="19"/>
  <c r="U863" i="19"/>
  <c r="U868" i="19"/>
  <c r="U869" i="19"/>
  <c r="U870" i="19"/>
  <c r="U871" i="19"/>
  <c r="U872" i="19"/>
  <c r="U873" i="19"/>
  <c r="U878" i="19"/>
  <c r="U879" i="19"/>
  <c r="U880" i="19"/>
  <c r="U881" i="19"/>
  <c r="U883" i="19"/>
  <c r="U886" i="19"/>
  <c r="U887" i="19"/>
  <c r="U888" i="19"/>
  <c r="U889" i="19"/>
  <c r="U890" i="19"/>
  <c r="U891" i="19"/>
  <c r="U892" i="19"/>
  <c r="U893" i="19"/>
  <c r="U894" i="19"/>
  <c r="U895" i="19"/>
  <c r="U896" i="19"/>
  <c r="U897" i="19"/>
  <c r="U898" i="19"/>
  <c r="U899" i="19"/>
  <c r="U900" i="19"/>
  <c r="U901" i="19"/>
  <c r="U902" i="19"/>
  <c r="U903" i="19"/>
  <c r="U904" i="19"/>
  <c r="U905" i="19"/>
  <c r="U906" i="19"/>
  <c r="U907" i="19"/>
  <c r="U908" i="19"/>
  <c r="U909" i="19"/>
  <c r="U910" i="19"/>
  <c r="U919" i="19"/>
  <c r="U920" i="19"/>
  <c r="U921" i="19"/>
  <c r="U922" i="19"/>
  <c r="U923" i="19"/>
  <c r="U930" i="19"/>
  <c r="U931" i="19"/>
  <c r="U932" i="19"/>
  <c r="U933" i="19"/>
  <c r="U934" i="19"/>
  <c r="U935" i="19"/>
  <c r="U936" i="19"/>
  <c r="U937" i="19"/>
  <c r="U938" i="19"/>
  <c r="U3" i="19"/>
  <c r="S5" i="19"/>
  <c r="S6" i="19"/>
  <c r="S7" i="19"/>
  <c r="S8" i="19"/>
  <c r="S9" i="19"/>
  <c r="S10" i="19"/>
  <c r="S11" i="19"/>
  <c r="S12" i="19"/>
  <c r="S14" i="19"/>
  <c r="S15" i="19"/>
  <c r="S16" i="19"/>
  <c r="S17" i="19"/>
  <c r="S19" i="19"/>
  <c r="S20" i="19"/>
  <c r="S21" i="19"/>
  <c r="S22" i="19"/>
  <c r="S25" i="19"/>
  <c r="S26" i="19"/>
  <c r="S27" i="19"/>
  <c r="S28" i="19"/>
  <c r="S29" i="19"/>
  <c r="S32" i="19"/>
  <c r="S33" i="19"/>
  <c r="S34" i="19"/>
  <c r="S35" i="19"/>
  <c r="S36" i="19"/>
  <c r="S37" i="19"/>
  <c r="S38" i="19"/>
  <c r="S39" i="19"/>
  <c r="S40" i="19"/>
  <c r="S41" i="19"/>
  <c r="S42" i="19"/>
  <c r="S43" i="19"/>
  <c r="S50" i="19"/>
  <c r="S51" i="19"/>
  <c r="S52" i="19"/>
  <c r="S53" i="19"/>
  <c r="S54" i="19"/>
  <c r="S58" i="19"/>
  <c r="S59" i="19"/>
  <c r="S60" i="19"/>
  <c r="S61" i="19"/>
  <c r="S62" i="19"/>
  <c r="S64" i="19"/>
  <c r="S65" i="19"/>
  <c r="S66" i="19"/>
  <c r="S67" i="19"/>
  <c r="S70" i="19"/>
  <c r="S71" i="19"/>
  <c r="S77" i="19"/>
  <c r="S78" i="19"/>
  <c r="S79" i="19"/>
  <c r="S80" i="19"/>
  <c r="S81" i="19"/>
  <c r="S82" i="19"/>
  <c r="S83" i="19"/>
  <c r="S84" i="19"/>
  <c r="S85" i="19"/>
  <c r="S86" i="19"/>
  <c r="S88" i="19"/>
  <c r="S89" i="19"/>
  <c r="S90" i="19"/>
  <c r="S91" i="19"/>
  <c r="S92" i="19"/>
  <c r="S93" i="19"/>
  <c r="S94" i="19"/>
  <c r="S95" i="19"/>
  <c r="S96" i="19"/>
  <c r="S97" i="19"/>
  <c r="S98" i="19"/>
  <c r="S99" i="19"/>
  <c r="S100" i="19"/>
  <c r="S101" i="19"/>
  <c r="S102" i="19"/>
  <c r="S103" i="19"/>
  <c r="S104" i="19"/>
  <c r="S105" i="19"/>
  <c r="S106" i="19"/>
  <c r="S107" i="19"/>
  <c r="S108" i="19"/>
  <c r="S109" i="19"/>
  <c r="S110" i="19"/>
  <c r="S111" i="19"/>
  <c r="S112" i="19"/>
  <c r="S113" i="19"/>
  <c r="S114" i="19"/>
  <c r="S115" i="19"/>
  <c r="S116" i="19"/>
  <c r="S117" i="19"/>
  <c r="S119" i="19"/>
  <c r="S120" i="19"/>
  <c r="S121" i="19"/>
  <c r="S122" i="19"/>
  <c r="S123" i="19"/>
  <c r="S124" i="19"/>
  <c r="S125" i="19"/>
  <c r="S126" i="19"/>
  <c r="S127" i="19"/>
  <c r="S128" i="19"/>
  <c r="S129" i="19"/>
  <c r="S130" i="19"/>
  <c r="S132" i="19"/>
  <c r="S133" i="19"/>
  <c r="S134" i="19"/>
  <c r="S135" i="19"/>
  <c r="S136" i="19"/>
  <c r="S137" i="19"/>
  <c r="S138" i="19"/>
  <c r="S139" i="19"/>
  <c r="S140" i="19"/>
  <c r="S141" i="19"/>
  <c r="S142" i="19"/>
  <c r="S143" i="19"/>
  <c r="S144" i="19"/>
  <c r="S145" i="19"/>
  <c r="S146" i="19"/>
  <c r="S147" i="19"/>
  <c r="S148" i="19"/>
  <c r="S149" i="19"/>
  <c r="S150" i="19"/>
  <c r="S151" i="19"/>
  <c r="S152" i="19"/>
  <c r="S153" i="19"/>
  <c r="S154" i="19"/>
  <c r="S155" i="19"/>
  <c r="S156" i="19"/>
  <c r="S157" i="19"/>
  <c r="S158" i="19"/>
  <c r="S159" i="19"/>
  <c r="S160" i="19"/>
  <c r="S161" i="19"/>
  <c r="S163" i="19"/>
  <c r="S164" i="19"/>
  <c r="S165" i="19"/>
  <c r="S166" i="19"/>
  <c r="S167" i="19"/>
  <c r="S168" i="19"/>
  <c r="S169" i="19"/>
  <c r="S170" i="19"/>
  <c r="S171" i="19"/>
  <c r="S172" i="19"/>
  <c r="S173" i="19"/>
  <c r="S174" i="19"/>
  <c r="S175" i="19"/>
  <c r="S176" i="19"/>
  <c r="S177" i="19"/>
  <c r="S178" i="19"/>
  <c r="S179" i="19"/>
  <c r="S180" i="19"/>
  <c r="S181" i="19"/>
  <c r="S182" i="19"/>
  <c r="S183" i="19"/>
  <c r="S184" i="19"/>
  <c r="S185" i="19"/>
  <c r="S186" i="19"/>
  <c r="S187" i="19"/>
  <c r="S188" i="19"/>
  <c r="S189" i="19"/>
  <c r="S190" i="19"/>
  <c r="S191" i="19"/>
  <c r="S193" i="19"/>
  <c r="S194" i="19"/>
  <c r="S195" i="19"/>
  <c r="S196" i="19"/>
  <c r="S197" i="19"/>
  <c r="S198" i="19"/>
  <c r="S199" i="19"/>
  <c r="S200" i="19"/>
  <c r="S201" i="19"/>
  <c r="S202" i="19"/>
  <c r="S203" i="19"/>
  <c r="S204" i="19"/>
  <c r="S205" i="19"/>
  <c r="S206" i="19"/>
  <c r="S207" i="19"/>
  <c r="S208" i="19"/>
  <c r="S209" i="19"/>
  <c r="S210" i="19"/>
  <c r="S211" i="19"/>
  <c r="S212" i="19"/>
  <c r="S213" i="19"/>
  <c r="S214" i="19"/>
  <c r="S215" i="19"/>
  <c r="S216" i="19"/>
  <c r="S217" i="19"/>
  <c r="S218" i="19"/>
  <c r="S220" i="19"/>
  <c r="S221" i="19"/>
  <c r="S222" i="19"/>
  <c r="S223" i="19"/>
  <c r="S224" i="19"/>
  <c r="S225" i="19"/>
  <c r="S226" i="19"/>
  <c r="S227" i="19"/>
  <c r="S228" i="19"/>
  <c r="S229" i="19"/>
  <c r="S230" i="19"/>
  <c r="S231" i="19"/>
  <c r="S232" i="19"/>
  <c r="S233" i="19"/>
  <c r="S234" i="19"/>
  <c r="S235" i="19"/>
  <c r="S236" i="19"/>
  <c r="S237" i="19"/>
  <c r="S238" i="19"/>
  <c r="S239" i="19"/>
  <c r="S240" i="19"/>
  <c r="S241" i="19"/>
  <c r="S242" i="19"/>
  <c r="S243" i="19"/>
  <c r="S244" i="19"/>
  <c r="S245" i="19"/>
  <c r="S247" i="19"/>
  <c r="S248" i="19"/>
  <c r="S249" i="19"/>
  <c r="S250" i="19"/>
  <c r="S251" i="19"/>
  <c r="S252" i="19"/>
  <c r="S253" i="19"/>
  <c r="S254" i="19"/>
  <c r="S255" i="19"/>
  <c r="S256" i="19"/>
  <c r="S257" i="19"/>
  <c r="S258" i="19"/>
  <c r="S259" i="19"/>
  <c r="S260" i="19"/>
  <c r="S261" i="19"/>
  <c r="S262" i="19"/>
  <c r="S263" i="19"/>
  <c r="S264" i="19"/>
  <c r="S265" i="19"/>
  <c r="S266" i="19"/>
  <c r="S267" i="19"/>
  <c r="S268" i="19"/>
  <c r="S269" i="19"/>
  <c r="S270" i="19"/>
  <c r="S271" i="19"/>
  <c r="S272" i="19"/>
  <c r="S274" i="19"/>
  <c r="S275" i="19"/>
  <c r="S276" i="19"/>
  <c r="S277" i="19"/>
  <c r="S278" i="19"/>
  <c r="S279" i="19"/>
  <c r="S280" i="19"/>
  <c r="S281" i="19"/>
  <c r="S282" i="19"/>
  <c r="S283" i="19"/>
  <c r="S284" i="19"/>
  <c r="S285" i="19"/>
  <c r="S286" i="19"/>
  <c r="S287" i="19"/>
  <c r="S288" i="19"/>
  <c r="S289" i="19"/>
  <c r="S290" i="19"/>
  <c r="S291" i="19"/>
  <c r="S292" i="19"/>
  <c r="S293" i="19"/>
  <c r="S294" i="19"/>
  <c r="S295" i="19"/>
  <c r="S296" i="19"/>
  <c r="S297" i="19"/>
  <c r="S298" i="19"/>
  <c r="S299" i="19"/>
  <c r="S300" i="19"/>
  <c r="S301" i="19"/>
  <c r="S302" i="19"/>
  <c r="S304" i="19"/>
  <c r="S305" i="19"/>
  <c r="S306" i="19"/>
  <c r="S307" i="19"/>
  <c r="S308" i="19"/>
  <c r="S309" i="19"/>
  <c r="S310" i="19"/>
  <c r="S311" i="19"/>
  <c r="S312" i="19"/>
  <c r="S313" i="19"/>
  <c r="S314" i="19"/>
  <c r="S338" i="19"/>
  <c r="S341" i="19"/>
  <c r="S342" i="19"/>
  <c r="S343" i="19"/>
  <c r="S344" i="19"/>
  <c r="S345" i="19"/>
  <c r="S346" i="19"/>
  <c r="S347" i="19"/>
  <c r="S348" i="19"/>
  <c r="S349" i="19"/>
  <c r="S350" i="19"/>
  <c r="S351" i="19"/>
  <c r="S352" i="19"/>
  <c r="S353" i="19"/>
  <c r="S354" i="19"/>
  <c r="S355" i="19"/>
  <c r="S356" i="19"/>
  <c r="S357" i="19"/>
  <c r="S358" i="19"/>
  <c r="S359" i="19"/>
  <c r="S360" i="19"/>
  <c r="S361" i="19"/>
  <c r="S362" i="19"/>
  <c r="S363" i="19"/>
  <c r="S364" i="19"/>
  <c r="S365" i="19"/>
  <c r="S366" i="19"/>
  <c r="S376" i="19"/>
  <c r="S377" i="19"/>
  <c r="S378" i="19"/>
  <c r="S379" i="19"/>
  <c r="S380" i="19"/>
  <c r="S384" i="19"/>
  <c r="S385" i="19"/>
  <c r="S386" i="19"/>
  <c r="S387" i="19"/>
  <c r="S389" i="19"/>
  <c r="S390" i="19"/>
  <c r="S391" i="19"/>
  <c r="S392" i="19"/>
  <c r="S393" i="19"/>
  <c r="S394" i="19"/>
  <c r="S395" i="19"/>
  <c r="S396" i="19"/>
  <c r="S397" i="19"/>
  <c r="S398" i="19"/>
  <c r="S399" i="19"/>
  <c r="S400" i="19"/>
  <c r="S401" i="19"/>
  <c r="S402" i="19"/>
  <c r="S403" i="19"/>
  <c r="S404" i="19"/>
  <c r="S405" i="19"/>
  <c r="S406" i="19"/>
  <c r="S407" i="19"/>
  <c r="S408" i="19"/>
  <c r="S409" i="19"/>
  <c r="S410" i="19"/>
  <c r="S411" i="19"/>
  <c r="S412" i="19"/>
  <c r="S413" i="19"/>
  <c r="S414" i="19"/>
  <c r="S415" i="19"/>
  <c r="S416" i="19"/>
  <c r="S417" i="19"/>
  <c r="S418" i="19"/>
  <c r="S420" i="19"/>
  <c r="S421" i="19"/>
  <c r="S422" i="19"/>
  <c r="S423" i="19"/>
  <c r="S424" i="19"/>
  <c r="S425" i="19"/>
  <c r="S426" i="19"/>
  <c r="S427" i="19"/>
  <c r="S428" i="19"/>
  <c r="S429" i="19"/>
  <c r="S430" i="19"/>
  <c r="S431" i="19"/>
  <c r="S432" i="19"/>
  <c r="S433" i="19"/>
  <c r="S434" i="19"/>
  <c r="S435" i="19"/>
  <c r="S436" i="19"/>
  <c r="S437" i="19"/>
  <c r="S438" i="19"/>
  <c r="S439" i="19"/>
  <c r="S440" i="19"/>
  <c r="S441" i="19"/>
  <c r="S442" i="19"/>
  <c r="S443" i="19"/>
  <c r="S444" i="19"/>
  <c r="S445" i="19"/>
  <c r="S446" i="19"/>
  <c r="S447" i="19"/>
  <c r="S448" i="19"/>
  <c r="S449" i="19"/>
  <c r="S450" i="19"/>
  <c r="S451" i="19"/>
  <c r="S452" i="19"/>
  <c r="S454" i="19"/>
  <c r="S455" i="19"/>
  <c r="S456" i="19"/>
  <c r="S457" i="19"/>
  <c r="S458" i="19"/>
  <c r="S459" i="19"/>
  <c r="S460" i="19"/>
  <c r="S461" i="19"/>
  <c r="S462" i="19"/>
  <c r="S463" i="19"/>
  <c r="S464" i="19"/>
  <c r="S465" i="19"/>
  <c r="S466" i="19"/>
  <c r="S467" i="19"/>
  <c r="S468" i="19"/>
  <c r="S469" i="19"/>
  <c r="S470" i="19"/>
  <c r="S471" i="19"/>
  <c r="S472" i="19"/>
  <c r="S473" i="19"/>
  <c r="S474" i="19"/>
  <c r="S475" i="19"/>
  <c r="S476" i="19"/>
  <c r="S477" i="19"/>
  <c r="S478" i="19"/>
  <c r="S479" i="19"/>
  <c r="S480" i="19"/>
  <c r="S481" i="19"/>
  <c r="S482" i="19"/>
  <c r="S483" i="19"/>
  <c r="S484" i="19"/>
  <c r="S486" i="19"/>
  <c r="S487" i="19"/>
  <c r="S488" i="19"/>
  <c r="S489" i="19"/>
  <c r="S490" i="19"/>
  <c r="S491" i="19"/>
  <c r="S492" i="19"/>
  <c r="S493" i="19"/>
  <c r="S494" i="19"/>
  <c r="S495" i="19"/>
  <c r="S496" i="19"/>
  <c r="S497" i="19"/>
  <c r="S498" i="19"/>
  <c r="S499" i="19"/>
  <c r="S500" i="19"/>
  <c r="S501" i="19"/>
  <c r="S502" i="19"/>
  <c r="S503" i="19"/>
  <c r="S504" i="19"/>
  <c r="S505" i="19"/>
  <c r="S507" i="19"/>
  <c r="S508" i="19"/>
  <c r="S509" i="19"/>
  <c r="S510" i="19"/>
  <c r="S511" i="19"/>
  <c r="S512" i="19"/>
  <c r="S513" i="19"/>
  <c r="S514" i="19"/>
  <c r="S515" i="19"/>
  <c r="S516" i="19"/>
  <c r="S517" i="19"/>
  <c r="S518" i="19"/>
  <c r="S519" i="19"/>
  <c r="S520" i="19"/>
  <c r="S521" i="19"/>
  <c r="S522" i="19"/>
  <c r="S523" i="19"/>
  <c r="S524" i="19"/>
  <c r="S525" i="19"/>
  <c r="S526" i="19"/>
  <c r="S527" i="19"/>
  <c r="S528" i="19"/>
  <c r="S529" i="19"/>
  <c r="S530" i="19"/>
  <c r="S531" i="19"/>
  <c r="S532" i="19"/>
  <c r="S533" i="19"/>
  <c r="S534" i="19"/>
  <c r="S535" i="19"/>
  <c r="S537" i="19"/>
  <c r="S538" i="19"/>
  <c r="S539" i="19"/>
  <c r="S540" i="19"/>
  <c r="S541" i="19"/>
  <c r="S542" i="19"/>
  <c r="S543" i="19"/>
  <c r="S544" i="19"/>
  <c r="S545" i="19"/>
  <c r="S546" i="19"/>
  <c r="S547" i="19"/>
  <c r="S548" i="19"/>
  <c r="S549" i="19"/>
  <c r="S550" i="19"/>
  <c r="S551" i="19"/>
  <c r="S552" i="19"/>
  <c r="S553" i="19"/>
  <c r="S554" i="19"/>
  <c r="S555" i="19"/>
  <c r="S556" i="19"/>
  <c r="S557" i="19"/>
  <c r="S558" i="19"/>
  <c r="S559" i="19"/>
  <c r="S560" i="19"/>
  <c r="S561" i="19"/>
  <c r="S562" i="19"/>
  <c r="S563" i="19"/>
  <c r="S564" i="19"/>
  <c r="S565" i="19"/>
  <c r="S567" i="19"/>
  <c r="S568" i="19"/>
  <c r="S569" i="19"/>
  <c r="S570" i="19"/>
  <c r="S571" i="19"/>
  <c r="S572" i="19"/>
  <c r="S573" i="19"/>
  <c r="S574" i="19"/>
  <c r="S575" i="19"/>
  <c r="S576" i="19"/>
  <c r="S577" i="19"/>
  <c r="S578" i="19"/>
  <c r="S579" i="19"/>
  <c r="S580" i="19"/>
  <c r="S581" i="19"/>
  <c r="S582" i="19"/>
  <c r="S583" i="19"/>
  <c r="S584" i="19"/>
  <c r="S585" i="19"/>
  <c r="S586" i="19"/>
  <c r="S587" i="19"/>
  <c r="S588" i="19"/>
  <c r="S589" i="19"/>
  <c r="S590" i="19"/>
  <c r="S591" i="19"/>
  <c r="S592" i="19"/>
  <c r="S593" i="19"/>
  <c r="S594" i="19"/>
  <c r="S595" i="19"/>
  <c r="S597" i="19"/>
  <c r="S598" i="19"/>
  <c r="S599" i="19"/>
  <c r="S600" i="19"/>
  <c r="S601" i="19"/>
  <c r="S602" i="19"/>
  <c r="S603" i="19"/>
  <c r="S604" i="19"/>
  <c r="S605" i="19"/>
  <c r="S606" i="19"/>
  <c r="S607" i="19"/>
  <c r="S608" i="19"/>
  <c r="S609" i="19"/>
  <c r="S610" i="19"/>
  <c r="S611" i="19"/>
  <c r="S612" i="19"/>
  <c r="S613" i="19"/>
  <c r="S614" i="19"/>
  <c r="S615" i="19"/>
  <c r="S616" i="19"/>
  <c r="S617" i="19"/>
  <c r="S618" i="19"/>
  <c r="S620" i="19"/>
  <c r="S621" i="19"/>
  <c r="S622" i="19"/>
  <c r="S623" i="19"/>
  <c r="S624" i="19"/>
  <c r="S625" i="19"/>
  <c r="S626" i="19"/>
  <c r="S627" i="19"/>
  <c r="S628" i="19"/>
  <c r="S629" i="19"/>
  <c r="S630" i="19"/>
  <c r="S631" i="19"/>
  <c r="S632" i="19"/>
  <c r="S633" i="19"/>
  <c r="S634" i="19"/>
  <c r="S635" i="19"/>
  <c r="S636" i="19"/>
  <c r="S637" i="19"/>
  <c r="S638" i="19"/>
  <c r="S639" i="19"/>
  <c r="S640" i="19"/>
  <c r="S641" i="19"/>
  <c r="S643" i="19"/>
  <c r="S644" i="19"/>
  <c r="S645" i="19"/>
  <c r="S646" i="19"/>
  <c r="S647" i="19"/>
  <c r="S648" i="19"/>
  <c r="S649" i="19"/>
  <c r="S650" i="19"/>
  <c r="S651" i="19"/>
  <c r="S652" i="19"/>
  <c r="S653" i="19"/>
  <c r="S654" i="19"/>
  <c r="S655" i="19"/>
  <c r="S656" i="19"/>
  <c r="S657" i="19"/>
  <c r="S658" i="19"/>
  <c r="S659" i="19"/>
  <c r="S660" i="19"/>
  <c r="S661" i="19"/>
  <c r="S662" i="19"/>
  <c r="S663" i="19"/>
  <c r="S664" i="19"/>
  <c r="S666" i="19"/>
  <c r="S667" i="19"/>
  <c r="S668" i="19"/>
  <c r="S669" i="19"/>
  <c r="S670" i="19"/>
  <c r="S671" i="19"/>
  <c r="S672" i="19"/>
  <c r="S673" i="19"/>
  <c r="S674" i="19"/>
  <c r="S675" i="19"/>
  <c r="S676" i="19"/>
  <c r="S677" i="19"/>
  <c r="S678" i="19"/>
  <c r="S679" i="19"/>
  <c r="S680" i="19"/>
  <c r="S681" i="19"/>
  <c r="S682" i="19"/>
  <c r="S683" i="19"/>
  <c r="S684" i="19"/>
  <c r="S685" i="19"/>
  <c r="S686" i="19"/>
  <c r="S687" i="19"/>
  <c r="S689" i="19"/>
  <c r="S690" i="19"/>
  <c r="S691" i="19"/>
  <c r="S692" i="19"/>
  <c r="S693" i="19"/>
  <c r="S694" i="19"/>
  <c r="S696" i="19"/>
  <c r="S697" i="19"/>
  <c r="S698" i="19"/>
  <c r="S699" i="19"/>
  <c r="S700" i="19"/>
  <c r="S701" i="19"/>
  <c r="S703" i="19"/>
  <c r="S704" i="19"/>
  <c r="S705" i="19"/>
  <c r="S706" i="19"/>
  <c r="S707" i="19"/>
  <c r="S708" i="19"/>
  <c r="S709" i="19"/>
  <c r="S710" i="19"/>
  <c r="S711" i="19"/>
  <c r="S712" i="19"/>
  <c r="S713" i="19"/>
  <c r="S714" i="19"/>
  <c r="S715" i="19"/>
  <c r="S716" i="19"/>
  <c r="S717" i="19"/>
  <c r="S718" i="19"/>
  <c r="S719" i="19"/>
  <c r="S720" i="19"/>
  <c r="S721" i="19"/>
  <c r="S722" i="19"/>
  <c r="S723" i="19"/>
  <c r="S724" i="19"/>
  <c r="S725" i="19"/>
  <c r="S726" i="19"/>
  <c r="S727" i="19"/>
  <c r="S728" i="19"/>
  <c r="S729" i="19"/>
  <c r="S730" i="19"/>
  <c r="S731" i="19"/>
  <c r="S732" i="19"/>
  <c r="S733" i="19"/>
  <c r="S734" i="19"/>
  <c r="S735" i="19"/>
  <c r="S736" i="19"/>
  <c r="S737" i="19"/>
  <c r="S738" i="19"/>
  <c r="S740" i="19"/>
  <c r="S741" i="19"/>
  <c r="S742" i="19"/>
  <c r="S743" i="19"/>
  <c r="S744" i="19"/>
  <c r="S745" i="19"/>
  <c r="S746" i="19"/>
  <c r="S747" i="19"/>
  <c r="S748" i="19"/>
  <c r="S749" i="19"/>
  <c r="S750" i="19"/>
  <c r="S752" i="19"/>
  <c r="S753" i="19"/>
  <c r="S754" i="19"/>
  <c r="S755" i="19"/>
  <c r="S756" i="19"/>
  <c r="S757" i="19"/>
  <c r="S758" i="19"/>
  <c r="S759" i="19"/>
  <c r="S760" i="19"/>
  <c r="S761" i="19"/>
  <c r="S765" i="19"/>
  <c r="S766" i="19"/>
  <c r="S767" i="19"/>
  <c r="S768" i="19"/>
  <c r="S770" i="19"/>
  <c r="S771" i="19"/>
  <c r="S772" i="19"/>
  <c r="S773" i="19"/>
  <c r="S774" i="19"/>
  <c r="S781" i="19"/>
  <c r="S782" i="19"/>
  <c r="S783" i="19"/>
  <c r="S785" i="19"/>
  <c r="S786" i="19"/>
  <c r="S787" i="19"/>
  <c r="S788" i="19"/>
  <c r="S789" i="19"/>
  <c r="S791" i="19"/>
  <c r="S792" i="19"/>
  <c r="S793" i="19"/>
  <c r="S794" i="19"/>
  <c r="S801" i="19"/>
  <c r="S802" i="19"/>
  <c r="S803" i="19"/>
  <c r="S804" i="19"/>
  <c r="S805" i="19"/>
  <c r="S806" i="19"/>
  <c r="S807" i="19"/>
  <c r="S808" i="19"/>
  <c r="S809" i="19"/>
  <c r="S810" i="19"/>
  <c r="S811" i="19"/>
  <c r="S812" i="19"/>
  <c r="S813" i="19"/>
  <c r="S814" i="19"/>
  <c r="S815" i="19"/>
  <c r="S816" i="19"/>
  <c r="S817" i="19"/>
  <c r="S818" i="19"/>
  <c r="S819" i="19"/>
  <c r="S820" i="19"/>
  <c r="S821" i="19"/>
  <c r="S822" i="19"/>
  <c r="S823" i="19"/>
  <c r="S824" i="19"/>
  <c r="S825" i="19"/>
  <c r="S826" i="19"/>
  <c r="S827" i="19"/>
  <c r="S832" i="19"/>
  <c r="S833" i="19"/>
  <c r="S834" i="19"/>
  <c r="S835" i="19"/>
  <c r="S842" i="19"/>
  <c r="S844" i="19"/>
  <c r="S845" i="19"/>
  <c r="S846" i="19"/>
  <c r="S847" i="19"/>
  <c r="S859" i="19"/>
  <c r="S860" i="19"/>
  <c r="S862" i="19"/>
  <c r="S863" i="19"/>
  <c r="S868" i="19"/>
  <c r="S869" i="19"/>
  <c r="S870" i="19"/>
  <c r="S871" i="19"/>
  <c r="S872" i="19"/>
  <c r="S873" i="19"/>
  <c r="S878" i="19"/>
  <c r="S879" i="19"/>
  <c r="S880" i="19"/>
  <c r="S881" i="19"/>
  <c r="S883" i="19"/>
  <c r="S886" i="19"/>
  <c r="S887" i="19"/>
  <c r="S888" i="19"/>
  <c r="S889" i="19"/>
  <c r="S890" i="19"/>
  <c r="S891" i="19"/>
  <c r="S892" i="19"/>
  <c r="S893" i="19"/>
  <c r="S894" i="19"/>
  <c r="S895" i="19"/>
  <c r="S896" i="19"/>
  <c r="S897" i="19"/>
  <c r="S898" i="19"/>
  <c r="S899" i="19"/>
  <c r="S900" i="19"/>
  <c r="S901" i="19"/>
  <c r="S902" i="19"/>
  <c r="S903" i="19"/>
  <c r="S904" i="19"/>
  <c r="S905" i="19"/>
  <c r="S906" i="19"/>
  <c r="S907" i="19"/>
  <c r="S908" i="19"/>
  <c r="S909" i="19"/>
  <c r="S910" i="19"/>
  <c r="S919" i="19"/>
  <c r="S920" i="19"/>
  <c r="S921" i="19"/>
  <c r="S922" i="19"/>
  <c r="S923" i="19"/>
  <c r="S930" i="19"/>
  <c r="S931" i="19"/>
  <c r="S932" i="19"/>
  <c r="S933" i="19"/>
  <c r="S934" i="19"/>
  <c r="S935" i="19"/>
  <c r="S936" i="19"/>
  <c r="S937" i="19"/>
  <c r="S938" i="19"/>
  <c r="S3" i="19"/>
  <c r="H5" i="14" l="1"/>
  <c r="X927" i="19" l="1"/>
  <c r="Y927" i="19" s="1"/>
  <c r="AB927" i="19" s="1"/>
  <c r="V927" i="19"/>
  <c r="W927" i="19" s="1"/>
  <c r="T927" i="19"/>
  <c r="U927" i="19" s="1"/>
  <c r="R927" i="19"/>
  <c r="S927" i="19" s="1"/>
  <c r="X917" i="19"/>
  <c r="Y917" i="19" s="1"/>
  <c r="AB917" i="19" s="1"/>
  <c r="V917" i="19"/>
  <c r="W917" i="19" s="1"/>
  <c r="T917" i="19"/>
  <c r="U917" i="19" s="1"/>
  <c r="R917" i="19"/>
  <c r="S917" i="19" s="1"/>
  <c r="X916" i="19"/>
  <c r="Y916" i="19" s="1"/>
  <c r="AB916" i="19" s="1"/>
  <c r="V916" i="19"/>
  <c r="W916" i="19" s="1"/>
  <c r="T916" i="19"/>
  <c r="U916" i="19" s="1"/>
  <c r="R916" i="19"/>
  <c r="S916" i="19" s="1"/>
  <c r="X914" i="19"/>
  <c r="Y914" i="19" s="1"/>
  <c r="AB914" i="19" s="1"/>
  <c r="V914" i="19"/>
  <c r="W914" i="19" s="1"/>
  <c r="T914" i="19"/>
  <c r="U914" i="19" s="1"/>
  <c r="R914" i="19"/>
  <c r="S914" i="19" s="1"/>
  <c r="X912" i="19"/>
  <c r="Y912" i="19" s="1"/>
  <c r="AB912" i="19" s="1"/>
  <c r="V912" i="19"/>
  <c r="W912" i="19" s="1"/>
  <c r="T912" i="19"/>
  <c r="U912" i="19" s="1"/>
  <c r="R912" i="19"/>
  <c r="S912" i="19" s="1"/>
  <c r="X875" i="19"/>
  <c r="Y875" i="19" s="1"/>
  <c r="AB875" i="19" s="1"/>
  <c r="V875" i="19"/>
  <c r="W875" i="19" s="1"/>
  <c r="T875" i="19"/>
  <c r="U875" i="19" s="1"/>
  <c r="R875" i="19"/>
  <c r="S875" i="19" s="1"/>
  <c r="X861" i="19"/>
  <c r="Y861" i="19" s="1"/>
  <c r="AB861" i="19" s="1"/>
  <c r="V861" i="19"/>
  <c r="W861" i="19" s="1"/>
  <c r="T861" i="19"/>
  <c r="U861" i="19" s="1"/>
  <c r="R861" i="19"/>
  <c r="S861" i="19" s="1"/>
  <c r="X858" i="19"/>
  <c r="Y858" i="19" s="1"/>
  <c r="AB858" i="19" s="1"/>
  <c r="V858" i="19"/>
  <c r="W858" i="19" s="1"/>
  <c r="T858" i="19"/>
  <c r="U858" i="19" s="1"/>
  <c r="R858" i="19"/>
  <c r="S858" i="19" s="1"/>
  <c r="X856" i="19"/>
  <c r="Y856" i="19" s="1"/>
  <c r="AB856" i="19" s="1"/>
  <c r="V856" i="19"/>
  <c r="W856" i="19" s="1"/>
  <c r="T856" i="19"/>
  <c r="U856" i="19" s="1"/>
  <c r="R856" i="19"/>
  <c r="S856" i="19" s="1"/>
  <c r="X853" i="19"/>
  <c r="Y853" i="19" s="1"/>
  <c r="AB853" i="19" s="1"/>
  <c r="V853" i="19"/>
  <c r="W853" i="19" s="1"/>
  <c r="T853" i="19"/>
  <c r="U853" i="19" s="1"/>
  <c r="R853" i="19"/>
  <c r="S853" i="19" s="1"/>
  <c r="X852" i="19"/>
  <c r="Y852" i="19" s="1"/>
  <c r="AB852" i="19" s="1"/>
  <c r="V852" i="19"/>
  <c r="W852" i="19" s="1"/>
  <c r="T852" i="19"/>
  <c r="U852" i="19" s="1"/>
  <c r="R852" i="19"/>
  <c r="S852" i="19" s="1"/>
  <c r="X851" i="19"/>
  <c r="Y851" i="19" s="1"/>
  <c r="AB851" i="19" s="1"/>
  <c r="V851" i="19"/>
  <c r="W851" i="19" s="1"/>
  <c r="T851" i="19"/>
  <c r="U851" i="19" s="1"/>
  <c r="R851" i="19"/>
  <c r="S851" i="19" s="1"/>
  <c r="X850" i="19"/>
  <c r="Y850" i="19" s="1"/>
  <c r="AB850" i="19" s="1"/>
  <c r="V850" i="19"/>
  <c r="W850" i="19" s="1"/>
  <c r="T850" i="19"/>
  <c r="U850" i="19" s="1"/>
  <c r="R850" i="19"/>
  <c r="S850" i="19" s="1"/>
  <c r="X849" i="19"/>
  <c r="Y849" i="19" s="1"/>
  <c r="AB849" i="19" s="1"/>
  <c r="V849" i="19"/>
  <c r="W849" i="19" s="1"/>
  <c r="T849" i="19"/>
  <c r="U849" i="19" s="1"/>
  <c r="R849" i="19"/>
  <c r="S849" i="19" s="1"/>
  <c r="X848" i="19"/>
  <c r="Y848" i="19" s="1"/>
  <c r="AB848" i="19" s="1"/>
  <c r="V848" i="19"/>
  <c r="W848" i="19" s="1"/>
  <c r="T848" i="19"/>
  <c r="U848" i="19" s="1"/>
  <c r="R848" i="19"/>
  <c r="S848" i="19" s="1"/>
  <c r="X830" i="19"/>
  <c r="Y830" i="19" s="1"/>
  <c r="AB830" i="19" s="1"/>
  <c r="V830" i="19"/>
  <c r="W830" i="19" s="1"/>
  <c r="T830" i="19"/>
  <c r="U830" i="19" s="1"/>
  <c r="R830" i="19"/>
  <c r="S830" i="19" s="1"/>
  <c r="X777" i="19"/>
  <c r="Y777" i="19" s="1"/>
  <c r="AB777" i="19" s="1"/>
  <c r="V777" i="19"/>
  <c r="W777" i="19" s="1"/>
  <c r="T777" i="19"/>
  <c r="U777" i="19" s="1"/>
  <c r="R777" i="19"/>
  <c r="S777" i="19" s="1"/>
  <c r="X337" i="19"/>
  <c r="Y337" i="19" s="1"/>
  <c r="AB337" i="19" s="1"/>
  <c r="V337" i="19"/>
  <c r="W337" i="19" s="1"/>
  <c r="T337" i="19"/>
  <c r="U337" i="19" s="1"/>
  <c r="R337" i="19"/>
  <c r="S337" i="19" s="1"/>
  <c r="X72" i="19"/>
  <c r="Y72" i="19" s="1"/>
  <c r="AB72" i="19" s="1"/>
  <c r="V72" i="19"/>
  <c r="W72" i="19" s="1"/>
  <c r="T72" i="19"/>
  <c r="U72" i="19" s="1"/>
  <c r="R72" i="19"/>
  <c r="S72" i="19" s="1"/>
  <c r="X925" i="19"/>
  <c r="Y925" i="19" s="1"/>
  <c r="AB925" i="19" s="1"/>
  <c r="V925" i="19"/>
  <c r="W925" i="19" s="1"/>
  <c r="T925" i="19"/>
  <c r="U925" i="19" s="1"/>
  <c r="R925" i="19"/>
  <c r="S925" i="19" s="1"/>
  <c r="X924" i="19"/>
  <c r="Y924" i="19" s="1"/>
  <c r="AB924" i="19" s="1"/>
  <c r="V924" i="19"/>
  <c r="W924" i="19" s="1"/>
  <c r="T924" i="19"/>
  <c r="U924" i="19" s="1"/>
  <c r="R924" i="19"/>
  <c r="S924" i="19" s="1"/>
  <c r="X918" i="19"/>
  <c r="Y918" i="19" s="1"/>
  <c r="AB918" i="19" s="1"/>
  <c r="V918" i="19"/>
  <c r="W918" i="19" s="1"/>
  <c r="T918" i="19"/>
  <c r="U918" i="19" s="1"/>
  <c r="R918" i="19"/>
  <c r="S918" i="19" s="1"/>
  <c r="X885" i="19"/>
  <c r="Y885" i="19" s="1"/>
  <c r="AB885" i="19" s="1"/>
  <c r="V885" i="19"/>
  <c r="W885" i="19" s="1"/>
  <c r="T885" i="19"/>
  <c r="U885" i="19" s="1"/>
  <c r="R885" i="19"/>
  <c r="S885" i="19" s="1"/>
  <c r="X882" i="19"/>
  <c r="Y882" i="19" s="1"/>
  <c r="AB882" i="19" s="1"/>
  <c r="V882" i="19"/>
  <c r="W882" i="19" s="1"/>
  <c r="T882" i="19"/>
  <c r="U882" i="19" s="1"/>
  <c r="R882" i="19"/>
  <c r="S882" i="19" s="1"/>
  <c r="X877" i="19"/>
  <c r="Y877" i="19" s="1"/>
  <c r="AB877" i="19" s="1"/>
  <c r="V877" i="19"/>
  <c r="W877" i="19" s="1"/>
  <c r="T877" i="19"/>
  <c r="U877" i="19" s="1"/>
  <c r="R877" i="19"/>
  <c r="S877" i="19" s="1"/>
  <c r="X843" i="19"/>
  <c r="Y843" i="19" s="1"/>
  <c r="AB843" i="19" s="1"/>
  <c r="V843" i="19"/>
  <c r="W843" i="19" s="1"/>
  <c r="T843" i="19"/>
  <c r="U843" i="19" s="1"/>
  <c r="R843" i="19"/>
  <c r="S843" i="19" s="1"/>
  <c r="X831" i="19"/>
  <c r="Y831" i="19" s="1"/>
  <c r="AB831" i="19" s="1"/>
  <c r="V831" i="19"/>
  <c r="W831" i="19" s="1"/>
  <c r="T831" i="19"/>
  <c r="U831" i="19" s="1"/>
  <c r="R831" i="19"/>
  <c r="S831" i="19" s="1"/>
  <c r="X780" i="19"/>
  <c r="Y780" i="19" s="1"/>
  <c r="AB780" i="19" s="1"/>
  <c r="V780" i="19"/>
  <c r="W780" i="19" s="1"/>
  <c r="T780" i="19"/>
  <c r="U780" i="19" s="1"/>
  <c r="R780" i="19"/>
  <c r="S780" i="19" s="1"/>
  <c r="X702" i="19"/>
  <c r="Y702" i="19" s="1"/>
  <c r="AB702" i="19" s="1"/>
  <c r="V702" i="19"/>
  <c r="W702" i="19" s="1"/>
  <c r="T702" i="19"/>
  <c r="U702" i="19" s="1"/>
  <c r="R702" i="19"/>
  <c r="S702" i="19" s="1"/>
  <c r="X695" i="19"/>
  <c r="Y695" i="19" s="1"/>
  <c r="AB695" i="19" s="1"/>
  <c r="V695" i="19"/>
  <c r="W695" i="19" s="1"/>
  <c r="T695" i="19"/>
  <c r="U695" i="19" s="1"/>
  <c r="R695" i="19"/>
  <c r="S695" i="19" s="1"/>
  <c r="X688" i="19"/>
  <c r="Y688" i="19" s="1"/>
  <c r="AB688" i="19" s="1"/>
  <c r="V688" i="19"/>
  <c r="W688" i="19" s="1"/>
  <c r="T688" i="19"/>
  <c r="U688" i="19" s="1"/>
  <c r="R688" i="19"/>
  <c r="S688" i="19" s="1"/>
  <c r="X665" i="19"/>
  <c r="Y665" i="19" s="1"/>
  <c r="AB665" i="19" s="1"/>
  <c r="V665" i="19"/>
  <c r="W665" i="19" s="1"/>
  <c r="T665" i="19"/>
  <c r="U665" i="19" s="1"/>
  <c r="R665" i="19"/>
  <c r="S665" i="19" s="1"/>
  <c r="X642" i="19"/>
  <c r="Y642" i="19" s="1"/>
  <c r="AB642" i="19" s="1"/>
  <c r="V642" i="19"/>
  <c r="W642" i="19" s="1"/>
  <c r="T642" i="19"/>
  <c r="U642" i="19" s="1"/>
  <c r="R642" i="19"/>
  <c r="S642" i="19" s="1"/>
  <c r="X619" i="19"/>
  <c r="Y619" i="19" s="1"/>
  <c r="AB619" i="19" s="1"/>
  <c r="V619" i="19"/>
  <c r="W619" i="19" s="1"/>
  <c r="T619" i="19"/>
  <c r="U619" i="19" s="1"/>
  <c r="R619" i="19"/>
  <c r="S619" i="19" s="1"/>
  <c r="X596" i="19"/>
  <c r="Y596" i="19" s="1"/>
  <c r="AB596" i="19" s="1"/>
  <c r="V596" i="19"/>
  <c r="W596" i="19" s="1"/>
  <c r="T596" i="19"/>
  <c r="U596" i="19" s="1"/>
  <c r="R596" i="19"/>
  <c r="S596" i="19" s="1"/>
  <c r="X566" i="19"/>
  <c r="Y566" i="19" s="1"/>
  <c r="AB566" i="19" s="1"/>
  <c r="V566" i="19"/>
  <c r="W566" i="19" s="1"/>
  <c r="T566" i="19"/>
  <c r="U566" i="19" s="1"/>
  <c r="R566" i="19"/>
  <c r="S566" i="19" s="1"/>
  <c r="X453" i="19"/>
  <c r="Y453" i="19" s="1"/>
  <c r="AB453" i="19" s="1"/>
  <c r="V453" i="19"/>
  <c r="W453" i="19" s="1"/>
  <c r="T453" i="19"/>
  <c r="U453" i="19" s="1"/>
  <c r="R453" i="19"/>
  <c r="S453" i="19" s="1"/>
  <c r="X419" i="19"/>
  <c r="Y419" i="19" s="1"/>
  <c r="AB419" i="19" s="1"/>
  <c r="V419" i="19"/>
  <c r="W419" i="19" s="1"/>
  <c r="T419" i="19"/>
  <c r="U419" i="19" s="1"/>
  <c r="R419" i="19"/>
  <c r="S419" i="19" s="1"/>
  <c r="X388" i="19"/>
  <c r="Y388" i="19" s="1"/>
  <c r="AB388" i="19" s="1"/>
  <c r="V388" i="19"/>
  <c r="W388" i="19" s="1"/>
  <c r="T388" i="19"/>
  <c r="U388" i="19" s="1"/>
  <c r="R388" i="19"/>
  <c r="S388" i="19" s="1"/>
  <c r="X383" i="19"/>
  <c r="Y383" i="19" s="1"/>
  <c r="AB383" i="19" s="1"/>
  <c r="V383" i="19"/>
  <c r="W383" i="19" s="1"/>
  <c r="T383" i="19"/>
  <c r="U383" i="19" s="1"/>
  <c r="R383" i="19"/>
  <c r="S383" i="19" s="1"/>
  <c r="X375" i="19"/>
  <c r="Y375" i="19" s="1"/>
  <c r="AB375" i="19" s="1"/>
  <c r="V375" i="19"/>
  <c r="W375" i="19" s="1"/>
  <c r="T375" i="19"/>
  <c r="U375" i="19" s="1"/>
  <c r="R375" i="19"/>
  <c r="S375" i="19" s="1"/>
  <c r="X24" i="19"/>
  <c r="Y24" i="19" s="1"/>
  <c r="AB24" i="19" s="1"/>
  <c r="V24" i="19"/>
  <c r="W24" i="19" s="1"/>
  <c r="T24" i="19"/>
  <c r="U24" i="19" s="1"/>
  <c r="R24" i="19"/>
  <c r="S24" i="19" s="1"/>
  <c r="X18" i="19"/>
  <c r="Y18" i="19" s="1"/>
  <c r="AB18" i="19" s="1"/>
  <c r="V18" i="19"/>
  <c r="W18" i="19" s="1"/>
  <c r="T18" i="19"/>
  <c r="U18" i="19" s="1"/>
  <c r="R18" i="19"/>
  <c r="S18" i="19" s="1"/>
  <c r="V4" i="19"/>
  <c r="W4" i="19" s="1"/>
  <c r="T4" i="19"/>
  <c r="U4" i="19" s="1"/>
  <c r="R4" i="19"/>
  <c r="S4" i="19" s="1"/>
  <c r="X4" i="19"/>
  <c r="Y4" i="19" s="1"/>
  <c r="AB4" i="19" l="1"/>
  <c r="T30" i="19"/>
  <c r="U30" i="19" s="1"/>
  <c r="T118" i="19"/>
  <c r="U118" i="19" s="1"/>
  <c r="T219" i="19"/>
  <c r="U219" i="19" s="1"/>
  <c r="T303" i="19"/>
  <c r="U303" i="19" s="1"/>
  <c r="T340" i="19"/>
  <c r="U340" i="19" s="1"/>
  <c r="T485" i="19"/>
  <c r="U485" i="19" s="1"/>
  <c r="T536" i="19"/>
  <c r="U536" i="19" s="1"/>
  <c r="T751" i="19"/>
  <c r="U751" i="19" s="1"/>
  <c r="T800" i="19"/>
  <c r="U800" i="19" s="1"/>
  <c r="T795" i="19"/>
  <c r="U795" i="19" s="1"/>
  <c r="T374" i="19"/>
  <c r="U374" i="19" s="1"/>
  <c r="T839" i="19"/>
  <c r="U839" i="19" s="1"/>
  <c r="T913" i="19"/>
  <c r="U913" i="19" s="1"/>
  <c r="V192" i="19"/>
  <c r="W192" i="19" s="1"/>
  <c r="V30" i="19"/>
  <c r="W30" i="19" s="1"/>
  <c r="V118" i="19"/>
  <c r="W118" i="19" s="1"/>
  <c r="V219" i="19"/>
  <c r="W219" i="19" s="1"/>
  <c r="V303" i="19"/>
  <c r="W303" i="19" s="1"/>
  <c r="V340" i="19"/>
  <c r="W340" i="19" s="1"/>
  <c r="V485" i="19"/>
  <c r="W485" i="19" s="1"/>
  <c r="V536" i="19"/>
  <c r="W536" i="19" s="1"/>
  <c r="V751" i="19"/>
  <c r="W751" i="19" s="1"/>
  <c r="V800" i="19"/>
  <c r="W800" i="19" s="1"/>
  <c r="V795" i="19"/>
  <c r="W795" i="19" s="1"/>
  <c r="V374" i="19"/>
  <c r="W374" i="19" s="1"/>
  <c r="V839" i="19"/>
  <c r="W839" i="19" s="1"/>
  <c r="V913" i="19"/>
  <c r="W913" i="19" s="1"/>
  <c r="X374" i="19"/>
  <c r="Y374" i="19" s="1"/>
  <c r="AB374" i="19" s="1"/>
  <c r="X839" i="19"/>
  <c r="Y839" i="19" s="1"/>
  <c r="AB839" i="19" s="1"/>
  <c r="X913" i="19"/>
  <c r="Y913" i="19" s="1"/>
  <c r="AB913" i="19" s="1"/>
  <c r="X485" i="19"/>
  <c r="Y485" i="19" s="1"/>
  <c r="AB485" i="19" s="1"/>
  <c r="X536" i="19"/>
  <c r="Y536" i="19" s="1"/>
  <c r="AB536" i="19" s="1"/>
  <c r="X751" i="19"/>
  <c r="Y751" i="19" s="1"/>
  <c r="AB751" i="19" s="1"/>
  <c r="X795" i="19"/>
  <c r="Y795" i="19" s="1"/>
  <c r="AB795" i="19" s="1"/>
  <c r="T87" i="19"/>
  <c r="U87" i="19" s="1"/>
  <c r="T162" i="19"/>
  <c r="U162" i="19" s="1"/>
  <c r="T246" i="19"/>
  <c r="U246" i="19" s="1"/>
  <c r="T13" i="19"/>
  <c r="U13" i="19" s="1"/>
  <c r="T55" i="19"/>
  <c r="U55" i="19" s="1"/>
  <c r="T131" i="19"/>
  <c r="U131" i="19" s="1"/>
  <c r="T273" i="19"/>
  <c r="U273" i="19" s="1"/>
  <c r="T339" i="19"/>
  <c r="U339" i="19" s="1"/>
  <c r="T367" i="19"/>
  <c r="U367" i="19" s="1"/>
  <c r="T506" i="19"/>
  <c r="U506" i="19" s="1"/>
  <c r="T739" i="19"/>
  <c r="U739" i="19" s="1"/>
  <c r="T769" i="19"/>
  <c r="U769" i="19" s="1"/>
  <c r="T790" i="19"/>
  <c r="U790" i="19" s="1"/>
  <c r="T336" i="19"/>
  <c r="U336" i="19" s="1"/>
  <c r="T335" i="19"/>
  <c r="U335" i="19" s="1"/>
  <c r="T798" i="19"/>
  <c r="U798" i="19" s="1"/>
  <c r="T840" i="19"/>
  <c r="U840" i="19" s="1"/>
  <c r="T939" i="19"/>
  <c r="U939" i="19" s="1"/>
  <c r="X192" i="19"/>
  <c r="Y192" i="19" s="1"/>
  <c r="AB192" i="19" s="1"/>
  <c r="X30" i="19"/>
  <c r="Y30" i="19" s="1"/>
  <c r="AB30" i="19" s="1"/>
  <c r="X118" i="19"/>
  <c r="Y118" i="19" s="1"/>
  <c r="AB118" i="19" s="1"/>
  <c r="X219" i="19"/>
  <c r="Y219" i="19" s="1"/>
  <c r="AB219" i="19" s="1"/>
  <c r="X303" i="19"/>
  <c r="Y303" i="19" s="1"/>
  <c r="AB303" i="19" s="1"/>
  <c r="X340" i="19"/>
  <c r="Y340" i="19" s="1"/>
  <c r="AB340" i="19" s="1"/>
  <c r="X800" i="19"/>
  <c r="Y800" i="19" s="1"/>
  <c r="AB800" i="19" s="1"/>
  <c r="V87" i="19"/>
  <c r="W87" i="19" s="1"/>
  <c r="V162" i="19"/>
  <c r="W162" i="19" s="1"/>
  <c r="V246" i="19"/>
  <c r="W246" i="19" s="1"/>
  <c r="V13" i="19"/>
  <c r="W13" i="19" s="1"/>
  <c r="V55" i="19"/>
  <c r="W55" i="19" s="1"/>
  <c r="V131" i="19"/>
  <c r="W131" i="19" s="1"/>
  <c r="V273" i="19"/>
  <c r="W273" i="19" s="1"/>
  <c r="V339" i="19"/>
  <c r="W339" i="19" s="1"/>
  <c r="V367" i="19"/>
  <c r="W367" i="19" s="1"/>
  <c r="V506" i="19"/>
  <c r="W506" i="19" s="1"/>
  <c r="V739" i="19"/>
  <c r="W739" i="19" s="1"/>
  <c r="V769" i="19"/>
  <c r="W769" i="19" s="1"/>
  <c r="V790" i="19"/>
  <c r="W790" i="19" s="1"/>
  <c r="V336" i="19"/>
  <c r="W336" i="19" s="1"/>
  <c r="V335" i="19"/>
  <c r="W335" i="19" s="1"/>
  <c r="V798" i="19"/>
  <c r="W798" i="19" s="1"/>
  <c r="V840" i="19"/>
  <c r="W840" i="19" s="1"/>
  <c r="V939" i="19"/>
  <c r="W939" i="19" s="1"/>
  <c r="X87" i="19"/>
  <c r="Y87" i="19" s="1"/>
  <c r="AB87" i="19" s="1"/>
  <c r="X162" i="19"/>
  <c r="Y162" i="19" s="1"/>
  <c r="AB162" i="19" s="1"/>
  <c r="X246" i="19"/>
  <c r="Y246" i="19" s="1"/>
  <c r="AB246" i="19" s="1"/>
  <c r="X13" i="19"/>
  <c r="Y13" i="19" s="1"/>
  <c r="AB13" i="19" s="1"/>
  <c r="X55" i="19"/>
  <c r="Y55" i="19" s="1"/>
  <c r="AB55" i="19" s="1"/>
  <c r="X131" i="19"/>
  <c r="Y131" i="19" s="1"/>
  <c r="AB131" i="19" s="1"/>
  <c r="X273" i="19"/>
  <c r="Y273" i="19" s="1"/>
  <c r="AB273" i="19" s="1"/>
  <c r="X339" i="19"/>
  <c r="Y339" i="19" s="1"/>
  <c r="AB339" i="19" s="1"/>
  <c r="X367" i="19"/>
  <c r="Y367" i="19" s="1"/>
  <c r="AB367" i="19" s="1"/>
  <c r="X506" i="19"/>
  <c r="Y506" i="19" s="1"/>
  <c r="AB506" i="19" s="1"/>
  <c r="X739" i="19"/>
  <c r="Y739" i="19" s="1"/>
  <c r="AB739" i="19" s="1"/>
  <c r="X769" i="19"/>
  <c r="Y769" i="19" s="1"/>
  <c r="AB769" i="19" s="1"/>
  <c r="X790" i="19"/>
  <c r="Y790" i="19" s="1"/>
  <c r="AB790" i="19" s="1"/>
  <c r="X336" i="19"/>
  <c r="Y336" i="19" s="1"/>
  <c r="AB336" i="19" s="1"/>
  <c r="X335" i="19"/>
  <c r="Y335" i="19" s="1"/>
  <c r="AB335" i="19" s="1"/>
  <c r="X798" i="19"/>
  <c r="Y798" i="19" s="1"/>
  <c r="AB798" i="19" s="1"/>
  <c r="X840" i="19"/>
  <c r="Y840" i="19" s="1"/>
  <c r="AB840" i="19" s="1"/>
  <c r="X939" i="19"/>
  <c r="Y939" i="19" s="1"/>
  <c r="AB939" i="19" s="1"/>
  <c r="R49" i="19"/>
  <c r="S49" i="19" s="1"/>
  <c r="R63" i="19"/>
  <c r="S63" i="19" s="1"/>
  <c r="R48" i="19"/>
  <c r="S48" i="19" s="1"/>
  <c r="R192" i="19"/>
  <c r="S192" i="19" s="1"/>
  <c r="R779" i="19"/>
  <c r="S779" i="19" s="1"/>
  <c r="R911" i="19"/>
  <c r="S911" i="19" s="1"/>
  <c r="R836" i="19"/>
  <c r="S836" i="19" s="1"/>
  <c r="R940" i="19"/>
  <c r="S940" i="19" s="1"/>
  <c r="R838" i="19"/>
  <c r="S838" i="19" s="1"/>
  <c r="R330" i="19"/>
  <c r="S330" i="19" s="1"/>
  <c r="R796" i="19"/>
  <c r="S796" i="19" s="1"/>
  <c r="R941" i="19"/>
  <c r="S941" i="19" s="1"/>
  <c r="R324" i="19"/>
  <c r="S324" i="19" s="1"/>
  <c r="R374" i="19"/>
  <c r="S374" i="19" s="1"/>
  <c r="R839" i="19"/>
  <c r="S839" i="19" s="1"/>
  <c r="T45" i="19"/>
  <c r="U45" i="19" s="1"/>
  <c r="T192" i="19"/>
  <c r="U192" i="19" s="1"/>
  <c r="T23" i="19"/>
  <c r="U23" i="19" s="1"/>
  <c r="T31" i="19"/>
  <c r="U31" i="19" s="1"/>
  <c r="T47" i="19"/>
  <c r="U47" i="19" s="1"/>
  <c r="R841" i="19"/>
  <c r="S841" i="19" s="1"/>
  <c r="R317" i="19"/>
  <c r="S317" i="19" s="1"/>
  <c r="R47" i="19"/>
  <c r="S47" i="19" s="1"/>
  <c r="R784" i="19"/>
  <c r="S784" i="19" s="1"/>
  <c r="T63" i="19"/>
  <c r="U63" i="19" s="1"/>
  <c r="X49" i="19"/>
  <c r="Y49" i="19" s="1"/>
  <c r="AB49" i="19" s="1"/>
  <c r="X47" i="19"/>
  <c r="Y47" i="19" s="1"/>
  <c r="AB47" i="19" s="1"/>
  <c r="X63" i="19"/>
  <c r="Y63" i="19" s="1"/>
  <c r="AB63" i="19" s="1"/>
  <c r="R23" i="19"/>
  <c r="S23" i="19" s="1"/>
  <c r="R30" i="19"/>
  <c r="S30" i="19" s="1"/>
  <c r="R118" i="19"/>
  <c r="S118" i="19" s="1"/>
  <c r="R219" i="19"/>
  <c r="S219" i="19" s="1"/>
  <c r="R303" i="19"/>
  <c r="S303" i="19" s="1"/>
  <c r="R340" i="19"/>
  <c r="S340" i="19" s="1"/>
  <c r="R751" i="19"/>
  <c r="S751" i="19" s="1"/>
  <c r="R800" i="19"/>
  <c r="S800" i="19" s="1"/>
  <c r="R775" i="19"/>
  <c r="S775" i="19" s="1"/>
  <c r="R74" i="19"/>
  <c r="S74" i="19" s="1"/>
  <c r="R333" i="19"/>
  <c r="S333" i="19" s="1"/>
  <c r="R764" i="19"/>
  <c r="S764" i="19" s="1"/>
  <c r="T49" i="19"/>
  <c r="U49" i="19" s="1"/>
  <c r="X48" i="19"/>
  <c r="Y48" i="19" s="1"/>
  <c r="AB48" i="19" s="1"/>
  <c r="X45" i="19"/>
  <c r="Y45" i="19" s="1"/>
  <c r="AB45" i="19" s="1"/>
  <c r="X23" i="19"/>
  <c r="Y23" i="19" s="1"/>
  <c r="AB23" i="19" s="1"/>
  <c r="X31" i="19"/>
  <c r="Y31" i="19" s="1"/>
  <c r="AB31" i="19" s="1"/>
  <c r="R45" i="19"/>
  <c r="S45" i="19" s="1"/>
  <c r="R31" i="19"/>
  <c r="S31" i="19" s="1"/>
  <c r="R485" i="19"/>
  <c r="S485" i="19" s="1"/>
  <c r="R536" i="19"/>
  <c r="S536" i="19" s="1"/>
  <c r="R332" i="19"/>
  <c r="S332" i="19" s="1"/>
  <c r="R795" i="19"/>
  <c r="S795" i="19" s="1"/>
  <c r="R876" i="19"/>
  <c r="S876" i="19" s="1"/>
  <c r="R75" i="19"/>
  <c r="S75" i="19" s="1"/>
  <c r="R867" i="19"/>
  <c r="S867" i="19" s="1"/>
  <c r="R73" i="19"/>
  <c r="S73" i="19" s="1"/>
  <c r="R913" i="19"/>
  <c r="S913" i="19" s="1"/>
  <c r="T48" i="19"/>
  <c r="U48" i="19" s="1"/>
  <c r="T775" i="19"/>
  <c r="U775" i="19" s="1"/>
  <c r="T784" i="19"/>
  <c r="U784" i="19" s="1"/>
  <c r="T779" i="19"/>
  <c r="U779" i="19" s="1"/>
  <c r="T841" i="19"/>
  <c r="U841" i="19" s="1"/>
  <c r="T911" i="19"/>
  <c r="U911" i="19" s="1"/>
  <c r="T836" i="19"/>
  <c r="U836" i="19" s="1"/>
  <c r="T940" i="19"/>
  <c r="U940" i="19" s="1"/>
  <c r="T838" i="19"/>
  <c r="U838" i="19" s="1"/>
  <c r="T330" i="19"/>
  <c r="U330" i="19" s="1"/>
  <c r="T317" i="19"/>
  <c r="U317" i="19" s="1"/>
  <c r="T332" i="19"/>
  <c r="U332" i="19" s="1"/>
  <c r="T796" i="19"/>
  <c r="U796" i="19" s="1"/>
  <c r="T941" i="19"/>
  <c r="U941" i="19" s="1"/>
  <c r="T74" i="19"/>
  <c r="U74" i="19" s="1"/>
  <c r="T324" i="19"/>
  <c r="U324" i="19" s="1"/>
  <c r="T333" i="19"/>
  <c r="U333" i="19" s="1"/>
  <c r="T876" i="19"/>
  <c r="U876" i="19" s="1"/>
  <c r="T75" i="19"/>
  <c r="U75" i="19" s="1"/>
  <c r="T867" i="19"/>
  <c r="U867" i="19" s="1"/>
  <c r="T73" i="19"/>
  <c r="U73" i="19" s="1"/>
  <c r="T764" i="19"/>
  <c r="U764" i="19" s="1"/>
  <c r="V49" i="19"/>
  <c r="W49" i="19" s="1"/>
  <c r="V47" i="19"/>
  <c r="W47" i="19" s="1"/>
  <c r="V63" i="19"/>
  <c r="W63" i="19" s="1"/>
  <c r="V48" i="19"/>
  <c r="W48" i="19" s="1"/>
  <c r="V45" i="19"/>
  <c r="W45" i="19" s="1"/>
  <c r="V23" i="19"/>
  <c r="W23" i="19" s="1"/>
  <c r="V31" i="19"/>
  <c r="W31" i="19" s="1"/>
  <c r="V775" i="19"/>
  <c r="W775" i="19" s="1"/>
  <c r="V784" i="19"/>
  <c r="W784" i="19" s="1"/>
  <c r="V779" i="19"/>
  <c r="W779" i="19" s="1"/>
  <c r="V841" i="19"/>
  <c r="W841" i="19" s="1"/>
  <c r="V911" i="19"/>
  <c r="W911" i="19" s="1"/>
  <c r="V836" i="19"/>
  <c r="W836" i="19" s="1"/>
  <c r="V940" i="19"/>
  <c r="W940" i="19" s="1"/>
  <c r="V838" i="19"/>
  <c r="W838" i="19" s="1"/>
  <c r="V330" i="19"/>
  <c r="W330" i="19" s="1"/>
  <c r="V317" i="19"/>
  <c r="W317" i="19" s="1"/>
  <c r="V332" i="19"/>
  <c r="W332" i="19" s="1"/>
  <c r="V796" i="19"/>
  <c r="W796" i="19" s="1"/>
  <c r="V941" i="19"/>
  <c r="W941" i="19" s="1"/>
  <c r="V74" i="19"/>
  <c r="W74" i="19" s="1"/>
  <c r="V324" i="19"/>
  <c r="W324" i="19" s="1"/>
  <c r="V333" i="19"/>
  <c r="W333" i="19" s="1"/>
  <c r="V876" i="19"/>
  <c r="W876" i="19" s="1"/>
  <c r="V75" i="19"/>
  <c r="W75" i="19" s="1"/>
  <c r="V867" i="19"/>
  <c r="W867" i="19" s="1"/>
  <c r="V73" i="19"/>
  <c r="W73" i="19" s="1"/>
  <c r="V764" i="19"/>
  <c r="W764" i="19" s="1"/>
  <c r="X74" i="19"/>
  <c r="Y74" i="19" s="1"/>
  <c r="AB74" i="19" s="1"/>
  <c r="X333" i="19"/>
  <c r="Y333" i="19" s="1"/>
  <c r="AB333" i="19" s="1"/>
  <c r="X876" i="19"/>
  <c r="Y876" i="19" s="1"/>
  <c r="AB876" i="19" s="1"/>
  <c r="X75" i="19"/>
  <c r="Y75" i="19" s="1"/>
  <c r="AB75" i="19" s="1"/>
  <c r="X867" i="19"/>
  <c r="Y867" i="19" s="1"/>
  <c r="AB867" i="19" s="1"/>
  <c r="X73" i="19"/>
  <c r="Y73" i="19" s="1"/>
  <c r="AB73" i="19" s="1"/>
  <c r="X764" i="19"/>
  <c r="Y764" i="19" s="1"/>
  <c r="AB764" i="19" s="1"/>
  <c r="X775" i="19"/>
  <c r="Y775" i="19" s="1"/>
  <c r="AB775" i="19" s="1"/>
  <c r="X841" i="19"/>
  <c r="Y841" i="19" s="1"/>
  <c r="AB841" i="19" s="1"/>
  <c r="X836" i="19"/>
  <c r="Y836" i="19" s="1"/>
  <c r="AB836" i="19" s="1"/>
  <c r="X330" i="19"/>
  <c r="Y330" i="19" s="1"/>
  <c r="AB330" i="19" s="1"/>
  <c r="X317" i="19"/>
  <c r="Y317" i="19" s="1"/>
  <c r="AB317" i="19" s="1"/>
  <c r="X332" i="19"/>
  <c r="Y332" i="19" s="1"/>
  <c r="AB332" i="19" s="1"/>
  <c r="X941" i="19"/>
  <c r="Y941" i="19" s="1"/>
  <c r="AB941" i="19" s="1"/>
  <c r="R929" i="19"/>
  <c r="S929" i="19" s="1"/>
  <c r="R57" i="19"/>
  <c r="S57" i="19" s="1"/>
  <c r="R69" i="19"/>
  <c r="S69" i="19" s="1"/>
  <c r="R44" i="19"/>
  <c r="S44" i="19" s="1"/>
  <c r="R76" i="19"/>
  <c r="S76" i="19" s="1"/>
  <c r="R56" i="19"/>
  <c r="S56" i="19" s="1"/>
  <c r="R776" i="19"/>
  <c r="S776" i="19" s="1"/>
  <c r="R778" i="19"/>
  <c r="S778" i="19" s="1"/>
  <c r="R837" i="19"/>
  <c r="S837" i="19" s="1"/>
  <c r="R829" i="19"/>
  <c r="S829" i="19" s="1"/>
  <c r="R857" i="19"/>
  <c r="S857" i="19" s="1"/>
  <c r="R329" i="19"/>
  <c r="S329" i="19" s="1"/>
  <c r="R797" i="19"/>
  <c r="S797" i="19" s="1"/>
  <c r="R322" i="19"/>
  <c r="S322" i="19" s="1"/>
  <c r="R799" i="19"/>
  <c r="S799" i="19" s="1"/>
  <c r="R326" i="19"/>
  <c r="S326" i="19" s="1"/>
  <c r="R328" i="19"/>
  <c r="S328" i="19" s="1"/>
  <c r="R331" i="19"/>
  <c r="S331" i="19" s="1"/>
  <c r="R336" i="19"/>
  <c r="S336" i="19" s="1"/>
  <c r="R325" i="19"/>
  <c r="S325" i="19" s="1"/>
  <c r="R318" i="19"/>
  <c r="S318" i="19" s="1"/>
  <c r="R928" i="19"/>
  <c r="S928" i="19" s="1"/>
  <c r="R335" i="19"/>
  <c r="S335" i="19" s="1"/>
  <c r="R327" i="19"/>
  <c r="S327" i="19" s="1"/>
  <c r="R763" i="19"/>
  <c r="S763" i="19" s="1"/>
  <c r="R381" i="19"/>
  <c r="S381" i="19" s="1"/>
  <c r="R798" i="19"/>
  <c r="S798" i="19" s="1"/>
  <c r="R840" i="19"/>
  <c r="S840" i="19" s="1"/>
  <c r="R874" i="19"/>
  <c r="S874" i="19" s="1"/>
  <c r="R939" i="19"/>
  <c r="S939" i="19" s="1"/>
  <c r="R68" i="19"/>
  <c r="S68" i="19" s="1"/>
  <c r="R87" i="19"/>
  <c r="S87" i="19" s="1"/>
  <c r="R762" i="19"/>
  <c r="S762" i="19" s="1"/>
  <c r="T76" i="19"/>
  <c r="U76" i="19" s="1"/>
  <c r="T56" i="19"/>
  <c r="U56" i="19" s="1"/>
  <c r="T776" i="19"/>
  <c r="U776" i="19" s="1"/>
  <c r="T778" i="19"/>
  <c r="U778" i="19" s="1"/>
  <c r="T797" i="19"/>
  <c r="U797" i="19" s="1"/>
  <c r="T331" i="19"/>
  <c r="U331" i="19" s="1"/>
  <c r="T874" i="19"/>
  <c r="U874" i="19" s="1"/>
  <c r="X784" i="19"/>
  <c r="Y784" i="19" s="1"/>
  <c r="AB784" i="19" s="1"/>
  <c r="X911" i="19"/>
  <c r="Y911" i="19" s="1"/>
  <c r="AB911" i="19" s="1"/>
  <c r="X940" i="19"/>
  <c r="Y940" i="19" s="1"/>
  <c r="AB940" i="19" s="1"/>
  <c r="X838" i="19"/>
  <c r="Y838" i="19" s="1"/>
  <c r="AB838" i="19" s="1"/>
  <c r="X796" i="19"/>
  <c r="Y796" i="19" s="1"/>
  <c r="AB796" i="19" s="1"/>
  <c r="R246" i="19"/>
  <c r="S246" i="19" s="1"/>
  <c r="R769" i="19"/>
  <c r="S769" i="19" s="1"/>
  <c r="R790" i="19"/>
  <c r="S790" i="19" s="1"/>
  <c r="T44" i="19"/>
  <c r="U44" i="19" s="1"/>
  <c r="T762" i="19"/>
  <c r="U762" i="19" s="1"/>
  <c r="T837" i="19"/>
  <c r="U837" i="19" s="1"/>
  <c r="T318" i="19"/>
  <c r="U318" i="19" s="1"/>
  <c r="T928" i="19"/>
  <c r="U928" i="19" s="1"/>
  <c r="T763" i="19"/>
  <c r="U763" i="19" s="1"/>
  <c r="T381" i="19"/>
  <c r="U381" i="19" s="1"/>
  <c r="V929" i="19"/>
  <c r="W929" i="19" s="1"/>
  <c r="V57" i="19"/>
  <c r="W57" i="19" s="1"/>
  <c r="V68" i="19"/>
  <c r="W68" i="19" s="1"/>
  <c r="V69" i="19"/>
  <c r="W69" i="19" s="1"/>
  <c r="V46" i="19"/>
  <c r="W46" i="19" s="1"/>
  <c r="V44" i="19"/>
  <c r="W44" i="19" s="1"/>
  <c r="V76" i="19"/>
  <c r="W76" i="19" s="1"/>
  <c r="V56" i="19"/>
  <c r="W56" i="19" s="1"/>
  <c r="V762" i="19"/>
  <c r="W762" i="19" s="1"/>
  <c r="V382" i="19"/>
  <c r="W382" i="19" s="1"/>
  <c r="V776" i="19"/>
  <c r="W776" i="19" s="1"/>
  <c r="V778" i="19"/>
  <c r="W778" i="19" s="1"/>
  <c r="V837" i="19"/>
  <c r="W837" i="19" s="1"/>
  <c r="V829" i="19"/>
  <c r="W829" i="19" s="1"/>
  <c r="V857" i="19"/>
  <c r="W857" i="19" s="1"/>
  <c r="V329" i="19"/>
  <c r="W329" i="19" s="1"/>
  <c r="V797" i="19"/>
  <c r="W797" i="19" s="1"/>
  <c r="V322" i="19"/>
  <c r="W322" i="19" s="1"/>
  <c r="V799" i="19"/>
  <c r="W799" i="19" s="1"/>
  <c r="V326" i="19"/>
  <c r="W326" i="19" s="1"/>
  <c r="V328" i="19"/>
  <c r="W328" i="19" s="1"/>
  <c r="V331" i="19"/>
  <c r="W331" i="19" s="1"/>
  <c r="V325" i="19"/>
  <c r="W325" i="19" s="1"/>
  <c r="V318" i="19"/>
  <c r="W318" i="19" s="1"/>
  <c r="V928" i="19"/>
  <c r="W928" i="19" s="1"/>
  <c r="V327" i="19"/>
  <c r="W327" i="19" s="1"/>
  <c r="V763" i="19"/>
  <c r="W763" i="19" s="1"/>
  <c r="V381" i="19"/>
  <c r="W381" i="19" s="1"/>
  <c r="V874" i="19"/>
  <c r="W874" i="19" s="1"/>
  <c r="X779" i="19"/>
  <c r="Y779" i="19" s="1"/>
  <c r="AB779" i="19" s="1"/>
  <c r="X324" i="19"/>
  <c r="Y324" i="19" s="1"/>
  <c r="AB324" i="19" s="1"/>
  <c r="R46" i="19"/>
  <c r="S46" i="19" s="1"/>
  <c r="R162" i="19"/>
  <c r="S162" i="19" s="1"/>
  <c r="R13" i="19"/>
  <c r="S13" i="19" s="1"/>
  <c r="R55" i="19"/>
  <c r="S55" i="19" s="1"/>
  <c r="R131" i="19"/>
  <c r="S131" i="19" s="1"/>
  <c r="R273" i="19"/>
  <c r="S273" i="19" s="1"/>
  <c r="R339" i="19"/>
  <c r="S339" i="19" s="1"/>
  <c r="R367" i="19"/>
  <c r="S367" i="19" s="1"/>
  <c r="R382" i="19"/>
  <c r="S382" i="19" s="1"/>
  <c r="R506" i="19"/>
  <c r="S506" i="19" s="1"/>
  <c r="R739" i="19"/>
  <c r="S739" i="19" s="1"/>
  <c r="T929" i="19"/>
  <c r="U929" i="19" s="1"/>
  <c r="T57" i="19"/>
  <c r="U57" i="19" s="1"/>
  <c r="T68" i="19"/>
  <c r="U68" i="19" s="1"/>
  <c r="T69" i="19"/>
  <c r="U69" i="19" s="1"/>
  <c r="T46" i="19"/>
  <c r="U46" i="19" s="1"/>
  <c r="T382" i="19"/>
  <c r="U382" i="19" s="1"/>
  <c r="T829" i="19"/>
  <c r="U829" i="19" s="1"/>
  <c r="T857" i="19"/>
  <c r="U857" i="19" s="1"/>
  <c r="T329" i="19"/>
  <c r="U329" i="19" s="1"/>
  <c r="T322" i="19"/>
  <c r="U322" i="19" s="1"/>
  <c r="T799" i="19"/>
  <c r="U799" i="19" s="1"/>
  <c r="T326" i="19"/>
  <c r="U326" i="19" s="1"/>
  <c r="T328" i="19"/>
  <c r="U328" i="19" s="1"/>
  <c r="T325" i="19"/>
  <c r="U325" i="19" s="1"/>
  <c r="T327" i="19"/>
  <c r="U327" i="19" s="1"/>
  <c r="X929" i="19"/>
  <c r="Y929" i="19" s="1"/>
  <c r="AB929" i="19" s="1"/>
  <c r="X57" i="19"/>
  <c r="Y57" i="19" s="1"/>
  <c r="AB57" i="19" s="1"/>
  <c r="X68" i="19"/>
  <c r="Y68" i="19" s="1"/>
  <c r="AB68" i="19" s="1"/>
  <c r="X69" i="19"/>
  <c r="Y69" i="19" s="1"/>
  <c r="AB69" i="19" s="1"/>
  <c r="X46" i="19"/>
  <c r="Y46" i="19" s="1"/>
  <c r="AB46" i="19" s="1"/>
  <c r="X44" i="19"/>
  <c r="Y44" i="19" s="1"/>
  <c r="AB44" i="19" s="1"/>
  <c r="X76" i="19"/>
  <c r="Y76" i="19" s="1"/>
  <c r="AB76" i="19" s="1"/>
  <c r="X56" i="19"/>
  <c r="Y56" i="19" s="1"/>
  <c r="AB56" i="19" s="1"/>
  <c r="X762" i="19"/>
  <c r="Y762" i="19" s="1"/>
  <c r="AB762" i="19" s="1"/>
  <c r="X382" i="19"/>
  <c r="Y382" i="19" s="1"/>
  <c r="AB382" i="19" s="1"/>
  <c r="X776" i="19"/>
  <c r="Y776" i="19" s="1"/>
  <c r="AB776" i="19" s="1"/>
  <c r="X778" i="19"/>
  <c r="Y778" i="19" s="1"/>
  <c r="AB778" i="19" s="1"/>
  <c r="X837" i="19"/>
  <c r="Y837" i="19" s="1"/>
  <c r="AB837" i="19" s="1"/>
  <c r="X829" i="19"/>
  <c r="Y829" i="19" s="1"/>
  <c r="AB829" i="19" s="1"/>
  <c r="X857" i="19"/>
  <c r="Y857" i="19" s="1"/>
  <c r="AB857" i="19" s="1"/>
  <c r="X329" i="19"/>
  <c r="Y329" i="19" s="1"/>
  <c r="AB329" i="19" s="1"/>
  <c r="X797" i="19"/>
  <c r="Y797" i="19" s="1"/>
  <c r="AB797" i="19" s="1"/>
  <c r="X322" i="19"/>
  <c r="Y322" i="19" s="1"/>
  <c r="AB322" i="19" s="1"/>
  <c r="X799" i="19"/>
  <c r="Y799" i="19" s="1"/>
  <c r="AB799" i="19" s="1"/>
  <c r="X326" i="19"/>
  <c r="Y326" i="19" s="1"/>
  <c r="AB326" i="19" s="1"/>
  <c r="X328" i="19"/>
  <c r="Y328" i="19" s="1"/>
  <c r="AB328" i="19" s="1"/>
  <c r="X331" i="19"/>
  <c r="Y331" i="19" s="1"/>
  <c r="AB331" i="19" s="1"/>
  <c r="X325" i="19"/>
  <c r="Y325" i="19" s="1"/>
  <c r="AB325" i="19" s="1"/>
  <c r="X318" i="19"/>
  <c r="Y318" i="19" s="1"/>
  <c r="AB318" i="19" s="1"/>
  <c r="X928" i="19"/>
  <c r="Y928" i="19" s="1"/>
  <c r="AB928" i="19" s="1"/>
  <c r="X327" i="19"/>
  <c r="Y327" i="19" s="1"/>
  <c r="AB327" i="19" s="1"/>
  <c r="X763" i="19"/>
  <c r="Y763" i="19" s="1"/>
  <c r="AB763" i="19" s="1"/>
  <c r="X381" i="19"/>
  <c r="Y381" i="19" s="1"/>
  <c r="AB381" i="19" s="1"/>
  <c r="X874" i="19"/>
  <c r="Y874" i="19" s="1"/>
  <c r="AB874" i="19" s="1"/>
  <c r="T915" i="19" l="1"/>
  <c r="U915" i="19" s="1"/>
  <c r="T865" i="19"/>
  <c r="U865" i="19" s="1"/>
  <c r="V371" i="19"/>
  <c r="W371" i="19" s="1"/>
  <c r="V319" i="19"/>
  <c r="W319" i="19" s="1"/>
  <c r="X855" i="19"/>
  <c r="Y855" i="19" s="1"/>
  <c r="AB855" i="19" s="1"/>
  <c r="X323" i="19"/>
  <c r="Y323" i="19" s="1"/>
  <c r="AB323" i="19" s="1"/>
  <c r="R368" i="19"/>
  <c r="S368" i="19" s="1"/>
  <c r="R315" i="19"/>
  <c r="S315" i="19" s="1"/>
  <c r="R884" i="19"/>
  <c r="S884" i="19" s="1"/>
  <c r="R370" i="19"/>
  <c r="S370" i="19" s="1"/>
  <c r="R371" i="19"/>
  <c r="S371" i="19" s="1"/>
  <c r="R319" i="19"/>
  <c r="S319" i="19" s="1"/>
  <c r="X372" i="19"/>
  <c r="Y372" i="19" s="1"/>
  <c r="AB372" i="19" s="1"/>
  <c r="X320" i="19"/>
  <c r="Y320" i="19" s="1"/>
  <c r="AB320" i="19" s="1"/>
  <c r="X866" i="19"/>
  <c r="Y866" i="19" s="1"/>
  <c r="AB866" i="19" s="1"/>
  <c r="X828" i="19"/>
  <c r="Y828" i="19" s="1"/>
  <c r="AB828" i="19" s="1"/>
  <c r="V369" i="19"/>
  <c r="W369" i="19" s="1"/>
  <c r="V316" i="19"/>
  <c r="W316" i="19" s="1"/>
  <c r="V855" i="19"/>
  <c r="W855" i="19" s="1"/>
  <c r="V323" i="19"/>
  <c r="W323" i="19" s="1"/>
  <c r="R334" i="19"/>
  <c r="S334" i="19" s="1"/>
  <c r="R854" i="19"/>
  <c r="S854" i="19" s="1"/>
  <c r="R865" i="19"/>
  <c r="S865" i="19" s="1"/>
  <c r="R915" i="19"/>
  <c r="S915" i="19" s="1"/>
  <c r="X884" i="19"/>
  <c r="Y884" i="19" s="1"/>
  <c r="AB884" i="19" s="1"/>
  <c r="X370" i="19"/>
  <c r="Y370" i="19" s="1"/>
  <c r="AB370" i="19" s="1"/>
  <c r="X854" i="19"/>
  <c r="Y854" i="19" s="1"/>
  <c r="AB854" i="19" s="1"/>
  <c r="X334" i="19"/>
  <c r="Y334" i="19" s="1"/>
  <c r="AB334" i="19" s="1"/>
  <c r="V865" i="19"/>
  <c r="W865" i="19" s="1"/>
  <c r="V915" i="19"/>
  <c r="W915" i="19" s="1"/>
  <c r="V372" i="19"/>
  <c r="W372" i="19" s="1"/>
  <c r="V320" i="19"/>
  <c r="W320" i="19" s="1"/>
  <c r="T320" i="19"/>
  <c r="U320" i="19" s="1"/>
  <c r="T372" i="19"/>
  <c r="U372" i="19" s="1"/>
  <c r="R316" i="19"/>
  <c r="S316" i="19" s="1"/>
  <c r="R369" i="19"/>
  <c r="S369" i="19" s="1"/>
  <c r="R373" i="19"/>
  <c r="S373" i="19" s="1"/>
  <c r="R321" i="19"/>
  <c r="S321" i="19" s="1"/>
  <c r="V334" i="19"/>
  <c r="W334" i="19" s="1"/>
  <c r="V854" i="19"/>
  <c r="W854" i="19" s="1"/>
  <c r="T369" i="19"/>
  <c r="U369" i="19" s="1"/>
  <c r="T316" i="19"/>
  <c r="U316" i="19" s="1"/>
  <c r="V926" i="19"/>
  <c r="W926" i="19" s="1"/>
  <c r="V864" i="19"/>
  <c r="W864" i="19" s="1"/>
  <c r="V373" i="19"/>
  <c r="W373" i="19" s="1"/>
  <c r="V321" i="19"/>
  <c r="W321" i="19" s="1"/>
  <c r="T855" i="19"/>
  <c r="U855" i="19" s="1"/>
  <c r="T323" i="19"/>
  <c r="U323" i="19" s="1"/>
  <c r="X315" i="19"/>
  <c r="Y315" i="19" s="1"/>
  <c r="AB315" i="19" s="1"/>
  <c r="AB943" i="19" s="1"/>
  <c r="X368" i="19"/>
  <c r="Y368" i="19" s="1"/>
  <c r="AB368" i="19" s="1"/>
  <c r="T371" i="19"/>
  <c r="U371" i="19" s="1"/>
  <c r="T319" i="19"/>
  <c r="U319" i="19" s="1"/>
  <c r="V884" i="19"/>
  <c r="W884" i="19" s="1"/>
  <c r="V370" i="19"/>
  <c r="W370" i="19" s="1"/>
  <c r="T370" i="19"/>
  <c r="U370" i="19" s="1"/>
  <c r="T884" i="19"/>
  <c r="U884" i="19" s="1"/>
  <c r="T866" i="19"/>
  <c r="U866" i="19" s="1"/>
  <c r="T828" i="19"/>
  <c r="U828" i="19" s="1"/>
  <c r="R828" i="19"/>
  <c r="S828" i="19" s="1"/>
  <c r="R866" i="19"/>
  <c r="S866" i="19" s="1"/>
  <c r="R372" i="19"/>
  <c r="S372" i="19" s="1"/>
  <c r="R320" i="19"/>
  <c r="S320" i="19" s="1"/>
  <c r="V368" i="19"/>
  <c r="W368" i="19" s="1"/>
  <c r="V315" i="19"/>
  <c r="W315" i="19" s="1"/>
  <c r="T334" i="19"/>
  <c r="U334" i="19" s="1"/>
  <c r="T854" i="19"/>
  <c r="U854" i="19" s="1"/>
  <c r="X373" i="19"/>
  <c r="Y373" i="19" s="1"/>
  <c r="AB373" i="19" s="1"/>
  <c r="X321" i="19"/>
  <c r="Y321" i="19" s="1"/>
  <c r="AB321" i="19" s="1"/>
  <c r="V866" i="19"/>
  <c r="W866" i="19" s="1"/>
  <c r="V828" i="19"/>
  <c r="W828" i="19" s="1"/>
  <c r="R855" i="19"/>
  <c r="S855" i="19" s="1"/>
  <c r="R323" i="19"/>
  <c r="S323" i="19" s="1"/>
  <c r="X371" i="19"/>
  <c r="Y371" i="19" s="1"/>
  <c r="AB371" i="19" s="1"/>
  <c r="X319" i="19"/>
  <c r="Y319" i="19" s="1"/>
  <c r="AB319" i="19" s="1"/>
  <c r="X864" i="19"/>
  <c r="Y864" i="19" s="1"/>
  <c r="AB864" i="19" s="1"/>
  <c r="X926" i="19"/>
  <c r="Y926" i="19" s="1"/>
  <c r="AB926" i="19" s="1"/>
  <c r="T373" i="19"/>
  <c r="U373" i="19" s="1"/>
  <c r="T321" i="19"/>
  <c r="U321" i="19" s="1"/>
  <c r="T926" i="19"/>
  <c r="U926" i="19" s="1"/>
  <c r="T864" i="19"/>
  <c r="U864" i="19" s="1"/>
  <c r="T315" i="19"/>
  <c r="U315" i="19" s="1"/>
  <c r="T368" i="19"/>
  <c r="U368" i="19" s="1"/>
  <c r="R864" i="19"/>
  <c r="S864" i="19" s="1"/>
  <c r="R926" i="19"/>
  <c r="S926" i="19" s="1"/>
  <c r="X865" i="19"/>
  <c r="Y865" i="19" s="1"/>
  <c r="AB865" i="19" s="1"/>
  <c r="X915" i="19"/>
  <c r="Y915" i="19" s="1"/>
  <c r="AB915" i="19" s="1"/>
  <c r="X316" i="19"/>
  <c r="Y316" i="19" s="1"/>
  <c r="AB316" i="19" s="1"/>
  <c r="X369" i="19"/>
  <c r="Y369" i="19" s="1"/>
  <c r="AB369" i="19" s="1"/>
  <c r="Y943" i="19" l="1"/>
  <c r="S942" i="19"/>
  <c r="D5" i="14" s="1"/>
  <c r="E5" i="14" s="1"/>
  <c r="I5" i="14" s="1"/>
  <c r="J5" i="14" s="1"/>
  <c r="U942" i="19"/>
  <c r="D6" i="14" s="1"/>
  <c r="E6" i="14" s="1"/>
  <c r="I6" i="14" s="1"/>
  <c r="K6" i="14" s="1"/>
  <c r="W942" i="19"/>
  <c r="D7" i="14" s="1"/>
  <c r="E7" i="14" s="1"/>
  <c r="I7" i="14" s="1"/>
  <c r="J7" i="14" s="1"/>
  <c r="Y942" i="19"/>
  <c r="D8" i="14" s="1"/>
  <c r="E8" i="14" s="1"/>
  <c r="I8" i="14" s="1"/>
  <c r="K8" i="14" s="1"/>
  <c r="J6" i="14" l="1"/>
  <c r="L6" i="14" s="1"/>
  <c r="M6" i="14" s="1"/>
  <c r="J8" i="14"/>
  <c r="L8" i="14" s="1"/>
  <c r="M8" i="14" s="1"/>
  <c r="K5" i="14"/>
  <c r="L5" i="14" s="1"/>
  <c r="M5" i="14" s="1"/>
  <c r="K7" i="14"/>
  <c r="L7" i="14" s="1"/>
  <c r="M7" i="14" s="1"/>
</calcChain>
</file>

<file path=xl/sharedStrings.xml><?xml version="1.0" encoding="utf-8"?>
<sst xmlns="http://schemas.openxmlformats.org/spreadsheetml/2006/main" count="9073" uniqueCount="1003">
  <si>
    <t>Revision</t>
  </si>
  <si>
    <t>Description</t>
  </si>
  <si>
    <t>Supplier</t>
  </si>
  <si>
    <t>UnitCost</t>
  </si>
  <si>
    <t>QPA</t>
  </si>
  <si>
    <t>UOM</t>
  </si>
  <si>
    <t>Ext$$</t>
  </si>
  <si>
    <t>LT (in days)</t>
  </si>
  <si>
    <t>Lam Part#</t>
  </si>
  <si>
    <t>Parent Assembly</t>
  </si>
  <si>
    <t xml:space="preserve">Description  </t>
  </si>
  <si>
    <t>Total Material Cost</t>
  </si>
  <si>
    <t>Material Burden</t>
  </si>
  <si>
    <t>Assy Hrs</t>
  </si>
  <si>
    <t>Test Hrs</t>
  </si>
  <si>
    <t>Operating Costs</t>
  </si>
  <si>
    <t>Unit Price</t>
  </si>
  <si>
    <t>Labor/Hr</t>
  </si>
  <si>
    <t>Top Level Assy Part#</t>
  </si>
  <si>
    <t>Qty/Assy</t>
  </si>
  <si>
    <t>Commodity Type</t>
  </si>
  <si>
    <t>Fabricated</t>
  </si>
  <si>
    <t>PCBA</t>
  </si>
  <si>
    <t>OEM</t>
  </si>
  <si>
    <t>Hardware</t>
  </si>
  <si>
    <t>Cables</t>
  </si>
  <si>
    <t>O-rings</t>
  </si>
  <si>
    <t>Others</t>
  </si>
  <si>
    <t>Commodity</t>
  </si>
  <si>
    <t>Lam</t>
  </si>
  <si>
    <t>Control</t>
  </si>
  <si>
    <t>Electro-Mechanical</t>
  </si>
  <si>
    <t>Make vs Buy</t>
  </si>
  <si>
    <t>#</t>
  </si>
  <si>
    <t>Level</t>
  </si>
  <si>
    <t>BOM ITEM #</t>
  </si>
  <si>
    <t>MFG</t>
  </si>
  <si>
    <t>Critical</t>
  </si>
  <si>
    <t>CE!</t>
  </si>
  <si>
    <t>SG&amp;A (Margin)</t>
  </si>
  <si>
    <t>Profit (Margin)</t>
  </si>
  <si>
    <t>MPN</t>
  </si>
  <si>
    <t>EXT QTY</t>
  </si>
  <si>
    <t>Type</t>
  </si>
  <si>
    <t>MAKE</t>
  </si>
  <si>
    <t>LR-50007194</t>
  </si>
  <si>
    <t>BAGS,POLYETHYLENE</t>
  </si>
  <si>
    <t>EA</t>
  </si>
  <si>
    <t>L</t>
  </si>
  <si>
    <t>853-334065-009</t>
  </si>
  <si>
    <t>FRAME ASSY,VARF</t>
  </si>
  <si>
    <t xml:space="preserve"> </t>
  </si>
  <si>
    <t>A</t>
  </si>
  <si>
    <t xml:space="preserve">   </t>
  </si>
  <si>
    <t>839-281461-005</t>
  </si>
  <si>
    <t>WLDMT,FRAME,UPPER</t>
  </si>
  <si>
    <t>B</t>
  </si>
  <si>
    <t>E</t>
  </si>
  <si>
    <t>67-268813-00</t>
  </si>
  <si>
    <t>STANDARD,MECHANICAL DRAWING</t>
  </si>
  <si>
    <t>Z</t>
  </si>
  <si>
    <t>Y</t>
  </si>
  <si>
    <t>D</t>
  </si>
  <si>
    <t>74-032409-00</t>
  </si>
  <si>
    <t>WORKMANSHIP STANDARDS</t>
  </si>
  <si>
    <t>C</t>
  </si>
  <si>
    <t>74-108664-00</t>
  </si>
  <si>
    <t>BAR CODING OF PACKAGING SPEC</t>
  </si>
  <si>
    <t>75-00001-09</t>
  </si>
  <si>
    <t>SPEC,PAINT,BLACK (SILKSCREEN)</t>
  </si>
  <si>
    <t>74-256420-00</t>
  </si>
  <si>
    <t>PROC,COSMETIC ACCEPTANCE CRITERIA OF MEC</t>
  </si>
  <si>
    <t>202-065546-001</t>
  </si>
  <si>
    <t>SPEC,VISIBLY CLEAN</t>
  </si>
  <si>
    <t>603-090436-001</t>
  </si>
  <si>
    <t>SPECIFICATION,PACKAGING</t>
  </si>
  <si>
    <t>J</t>
  </si>
  <si>
    <t>74-024094-00</t>
  </si>
  <si>
    <t>PROC,PART IDENTIFICATION</t>
  </si>
  <si>
    <t>U</t>
  </si>
  <si>
    <t>839-285979-001</t>
  </si>
  <si>
    <t>SUPPORT,HFS GENERATOR,VXT</t>
  </si>
  <si>
    <t>714-335026-103</t>
  </si>
  <si>
    <t>PL,BLANK CVR, FLW SW &amp; QTR VLV</t>
  </si>
  <si>
    <t>17-370519-00</t>
  </si>
  <si>
    <t>PLATE,MTG,SLIDE,RIGHT,HFS PWR SUPPLY,VXT</t>
  </si>
  <si>
    <t>714-332663-002</t>
  </si>
  <si>
    <t>PL,BULKHEAD,SHD CONN</t>
  </si>
  <si>
    <t>17-399807-00</t>
  </si>
  <si>
    <t>PLATE,BLANK-OFF,MECH BOX,FRONT,VXT</t>
  </si>
  <si>
    <t>02-335229-00</t>
  </si>
  <si>
    <t>ASSY,MOTOR,TOP PLATE LIFT,230V AC</t>
  </si>
  <si>
    <t>76-335229-00</t>
  </si>
  <si>
    <t>SCHEM,ASSY,MOTOR,TOP PLATE LIFT,230V AC</t>
  </si>
  <si>
    <t>33-290639-00</t>
  </si>
  <si>
    <t>MOTOR,AC,230V,R/A GEAR,HOIST</t>
  </si>
  <si>
    <t>MODEL 0630 TYPE 42R5BFPP-5N</t>
  </si>
  <si>
    <t>BODINE ELECTRIC COMPANY</t>
  </si>
  <si>
    <t>19-335241-00</t>
  </si>
  <si>
    <t>BOX,TERMINAL,MOTOR,DIECAST,MOD,MOD</t>
  </si>
  <si>
    <t>22-00349-00</t>
  </si>
  <si>
    <t>PLUG,PLASTIC .875 DIA HOLE</t>
  </si>
  <si>
    <t>39-100789-00</t>
  </si>
  <si>
    <t>CONN,5P CPC,FLG,MALE</t>
  </si>
  <si>
    <t>208719-1</t>
  </si>
  <si>
    <t>AMP/TYCO</t>
  </si>
  <si>
    <t>39-00256-00</t>
  </si>
  <si>
    <t>CONTACT,CIRC. PIN,18-16 AWG</t>
  </si>
  <si>
    <t>66099-3</t>
  </si>
  <si>
    <t>TE CONNECTIVITY</t>
  </si>
  <si>
    <t>34-00118-00</t>
  </si>
  <si>
    <t>RING, TERMINAL 10,18-14AWG</t>
  </si>
  <si>
    <t>14RB-10 STA-KON</t>
  </si>
  <si>
    <t>BELL ELECTRICAL SUPPLY</t>
  </si>
  <si>
    <t>21-042022-04</t>
  </si>
  <si>
    <t>WASHER,FLAT,SMALL OD,4,SS</t>
  </si>
  <si>
    <t>F</t>
  </si>
  <si>
    <t>NAS620-C4</t>
  </si>
  <si>
    <t>PRO STAINLESS</t>
  </si>
  <si>
    <t>21-042024-03</t>
  </si>
  <si>
    <t>WASHER,LOCK,4,SS</t>
  </si>
  <si>
    <t>BY DESCRIPTION</t>
  </si>
  <si>
    <t>MCMASTER-CARR</t>
  </si>
  <si>
    <t>21-041264-06</t>
  </si>
  <si>
    <t>SCRW,SKT,HEX,4-40 X 3/8,SST</t>
  </si>
  <si>
    <t>ORDER TO SPECIFICATION</t>
  </si>
  <si>
    <t>202-153766-001</t>
  </si>
  <si>
    <t>SPEC,SST FASTENERS,INCH SERIES</t>
  </si>
  <si>
    <t>15-315550-00</t>
  </si>
  <si>
    <t>SHAFT,DRIVE,HOIST,LONG</t>
  </si>
  <si>
    <t xml:space="preserve"> C4</t>
  </si>
  <si>
    <t>15-315552-00</t>
  </si>
  <si>
    <t>SHAFT,DRIVE,HOIST,SHORT</t>
  </si>
  <si>
    <t>17-368164-00</t>
  </si>
  <si>
    <t>BRKT,HOIST UP SENSOR,VXT LT</t>
  </si>
  <si>
    <t>17-403851-00</t>
  </si>
  <si>
    <t>BRKT,HOIST STOP SWITCH,VXT</t>
  </si>
  <si>
    <t>17-362914-00</t>
  </si>
  <si>
    <t>MOUNT,TOP PLATE HOIST MOTOR,VXT LT</t>
  </si>
  <si>
    <t>714-225474-001</t>
  </si>
  <si>
    <t>COVER,MITRE BOXES,UPPER RF</t>
  </si>
  <si>
    <t>74-160156-00</t>
  </si>
  <si>
    <t>PROC,PACKING REQUIREMENTS</t>
  </si>
  <si>
    <t>H</t>
  </si>
  <si>
    <t>74-106348-00</t>
  </si>
  <si>
    <t>SPEC,SURFACE CLEAN,PROC SPEC</t>
  </si>
  <si>
    <t>M</t>
  </si>
  <si>
    <t>714-179631-001</t>
  </si>
  <si>
    <t>COV,HOIST MOTOR,UPPER RF,VXT</t>
  </si>
  <si>
    <t>19-100478-00</t>
  </si>
  <si>
    <t>KEY,STOCK,1/8X1/8X.75LG</t>
  </si>
  <si>
    <t>718-239214-004</t>
  </si>
  <si>
    <t>MOD,JOINT,UNIV,3/8 BORE,2.69 LG</t>
  </si>
  <si>
    <t>720-243403-001</t>
  </si>
  <si>
    <t>SSCR,CPT,KNRL GRIP,8-32THD X1/4IN LG,SST</t>
  </si>
  <si>
    <t>749-A55681-001</t>
  </si>
  <si>
    <t>CPLG,UNIV JT,3/8BORE SIZE,.750 IN OD,SST</t>
  </si>
  <si>
    <t>LOVEJOY</t>
  </si>
  <si>
    <t>19-122281-00</t>
  </si>
  <si>
    <t>MITER GEAR BOX,AD-4 W/ KEYWAY,MOD</t>
  </si>
  <si>
    <t>0221-14406</t>
  </si>
  <si>
    <t>HUBCITY</t>
  </si>
  <si>
    <t>19-129479-00</t>
  </si>
  <si>
    <t>SHAFT,HOIST,LFTG TOOL,C3</t>
  </si>
  <si>
    <t>20-100482-00</t>
  </si>
  <si>
    <t>ACTUATOR,WORM GEAR</t>
  </si>
  <si>
    <t>C4S</t>
  </si>
  <si>
    <t>2536624 MODIFIED</t>
  </si>
  <si>
    <t>LINEAR TECHNOLOGY</t>
  </si>
  <si>
    <t>749-243114-001</t>
  </si>
  <si>
    <t>CPLG,TRQ LMTR,80IN-LB,9NM,65OA LG,10SER</t>
  </si>
  <si>
    <t>SK2/10/65/W/9.53PFN/15.88PFN/9</t>
  </si>
  <si>
    <t>R+W AMERICA, LP</t>
  </si>
  <si>
    <t>34-10175-00</t>
  </si>
  <si>
    <t>SWITCH, ROLLER LEVER</t>
  </si>
  <si>
    <t>BZ-2RW822-A2</t>
  </si>
  <si>
    <t>HONEYWELL</t>
  </si>
  <si>
    <t>22-00190-00</t>
  </si>
  <si>
    <t>FTG,UNION BULKHEAD,3/8SW,SS</t>
  </si>
  <si>
    <t>SS-600-61</t>
  </si>
  <si>
    <t>SWAGELOK</t>
  </si>
  <si>
    <t>38-136562-06</t>
  </si>
  <si>
    <t>CABLE,RF CURRENT SENSOR,72 IN.</t>
  </si>
  <si>
    <t>PE3573-72</t>
  </si>
  <si>
    <t>3rd Party Supplier/Generic Website</t>
  </si>
  <si>
    <t>03-360361-02</t>
  </si>
  <si>
    <t>CBL ASSY,RELAY CNTRLR,RF PCA,RF DIST,85</t>
  </si>
  <si>
    <t>76-360361-02</t>
  </si>
  <si>
    <t>SCHEM,CBL ASSY,RELAY CNTRLR,RF PCA,RF DI</t>
  </si>
  <si>
    <t>38-10035-00</t>
  </si>
  <si>
    <t>CABLE,10 COND,150V 22AW</t>
  </si>
  <si>
    <t>FT</t>
  </si>
  <si>
    <t>1299/10C</t>
  </si>
  <si>
    <t>ALPHA WIRE</t>
  </si>
  <si>
    <t>39-10021-00</t>
  </si>
  <si>
    <t>CONN,9 PIN D MALE CRIMP</t>
  </si>
  <si>
    <t>DEU-9P-K87-F0</t>
  </si>
  <si>
    <t>ITT CANNON</t>
  </si>
  <si>
    <t>39-10022-00</t>
  </si>
  <si>
    <t>CONN,9 PIN D FEM CRIMP</t>
  </si>
  <si>
    <t>DEU9SA197F0</t>
  </si>
  <si>
    <t>39-10031-00</t>
  </si>
  <si>
    <t>CONTACT,PIN,24-20AWG,D-SUB</t>
  </si>
  <si>
    <t>030-1952-000</t>
  </si>
  <si>
    <t>ITT CANN</t>
  </si>
  <si>
    <t>39-10032-00</t>
  </si>
  <si>
    <t>CONTACT,SKT,24-20 AWG,D-SUB</t>
  </si>
  <si>
    <t>030-1953-000</t>
  </si>
  <si>
    <t>10-00059-00</t>
  </si>
  <si>
    <t>HEAT SHRINK TUBING,.375,BLACK</t>
  </si>
  <si>
    <t>CP0375-0-25</t>
  </si>
  <si>
    <t>THOMAS &amp; BETTS</t>
  </si>
  <si>
    <t>39-00021-01</t>
  </si>
  <si>
    <t>BACKSHELL,9 POS CONN,D-SUB,CBL</t>
  </si>
  <si>
    <t>C88E000209</t>
  </si>
  <si>
    <t>NORTHERN TECH</t>
  </si>
  <si>
    <t>79-00021-00</t>
  </si>
  <si>
    <t>LABEL,BLANK 1 X 1/2</t>
  </si>
  <si>
    <t>WES-1112</t>
  </si>
  <si>
    <t>31-00233-00</t>
  </si>
  <si>
    <t>TAPE,COPPER FOIL,1/2</t>
  </si>
  <si>
    <t>1181 TAPE (1/2)</t>
  </si>
  <si>
    <t>3M</t>
  </si>
  <si>
    <t>03-353468-00</t>
  </si>
  <si>
    <t>CBL ASSY,9DSUB,HOIST LMT SW,INTLK</t>
  </si>
  <si>
    <t>76-353468-00</t>
  </si>
  <si>
    <t>SCHEM,CBL ASSY,9DSUB,HOIST LMT SW,INTLK</t>
  </si>
  <si>
    <t>38-109763-00</t>
  </si>
  <si>
    <t>CABLE,1TWPR,22AWG,150V</t>
  </si>
  <si>
    <t>2211C</t>
  </si>
  <si>
    <t>39-340908-09</t>
  </si>
  <si>
    <t>BACKSHELL,9PIN,45DEG,METAL HOOD</t>
  </si>
  <si>
    <t>MOLEX, LLC</t>
  </si>
  <si>
    <t>10-00058-00</t>
  </si>
  <si>
    <t>HEAT SHRINK TUBING,.5,BLACK</t>
  </si>
  <si>
    <t>B212-SB</t>
  </si>
  <si>
    <t>GOURMET ELEC LTD</t>
  </si>
  <si>
    <t>31-00200-00</t>
  </si>
  <si>
    <t>TERM RING,STUD,6</t>
  </si>
  <si>
    <t>XR1885-SN</t>
  </si>
  <si>
    <t>HOLLINGSWORTH</t>
  </si>
  <si>
    <t>79-307256-00</t>
  </si>
  <si>
    <t>LABEL,BLANK,1.015W X 0.182H,HEAT SHRIN</t>
  </si>
  <si>
    <t>PSPT-094-1-WT</t>
  </si>
  <si>
    <t>BRADY CORPORATION</t>
  </si>
  <si>
    <t>10-00060-00</t>
  </si>
  <si>
    <t>HEAT SHRINK TUBING,.25,BLACK</t>
  </si>
  <si>
    <t>CP0250-0-25</t>
  </si>
  <si>
    <t>39-178687-00</t>
  </si>
  <si>
    <t>BACKSHELL,CLIP FOR FCT CONNS</t>
  </si>
  <si>
    <t>38-145006-03</t>
  </si>
  <si>
    <t>CABLE,3 COND,22AWG,F SHLD</t>
  </si>
  <si>
    <t>1293C</t>
  </si>
  <si>
    <t>74-10024-00</t>
  </si>
  <si>
    <t>PROC. ELEC. ASS'Y INSTR.</t>
  </si>
  <si>
    <t>P</t>
  </si>
  <si>
    <t>965-208382-001</t>
  </si>
  <si>
    <t>EPOXY,FAST SET,50ML CNTNR SIZE</t>
  </si>
  <si>
    <t>ITW DEVCON, INC.</t>
  </si>
  <si>
    <t>79-10179-00</t>
  </si>
  <si>
    <t>MARKER, WIRE (1-33)</t>
  </si>
  <si>
    <t>WM-1-33-3/4</t>
  </si>
  <si>
    <t>79-10444-00</t>
  </si>
  <si>
    <t>LABEL,A-Z,0-15,(+),(-),(/),WIRE MARKING</t>
  </si>
  <si>
    <t>PWM-PK-2</t>
  </si>
  <si>
    <t>79-10183-00</t>
  </si>
  <si>
    <t>MARKERS,WIRE WRITE ON</t>
  </si>
  <si>
    <t>SLFW-250-PK</t>
  </si>
  <si>
    <t>79-10179-01</t>
  </si>
  <si>
    <t>MARKER, WIRE, 34-66</t>
  </si>
  <si>
    <t>79-10179-02</t>
  </si>
  <si>
    <t>MARKER, WIRE 67-99</t>
  </si>
  <si>
    <t>79-00021-01</t>
  </si>
  <si>
    <t>LABEL,BLANK 1 X 1</t>
  </si>
  <si>
    <t>WES-1334</t>
  </si>
  <si>
    <t>T &amp; B</t>
  </si>
  <si>
    <t>79-00021-02</t>
  </si>
  <si>
    <t>LABEL,CBL MARKING,1X.5X1.5,BLANK,WRITE-O</t>
  </si>
  <si>
    <t>WLP-1112</t>
  </si>
  <si>
    <t>79-00021-03</t>
  </si>
  <si>
    <t>LABEL,CBL MARKING,1X1X3,BLANK,WRITE-ON,S</t>
  </si>
  <si>
    <t>WLP-1300</t>
  </si>
  <si>
    <t>79-00021-04</t>
  </si>
  <si>
    <t>LABEL,CBL MARKING,1X1X5,BLANK,WRITE-ON,S</t>
  </si>
  <si>
    <t>THT-139-461-2</t>
  </si>
  <si>
    <t>202-328325-001</t>
  </si>
  <si>
    <t>PROC,CRIMP TERMINATION GUIDELINE</t>
  </si>
  <si>
    <t>03-385320-00</t>
  </si>
  <si>
    <t>CBL ASSY,EIOC 0 TO AE MATCH INTFC,PM</t>
  </si>
  <si>
    <t>76-385320-00</t>
  </si>
  <si>
    <t>SCHEM,CBL ASSY,EIOC 0 TO AE MATCH INTFC,</t>
  </si>
  <si>
    <t>39-340908-25</t>
  </si>
  <si>
    <t>BACKSHELL,25PIN,45DEG,METAL HOOD</t>
  </si>
  <si>
    <t>31-10019-00</t>
  </si>
  <si>
    <t>CONTACT,PIN,2/22-18AWG,D-SUB</t>
  </si>
  <si>
    <t>030-1954-000</t>
  </si>
  <si>
    <t>10-00057-00</t>
  </si>
  <si>
    <t>HEAT SHRINK TUBING,.75,BLACK</t>
  </si>
  <si>
    <t>B234-SB</t>
  </si>
  <si>
    <t>PYRAMID</t>
  </si>
  <si>
    <t>10-00061-00</t>
  </si>
  <si>
    <t>HEAT SHRINK TUBING,.125,BLACK</t>
  </si>
  <si>
    <t>B218-SB</t>
  </si>
  <si>
    <t>GOURMET</t>
  </si>
  <si>
    <t>39-00019-01</t>
  </si>
  <si>
    <t>BACKSHELL,25POS,CONN,VERT</t>
  </si>
  <si>
    <t>C88E000203</t>
  </si>
  <si>
    <t>NORTHERN TECHNOLOGIES</t>
  </si>
  <si>
    <t>38-10013-00</t>
  </si>
  <si>
    <t>CABLE,9TWPR,22AWG,150V.ROHS</t>
  </si>
  <si>
    <t>39-10025-00</t>
  </si>
  <si>
    <t>CONN,D-SUB,25M,CRIMP</t>
  </si>
  <si>
    <t>DBU-25P K87 FO</t>
  </si>
  <si>
    <t>853-304181-001</t>
  </si>
  <si>
    <t>CA,PHASE SELECT,CAP TAB REM IO</t>
  </si>
  <si>
    <t>38-10019-00</t>
  </si>
  <si>
    <t>CABLE,2 TWPR,22AWG,150,ROHS</t>
  </si>
  <si>
    <t>2212C</t>
  </si>
  <si>
    <t>35-10122-00</t>
  </si>
  <si>
    <t>WIRE,22AWG,BLK,MTW</t>
  </si>
  <si>
    <t>9921-10</t>
  </si>
  <si>
    <t>BELDEN INC.</t>
  </si>
  <si>
    <t>39-10023-00</t>
  </si>
  <si>
    <t>CONN, 15 PIN D M CRIMP</t>
  </si>
  <si>
    <t>DAU-15P-K87-F0</t>
  </si>
  <si>
    <t>669-116372-002</t>
  </si>
  <si>
    <t>CONT,MALE,MACHINE CRIMP,24-20 AWG,ROHS</t>
  </si>
  <si>
    <t>39-340908-15</t>
  </si>
  <si>
    <t>BACKSHELL,15PIN,45DEG,METAL HOOD</t>
  </si>
  <si>
    <t>39-10024-00</t>
  </si>
  <si>
    <t>CONN,15 PIN D FEM CRIMP</t>
  </si>
  <si>
    <t>DAU-15S-A197-F0</t>
  </si>
  <si>
    <t>669-116373-002</t>
  </si>
  <si>
    <t>CONT,FEM,MACHINE CRIMP,24-20 AWG,ROHS</t>
  </si>
  <si>
    <t>39-00020-00</t>
  </si>
  <si>
    <t>HOOD,15 PIN CONNECTOR</t>
  </si>
  <si>
    <t>C88E000211</t>
  </si>
  <si>
    <t>225-304181-001</t>
  </si>
  <si>
    <t>DIAG,WRG,PHASE SELECT,CAP TAB REM IO</t>
  </si>
  <si>
    <t>03-339470-00</t>
  </si>
  <si>
    <t>CBL ASSY,RF,SWITCH DO,EIOC 0</t>
  </si>
  <si>
    <t>76-339470-00</t>
  </si>
  <si>
    <t>SCHEM,CBL ASSY,RF,SWITCH DO,EIOC 0</t>
  </si>
  <si>
    <t>38-046398-00</t>
  </si>
  <si>
    <t>CABLE,9TWPR,22AWG,300V</t>
  </si>
  <si>
    <t>39-10026-00</t>
  </si>
  <si>
    <t>CONN,25 PIN D FEMALE CRIMP</t>
  </si>
  <si>
    <t>110977-0021</t>
  </si>
  <si>
    <t>39-340908-26</t>
  </si>
  <si>
    <t>BACKSHELL,LRG 25PIN,45DEG,MTEAL HOOD</t>
  </si>
  <si>
    <t>853-253365-004</t>
  </si>
  <si>
    <t>CA,SW,RF ENCL,16,BACK DR SW</t>
  </si>
  <si>
    <t>10-00071-00</t>
  </si>
  <si>
    <t>HEAT SHRINK TUBING,.094,BLK</t>
  </si>
  <si>
    <t>CP093-0-25</t>
  </si>
  <si>
    <t>35-10003-00</t>
  </si>
  <si>
    <t>WIRE,22AWG,STRAND,BLACK</t>
  </si>
  <si>
    <t>83025-10</t>
  </si>
  <si>
    <t>679-203950-001</t>
  </si>
  <si>
    <t>SNSR, RF COVER INTLK, VXL</t>
  </si>
  <si>
    <t>CMS-R-BXP</t>
  </si>
  <si>
    <t>EUCHNER</t>
  </si>
  <si>
    <t>853-253365-006</t>
  </si>
  <si>
    <t>CA,SW,RF ENCL,37,LEFT DR SW</t>
  </si>
  <si>
    <t>853-253365-005</t>
  </si>
  <si>
    <t>CA,SW,RF ENCL,55,RIGHT DR SW</t>
  </si>
  <si>
    <t>853-304180-001</t>
  </si>
  <si>
    <t>CA,TAP SELECT,XFMR TAP</t>
  </si>
  <si>
    <t>38-10005-00</t>
  </si>
  <si>
    <t>CABLE,3TWPR,22AWG,150V</t>
  </si>
  <si>
    <t>2213C</t>
  </si>
  <si>
    <t>225-304180-001</t>
  </si>
  <si>
    <t>DIAG,WRG,TAP SELECT,XFMR TAP</t>
  </si>
  <si>
    <t>03-353462-00</t>
  </si>
  <si>
    <t>CBL ASSY,RF COOLING FAN,PM</t>
  </si>
  <si>
    <t>76-353462-00</t>
  </si>
  <si>
    <t>SCHEM,CBL ASSY,RF COOLING FAN,PM</t>
  </si>
  <si>
    <t>39-287654-00</t>
  </si>
  <si>
    <t>CONN,5 POS,0.093,RECPT HSG</t>
  </si>
  <si>
    <t>770083-1</t>
  </si>
  <si>
    <t>39-114829-00</t>
  </si>
  <si>
    <t>CONTACT,SCKT,18-22AWG</t>
  </si>
  <si>
    <t>38-145006-05</t>
  </si>
  <si>
    <t>CABLE,5 COND,22AWG,F SHLD</t>
  </si>
  <si>
    <t>1295C</t>
  </si>
  <si>
    <t>21-042023-06</t>
  </si>
  <si>
    <t>WASHER, FLAT, 6, SST</t>
  </si>
  <si>
    <t>ORDER BY DESCRIPTION</t>
  </si>
  <si>
    <t>21-042024-05</t>
  </si>
  <si>
    <t>WASHER,LOCK,6,SS</t>
  </si>
  <si>
    <t>#6 LOCK WASHER SST</t>
  </si>
  <si>
    <t>21-042024-06</t>
  </si>
  <si>
    <t>WASHER,LOCK,8,SS</t>
  </si>
  <si>
    <t>21-041267-08</t>
  </si>
  <si>
    <t>SCRW, SKT, CAP, 8-32 X 1/2,SS</t>
  </si>
  <si>
    <t>21-042023-08</t>
  </si>
  <si>
    <t>WASHER, FLAT, 10, SST</t>
  </si>
  <si>
    <t>21-042024-07</t>
  </si>
  <si>
    <t>WASHER,LOCK,10,SS</t>
  </si>
  <si>
    <t>WASHER,LOCK,#10,SS</t>
  </si>
  <si>
    <t>21-041269-10</t>
  </si>
  <si>
    <t>SCRW,SKT,CAP,10-32X.625,SS</t>
  </si>
  <si>
    <t>21-041269-12</t>
  </si>
  <si>
    <t>SCRW,SKT,CAP,10-32X.75,SS</t>
  </si>
  <si>
    <t>21-041906-06</t>
  </si>
  <si>
    <t>SCRW,BUT,HEX,10-32x.375,SS</t>
  </si>
  <si>
    <t>SCR,BUT,HEX 10-32X</t>
  </si>
  <si>
    <t>21-041906-04</t>
  </si>
  <si>
    <t>SCRW,BUT,HEX,10-32x.25,SS</t>
  </si>
  <si>
    <t>21-041307-20</t>
  </si>
  <si>
    <t>SCRW,FLAT,HEX,3/8-16x1.25,S</t>
  </si>
  <si>
    <t>21-041906-10</t>
  </si>
  <si>
    <t>SCRW,BUT,HEX,10-32x.625,SS</t>
  </si>
  <si>
    <t>SCR,BUT,HEX,10-32X</t>
  </si>
  <si>
    <t>21-045952-00</t>
  </si>
  <si>
    <t>NUT,KEPS HEX,6-32,SST</t>
  </si>
  <si>
    <t>96278A007</t>
  </si>
  <si>
    <t>21-041270-14</t>
  </si>
  <si>
    <t>SCRW,SKT,HEX,1/4-20X.875,SS</t>
  </si>
  <si>
    <t>IFI STANDARD</t>
  </si>
  <si>
    <t>21-042024-08</t>
  </si>
  <si>
    <t>WASHER,LOCK,1/4,SS</t>
  </si>
  <si>
    <t>WASHER, LOCK, 1/4""</t>
  </si>
  <si>
    <t>INDUSTRY STD</t>
  </si>
  <si>
    <t>21-042023-09</t>
  </si>
  <si>
    <t>WASHER , FLAT, 1 / 4, SST</t>
  </si>
  <si>
    <t>21-041267-28</t>
  </si>
  <si>
    <t>SCRW, SKT, CAP, 8-32 X 1-3/4,SS</t>
  </si>
  <si>
    <t>21-042023-07</t>
  </si>
  <si>
    <t>WASHER, FLAT, 8, SST</t>
  </si>
  <si>
    <t>21-041270-16</t>
  </si>
  <si>
    <t>SCRW,SKT,HEX,1/4-20X1,SS</t>
  </si>
  <si>
    <t>SCR,SKT,HEX,1/4-20</t>
  </si>
  <si>
    <t>31-00228-00</t>
  </si>
  <si>
    <t>TIE MOUNT,SCREW MOUNT</t>
  </si>
  <si>
    <t>TM3S10-C</t>
  </si>
  <si>
    <t>960-004843-002</t>
  </si>
  <si>
    <t>LUBT,KRYTOX,HI VAC,2 OZ.</t>
  </si>
  <si>
    <t>KRYTOX LVP</t>
  </si>
  <si>
    <t>DUPONT</t>
  </si>
  <si>
    <t>31-00157-00</t>
  </si>
  <si>
    <t>TIE WRAP 11.0 NYLON</t>
  </si>
  <si>
    <t>TY26M</t>
  </si>
  <si>
    <t>720-061175-006</t>
  </si>
  <si>
    <t>SCR,BTN HD,SKT HD,SST,10-32 X 3/8L</t>
  </si>
  <si>
    <t>857-280769-001</t>
  </si>
  <si>
    <t>KIT,RF SWITCH ENCL,VXT</t>
  </si>
  <si>
    <t>17-146415-00</t>
  </si>
  <si>
    <t>PLATE,PC BD MT,RF SWITCH,VCTR</t>
  </si>
  <si>
    <t>03-141493-00</t>
  </si>
  <si>
    <t>PCA,C3 SEQ,RF SW,CUR SNS</t>
  </si>
  <si>
    <t>G</t>
  </si>
  <si>
    <t>76-141493-00</t>
  </si>
  <si>
    <t>SCHEM,C3 SEQ,RF SW,CUR SNS</t>
  </si>
  <si>
    <t>26-141493-00</t>
  </si>
  <si>
    <t>PCB,C3 SEQ,RF SW,CUR SNS</t>
  </si>
  <si>
    <t xml:space="preserve"> C1</t>
  </si>
  <si>
    <t>28-00022-00</t>
  </si>
  <si>
    <t>RES,1MOHMS,0.25W,1/4W,5%,ROHS</t>
  </si>
  <si>
    <t>VR25000001004JA500</t>
  </si>
  <si>
    <t>VISHAY BC COMPONENTS</t>
  </si>
  <si>
    <t>28-10013-00</t>
  </si>
  <si>
    <t>RES,10K,1/4W 5%,CARBON</t>
  </si>
  <si>
    <t>OD103JE</t>
  </si>
  <si>
    <t>OHMITE</t>
  </si>
  <si>
    <t>28-10032-00</t>
  </si>
  <si>
    <t>RES,100K,1/4W,5%,CC</t>
  </si>
  <si>
    <t>CBT25J100K</t>
  </si>
  <si>
    <t>28-10031-00</t>
  </si>
  <si>
    <t>RES,20K,1/4W,5%,CC</t>
  </si>
  <si>
    <t>OD203JE</t>
  </si>
  <si>
    <t>28-135505-00</t>
  </si>
  <si>
    <t>RES,10M,1/4W,5%,CF</t>
  </si>
  <si>
    <t>CFR-25JB 10M</t>
  </si>
  <si>
    <t>YAGEO</t>
  </si>
  <si>
    <t>28-135499-00</t>
  </si>
  <si>
    <t>RES,51,1W,5%,MO</t>
  </si>
  <si>
    <t>RSF100JB-51R</t>
  </si>
  <si>
    <t>29-10013-00</t>
  </si>
  <si>
    <t>CAP,47UF,35V,TANT,20%,AXIAL</t>
  </si>
  <si>
    <t>T322F476M035AT</t>
  </si>
  <si>
    <t>KEMET</t>
  </si>
  <si>
    <t>29-135314-00</t>
  </si>
  <si>
    <t>CAP,1000PF,100V,5%,CER MON</t>
  </si>
  <si>
    <t>C322C102JIG5TA</t>
  </si>
  <si>
    <t>688-165301-001</t>
  </si>
  <si>
    <t>FLTR,ELEC,130/100MHZ,EMI BEADS,3.4X5</t>
  </si>
  <si>
    <t>BL02RN2R1M2B</t>
  </si>
  <si>
    <t>MURATA MANUFACTURING CO., LTD</t>
  </si>
  <si>
    <t>32-00019-00</t>
  </si>
  <si>
    <t>IC,QUAD,COMPARATOR,LM339</t>
  </si>
  <si>
    <t>LM339AN</t>
  </si>
  <si>
    <t>TEXAS INST</t>
  </si>
  <si>
    <t>32-135392-00</t>
  </si>
  <si>
    <t>DIODE,1N5231B,ZENER,5.1V</t>
  </si>
  <si>
    <t>1N5231B</t>
  </si>
  <si>
    <t>VISHAY/LITE-ON</t>
  </si>
  <si>
    <t>32-10269-00</t>
  </si>
  <si>
    <t>DIODE,1N4148</t>
  </si>
  <si>
    <t>1N4148</t>
  </si>
  <si>
    <t>ON SEMICONDUCTOR</t>
  </si>
  <si>
    <t>39-151313-00</t>
  </si>
  <si>
    <t>CONN, RECEP, COAX, STRT, PCB</t>
  </si>
  <si>
    <t>901-144-8-RFX</t>
  </si>
  <si>
    <t>AMPHENOL</t>
  </si>
  <si>
    <t>39-10154-00</t>
  </si>
  <si>
    <t>CONN, PC MOUNT 25 PIN D MALE</t>
  </si>
  <si>
    <t>5205737-7</t>
  </si>
  <si>
    <t>31-054606-00</t>
  </si>
  <si>
    <t>CONN,D-SUB,9 SOCKET</t>
  </si>
  <si>
    <t>5747150-8</t>
  </si>
  <si>
    <t>39-10161-00</t>
  </si>
  <si>
    <t>CONN, PC MOUNT 15P D FEMALE</t>
  </si>
  <si>
    <t>5205736-7</t>
  </si>
  <si>
    <t>39-00015-00</t>
  </si>
  <si>
    <t>SCRW,LOCK,FEMALE,FOR D SUB</t>
  </si>
  <si>
    <t>D20418-42</t>
  </si>
  <si>
    <t>CINCH CONNECTIVITY SOLUTIONS</t>
  </si>
  <si>
    <t>39-00148-00</t>
  </si>
  <si>
    <t>SCRW,LOCK,FEMALE,FOR D-SUB</t>
  </si>
  <si>
    <t>D20418-50</t>
  </si>
  <si>
    <t>31-111801-00</t>
  </si>
  <si>
    <t>BSHG,STANDOFF,4-40 X .435L</t>
  </si>
  <si>
    <t>PAK</t>
  </si>
  <si>
    <t>5205933-3</t>
  </si>
  <si>
    <t>21-041342-04</t>
  </si>
  <si>
    <t>SCRW,PAN,PHIL,4-40x.25,SS</t>
  </si>
  <si>
    <t>21-041953-07</t>
  </si>
  <si>
    <t>NUT, HEX, 4-40, SST</t>
  </si>
  <si>
    <t>202-A27164-001</t>
  </si>
  <si>
    <t>LOW POWER THRESHOLD AT 13.56MHZ: 400W</t>
  </si>
  <si>
    <t>17-146903-00</t>
  </si>
  <si>
    <t>COVER,PC BOARD,RF SWITCH,VCTR</t>
  </si>
  <si>
    <t>21-041903-08</t>
  </si>
  <si>
    <t>SCRW,BUT,HEX,6-32x.5,SS</t>
  </si>
  <si>
    <t>22-397504-00</t>
  </si>
  <si>
    <t>FTG,SWG,ELL,90 DEG,3/8-3/8TUBE,SST</t>
  </si>
  <si>
    <t>SS-600-2R-6</t>
  </si>
  <si>
    <t>714-286838-007</t>
  </si>
  <si>
    <t>PL,BHD,TRICKLE PURGE,SEC PURGE</t>
  </si>
  <si>
    <t>202-087801-001</t>
  </si>
  <si>
    <t>PROC,CLN, IPA WIPE</t>
  </si>
  <si>
    <t>685-134956-001</t>
  </si>
  <si>
    <t>MDL,ELEC,ECAT JUNCTION,8 PORT</t>
  </si>
  <si>
    <t>CU1128</t>
  </si>
  <si>
    <t>BECKHOFF</t>
  </si>
  <si>
    <t>685-073482-001</t>
  </si>
  <si>
    <t>MDL,ELEC,E-SW,1000 MBPS RJ45 8 POS,ROHS</t>
  </si>
  <si>
    <t>PHOENIX CONTACT</t>
  </si>
  <si>
    <t>714-331565-004</t>
  </si>
  <si>
    <t>BRKT,CONTROLLER,ALN SHD,UPPER FRAME</t>
  </si>
  <si>
    <t>853-286333-003</t>
  </si>
  <si>
    <t>CA,72W-7W2,HSH PWR BX TO EX PWR SUP</t>
  </si>
  <si>
    <t>668-288876-002</t>
  </si>
  <si>
    <t>CONN,PLUG,D-SUB,COMBO,CRIMP STYLE,7W2</t>
  </si>
  <si>
    <t>3007W2PXK99A10X</t>
  </si>
  <si>
    <t>CONEC ELEKTRONISCHE BAUELEMENTE GMBH</t>
  </si>
  <si>
    <t>669-111898-001</t>
  </si>
  <si>
    <t>CONT,PIN,CRIMP,10A,20-16AWG,ROHS</t>
  </si>
  <si>
    <t>131C11019X</t>
  </si>
  <si>
    <t>38-160752-00</t>
  </si>
  <si>
    <t>CABLE,16AWG,1TWPR,SHIELD,600V</t>
  </si>
  <si>
    <t>950-002618-001</t>
  </si>
  <si>
    <t>TAPE  COPPER 3.5 MIL</t>
  </si>
  <si>
    <t>668-288875-002</t>
  </si>
  <si>
    <t>CONN,RCPT,D-SUB,COMBO,CRIMP,7W2</t>
  </si>
  <si>
    <t>3007W2SXK99A10X</t>
  </si>
  <si>
    <t>39-178688-15</t>
  </si>
  <si>
    <t>BACKSHELL,D-SUB,METAL FOR CLIP,FCT</t>
  </si>
  <si>
    <t>MOLEX</t>
  </si>
  <si>
    <t>669-107049-001</t>
  </si>
  <si>
    <t>CONT,SKT,CRIMP,10A,20-16AWG,ROHS</t>
  </si>
  <si>
    <t>132C11019X</t>
  </si>
  <si>
    <t>225-286333-003</t>
  </si>
  <si>
    <t>DIAG,WRG,72W-7W2,HSH PWR BX TO EX PW SUP</t>
  </si>
  <si>
    <t>853-292377-244</t>
  </si>
  <si>
    <t>CA,SIG,HT SHD,SERIAL,NODE 0,TER SER</t>
  </si>
  <si>
    <t>31-00155-00</t>
  </si>
  <si>
    <t>TIE WRAP,3.6 NYLON</t>
  </si>
  <si>
    <t>TY23M</t>
  </si>
  <si>
    <t>681-008523-001</t>
  </si>
  <si>
    <t>CA,NTWK,4 TW PR,SHLD,YEL</t>
  </si>
  <si>
    <t>669-116372-003</t>
  </si>
  <si>
    <t>CONT,MALE,MACHINE CRIMP,30-26 AWG,ROHS</t>
  </si>
  <si>
    <t>030-1952-002</t>
  </si>
  <si>
    <t>39-178688-09</t>
  </si>
  <si>
    <t>668-101639-001</t>
  </si>
  <si>
    <t>CONN,NTWK,MODULAR PLUG,SHLD,8 POS</t>
  </si>
  <si>
    <t>106S08080058C34</t>
  </si>
  <si>
    <t>SENTINEL CONN SYSTEM</t>
  </si>
  <si>
    <t>225-292377-244</t>
  </si>
  <si>
    <t>DIAG,WRG,SIG,HT SHD,SRL,NODE</t>
  </si>
  <si>
    <t>853-286568-106</t>
  </si>
  <si>
    <t>CA,24V,DC PWR TO TRMNL SVR</t>
  </si>
  <si>
    <t>38-181167-00</t>
  </si>
  <si>
    <t>CABLE,RAW,PAIRED,1PR,18AWG,300V,FOIL</t>
  </si>
  <si>
    <t>2241C</t>
  </si>
  <si>
    <t>668-176838-001</t>
  </si>
  <si>
    <t>CONN,PLUG,3POSN,15A,300VAC,5.08MM PITCH</t>
  </si>
  <si>
    <t>796635-3</t>
  </si>
  <si>
    <t>TE CONNECTIVITY LTD</t>
  </si>
  <si>
    <t>687-094492-010</t>
  </si>
  <si>
    <t>FERR,INSUL,18 AWG,SHORT,3.0</t>
  </si>
  <si>
    <t>32 00 74 2</t>
  </si>
  <si>
    <t>10-00089-00</t>
  </si>
  <si>
    <t>HEAT SHRINK TUBING,.063,BLACK</t>
  </si>
  <si>
    <t>CP063-0-25</t>
  </si>
  <si>
    <t>225-286568-106</t>
  </si>
  <si>
    <t>DIAG,WRG,24V,DC PWR TO TRMNL SVR</t>
  </si>
  <si>
    <t>853-286569-002</t>
  </si>
  <si>
    <t>CA,PWR,AC INPUT,DC PS/LPB</t>
  </si>
  <si>
    <t>38-162764-00</t>
  </si>
  <si>
    <t>CABLE ASSY,IECM-IECF,208 VAC P</t>
  </si>
  <si>
    <t>39-158124-00</t>
  </si>
  <si>
    <t>CONN,IEC C19,16A,250VAC,CA MT,BLK</t>
  </si>
  <si>
    <t>INTERPOWER</t>
  </si>
  <si>
    <t>853-286327-002</t>
  </si>
  <si>
    <t>CA,7W2-7W2,DC PWR TO NODE 0</t>
  </si>
  <si>
    <t>39-108311-00</t>
  </si>
  <si>
    <t>CONN,7W2,DB15M,5SIG 2PWR</t>
  </si>
  <si>
    <t>L717TWA7W2P</t>
  </si>
  <si>
    <t>39-108312-00</t>
  </si>
  <si>
    <t>CONN,DB15F,7W2,5SIG 2PWR</t>
  </si>
  <si>
    <t>L77TWA7W2S</t>
  </si>
  <si>
    <t>39-340908-16</t>
  </si>
  <si>
    <t>BACKSHELL,LRG 15PIN,45DEG,METAL HOOD</t>
  </si>
  <si>
    <t>39-108313-00</t>
  </si>
  <si>
    <t>CONTACT,POWER,MALE PIN,20A,HYBRID DSUB</t>
  </si>
  <si>
    <t>L17DM53745-8</t>
  </si>
  <si>
    <t>39-108314-00</t>
  </si>
  <si>
    <t>CONTACT,POWER,SKT,10AMP,HYBRID DS</t>
  </si>
  <si>
    <t>L17DM53744-7</t>
  </si>
  <si>
    <t>853-286328-001</t>
  </si>
  <si>
    <t>CA,7W2-3W3,MATCH DC PWR</t>
  </si>
  <si>
    <t>39-021397-00</t>
  </si>
  <si>
    <t>CON,DA-3W3S,HSG</t>
  </si>
  <si>
    <t>CBD3W3F00000</t>
  </si>
  <si>
    <t>POSITRONIC INDUSTRIES, INC.</t>
  </si>
  <si>
    <t>39-056693-00</t>
  </si>
  <si>
    <t>CONT, DSUB, PWR, FEM, 10A, S/C</t>
  </si>
  <si>
    <t>FS4016D</t>
  </si>
  <si>
    <t>38-101184-00</t>
  </si>
  <si>
    <t>CABLE,2COND,18AWG,DBL SHIELD</t>
  </si>
  <si>
    <t>5162C</t>
  </si>
  <si>
    <t>853-287591-006</t>
  </si>
  <si>
    <t>CA,DC PWR,UPR LPB TO INTLK MSTR</t>
  </si>
  <si>
    <t>38-167873-02</t>
  </si>
  <si>
    <t>CABLE,16AWG,2-COND,FOIL,300V</t>
  </si>
  <si>
    <t>5362C</t>
  </si>
  <si>
    <t>39-129333-00</t>
  </si>
  <si>
    <t>CONN,COMBO-D,7W2,FEM,CABLE W/O PINS</t>
  </si>
  <si>
    <t>CBC7W2S00000/AA</t>
  </si>
  <si>
    <t>POSITRONIC</t>
  </si>
  <si>
    <t>225-287591-006</t>
  </si>
  <si>
    <t>DIAG,WRG,DC PWR,UPR LPB TO INTLK MSTR</t>
  </si>
  <si>
    <t>833-274493-501</t>
  </si>
  <si>
    <t>CA,RS485,NODE0,CH-A,VXT</t>
  </si>
  <si>
    <t>681-275352-001</t>
  </si>
  <si>
    <t>CA,CAT5E,SHIELD,4PR,24AWG,1000FT,YEL</t>
  </si>
  <si>
    <t>10X6-581TH</t>
  </si>
  <si>
    <t>CABLEWHOLESALE</t>
  </si>
  <si>
    <t>785-009716-001</t>
  </si>
  <si>
    <t>LBL,COMPUTER PRINTABLE 1X2.2,WHT</t>
  </si>
  <si>
    <t>DAT-37-292</t>
  </si>
  <si>
    <t>833-274493-001</t>
  </si>
  <si>
    <t>CA,SIG,RS232/RS485,RJ45</t>
  </si>
  <si>
    <t>833-274493-505</t>
  </si>
  <si>
    <t>CA,RS485,NODE0,CH-B,VXT</t>
  </si>
  <si>
    <t>833-233714-509</t>
  </si>
  <si>
    <t>CA,COMM,ENET,TERMINAL SERVER</t>
  </si>
  <si>
    <t>681-101635-001</t>
  </si>
  <si>
    <t>CA,FBS,PVC,300V,5E,24AWG,4 PR,TEAL,ROHS</t>
  </si>
  <si>
    <t>7921A 1NH</t>
  </si>
  <si>
    <t>680-061150-009</t>
  </si>
  <si>
    <t>TUBING HEAT SHRINK 3/4</t>
  </si>
  <si>
    <t>HSTT75-48-5</t>
  </si>
  <si>
    <t>PANDUIT CORP.</t>
  </si>
  <si>
    <t>833-233714-001</t>
  </si>
  <si>
    <t>CA,COMM,ENET,TEOSXT</t>
  </si>
  <si>
    <t>833-271228-509</t>
  </si>
  <si>
    <t>CA,COMM,ECAT,UPPR JUNC TO NODE0, VXT</t>
  </si>
  <si>
    <t>681-101635-004</t>
  </si>
  <si>
    <t>CA,FBS,PVC,300V,5E,24AWG,4 PR,RED,ROHS</t>
  </si>
  <si>
    <t>7921A 002</t>
  </si>
  <si>
    <t>833-271228-001</t>
  </si>
  <si>
    <t>CA,COMM,ECAT,RED</t>
  </si>
  <si>
    <t>833-073767-903</t>
  </si>
  <si>
    <t>CA,RS232, HSH CTRL, VXT-DT</t>
  </si>
  <si>
    <t>668-901408-001</t>
  </si>
  <si>
    <t>CONN,NTWK,MOD PL,SHLD,8 POS</t>
  </si>
  <si>
    <t>6-569550-3</t>
  </si>
  <si>
    <t>COMMSCOPE</t>
  </si>
  <si>
    <t>668-039349-001</t>
  </si>
  <si>
    <t>CONN,STRAIN RELIEF,8-PIN MOD PLUG</t>
  </si>
  <si>
    <t>558527-1</t>
  </si>
  <si>
    <t>COMMSCOPE, INC.</t>
  </si>
  <si>
    <t>833-073767-001</t>
  </si>
  <si>
    <t>CA,SIG,RS232</t>
  </si>
  <si>
    <t>202-094981-001</t>
  </si>
  <si>
    <t>SPEC,CA/HARN/EM,DSGN AND MFR</t>
  </si>
  <si>
    <t>DOC</t>
  </si>
  <si>
    <t>833-073767-904</t>
  </si>
  <si>
    <t>CA,RS232, PED HTR CTRL, VXT-DT</t>
  </si>
  <si>
    <t>853-286335-004</t>
  </si>
  <si>
    <t>CA,PWR,DC BX TO UPR E-CAT/E-NET</t>
  </si>
  <si>
    <t>669-111898-002</t>
  </si>
  <si>
    <t>CONT,PIN,CRIMP,20A,14-12AWG,ROHS</t>
  </si>
  <si>
    <t>131C11029X</t>
  </si>
  <si>
    <t>10-00115-00</t>
  </si>
  <si>
    <t>HEAT SHRINK TUBING,.187</t>
  </si>
  <si>
    <t>CP0187-025</t>
  </si>
  <si>
    <t>673-091126-003</t>
  </si>
  <si>
    <t>FERRULE,16AWG,8MM,INSUL,RED</t>
  </si>
  <si>
    <t>WEIDMULLER</t>
  </si>
  <si>
    <t>668-176838-006</t>
  </si>
  <si>
    <t>CONN,PLUG,6POSN,15A,300VAC,5.08MM PITCH</t>
  </si>
  <si>
    <t>796635-6</t>
  </si>
  <si>
    <t>673-094469-006</t>
  </si>
  <si>
    <t>FERRULE,INSULATED,DUAL,2X16AWG,.62”L,BLK</t>
  </si>
  <si>
    <t>ALTECH CORPORATION</t>
  </si>
  <si>
    <t>35-276053-02</t>
  </si>
  <si>
    <t>WIRE,UL 1015,16AWG,600V,RED,105C</t>
  </si>
  <si>
    <t>8917-2</t>
  </si>
  <si>
    <t>225-286335-004</t>
  </si>
  <si>
    <t>DIAG,WRG,PWR,DC BX TO UPR E-CAT/E-NET</t>
  </si>
  <si>
    <t>03-379487-00</t>
  </si>
  <si>
    <t>CBL ASSY,CPC5M/F,HOIST MTR,13.5',BLUKHEA</t>
  </si>
  <si>
    <t>76-379487-00</t>
  </si>
  <si>
    <t>SCHEM,CBL ASSY,CPC5M/F,HOIST MTR,13.5',B</t>
  </si>
  <si>
    <t>39-261161-00</t>
  </si>
  <si>
    <t>CONN,MATE-N-LOCK,4 POS,FEM,94V-0</t>
  </si>
  <si>
    <t>350779-1</t>
  </si>
  <si>
    <t>39-100793-00</t>
  </si>
  <si>
    <t>CONN,5P CPC,FEMALE,METAL</t>
  </si>
  <si>
    <t>208718-1</t>
  </si>
  <si>
    <t>39-101223-00</t>
  </si>
  <si>
    <t>CONN,BACKSHELL,5PCPC,METAL</t>
  </si>
  <si>
    <t>208945-5</t>
  </si>
  <si>
    <t>39-138023-00</t>
  </si>
  <si>
    <t>PIN,TERM,14-20 AWG,MATE-N-LOC</t>
  </si>
  <si>
    <t>350547-1</t>
  </si>
  <si>
    <t>39-00284-00</t>
  </si>
  <si>
    <t>CONTACT,CIRC.SCKT,18-16 AWG</t>
  </si>
  <si>
    <t>66101-3</t>
  </si>
  <si>
    <t>38-105211-00</t>
  </si>
  <si>
    <t>CABLE,16AWG 4COND,SHIELDED</t>
  </si>
  <si>
    <t>ANIXTER INC</t>
  </si>
  <si>
    <t>79-160941-00</t>
  </si>
  <si>
    <t>LABEL,WARNING,ELEC,208V,CABLE</t>
  </si>
  <si>
    <t>03-380969-00</t>
  </si>
  <si>
    <t>CBL ASSY,37DSUB,LPB I/O TO EIOC 0 INTFC</t>
  </si>
  <si>
    <t>76-380969-00</t>
  </si>
  <si>
    <t>SCHEM,CBL ASSY,37DSUB,LPB I/O TO EIOC 0</t>
  </si>
  <si>
    <t>39-10027-00</t>
  </si>
  <si>
    <t>CONN,DB-37M,CRIMP</t>
  </si>
  <si>
    <t>110978-0037</t>
  </si>
  <si>
    <t>39-340908-37</t>
  </si>
  <si>
    <t>BACKSHELL,37PIN,45DEG,METAL HOOD</t>
  </si>
  <si>
    <t>38-153424-00</t>
  </si>
  <si>
    <t>CABLE,19TWPR,22AWG,300V</t>
  </si>
  <si>
    <t>5489/19C</t>
  </si>
  <si>
    <t>853-341832-001</t>
  </si>
  <si>
    <t>ASSY,BLKHD COVER,MEZZANINE</t>
  </si>
  <si>
    <t>17-379483-00</t>
  </si>
  <si>
    <t>COVER,BLKHD,RF ENCL,TEOS XT,VXT</t>
  </si>
  <si>
    <t>31-114209-00</t>
  </si>
  <si>
    <t>SCREW LOCK ASSY,D-CONNECTOR</t>
  </si>
  <si>
    <t>D20418-134</t>
  </si>
  <si>
    <t>34-311736-00</t>
  </si>
  <si>
    <t>ADPTR,DSUB,9P,SKT/PIN,MTG HOLE,4NF FLTR</t>
  </si>
  <si>
    <t>56-705-005</t>
  </si>
  <si>
    <t>SPECTRUM</t>
  </si>
  <si>
    <t>715-288323-002</t>
  </si>
  <si>
    <t>PL,MOUNT,HOT TOP PLATE VALVE</t>
  </si>
  <si>
    <t>853-288953-003</t>
  </si>
  <si>
    <t>ASSY,3-WAY VALVE,PCW</t>
  </si>
  <si>
    <t>766-337637-001</t>
  </si>
  <si>
    <t>VLV,3-WAY,DIAPH,PNEU,3/16 ORF,1/4IN FNPT</t>
  </si>
  <si>
    <t>HPV3-144-HT (1115963)</t>
  </si>
  <si>
    <t>SAINT-GOBAIN</t>
  </si>
  <si>
    <t>60-183735-00</t>
  </si>
  <si>
    <t>FITTING,ADAPTER,MALE 1/4 NPT-3/8 TUBE</t>
  </si>
  <si>
    <t>SS-6-TA-1-4</t>
  </si>
  <si>
    <t>22-00191-00</t>
  </si>
  <si>
    <t>FTG,SWAGELOK UNION,3/8,S/S</t>
  </si>
  <si>
    <t>SS-600-6</t>
  </si>
  <si>
    <t>22-131875-00</t>
  </si>
  <si>
    <t>FTG,TEE,UNIION,3/8 TUBE</t>
  </si>
  <si>
    <t>SS-600-3</t>
  </si>
  <si>
    <t>920-212036-001</t>
  </si>
  <si>
    <t>FTG,TUBE,ELB,MALE,10-32UNF THD,1/8IN OD</t>
  </si>
  <si>
    <t>KQB2L01-32</t>
  </si>
  <si>
    <t>SMC</t>
  </si>
  <si>
    <t>785-277956-002</t>
  </si>
  <si>
    <t>LBL,VLV,3-WAY,PORTS</t>
  </si>
  <si>
    <t>22-00199-00</t>
  </si>
  <si>
    <t>FTG,UNION,ELBOW,90DEG,3/8SW</t>
  </si>
  <si>
    <t>SS-600-9</t>
  </si>
  <si>
    <t>202-031369-001</t>
  </si>
  <si>
    <t>SPEC,TR I.D NO</t>
  </si>
  <si>
    <t>714-263161-005</t>
  </si>
  <si>
    <t>BRKT,MNTG,LHS,EIOC 0</t>
  </si>
  <si>
    <t>766-252442-002</t>
  </si>
  <si>
    <t>VLV,SOL,3PORT,M5,DIR OPR,N.C.,24VDC,0.1W</t>
  </si>
  <si>
    <t>V114T-5MOZB-M5</t>
  </si>
  <si>
    <t>22-179336-00</t>
  </si>
  <si>
    <t>FTG,ELBOW,10-32 MNPT TO 1/4 TUBE,1-TCH</t>
  </si>
  <si>
    <t>KQ2L07-32</t>
  </si>
  <si>
    <t>22-119270-00</t>
  </si>
  <si>
    <t>FTG,SMC 10-32X1/8 PUSH TYPE</t>
  </si>
  <si>
    <t>KQ2H01-32</t>
  </si>
  <si>
    <t>720-000908-010</t>
  </si>
  <si>
    <t>CSR,SCH CAP,2-56 X 5/8,SST</t>
  </si>
  <si>
    <t>21-041906-08</t>
  </si>
  <si>
    <t>SCRW,BUT,HEX,10-32x.5,SS</t>
  </si>
  <si>
    <t>853-286959-002</t>
  </si>
  <si>
    <t>CA,NODE0,PV,TOP PLATE VLV</t>
  </si>
  <si>
    <t>38-10018-00</t>
  </si>
  <si>
    <t>CABLE,TWPR,22AWG,150V</t>
  </si>
  <si>
    <t>39-283363-00</t>
  </si>
  <si>
    <t>CONN,SMC VALVE,2,FEMALE</t>
  </si>
  <si>
    <t>SY100-30-A</t>
  </si>
  <si>
    <t>225-286959-002</t>
  </si>
  <si>
    <t>DIAG,WRG,NODE0,PV,TOP PLATE VLV</t>
  </si>
  <si>
    <t>920-152911-001</t>
  </si>
  <si>
    <t>FTG,TUBE,BHD,ONE-TOUCH UN,1/8TUBE,SST</t>
  </si>
  <si>
    <t>KQG2E01-00</t>
  </si>
  <si>
    <t>21-041906-12</t>
  </si>
  <si>
    <t>SCRW,BUT,HEX,10-32x.75,SS</t>
  </si>
  <si>
    <t>21-351020-00</t>
  </si>
  <si>
    <t>WSHR,FLAT,10,.25 ID,.563 O.D.,SST</t>
  </si>
  <si>
    <t>93852A101</t>
  </si>
  <si>
    <t>714-322464-002</t>
  </si>
  <si>
    <t>BRKT,CDA MANIFOLD</t>
  </si>
  <si>
    <t>22-101140-00</t>
  </si>
  <si>
    <t>MANF,1/4FNPTx1/4TUx6P,SMC</t>
  </si>
  <si>
    <t>KM12-07-35-6</t>
  </si>
  <si>
    <t>22-101139-00</t>
  </si>
  <si>
    <t>PLUG,PIPE,1/4NPT,BRASS,SKT HD</t>
  </si>
  <si>
    <t>219P-4</t>
  </si>
  <si>
    <t>PARKER</t>
  </si>
  <si>
    <t>21-041267-16</t>
  </si>
  <si>
    <t>SCRW, SKT, CAP, 8-32 X 1,SS</t>
  </si>
  <si>
    <t>21-041270-10</t>
  </si>
  <si>
    <t>SCRW,SKT,HEX,1/4-20X.625,SS</t>
  </si>
  <si>
    <t>22-101142-00</t>
  </si>
  <si>
    <t>FTG,TUBE,PL,1/4IN ODT,MALE,WHT</t>
  </si>
  <si>
    <t>KQ2P-07</t>
  </si>
  <si>
    <t>22-00131-00</t>
  </si>
  <si>
    <t>FTG,1/4NPT-1/4SWAGE ST</t>
  </si>
  <si>
    <t>SS-400-1-4</t>
  </si>
  <si>
    <t>853-335160-001</t>
  </si>
  <si>
    <t>KIT,N2 TRICKLE PURGE</t>
  </si>
  <si>
    <t>714-333022-003</t>
  </si>
  <si>
    <t>BRKT,N2 TRICKLE PURGE,ALN SHDS</t>
  </si>
  <si>
    <t>920-205036-001</t>
  </si>
  <si>
    <t>FTG,TUBE,CONN,MALE,1/8IN OD,10-32UNF THD</t>
  </si>
  <si>
    <t>KQ2H01-32N</t>
  </si>
  <si>
    <t>766-098841-018</t>
  </si>
  <si>
    <t>FTG,RESTRICTOR,FIXED ORF</t>
  </si>
  <si>
    <t>RF318</t>
  </si>
  <si>
    <t>DYNAMCO</t>
  </si>
  <si>
    <t>645-274502-001</t>
  </si>
  <si>
    <t>SW,DGTL FL,0.5-25 L/MIN,1/4 PORT,NPN OUT</t>
  </si>
  <si>
    <t>PFM725S-N7-C-MN-Z</t>
  </si>
  <si>
    <t>60-263265-00</t>
  </si>
  <si>
    <t>FTG,TUBE,PLASTIC,UNION1/8', ONE TOUCH</t>
  </si>
  <si>
    <t>KQ2U01-00</t>
  </si>
  <si>
    <t>22-260096-00</t>
  </si>
  <si>
    <t>FTG,TUBE,UNION Y, 1/4</t>
  </si>
  <si>
    <t>KQ2U07-00</t>
  </si>
  <si>
    <t>22-456887-00</t>
  </si>
  <si>
    <t>FTG,ADPTR,STRAIGHT,1/4X1/8,ONE TOUCH</t>
  </si>
  <si>
    <t>KQ2R01-07A</t>
  </si>
  <si>
    <t>21-042023-04</t>
  </si>
  <si>
    <t>WASHER, FLAT, 4, SST</t>
  </si>
  <si>
    <t>21-041264-16</t>
  </si>
  <si>
    <t>SCRW,SKT,HEX,4-40 X 1,SST</t>
  </si>
  <si>
    <t>21-041264-14</t>
  </si>
  <si>
    <t>SCRW,SKT,HEX,4-40 X 7/8,SST</t>
  </si>
  <si>
    <t>20-111824-00</t>
  </si>
  <si>
    <t>TUBING,1/8ODX0.030 WALL,PFA</t>
  </si>
  <si>
    <t>AT125-030</t>
  </si>
  <si>
    <t>FLUOROLINE</t>
  </si>
  <si>
    <t>60-338699-00</t>
  </si>
  <si>
    <t>TUBING,1/4,0.047,PFA,C3ALTUS</t>
  </si>
  <si>
    <t>PFA-T4-047-100</t>
  </si>
  <si>
    <t>251-279778-100</t>
  </si>
  <si>
    <t>P-ID,VXT-DT E,HIGH TEMP</t>
  </si>
  <si>
    <t>34-115474-00</t>
  </si>
  <si>
    <t>TERM BLK,END ANCHOR</t>
  </si>
  <si>
    <t>22-396206-00</t>
  </si>
  <si>
    <t>FTG,ONE-TOUCH UNION,BULKHEAD,1/4TUBE,31</t>
  </si>
  <si>
    <t>KQG2E07-00</t>
  </si>
  <si>
    <t>21-041266-16</t>
  </si>
  <si>
    <t>SCRW,SKT,HEX,6-32x1,SS</t>
  </si>
  <si>
    <t>718-A35969-003</t>
  </si>
  <si>
    <t>MOD,HOSE,FLX,3/8,PTFE W/SST BRD,32 LG</t>
  </si>
  <si>
    <t>950-333895-032</t>
  </si>
  <si>
    <t>HOSE,FLEXIBLE,3/8 SIZE,W/O TAG,13IN LG</t>
  </si>
  <si>
    <t>SS-XT6TA6TA6-32-DL</t>
  </si>
  <si>
    <t>718-A16068-001</t>
  </si>
  <si>
    <t>MOD,HOSE,FLX,3/8,PTFE W/SST BRD,86 LG</t>
  </si>
  <si>
    <t>950-299769-086</t>
  </si>
  <si>
    <t>HOSE,FLEXIBLE,3/8 SIZE,W/O TAG,86IN LG</t>
  </si>
  <si>
    <t>SS-XT6TA6TA6-86-DL</t>
  </si>
  <si>
    <t>853-324095-001</t>
  </si>
  <si>
    <t>CA,SIG,CDA FLOW SW</t>
  </si>
  <si>
    <t>768-289422-001</t>
  </si>
  <si>
    <t>SW,FL,DGTL,AIR,N2,20-200 LPM,3/8IN PORT</t>
  </si>
  <si>
    <t>PF2A721-N03-27</t>
  </si>
  <si>
    <t>668-062725-009</t>
  </si>
  <si>
    <t>CONN,SHELL,DSUB,DEEP STR CLAMP</t>
  </si>
  <si>
    <t>DE24657</t>
  </si>
  <si>
    <t>668-008775-002</t>
  </si>
  <si>
    <t>SCR LOCK ASSY KIT,1/2</t>
  </si>
  <si>
    <t>4750-6</t>
  </si>
  <si>
    <t>RAF ELECTRONIC HARDWARE</t>
  </si>
  <si>
    <t>225-324095-001</t>
  </si>
  <si>
    <t>DIAG,WRG,SIG,CDA FLOW SW</t>
  </si>
  <si>
    <t>766-239667-001</t>
  </si>
  <si>
    <t>VLV,PRESS RLF,1/4X3PORT,NPT,W/LKG HOLES</t>
  </si>
  <si>
    <t>VHS20-N02A-RZ</t>
  </si>
  <si>
    <t>22-175930-00</t>
  </si>
  <si>
    <t>FTG,TUBE,PUSH-ON 1/4NPT X 1/4 TUBE</t>
  </si>
  <si>
    <t>KQ2H07-35S</t>
  </si>
  <si>
    <t>22-101145-00</t>
  </si>
  <si>
    <t>CONN,BULKHD,MALE,1/4NPTX1/4 TU</t>
  </si>
  <si>
    <t>SS-400-11-4</t>
  </si>
  <si>
    <t>920-279845-003</t>
  </si>
  <si>
    <t>FTG,ONETOUCH,Y UN,1/4OD,SST316</t>
  </si>
  <si>
    <t>KQG2U07-00</t>
  </si>
  <si>
    <t>920-216495-007</t>
  </si>
  <si>
    <t>FTG,TUBE,CONN,MALE,1/4IN ODT X 3/8R THD</t>
  </si>
  <si>
    <t>KQ2H07-03NS</t>
  </si>
  <si>
    <t>21-041904-06</t>
  </si>
  <si>
    <t>SCRW,BUT,HEX,8-32x.375,SS</t>
  </si>
  <si>
    <t>839-A00917-001</t>
  </si>
  <si>
    <t>BRKT,UPPER BULKHEAD</t>
  </si>
  <si>
    <t>22-357905-00</t>
  </si>
  <si>
    <t>GROMMET,STRIP,SILICONE RUBBER,1/8X1/4X</t>
  </si>
  <si>
    <t>4869A4</t>
  </si>
  <si>
    <t>19-186208-06</t>
  </si>
  <si>
    <t>MOD,DIN RAIL 35 X 7.5 MM,6 INCHES</t>
  </si>
  <si>
    <t>19-186208-04</t>
  </si>
  <si>
    <t>MOD,DIN RAIL 35 X 7.5 MM,4 INCHES</t>
  </si>
  <si>
    <t>720-061175-007</t>
  </si>
  <si>
    <t>SCR,BTN HD,SKT HD,SST,10-32 X 7/16L</t>
  </si>
  <si>
    <t>69-176972-00</t>
  </si>
  <si>
    <t>ADH,LOCTITE,242,BLUE REMOVABLE GRADE</t>
  </si>
  <si>
    <t>LOCTITE</t>
  </si>
  <si>
    <t>718-346305-001</t>
  </si>
  <si>
    <t>MOD,KEY,STOCK,1/8 X 1/8 X .55 LG</t>
  </si>
  <si>
    <t>202-334065-001</t>
  </si>
  <si>
    <t>SPEC,INSTL,VARF ASSY</t>
  </si>
  <si>
    <t>BUY</t>
  </si>
  <si>
    <t>21-041269-16</t>
  </si>
  <si>
    <t>SCRW,SKT,CAP,10-32X1,SS</t>
  </si>
  <si>
    <t>21-041953-13</t>
  </si>
  <si>
    <t>NUT, HEX, 10-32, SST</t>
  </si>
  <si>
    <t>853-334065-009 REV B</t>
  </si>
  <si>
    <t>Add Crate + packaging</t>
  </si>
  <si>
    <t>Crate</t>
  </si>
  <si>
    <t>Packaging</t>
  </si>
  <si>
    <t>Cost qty 1</t>
  </si>
  <si>
    <t>Cost qty 5</t>
  </si>
  <si>
    <t>Cost qty 15</t>
  </si>
  <si>
    <t>Cost qty 25</t>
  </si>
  <si>
    <t>UCTM's SMG4 Quote</t>
  </si>
  <si>
    <t>UCT Supplier</t>
  </si>
  <si>
    <t>FRAME</t>
  </si>
  <si>
    <t>CABLE</t>
  </si>
  <si>
    <t>HW</t>
  </si>
  <si>
    <t>NORTH COAST ELECTRIC CO</t>
  </si>
  <si>
    <t>TTI ELECTRONICS ASIA PTE LTD</t>
  </si>
  <si>
    <t>AVF SOLUTIONS (M) SDN. BHD.</t>
  </si>
  <si>
    <t>INFINITE ELECTRONICS INTERNATIONAL, INC.</t>
  </si>
  <si>
    <t>OPTIMAS OE SOLUTIONS</t>
  </si>
  <si>
    <t>ARIZONA INDUSTRIAL HARDWARE INC</t>
  </si>
  <si>
    <t>ARIZONE INDUSTRIAL HARDWARE</t>
  </si>
  <si>
    <t>PRO-STAINLESS INC</t>
  </si>
  <si>
    <t>GEXPRO SERVICES</t>
  </si>
  <si>
    <t>S.H.CHOOI FASTENERS SDN. BHD.</t>
  </si>
  <si>
    <t>MC MASTER-CARR SUPPLY CO</t>
  </si>
  <si>
    <t>MOUSER ELECTRONICS INC</t>
  </si>
  <si>
    <t>SIGMA-ALDRICH INC</t>
  </si>
  <si>
    <t>ADVANCE LITE ELECTRICAL SDN BHD</t>
  </si>
  <si>
    <t>BECKHOFF AUTOMATION LLC</t>
  </si>
  <si>
    <t>ALLIED ELECTRONICS INC</t>
  </si>
  <si>
    <t>RYAN HERCO FLOW SOLUTIONS INC</t>
  </si>
  <si>
    <t>SWAGELOK SOUTHWEST CO</t>
  </si>
  <si>
    <t>SMC AUTOMATION (MALAYSIA) SDN. BHD.</t>
  </si>
  <si>
    <t>FLODRAULIC GROUP INC</t>
  </si>
  <si>
    <t>MCMASTER-CARR SUPPLY CO</t>
  </si>
  <si>
    <t>PARKER HANNIFIN INDUSTRIAL (M) SDN BHD</t>
  </si>
  <si>
    <t>SMC AUTOMATION</t>
  </si>
  <si>
    <t>EASTERN BEARINGS</t>
  </si>
  <si>
    <t>S.H. CHOOI FASTENERS SDN. BHD</t>
  </si>
  <si>
    <t>SEMITORR DISTRIBUTION INC</t>
  </si>
  <si>
    <t>WISELINK TECHNOLOGY PTE LTD</t>
  </si>
  <si>
    <t>AWAN PACKAGING SDN BHD</t>
  </si>
  <si>
    <t>Delta</t>
  </si>
  <si>
    <t>UCTC Cost qty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</si>
</sst>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_(&quot;$&quot;* #,##0_);_(&quot;$&quot;* \(#,##0\);_(&quot;$&quot;* &quot;-&quot;??_);_(@_)"/>
    <numFmt numFmtId="166" formatCode="&quot;$&quot;#,##0"/>
  </numFmts>
  <fonts count="18" x14ac:knownFonts="1">
    <font>
      <sz val="8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9"/>
      <color rgb="FF0000FF"/>
      <name val="Arial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5">
    <xf numFmtId="0" fontId="0" fillId="0" borderId="0"/>
    <xf numFmtId="0" fontId="6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8" fillId="0" borderId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11" fillId="0" borderId="0" applyFon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  <xf numFmtId="0" fontId="1" fillId="0" borderId="0"/>
  </cellStyleXfs>
  <cellXfs count="103">
    <xf numFmtId="0" fontId="0" fillId="0" borderId="0" xfId="0"/>
    <xf numFmtId="0" fontId="4" fillId="2" borderId="1" xfId="0" applyFont="1" applyFill="1" applyBorder="1" applyAlignment="1">
      <alignment wrapText="1"/>
    </xf>
    <xf numFmtId="0" fontId="5" fillId="0" borderId="0" xfId="0" applyFont="1"/>
    <xf numFmtId="0" fontId="9" fillId="0" borderId="0" xfId="5" applyFont="1" applyFill="1" applyProtection="1">
      <protection locked="0"/>
    </xf>
    <xf numFmtId="0" fontId="9" fillId="0" borderId="0" xfId="5" applyFont="1" applyFill="1" applyBorder="1" applyAlignment="1" applyProtection="1">
      <alignment horizontal="center" wrapText="1"/>
      <protection locked="0"/>
    </xf>
    <xf numFmtId="10" fontId="9" fillId="0" borderId="0" xfId="5" applyNumberFormat="1" applyFont="1" applyFill="1" applyAlignment="1" applyProtection="1">
      <alignment wrapText="1"/>
      <protection locked="0"/>
    </xf>
    <xf numFmtId="0" fontId="7" fillId="4" borderId="1" xfId="5" applyFont="1" applyFill="1" applyBorder="1"/>
    <xf numFmtId="0" fontId="6" fillId="0" borderId="5" xfId="5" applyFont="1" applyFill="1" applyBorder="1" applyProtection="1"/>
    <xf numFmtId="0" fontId="6" fillId="3" borderId="5" xfId="5" applyFont="1" applyFill="1" applyBorder="1" applyAlignment="1" applyProtection="1">
      <alignment horizontal="center"/>
      <protection locked="0"/>
    </xf>
    <xf numFmtId="0" fontId="6" fillId="0" borderId="10" xfId="5" applyFont="1" applyFill="1" applyBorder="1" applyProtection="1"/>
    <xf numFmtId="0" fontId="6" fillId="0" borderId="4" xfId="5" applyFont="1" applyFill="1" applyBorder="1" applyProtection="1"/>
    <xf numFmtId="0" fontId="8" fillId="0" borderId="13" xfId="5" applyFont="1" applyFill="1" applyBorder="1" applyProtection="1"/>
    <xf numFmtId="0" fontId="9" fillId="2" borderId="1" xfId="5" applyFont="1" applyFill="1" applyBorder="1" applyAlignment="1" applyProtection="1">
      <alignment horizontal="center" wrapText="1"/>
    </xf>
    <xf numFmtId="3" fontId="9" fillId="2" borderId="1" xfId="5" applyNumberFormat="1" applyFont="1" applyFill="1" applyBorder="1" applyAlignment="1" applyProtection="1">
      <alignment horizontal="center" wrapText="1"/>
    </xf>
    <xf numFmtId="0" fontId="10" fillId="3" borderId="4" xfId="5" applyFont="1" applyFill="1" applyBorder="1"/>
    <xf numFmtId="0" fontId="9" fillId="0" borderId="0" xfId="5" applyFont="1" applyFill="1" applyAlignment="1" applyProtection="1">
      <alignment horizontal="center"/>
      <protection locked="0"/>
    </xf>
    <xf numFmtId="0" fontId="12" fillId="3" borderId="5" xfId="5" applyFont="1" applyFill="1" applyBorder="1"/>
    <xf numFmtId="0" fontId="6" fillId="0" borderId="5" xfId="5" applyFont="1" applyFill="1" applyBorder="1" applyAlignment="1" applyProtection="1">
      <alignment horizontal="center"/>
      <protection locked="0"/>
    </xf>
    <xf numFmtId="0" fontId="13" fillId="3" borderId="4" xfId="5" applyFont="1" applyFill="1" applyBorder="1"/>
    <xf numFmtId="0" fontId="13" fillId="3" borderId="5" xfId="5" applyFont="1" applyFill="1" applyBorder="1"/>
    <xf numFmtId="0" fontId="13" fillId="0" borderId="4" xfId="5" applyFont="1" applyFill="1" applyBorder="1"/>
    <xf numFmtId="8" fontId="13" fillId="0" borderId="5" xfId="5" applyNumberFormat="1" applyFont="1" applyFill="1" applyBorder="1"/>
    <xf numFmtId="10" fontId="9" fillId="0" borderId="9" xfId="6" applyNumberFormat="1" applyFont="1" applyFill="1" applyBorder="1" applyAlignment="1" applyProtection="1">
      <alignment horizontal="center" wrapText="1"/>
    </xf>
    <xf numFmtId="2" fontId="9" fillId="0" borderId="9" xfId="5" applyNumberFormat="1" applyFont="1" applyFill="1" applyBorder="1" applyAlignment="1" applyProtection="1">
      <alignment horizontal="center" wrapText="1"/>
    </xf>
    <xf numFmtId="1" fontId="6" fillId="0" borderId="5" xfId="6" applyNumberFormat="1" applyFont="1" applyFill="1" applyBorder="1" applyAlignment="1" applyProtection="1">
      <alignment horizontal="center"/>
    </xf>
    <xf numFmtId="2" fontId="6" fillId="0" borderId="5" xfId="5" applyNumberFormat="1" applyFont="1" applyFill="1" applyBorder="1" applyAlignment="1" applyProtection="1">
      <alignment horizontal="center"/>
    </xf>
    <xf numFmtId="2" fontId="6" fillId="3" borderId="5" xfId="6" applyNumberFormat="1" applyFont="1" applyFill="1" applyBorder="1" applyAlignment="1" applyProtection="1">
      <alignment horizontal="center"/>
    </xf>
    <xf numFmtId="1" fontId="6" fillId="3" borderId="5" xfId="5" applyNumberFormat="1" applyFont="1" applyFill="1" applyBorder="1" applyAlignment="1" applyProtection="1">
      <alignment horizontal="center"/>
    </xf>
    <xf numFmtId="2" fontId="6" fillId="0" borderId="5" xfId="6" applyNumberFormat="1" applyFont="1" applyFill="1" applyBorder="1" applyAlignment="1" applyProtection="1">
      <alignment horizontal="center"/>
    </xf>
    <xf numFmtId="1" fontId="6" fillId="0" borderId="5" xfId="5" applyNumberFormat="1" applyFont="1" applyFill="1" applyBorder="1" applyAlignment="1" applyProtection="1">
      <alignment horizontal="center"/>
    </xf>
    <xf numFmtId="1" fontId="6" fillId="0" borderId="10" xfId="6" applyNumberFormat="1" applyFont="1" applyFill="1" applyBorder="1" applyAlignment="1" applyProtection="1">
      <alignment horizontal="center"/>
    </xf>
    <xf numFmtId="2" fontId="6" fillId="0" borderId="10" xfId="5" applyNumberFormat="1" applyFont="1" applyFill="1" applyBorder="1" applyAlignment="1" applyProtection="1">
      <alignment horizontal="center"/>
    </xf>
    <xf numFmtId="165" fontId="9" fillId="0" borderId="0" xfId="6" applyNumberFormat="1" applyFont="1" applyFill="1" applyAlignment="1" applyProtection="1">
      <alignment horizontal="center"/>
      <protection locked="0"/>
    </xf>
    <xf numFmtId="2" fontId="9" fillId="0" borderId="0" xfId="5" applyNumberFormat="1" applyFont="1" applyFill="1" applyAlignment="1" applyProtection="1">
      <alignment horizontal="center"/>
      <protection locked="0"/>
    </xf>
    <xf numFmtId="10" fontId="9" fillId="3" borderId="9" xfId="7" applyNumberFormat="1" applyFont="1" applyFill="1" applyBorder="1" applyAlignment="1" applyProtection="1">
      <alignment horizontal="center" wrapText="1"/>
    </xf>
    <xf numFmtId="166" fontId="9" fillId="3" borderId="9" xfId="6" applyNumberFormat="1" applyFont="1" applyFill="1" applyBorder="1" applyAlignment="1" applyProtection="1">
      <alignment horizontal="center" wrapText="1"/>
    </xf>
    <xf numFmtId="10" fontId="9" fillId="0" borderId="9" xfId="5" applyNumberFormat="1" applyFont="1" applyFill="1" applyBorder="1" applyAlignment="1" applyProtection="1">
      <alignment horizontal="center" wrapText="1"/>
    </xf>
    <xf numFmtId="3" fontId="6" fillId="0" borderId="5" xfId="5" applyNumberFormat="1" applyFont="1" applyFill="1" applyBorder="1" applyAlignment="1" applyProtection="1">
      <alignment horizontal="center"/>
      <protection locked="0"/>
    </xf>
    <xf numFmtId="3" fontId="6" fillId="0" borderId="5" xfId="6" applyNumberFormat="1" applyFont="1" applyFill="1" applyBorder="1" applyAlignment="1" applyProtection="1">
      <alignment horizontal="center"/>
    </xf>
    <xf numFmtId="3" fontId="6" fillId="0" borderId="5" xfId="5" applyNumberFormat="1" applyFont="1" applyFill="1" applyBorder="1" applyAlignment="1" applyProtection="1">
      <alignment horizontal="center"/>
    </xf>
    <xf numFmtId="3" fontId="9" fillId="0" borderId="5" xfId="6" applyNumberFormat="1" applyFont="1" applyFill="1" applyBorder="1" applyAlignment="1" applyProtection="1">
      <alignment horizontal="center"/>
    </xf>
    <xf numFmtId="3" fontId="6" fillId="0" borderId="6" xfId="6" applyNumberFormat="1" applyFont="1" applyFill="1" applyBorder="1" applyAlignment="1" applyProtection="1">
      <alignment horizontal="center"/>
    </xf>
    <xf numFmtId="164" fontId="6" fillId="3" borderId="5" xfId="5" applyNumberFormat="1" applyFont="1" applyFill="1" applyBorder="1" applyAlignment="1" applyProtection="1">
      <alignment horizontal="center"/>
      <protection locked="0"/>
    </xf>
    <xf numFmtId="166" fontId="6" fillId="0" borderId="5" xfId="6" applyNumberFormat="1" applyFont="1" applyFill="1" applyBorder="1" applyAlignment="1" applyProtection="1">
      <alignment horizontal="center"/>
    </xf>
    <xf numFmtId="166" fontId="6" fillId="0" borderId="5" xfId="5" applyNumberFormat="1" applyFont="1" applyFill="1" applyBorder="1" applyAlignment="1" applyProtection="1">
      <alignment horizontal="center"/>
    </xf>
    <xf numFmtId="164" fontId="6" fillId="0" borderId="5" xfId="6" applyNumberFormat="1" applyFont="1" applyFill="1" applyBorder="1" applyAlignment="1" applyProtection="1">
      <alignment horizontal="center"/>
    </xf>
    <xf numFmtId="164" fontId="6" fillId="0" borderId="6" xfId="6" applyNumberFormat="1" applyFont="1" applyFill="1" applyBorder="1" applyAlignment="1" applyProtection="1">
      <alignment horizontal="center"/>
    </xf>
    <xf numFmtId="164" fontId="6" fillId="0" borderId="5" xfId="5" applyNumberFormat="1" applyFont="1" applyFill="1" applyBorder="1" applyAlignment="1" applyProtection="1">
      <alignment horizontal="center"/>
      <protection locked="0"/>
    </xf>
    <xf numFmtId="164" fontId="9" fillId="0" borderId="5" xfId="6" applyNumberFormat="1" applyFont="1" applyFill="1" applyBorder="1" applyAlignment="1" applyProtection="1">
      <alignment horizontal="center"/>
    </xf>
    <xf numFmtId="3" fontId="6" fillId="0" borderId="10" xfId="5" applyNumberFormat="1" applyFont="1" applyFill="1" applyBorder="1" applyAlignment="1" applyProtection="1">
      <alignment horizontal="center"/>
      <protection locked="0"/>
    </xf>
    <xf numFmtId="3" fontId="6" fillId="0" borderId="10" xfId="6" applyNumberFormat="1" applyFont="1" applyFill="1" applyBorder="1" applyAlignment="1" applyProtection="1">
      <alignment horizontal="center"/>
    </xf>
    <xf numFmtId="3" fontId="6" fillId="0" borderId="10" xfId="5" applyNumberFormat="1" applyFont="1" applyFill="1" applyBorder="1" applyAlignment="1" applyProtection="1">
      <alignment horizontal="center"/>
    </xf>
    <xf numFmtId="164" fontId="6" fillId="0" borderId="10" xfId="6" applyNumberFormat="1" applyFont="1" applyFill="1" applyBorder="1" applyAlignment="1" applyProtection="1">
      <alignment horizontal="center"/>
    </xf>
    <xf numFmtId="164" fontId="9" fillId="0" borderId="10" xfId="6" applyNumberFormat="1" applyFont="1" applyFill="1" applyBorder="1" applyAlignment="1" applyProtection="1">
      <alignment horizontal="center"/>
    </xf>
    <xf numFmtId="3" fontId="9" fillId="0" borderId="0" xfId="5" applyNumberFormat="1" applyFont="1" applyFill="1" applyAlignment="1" applyProtection="1">
      <alignment horizontal="center"/>
      <protection locked="0"/>
    </xf>
    <xf numFmtId="3" fontId="9" fillId="0" borderId="0" xfId="6" applyNumberFormat="1" applyFont="1" applyFill="1" applyAlignment="1" applyProtection="1">
      <alignment horizontal="center"/>
      <protection locked="0"/>
    </xf>
    <xf numFmtId="0" fontId="6" fillId="0" borderId="0" xfId="14" applyFont="1" applyFill="1" applyAlignment="1" applyProtection="1">
      <alignment horizontal="left"/>
      <protection locked="0"/>
    </xf>
    <xf numFmtId="0" fontId="9" fillId="0" borderId="0" xfId="5" applyFont="1" applyProtection="1">
      <protection locked="0"/>
    </xf>
    <xf numFmtId="3" fontId="9" fillId="2" borderId="1" xfId="5" applyNumberFormat="1" applyFont="1" applyFill="1" applyBorder="1" applyAlignment="1">
      <alignment horizontal="center" wrapText="1"/>
    </xf>
    <xf numFmtId="10" fontId="9" fillId="0" borderId="12" xfId="5" applyNumberFormat="1" applyFont="1" applyBorder="1" applyAlignment="1">
      <alignment horizontal="center" wrapText="1"/>
    </xf>
    <xf numFmtId="0" fontId="9" fillId="4" borderId="7" xfId="5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center"/>
    </xf>
    <xf numFmtId="0" fontId="16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Alignment="1">
      <alignment horizontal="center"/>
    </xf>
    <xf numFmtId="0" fontId="14" fillId="0" borderId="0" xfId="0" applyNumberFormat="1" applyFont="1" applyFill="1"/>
    <xf numFmtId="0" fontId="15" fillId="0" borderId="0" xfId="0" applyNumberFormat="1" applyFont="1" applyFill="1"/>
    <xf numFmtId="0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5" fillId="2" borderId="14" xfId="0" applyNumberFormat="1" applyFont="1" applyFill="1" applyBorder="1" applyAlignment="1">
      <alignment horizontal="center"/>
    </xf>
    <xf numFmtId="0" fontId="15" fillId="2" borderId="14" xfId="0" applyNumberFormat="1" applyFont="1" applyFill="1" applyBorder="1" applyAlignment="1">
      <alignment wrapText="1"/>
    </xf>
    <xf numFmtId="0" fontId="15" fillId="2" borderId="14" xfId="0" applyNumberFormat="1" applyFont="1" applyFill="1" applyBorder="1"/>
    <xf numFmtId="0" fontId="15" fillId="2" borderId="14" xfId="0" applyNumberFormat="1" applyFont="1" applyFill="1" applyBorder="1" applyAlignment="1">
      <alignment horizontal="center" wrapText="1"/>
    </xf>
    <xf numFmtId="0" fontId="4" fillId="2" borderId="15" xfId="0" applyNumberFormat="1" applyFont="1" applyFill="1" applyBorder="1"/>
    <xf numFmtId="0" fontId="4" fillId="5" borderId="16" xfId="0" applyNumberFormat="1" applyFont="1" applyFill="1" applyBorder="1"/>
    <xf numFmtId="0" fontId="15" fillId="0" borderId="0" xfId="0" applyNumberFormat="1" applyFont="1" applyFill="1" applyBorder="1" applyAlignment="1">
      <alignment horizontal="center"/>
    </xf>
    <xf numFmtId="0" fontId="15" fillId="0" borderId="0" xfId="0" applyNumberFormat="1" applyFont="1" applyFill="1" applyBorder="1"/>
    <xf numFmtId="0" fontId="14" fillId="0" borderId="0" xfId="0" applyNumberFormat="1" applyFont="1" applyFill="1" applyBorder="1"/>
    <xf numFmtId="0" fontId="16" fillId="0" borderId="0" xfId="0" applyNumberFormat="1" applyFont="1" applyFill="1" applyBorder="1"/>
    <xf numFmtId="0" fontId="14" fillId="0" borderId="0" xfId="0" applyNumberFormat="1" applyFont="1" applyBorder="1"/>
    <xf numFmtId="44" fontId="15" fillId="0" borderId="0" xfId="11" applyFont="1" applyFill="1" applyBorder="1"/>
    <xf numFmtId="44" fontId="14" fillId="0" borderId="0" xfId="11" applyFont="1" applyFill="1" applyBorder="1"/>
    <xf numFmtId="44" fontId="16" fillId="0" borderId="0" xfId="11" applyFont="1" applyFill="1" applyBorder="1"/>
    <xf numFmtId="0" fontId="6" fillId="0" borderId="10" xfId="5" applyFont="1" applyFill="1" applyBorder="1" applyAlignment="1" applyProtection="1">
      <alignment horizontal="center"/>
      <protection locked="0"/>
    </xf>
    <xf numFmtId="3" fontId="6" fillId="0" borderId="5" xfId="5" applyNumberFormat="1" applyFont="1" applyBorder="1" applyAlignment="1">
      <alignment horizontal="center"/>
    </xf>
    <xf numFmtId="44" fontId="6" fillId="0" borderId="5" xfId="11" applyFont="1" applyFill="1" applyBorder="1" applyAlignment="1" applyProtection="1">
      <alignment horizontal="center"/>
    </xf>
    <xf numFmtId="3" fontId="6" fillId="0" borderId="10" xfId="5" applyNumberFormat="1" applyFont="1" applyBorder="1" applyAlignment="1">
      <alignment horizontal="center"/>
    </xf>
    <xf numFmtId="44" fontId="6" fillId="0" borderId="10" xfId="11" applyFont="1" applyFill="1" applyBorder="1" applyAlignment="1" applyProtection="1">
      <alignment horizontal="center"/>
    </xf>
    <xf numFmtId="0" fontId="15" fillId="6" borderId="0" xfId="0" applyNumberFormat="1" applyFont="1" applyFill="1" applyBorder="1" applyAlignment="1">
      <alignment horizontal="center"/>
    </xf>
    <xf numFmtId="0" fontId="15" fillId="6" borderId="0" xfId="0" applyNumberFormat="1" applyFont="1" applyFill="1" applyBorder="1"/>
    <xf numFmtId="44" fontId="15" fillId="6" borderId="0" xfId="0" applyNumberFormat="1" applyFont="1" applyFill="1" applyBorder="1"/>
    <xf numFmtId="0" fontId="17" fillId="7" borderId="0" xfId="0" applyFont="1" applyFill="1" applyAlignment="1">
      <alignment vertical="center" wrapText="1"/>
    </xf>
    <xf numFmtId="0" fontId="17" fillId="7" borderId="0" xfId="0" applyFont="1" applyFill="1" applyAlignment="1">
      <alignment horizontal="right" vertical="center" wrapText="1"/>
    </xf>
    <xf numFmtId="164" fontId="6" fillId="0" borderId="17" xfId="6" applyNumberFormat="1" applyFont="1" applyFill="1" applyBorder="1" applyAlignment="1" applyProtection="1">
      <alignment horizontal="center"/>
    </xf>
    <xf numFmtId="10" fontId="9" fillId="0" borderId="11" xfId="5" applyNumberFormat="1" applyFont="1" applyFill="1" applyBorder="1" applyAlignment="1" applyProtection="1">
      <alignment horizontal="center" vertical="center" wrapText="1"/>
    </xf>
    <xf numFmtId="10" fontId="9" fillId="0" borderId="9" xfId="5" applyNumberFormat="1" applyFont="1" applyFill="1" applyBorder="1" applyAlignment="1" applyProtection="1">
      <alignment horizontal="center" vertical="center" wrapText="1"/>
    </xf>
    <xf numFmtId="0" fontId="9" fillId="4" borderId="8" xfId="5" applyFont="1" applyFill="1" applyBorder="1" applyAlignment="1" applyProtection="1">
      <alignment horizontal="center"/>
    </xf>
    <xf numFmtId="0" fontId="9" fillId="4" borderId="7" xfId="5" applyFont="1" applyFill="1" applyBorder="1" applyAlignment="1" applyProtection="1">
      <alignment horizontal="center"/>
    </xf>
    <xf numFmtId="0" fontId="4" fillId="3" borderId="2" xfId="0" applyNumberFormat="1" applyFont="1" applyFill="1" applyBorder="1" applyAlignment="1">
      <alignment horizontal="center"/>
    </xf>
    <xf numFmtId="0" fontId="4" fillId="3" borderId="3" xfId="0" applyNumberFormat="1" applyFont="1" applyFill="1" applyBorder="1" applyAlignment="1">
      <alignment horizontal="center"/>
    </xf>
    <xf numFmtId="0" fontId="4" fillId="5" borderId="18" xfId="0" applyNumberFormat="1" applyFont="1" applyFill="1" applyBorder="1"/>
    <xf numFmtId="0" fontId="4" fillId="3" borderId="19" xfId="0" applyNumberFormat="1" applyFont="1" applyFill="1" applyBorder="1" applyAlignment="1">
      <alignment horizontal="center"/>
    </xf>
    <xf numFmtId="0" fontId="4" fillId="3" borderId="20" xfId="0" applyNumberFormat="1" applyFont="1" applyFill="1" applyBorder="1" applyAlignment="1">
      <alignment horizontal="center"/>
    </xf>
    <xf numFmtId="44" fontId="14" fillId="0" borderId="0" xfId="11" applyFont="1" applyFill="1"/>
  </cellXfs>
  <cellStyles count="15">
    <cellStyle name="=C:\WINNT35\SYSTEM32\COMMAND.COM" xfId="9" xr:uid="{00000000-0005-0000-0000-000000000000}"/>
    <cellStyle name="Currency" xfId="11" builtinId="4"/>
    <cellStyle name="Currency 2" xfId="6" xr:uid="{00000000-0005-0000-0000-000002000000}"/>
    <cellStyle name="Currency 4" xfId="2" xr:uid="{00000000-0005-0000-0000-000003000000}"/>
    <cellStyle name="Normal" xfId="0" builtinId="0"/>
    <cellStyle name="Normal 2" xfId="4" xr:uid="{00000000-0005-0000-0000-000005000000}"/>
    <cellStyle name="Normal 3" xfId="5" xr:uid="{00000000-0005-0000-0000-000006000000}"/>
    <cellStyle name="Normal 3 2" xfId="8" xr:uid="{00000000-0005-0000-0000-000007000000}"/>
    <cellStyle name="Normal 3 3" xfId="14" xr:uid="{00000000-0005-0000-0000-000008000000}"/>
    <cellStyle name="Normal 4" xfId="1" xr:uid="{00000000-0005-0000-0000-000009000000}"/>
    <cellStyle name="Normal 40" xfId="13" xr:uid="{00000000-0005-0000-0000-00000A000000}"/>
    <cellStyle name="Normal 5" xfId="10" xr:uid="{00000000-0005-0000-0000-00000B000000}"/>
    <cellStyle name="Normal 6" xfId="12" xr:uid="{00000000-0005-0000-0000-00000C000000}"/>
    <cellStyle name="Percent 2" xfId="3" xr:uid="{00000000-0005-0000-0000-00000D000000}"/>
    <cellStyle name="Percent 3" xfId="7" xr:uid="{00000000-0005-0000-0000-00000E000000}"/>
  </cellStyles>
  <dxfs count="0"/>
  <tableStyles count="0" defaultTableStyle="TableStyleMedium9" defaultPivotStyle="PivotStyleLight16"/>
  <colors>
    <mruColors>
      <color rgb="FF0000FF"/>
      <color rgb="FFFFFFCC"/>
      <color rgb="FF00FF00"/>
      <color rgb="FF99FFCC"/>
      <color rgb="FFCCCCFF"/>
      <color rgb="FFFF33CC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i.Ran/Desktop/LAM/VAF/Working%20File/VAF%20Localization%20Working%20File%20La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i.Ran/Desktop/LAM/VAF/Quotes/UCTC%20Updated%20Quote%20(From%20Cosair)/853-334065-009%20REV%20B%20LAM%20SMG%20QUOTE%208.5.2022%20UCTM%20Compar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53-198660-012"/>
      <sheetName val="853-235342-011"/>
      <sheetName val="853-224170-107"/>
      <sheetName val="853-224539-012"/>
      <sheetName val="853-229142-014"/>
      <sheetName val="853-235480-025"/>
      <sheetName val="853-278051-024"/>
      <sheetName val="853-289353-007"/>
      <sheetName val="853-297048-125"/>
      <sheetName val="853-334065-009"/>
      <sheetName val="853-278051-128"/>
      <sheetName val="price to ref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Lam Part#</v>
          </cell>
          <cell r="B1" t="str">
            <v>Commodity Type</v>
          </cell>
          <cell r="C1" t="str">
            <v>QTY</v>
          </cell>
          <cell r="D1" t="str">
            <v>Supplier Quoted Price</v>
          </cell>
          <cell r="E1" t="str">
            <v>EXT</v>
          </cell>
          <cell r="F1" t="str">
            <v>MOQ 1</v>
          </cell>
          <cell r="G1" t="str">
            <v>EXT</v>
          </cell>
          <cell r="H1" t="str">
            <v>MOQ 5</v>
          </cell>
          <cell r="I1" t="str">
            <v>EXT</v>
          </cell>
          <cell r="J1" t="str">
            <v>MOQ 15</v>
          </cell>
          <cell r="K1" t="str">
            <v>EXT</v>
          </cell>
          <cell r="L1" t="str">
            <v>MOQ 25</v>
          </cell>
        </row>
        <row r="2">
          <cell r="A2" t="str">
            <v>839-281461-005</v>
          </cell>
          <cell r="B2" t="str">
            <v>FRAME</v>
          </cell>
          <cell r="C2">
            <v>1</v>
          </cell>
          <cell r="D2">
            <v>2150</v>
          </cell>
          <cell r="E2">
            <v>2150</v>
          </cell>
          <cell r="F2">
            <v>2322</v>
          </cell>
          <cell r="G2">
            <v>2322</v>
          </cell>
          <cell r="H2">
            <v>2279</v>
          </cell>
          <cell r="I2">
            <v>2279</v>
          </cell>
          <cell r="J2">
            <v>2236</v>
          </cell>
          <cell r="K2">
            <v>2236</v>
          </cell>
          <cell r="L2">
            <v>2193</v>
          </cell>
        </row>
        <row r="3">
          <cell r="A3" t="str">
            <v>839-285979-001</v>
          </cell>
          <cell r="B3" t="str">
            <v>SHM</v>
          </cell>
          <cell r="C3">
            <v>2</v>
          </cell>
          <cell r="D3">
            <v>315.64999999999998</v>
          </cell>
          <cell r="E3">
            <v>631.29999999999995</v>
          </cell>
          <cell r="F3">
            <v>359.84099999999995</v>
          </cell>
          <cell r="G3">
            <v>719.6819999999999</v>
          </cell>
          <cell r="H3">
            <v>350.37150000000003</v>
          </cell>
          <cell r="I3">
            <v>700.74300000000005</v>
          </cell>
          <cell r="J3">
            <v>340.90199999999999</v>
          </cell>
          <cell r="K3">
            <v>681.80399999999997</v>
          </cell>
          <cell r="L3">
            <v>331.4325</v>
          </cell>
        </row>
        <row r="4">
          <cell r="A4" t="str">
            <v>714-335026-103</v>
          </cell>
          <cell r="B4" t="str">
            <v>SHM</v>
          </cell>
          <cell r="C4">
            <v>1</v>
          </cell>
          <cell r="D4">
            <v>11.91</v>
          </cell>
          <cell r="E4">
            <v>11.91</v>
          </cell>
          <cell r="F4">
            <v>13.577399999999999</v>
          </cell>
          <cell r="G4">
            <v>13.577399999999999</v>
          </cell>
          <cell r="H4">
            <v>13.220100000000002</v>
          </cell>
          <cell r="I4">
            <v>13.220100000000002</v>
          </cell>
          <cell r="J4">
            <v>12.862800000000002</v>
          </cell>
          <cell r="K4">
            <v>12.862800000000002</v>
          </cell>
          <cell r="L4">
            <v>12.505500000000001</v>
          </cell>
        </row>
        <row r="5">
          <cell r="A5" t="str">
            <v>17-370519-00</v>
          </cell>
          <cell r="B5" t="str">
            <v>SHM</v>
          </cell>
          <cell r="C5">
            <v>1</v>
          </cell>
          <cell r="D5">
            <v>68.19</v>
          </cell>
          <cell r="E5">
            <v>68.19</v>
          </cell>
          <cell r="F5">
            <v>77.736599999999996</v>
          </cell>
          <cell r="G5">
            <v>77.736599999999996</v>
          </cell>
          <cell r="H5">
            <v>75.690899999999999</v>
          </cell>
          <cell r="I5">
            <v>75.690899999999999</v>
          </cell>
          <cell r="J5">
            <v>73.645200000000003</v>
          </cell>
          <cell r="K5">
            <v>73.645200000000003</v>
          </cell>
          <cell r="L5">
            <v>71.599500000000006</v>
          </cell>
        </row>
        <row r="6">
          <cell r="A6" t="str">
            <v>714-332663-002</v>
          </cell>
          <cell r="B6" t="str">
            <v>SHM</v>
          </cell>
          <cell r="C6">
            <v>1</v>
          </cell>
          <cell r="D6">
            <v>37.47</v>
          </cell>
          <cell r="E6">
            <v>37.47</v>
          </cell>
          <cell r="F6">
            <v>42.715799999999994</v>
          </cell>
          <cell r="G6">
            <v>42.715799999999994</v>
          </cell>
          <cell r="H6">
            <v>41.591700000000003</v>
          </cell>
          <cell r="I6">
            <v>41.591700000000003</v>
          </cell>
          <cell r="J6">
            <v>40.467600000000004</v>
          </cell>
          <cell r="K6">
            <v>40.467600000000004</v>
          </cell>
          <cell r="L6">
            <v>39.343499999999999</v>
          </cell>
        </row>
        <row r="7">
          <cell r="A7" t="str">
            <v>17-399807-00</v>
          </cell>
          <cell r="B7" t="str">
            <v>SHM</v>
          </cell>
          <cell r="C7">
            <v>1</v>
          </cell>
          <cell r="D7">
            <v>19.309999999999999</v>
          </cell>
          <cell r="E7">
            <v>19.309999999999999</v>
          </cell>
          <cell r="F7">
            <v>22.013399999999997</v>
          </cell>
          <cell r="G7">
            <v>22.013399999999997</v>
          </cell>
          <cell r="H7">
            <v>21.434100000000001</v>
          </cell>
          <cell r="I7">
            <v>21.434100000000001</v>
          </cell>
          <cell r="J7">
            <v>20.854800000000001</v>
          </cell>
          <cell r="K7">
            <v>20.854800000000001</v>
          </cell>
          <cell r="L7">
            <v>20.275500000000001</v>
          </cell>
        </row>
        <row r="8">
          <cell r="A8" t="str">
            <v>02-335229-00</v>
          </cell>
          <cell r="B8" t="str">
            <v>Sub-Assy</v>
          </cell>
          <cell r="C8">
            <v>1</v>
          </cell>
          <cell r="D8">
            <v>675</v>
          </cell>
          <cell r="E8">
            <v>675</v>
          </cell>
          <cell r="F8">
            <v>769.49999999999989</v>
          </cell>
          <cell r="G8">
            <v>769.49999999999989</v>
          </cell>
          <cell r="H8">
            <v>749.25000000000011</v>
          </cell>
          <cell r="I8">
            <v>749.25000000000011</v>
          </cell>
          <cell r="J8">
            <v>729</v>
          </cell>
          <cell r="K8">
            <v>729</v>
          </cell>
          <cell r="L8">
            <v>708.75</v>
          </cell>
        </row>
        <row r="9">
          <cell r="A9" t="str">
            <v>15-315550-00</v>
          </cell>
          <cell r="B9" t="str">
            <v>MACH</v>
          </cell>
          <cell r="C9">
            <v>1</v>
          </cell>
          <cell r="D9">
            <v>35</v>
          </cell>
          <cell r="E9">
            <v>35</v>
          </cell>
          <cell r="F9">
            <v>39.9</v>
          </cell>
          <cell r="G9">
            <v>39.9</v>
          </cell>
          <cell r="H9">
            <v>38.85</v>
          </cell>
          <cell r="I9">
            <v>38.85</v>
          </cell>
          <cell r="J9">
            <v>37.800000000000004</v>
          </cell>
          <cell r="K9">
            <v>37.800000000000004</v>
          </cell>
          <cell r="L9">
            <v>36.75</v>
          </cell>
        </row>
        <row r="10">
          <cell r="A10" t="str">
            <v>15-315552-00</v>
          </cell>
          <cell r="B10" t="str">
            <v>MACH</v>
          </cell>
          <cell r="C10">
            <v>1</v>
          </cell>
          <cell r="D10">
            <v>32</v>
          </cell>
          <cell r="E10">
            <v>32</v>
          </cell>
          <cell r="F10">
            <v>36.479999999999997</v>
          </cell>
          <cell r="G10">
            <v>36.479999999999997</v>
          </cell>
          <cell r="H10">
            <v>35.520000000000003</v>
          </cell>
          <cell r="I10">
            <v>35.520000000000003</v>
          </cell>
          <cell r="J10">
            <v>34.56</v>
          </cell>
          <cell r="K10">
            <v>34.56</v>
          </cell>
          <cell r="L10">
            <v>33.6</v>
          </cell>
        </row>
        <row r="11">
          <cell r="A11" t="str">
            <v>17-368164-00</v>
          </cell>
          <cell r="B11" t="str">
            <v>SHM</v>
          </cell>
          <cell r="C11">
            <v>1</v>
          </cell>
          <cell r="D11">
            <v>6.89</v>
          </cell>
          <cell r="E11">
            <v>6.89</v>
          </cell>
          <cell r="F11">
            <v>7.8545999999999987</v>
          </cell>
          <cell r="G11">
            <v>7.8545999999999987</v>
          </cell>
          <cell r="H11">
            <v>7.6478999999999999</v>
          </cell>
          <cell r="I11">
            <v>7.6478999999999999</v>
          </cell>
          <cell r="J11">
            <v>7.4412000000000003</v>
          </cell>
          <cell r="K11">
            <v>7.4412000000000003</v>
          </cell>
          <cell r="L11">
            <v>7.2344999999999997</v>
          </cell>
        </row>
        <row r="12">
          <cell r="A12" t="str">
            <v>17-403851-00</v>
          </cell>
          <cell r="B12" t="str">
            <v>SHM</v>
          </cell>
          <cell r="C12">
            <v>1</v>
          </cell>
          <cell r="D12">
            <v>10.199999999999999</v>
          </cell>
          <cell r="E12">
            <v>10.199999999999999</v>
          </cell>
          <cell r="F12">
            <v>11.627999999999998</v>
          </cell>
          <cell r="G12">
            <v>11.627999999999998</v>
          </cell>
          <cell r="H12">
            <v>11.322000000000001</v>
          </cell>
          <cell r="I12">
            <v>11.322000000000001</v>
          </cell>
          <cell r="J12">
            <v>11.016</v>
          </cell>
          <cell r="K12">
            <v>11.016</v>
          </cell>
          <cell r="L12">
            <v>10.709999999999999</v>
          </cell>
        </row>
        <row r="13">
          <cell r="A13" t="str">
            <v>17-362914-00</v>
          </cell>
          <cell r="B13" t="str">
            <v>SHM</v>
          </cell>
          <cell r="C13">
            <v>1</v>
          </cell>
          <cell r="D13">
            <v>92.99</v>
          </cell>
          <cell r="E13">
            <v>92.99</v>
          </cell>
          <cell r="F13">
            <v>106.00859999999999</v>
          </cell>
          <cell r="G13">
            <v>106.00859999999999</v>
          </cell>
          <cell r="H13">
            <v>103.2189</v>
          </cell>
          <cell r="I13">
            <v>103.2189</v>
          </cell>
          <cell r="J13">
            <v>100.42919999999999</v>
          </cell>
          <cell r="K13">
            <v>100.42919999999999</v>
          </cell>
          <cell r="L13">
            <v>97.639499999999998</v>
          </cell>
        </row>
        <row r="14">
          <cell r="A14" t="str">
            <v>714-225474-001</v>
          </cell>
          <cell r="B14" t="str">
            <v>SHM</v>
          </cell>
          <cell r="C14">
            <v>1</v>
          </cell>
          <cell r="D14">
            <v>51.8</v>
          </cell>
          <cell r="E14">
            <v>51.8</v>
          </cell>
          <cell r="F14">
            <v>59.051999999999992</v>
          </cell>
          <cell r="G14">
            <v>59.051999999999992</v>
          </cell>
          <cell r="H14">
            <v>57.498000000000005</v>
          </cell>
          <cell r="I14">
            <v>57.498000000000005</v>
          </cell>
          <cell r="J14">
            <v>55.944000000000003</v>
          </cell>
          <cell r="K14">
            <v>55.944000000000003</v>
          </cell>
          <cell r="L14">
            <v>54.39</v>
          </cell>
        </row>
        <row r="15">
          <cell r="A15" t="str">
            <v>714-179631-001</v>
          </cell>
          <cell r="B15" t="str">
            <v>SHM</v>
          </cell>
          <cell r="C15">
            <v>1</v>
          </cell>
          <cell r="D15">
            <v>165.91</v>
          </cell>
          <cell r="E15">
            <v>165.91</v>
          </cell>
          <cell r="F15">
            <v>189.13739999999999</v>
          </cell>
          <cell r="G15">
            <v>189.13739999999999</v>
          </cell>
          <cell r="H15">
            <v>184.1601</v>
          </cell>
          <cell r="I15">
            <v>184.1601</v>
          </cell>
          <cell r="J15">
            <v>179.18280000000001</v>
          </cell>
          <cell r="K15">
            <v>179.18280000000001</v>
          </cell>
          <cell r="L15">
            <v>174.2055</v>
          </cell>
        </row>
        <row r="16">
          <cell r="A16" t="str">
            <v>19-100478-00</v>
          </cell>
          <cell r="B16" t="str">
            <v>MOD</v>
          </cell>
          <cell r="C16">
            <v>1</v>
          </cell>
          <cell r="D16">
            <v>18.97</v>
          </cell>
          <cell r="E16">
            <v>18.97</v>
          </cell>
          <cell r="F16">
            <v>21.625799999999998</v>
          </cell>
          <cell r="G16">
            <v>21.625799999999998</v>
          </cell>
          <cell r="H16">
            <v>21.056699999999999</v>
          </cell>
          <cell r="I16">
            <v>21.056699999999999</v>
          </cell>
          <cell r="J16">
            <v>20.4876</v>
          </cell>
          <cell r="K16">
            <v>20.4876</v>
          </cell>
          <cell r="L16">
            <v>19.918499999999998</v>
          </cell>
        </row>
        <row r="17">
          <cell r="A17" t="str">
            <v>718-239214-004</v>
          </cell>
          <cell r="B17" t="str">
            <v>MOD</v>
          </cell>
          <cell r="C17">
            <v>5</v>
          </cell>
          <cell r="D17">
            <v>398</v>
          </cell>
          <cell r="E17">
            <v>1990</v>
          </cell>
          <cell r="F17">
            <v>453.71999999999997</v>
          </cell>
          <cell r="G17">
            <v>2268.6</v>
          </cell>
          <cell r="H17">
            <v>441.78000000000003</v>
          </cell>
          <cell r="I17">
            <v>2208.9</v>
          </cell>
          <cell r="J17">
            <v>429.84000000000003</v>
          </cell>
          <cell r="K17">
            <v>2149.2000000000003</v>
          </cell>
          <cell r="L17">
            <v>417.90000000000003</v>
          </cell>
        </row>
        <row r="18">
          <cell r="A18" t="str">
            <v>19-122281-00</v>
          </cell>
          <cell r="B18" t="str">
            <v>MOD</v>
          </cell>
          <cell r="C18">
            <v>2</v>
          </cell>
          <cell r="D18">
            <v>533</v>
          </cell>
          <cell r="E18">
            <v>1066</v>
          </cell>
          <cell r="F18">
            <v>607.62</v>
          </cell>
          <cell r="G18">
            <v>1215.24</v>
          </cell>
          <cell r="H18">
            <v>591.63</v>
          </cell>
          <cell r="I18">
            <v>1183.26</v>
          </cell>
          <cell r="J18">
            <v>575.64</v>
          </cell>
          <cell r="K18">
            <v>1151.28</v>
          </cell>
          <cell r="L18">
            <v>559.65</v>
          </cell>
        </row>
        <row r="19">
          <cell r="A19" t="str">
            <v>19-129479-00</v>
          </cell>
          <cell r="B19" t="str">
            <v>MOD</v>
          </cell>
          <cell r="C19">
            <v>1</v>
          </cell>
          <cell r="D19">
            <v>157.46</v>
          </cell>
          <cell r="E19">
            <v>157.46</v>
          </cell>
          <cell r="F19">
            <v>179.5044</v>
          </cell>
          <cell r="G19">
            <v>179.5044</v>
          </cell>
          <cell r="H19">
            <v>174.78060000000002</v>
          </cell>
          <cell r="I19">
            <v>174.78060000000002</v>
          </cell>
          <cell r="J19">
            <v>170.05680000000001</v>
          </cell>
          <cell r="K19">
            <v>170.05680000000001</v>
          </cell>
          <cell r="L19">
            <v>165.33300000000003</v>
          </cell>
        </row>
        <row r="20">
          <cell r="A20" t="str">
            <v>20-100482-00</v>
          </cell>
          <cell r="B20" t="str">
            <v>MACH</v>
          </cell>
          <cell r="C20">
            <v>2</v>
          </cell>
          <cell r="D20">
            <v>678</v>
          </cell>
          <cell r="E20">
            <v>1356</v>
          </cell>
          <cell r="F20">
            <v>772.92</v>
          </cell>
          <cell r="G20">
            <v>1545.84</v>
          </cell>
          <cell r="H20">
            <v>752.58</v>
          </cell>
          <cell r="I20">
            <v>1505.16</v>
          </cell>
          <cell r="J20">
            <v>732.24</v>
          </cell>
          <cell r="K20">
            <v>1464.48</v>
          </cell>
          <cell r="L20">
            <v>711.9</v>
          </cell>
        </row>
        <row r="21">
          <cell r="A21" t="str">
            <v>749-243114-001</v>
          </cell>
          <cell r="B21" t="str">
            <v>OEM</v>
          </cell>
          <cell r="C21">
            <v>1</v>
          </cell>
          <cell r="D21">
            <v>359.6</v>
          </cell>
          <cell r="E21">
            <v>359.6</v>
          </cell>
          <cell r="F21">
            <v>359.6</v>
          </cell>
          <cell r="G21">
            <v>359.6</v>
          </cell>
          <cell r="H21">
            <v>359.6</v>
          </cell>
          <cell r="I21">
            <v>359.6</v>
          </cell>
          <cell r="J21">
            <v>359.6</v>
          </cell>
          <cell r="K21">
            <v>359.6</v>
          </cell>
          <cell r="L21">
            <v>359.6</v>
          </cell>
        </row>
        <row r="22">
          <cell r="A22" t="str">
            <v>34-10175-00</v>
          </cell>
          <cell r="B22" t="str">
            <v>OEM</v>
          </cell>
          <cell r="C22">
            <v>1</v>
          </cell>
          <cell r="D22">
            <v>10.4</v>
          </cell>
          <cell r="E22">
            <v>10.4</v>
          </cell>
          <cell r="F22">
            <v>10.4</v>
          </cell>
          <cell r="G22">
            <v>10.4</v>
          </cell>
          <cell r="H22">
            <v>10.4</v>
          </cell>
          <cell r="I22">
            <v>10.4</v>
          </cell>
          <cell r="J22">
            <v>10.4</v>
          </cell>
          <cell r="K22">
            <v>10.4</v>
          </cell>
          <cell r="L22">
            <v>10.4</v>
          </cell>
        </row>
        <row r="23">
          <cell r="A23" t="str">
            <v>22-00190-00</v>
          </cell>
          <cell r="B23" t="str">
            <v>OEM</v>
          </cell>
          <cell r="C23">
            <v>2</v>
          </cell>
          <cell r="D23">
            <v>15.18</v>
          </cell>
          <cell r="E23">
            <v>30.36</v>
          </cell>
          <cell r="F23">
            <v>15.18</v>
          </cell>
          <cell r="G23">
            <v>30.36</v>
          </cell>
          <cell r="H23">
            <v>15.18</v>
          </cell>
          <cell r="I23">
            <v>30.36</v>
          </cell>
          <cell r="J23">
            <v>15.18</v>
          </cell>
          <cell r="K23">
            <v>30.36</v>
          </cell>
          <cell r="L23">
            <v>15.18</v>
          </cell>
        </row>
        <row r="24">
          <cell r="A24" t="str">
            <v>38-136562-06</v>
          </cell>
          <cell r="B24" t="str">
            <v>OEM</v>
          </cell>
          <cell r="C24">
            <v>4</v>
          </cell>
          <cell r="D24">
            <v>59.95</v>
          </cell>
          <cell r="E24">
            <v>239.8</v>
          </cell>
          <cell r="F24">
            <v>59.95</v>
          </cell>
          <cell r="G24">
            <v>239.8</v>
          </cell>
          <cell r="H24">
            <v>59.95</v>
          </cell>
          <cell r="I24">
            <v>239.8</v>
          </cell>
          <cell r="J24">
            <v>59.95</v>
          </cell>
          <cell r="K24">
            <v>239.8</v>
          </cell>
          <cell r="L24">
            <v>59.95</v>
          </cell>
        </row>
        <row r="25">
          <cell r="A25" t="str">
            <v>03-360361-02</v>
          </cell>
          <cell r="B25" t="str">
            <v>CABLE</v>
          </cell>
          <cell r="C25">
            <v>1</v>
          </cell>
          <cell r="D25">
            <v>40.989999999999995</v>
          </cell>
          <cell r="E25">
            <v>40.989999999999995</v>
          </cell>
          <cell r="F25">
            <v>46.728599999999993</v>
          </cell>
          <cell r="G25">
            <v>46.728599999999993</v>
          </cell>
          <cell r="H25">
            <v>45.498899999999999</v>
          </cell>
          <cell r="I25">
            <v>45.498899999999999</v>
          </cell>
          <cell r="J25">
            <v>44.269199999999998</v>
          </cell>
          <cell r="K25">
            <v>44.269199999999998</v>
          </cell>
          <cell r="L25">
            <v>43.039499999999997</v>
          </cell>
        </row>
        <row r="26">
          <cell r="A26" t="str">
            <v>03-353468-00</v>
          </cell>
          <cell r="B26" t="str">
            <v>CABLE</v>
          </cell>
          <cell r="C26">
            <v>1</v>
          </cell>
          <cell r="D26">
            <v>30.61</v>
          </cell>
          <cell r="E26">
            <v>30.61</v>
          </cell>
          <cell r="F26">
            <v>34.895399999999995</v>
          </cell>
          <cell r="G26">
            <v>34.895399999999995</v>
          </cell>
          <cell r="H26">
            <v>33.9771</v>
          </cell>
          <cell r="I26">
            <v>33.9771</v>
          </cell>
          <cell r="J26">
            <v>33.058800000000005</v>
          </cell>
          <cell r="K26">
            <v>33.058800000000005</v>
          </cell>
          <cell r="L26">
            <v>32.140500000000003</v>
          </cell>
        </row>
        <row r="27">
          <cell r="A27" t="str">
            <v>03-385320-00</v>
          </cell>
          <cell r="B27" t="str">
            <v>CABLE</v>
          </cell>
          <cell r="C27">
            <v>1</v>
          </cell>
          <cell r="D27">
            <v>71.209999999999994</v>
          </cell>
          <cell r="E27">
            <v>71.209999999999994</v>
          </cell>
          <cell r="F27">
            <v>81.179399999999987</v>
          </cell>
          <cell r="G27">
            <v>81.179399999999987</v>
          </cell>
          <cell r="H27">
            <v>79.043099999999995</v>
          </cell>
          <cell r="I27">
            <v>79.043099999999995</v>
          </cell>
          <cell r="J27">
            <v>76.906800000000004</v>
          </cell>
          <cell r="K27">
            <v>76.906800000000004</v>
          </cell>
          <cell r="L27">
            <v>74.770499999999998</v>
          </cell>
        </row>
        <row r="28">
          <cell r="A28" t="str">
            <v>853-304181-001</v>
          </cell>
          <cell r="B28" t="str">
            <v>CABLE</v>
          </cell>
          <cell r="C28">
            <v>1</v>
          </cell>
          <cell r="D28">
            <v>34.270000000000003</v>
          </cell>
          <cell r="E28">
            <v>34.270000000000003</v>
          </cell>
          <cell r="F28">
            <v>39.067799999999998</v>
          </cell>
          <cell r="G28">
            <v>39.067799999999998</v>
          </cell>
          <cell r="H28">
            <v>38.039700000000003</v>
          </cell>
          <cell r="I28">
            <v>38.039700000000003</v>
          </cell>
          <cell r="J28">
            <v>37.011600000000008</v>
          </cell>
          <cell r="K28">
            <v>37.011600000000008</v>
          </cell>
          <cell r="L28">
            <v>35.983500000000006</v>
          </cell>
        </row>
        <row r="29">
          <cell r="A29" t="str">
            <v>03-339470-00</v>
          </cell>
          <cell r="B29" t="str">
            <v>CABLE</v>
          </cell>
          <cell r="C29">
            <v>1</v>
          </cell>
          <cell r="D29">
            <v>66.36</v>
          </cell>
          <cell r="E29">
            <v>66.36</v>
          </cell>
          <cell r="F29">
            <v>75.650399999999991</v>
          </cell>
          <cell r="G29">
            <v>75.650399999999991</v>
          </cell>
          <cell r="H29">
            <v>73.659600000000012</v>
          </cell>
          <cell r="I29">
            <v>73.659600000000012</v>
          </cell>
          <cell r="J29">
            <v>71.668800000000005</v>
          </cell>
          <cell r="K29">
            <v>71.668800000000005</v>
          </cell>
          <cell r="L29">
            <v>69.677999999999997</v>
          </cell>
        </row>
        <row r="30">
          <cell r="A30" t="str">
            <v>853-253365-004</v>
          </cell>
          <cell r="B30" t="str">
            <v>CABLE</v>
          </cell>
          <cell r="C30">
            <v>1</v>
          </cell>
          <cell r="D30">
            <v>62.4</v>
          </cell>
          <cell r="E30">
            <v>62.4</v>
          </cell>
          <cell r="F30">
            <v>71.135999999999996</v>
          </cell>
          <cell r="G30">
            <v>71.135999999999996</v>
          </cell>
          <cell r="H30">
            <v>69.26400000000001</v>
          </cell>
          <cell r="I30">
            <v>69.26400000000001</v>
          </cell>
          <cell r="J30">
            <v>67.391999999999996</v>
          </cell>
          <cell r="K30">
            <v>67.391999999999996</v>
          </cell>
          <cell r="L30">
            <v>65.52</v>
          </cell>
        </row>
        <row r="31">
          <cell r="A31" t="str">
            <v>853-253365-006</v>
          </cell>
          <cell r="B31" t="str">
            <v>CABLE</v>
          </cell>
          <cell r="C31">
            <v>1</v>
          </cell>
          <cell r="D31">
            <v>83.65</v>
          </cell>
          <cell r="E31">
            <v>83.65</v>
          </cell>
          <cell r="F31">
            <v>95.361000000000004</v>
          </cell>
          <cell r="G31">
            <v>95.361000000000004</v>
          </cell>
          <cell r="H31">
            <v>92.851500000000016</v>
          </cell>
          <cell r="I31">
            <v>92.851500000000016</v>
          </cell>
          <cell r="J31">
            <v>90.342000000000013</v>
          </cell>
          <cell r="K31">
            <v>90.342000000000013</v>
          </cell>
          <cell r="L31">
            <v>87.83250000000001</v>
          </cell>
        </row>
        <row r="32">
          <cell r="A32" t="str">
            <v>853-253365-005</v>
          </cell>
          <cell r="B32" t="str">
            <v>CABLE</v>
          </cell>
          <cell r="C32">
            <v>1</v>
          </cell>
          <cell r="D32">
            <v>65</v>
          </cell>
          <cell r="E32">
            <v>65</v>
          </cell>
          <cell r="F32">
            <v>74.099999999999994</v>
          </cell>
          <cell r="G32">
            <v>74.099999999999994</v>
          </cell>
          <cell r="H32">
            <v>72.150000000000006</v>
          </cell>
          <cell r="I32">
            <v>72.150000000000006</v>
          </cell>
          <cell r="J32">
            <v>70.2</v>
          </cell>
          <cell r="K32">
            <v>70.2</v>
          </cell>
          <cell r="L32">
            <v>68.25</v>
          </cell>
        </row>
        <row r="33">
          <cell r="A33" t="str">
            <v>853-304180-001</v>
          </cell>
          <cell r="B33" t="str">
            <v>CABLE</v>
          </cell>
          <cell r="C33">
            <v>1</v>
          </cell>
          <cell r="D33">
            <v>38.57</v>
          </cell>
          <cell r="E33">
            <v>38.57</v>
          </cell>
          <cell r="F33">
            <v>43.969799999999999</v>
          </cell>
          <cell r="G33">
            <v>43.969799999999999</v>
          </cell>
          <cell r="H33">
            <v>42.812700000000007</v>
          </cell>
          <cell r="I33">
            <v>42.812700000000007</v>
          </cell>
          <cell r="J33">
            <v>41.6556</v>
          </cell>
          <cell r="K33">
            <v>41.6556</v>
          </cell>
          <cell r="L33">
            <v>40.4985</v>
          </cell>
        </row>
        <row r="34">
          <cell r="A34" t="str">
            <v>03-353462-00</v>
          </cell>
          <cell r="B34" t="str">
            <v>CABLE</v>
          </cell>
          <cell r="C34">
            <v>1</v>
          </cell>
          <cell r="D34">
            <v>26.42</v>
          </cell>
          <cell r="E34">
            <v>26.42</v>
          </cell>
          <cell r="F34">
            <v>30.1188</v>
          </cell>
          <cell r="G34">
            <v>30.1188</v>
          </cell>
          <cell r="H34">
            <v>29.326200000000004</v>
          </cell>
          <cell r="I34">
            <v>29.326200000000004</v>
          </cell>
          <cell r="J34">
            <v>28.533600000000003</v>
          </cell>
          <cell r="K34">
            <v>28.533600000000003</v>
          </cell>
          <cell r="L34">
            <v>27.741000000000003</v>
          </cell>
        </row>
        <row r="35">
          <cell r="A35" t="str">
            <v>21-042023-06</v>
          </cell>
          <cell r="B35" t="str">
            <v>HW</v>
          </cell>
          <cell r="C35">
            <v>4</v>
          </cell>
          <cell r="D35">
            <v>2.298850574712644E-2</v>
          </cell>
          <cell r="E35">
            <v>9.195402298850576E-2</v>
          </cell>
          <cell r="F35">
            <v>2.298850574712644E-2</v>
          </cell>
          <cell r="G35">
            <v>9.195402298850576E-2</v>
          </cell>
          <cell r="H35">
            <v>2.298850574712644E-2</v>
          </cell>
          <cell r="I35">
            <v>9.195402298850576E-2</v>
          </cell>
          <cell r="J35">
            <v>2.298850574712644E-2</v>
          </cell>
          <cell r="K35">
            <v>9.195402298850576E-2</v>
          </cell>
          <cell r="L35">
            <v>2.298850574712644E-2</v>
          </cell>
        </row>
        <row r="36">
          <cell r="A36" t="str">
            <v>21-042024-05</v>
          </cell>
          <cell r="B36" t="str">
            <v>HW</v>
          </cell>
          <cell r="C36">
            <v>2</v>
          </cell>
          <cell r="D36">
            <v>0.02</v>
          </cell>
          <cell r="E36">
            <v>0.04</v>
          </cell>
          <cell r="F36">
            <v>0.02</v>
          </cell>
          <cell r="G36">
            <v>0.04</v>
          </cell>
          <cell r="H36">
            <v>0.02</v>
          </cell>
          <cell r="I36">
            <v>0.04</v>
          </cell>
          <cell r="J36">
            <v>0.02</v>
          </cell>
          <cell r="K36">
            <v>0.04</v>
          </cell>
          <cell r="L36">
            <v>0.02</v>
          </cell>
        </row>
        <row r="37">
          <cell r="A37" t="str">
            <v>21-042024-06</v>
          </cell>
          <cell r="B37" t="str">
            <v>HW</v>
          </cell>
          <cell r="C37">
            <v>14</v>
          </cell>
          <cell r="D37">
            <v>0.10300000000000001</v>
          </cell>
          <cell r="E37">
            <v>1.4420000000000002</v>
          </cell>
          <cell r="F37">
            <v>0.10300000000000001</v>
          </cell>
          <cell r="G37">
            <v>1.4420000000000002</v>
          </cell>
          <cell r="H37">
            <v>0.10300000000000001</v>
          </cell>
          <cell r="I37">
            <v>1.4420000000000002</v>
          </cell>
          <cell r="J37">
            <v>0.10300000000000001</v>
          </cell>
          <cell r="K37">
            <v>1.4420000000000002</v>
          </cell>
          <cell r="L37">
            <v>0.10300000000000001</v>
          </cell>
        </row>
        <row r="38">
          <cell r="A38" t="str">
            <v>21-041267-08</v>
          </cell>
          <cell r="B38" t="str">
            <v>HW</v>
          </cell>
          <cell r="C38">
            <v>2</v>
          </cell>
          <cell r="D38">
            <v>0.03</v>
          </cell>
          <cell r="E38">
            <v>0.06</v>
          </cell>
          <cell r="F38">
            <v>0.03</v>
          </cell>
          <cell r="G38">
            <v>0.06</v>
          </cell>
          <cell r="H38">
            <v>0.03</v>
          </cell>
          <cell r="I38">
            <v>0.06</v>
          </cell>
          <cell r="J38">
            <v>0.03</v>
          </cell>
          <cell r="K38">
            <v>0.06</v>
          </cell>
          <cell r="L38">
            <v>0.03</v>
          </cell>
        </row>
        <row r="39">
          <cell r="A39" t="str">
            <v>21-042023-08</v>
          </cell>
          <cell r="B39" t="str">
            <v>OEM</v>
          </cell>
          <cell r="C39">
            <v>42</v>
          </cell>
          <cell r="D39">
            <v>4.1200000000000001E-2</v>
          </cell>
          <cell r="E39">
            <v>1.7303999999999999</v>
          </cell>
          <cell r="F39">
            <v>4.1200000000000001E-2</v>
          </cell>
          <cell r="G39">
            <v>1.7303999999999999</v>
          </cell>
          <cell r="H39">
            <v>4.1200000000000001E-2</v>
          </cell>
          <cell r="I39">
            <v>1.7303999999999999</v>
          </cell>
          <cell r="J39">
            <v>4.1200000000000001E-2</v>
          </cell>
          <cell r="K39">
            <v>1.7303999999999999</v>
          </cell>
          <cell r="L39">
            <v>4.1200000000000001E-2</v>
          </cell>
        </row>
        <row r="40">
          <cell r="A40" t="str">
            <v>21-042024-07</v>
          </cell>
          <cell r="B40" t="str">
            <v>HW</v>
          </cell>
          <cell r="C40">
            <v>44</v>
          </cell>
          <cell r="D40">
            <v>5.1500000000000004E-2</v>
          </cell>
          <cell r="E40">
            <v>2.266</v>
          </cell>
          <cell r="F40">
            <v>5.1500000000000004E-2</v>
          </cell>
          <cell r="G40">
            <v>2.266</v>
          </cell>
          <cell r="H40">
            <v>5.1500000000000004E-2</v>
          </cell>
          <cell r="I40">
            <v>2.266</v>
          </cell>
          <cell r="J40">
            <v>5.1500000000000004E-2</v>
          </cell>
          <cell r="K40">
            <v>2.266</v>
          </cell>
          <cell r="L40">
            <v>5.1500000000000004E-2</v>
          </cell>
        </row>
        <row r="41">
          <cell r="A41" t="str">
            <v>21-041269-10</v>
          </cell>
          <cell r="B41" t="str">
            <v>HW</v>
          </cell>
          <cell r="C41">
            <v>11</v>
          </cell>
          <cell r="D41">
            <v>8.157600000000001E-2</v>
          </cell>
          <cell r="E41">
            <v>0.89733600000000013</v>
          </cell>
          <cell r="F41">
            <v>8.157600000000001E-2</v>
          </cell>
          <cell r="G41">
            <v>0.89733600000000013</v>
          </cell>
          <cell r="H41">
            <v>8.157600000000001E-2</v>
          </cell>
          <cell r="I41">
            <v>0.89733600000000013</v>
          </cell>
          <cell r="J41">
            <v>8.157600000000001E-2</v>
          </cell>
          <cell r="K41">
            <v>0.89733600000000013</v>
          </cell>
          <cell r="L41">
            <v>8.157600000000001E-2</v>
          </cell>
        </row>
        <row r="42">
          <cell r="A42" t="str">
            <v>21-041269-12</v>
          </cell>
          <cell r="B42" t="str">
            <v>HW</v>
          </cell>
          <cell r="C42">
            <v>9</v>
          </cell>
          <cell r="D42">
            <v>0.06</v>
          </cell>
          <cell r="E42">
            <v>0.54</v>
          </cell>
          <cell r="F42">
            <v>0.06</v>
          </cell>
          <cell r="G42">
            <v>0.54</v>
          </cell>
          <cell r="H42">
            <v>0.06</v>
          </cell>
          <cell r="I42">
            <v>0.54</v>
          </cell>
          <cell r="J42">
            <v>0.06</v>
          </cell>
          <cell r="K42">
            <v>0.54</v>
          </cell>
          <cell r="L42">
            <v>0.06</v>
          </cell>
        </row>
        <row r="43">
          <cell r="A43" t="str">
            <v>21-041906-06</v>
          </cell>
          <cell r="B43" t="str">
            <v>HW</v>
          </cell>
          <cell r="C43">
            <v>9</v>
          </cell>
          <cell r="D43">
            <v>6.6743999999999998E-2</v>
          </cell>
          <cell r="E43">
            <v>0.60069600000000001</v>
          </cell>
          <cell r="F43">
            <v>6.6743999999999998E-2</v>
          </cell>
          <cell r="G43">
            <v>0.60069600000000001</v>
          </cell>
          <cell r="H43">
            <v>6.6743999999999998E-2</v>
          </cell>
          <cell r="I43">
            <v>0.60069600000000001</v>
          </cell>
          <cell r="J43">
            <v>6.6743999999999998E-2</v>
          </cell>
          <cell r="K43">
            <v>0.60069600000000001</v>
          </cell>
          <cell r="L43">
            <v>6.6743999999999998E-2</v>
          </cell>
        </row>
        <row r="44">
          <cell r="A44" t="str">
            <v>21-041906-04</v>
          </cell>
          <cell r="B44" t="str">
            <v>HW</v>
          </cell>
          <cell r="C44">
            <v>41</v>
          </cell>
          <cell r="D44">
            <v>6.2068965517241392E-2</v>
          </cell>
          <cell r="E44">
            <v>2.544827586206897</v>
          </cell>
          <cell r="F44">
            <v>6.2068965517241392E-2</v>
          </cell>
          <cell r="G44">
            <v>2.544827586206897</v>
          </cell>
          <cell r="H44">
            <v>6.2068965517241392E-2</v>
          </cell>
          <cell r="I44">
            <v>2.544827586206897</v>
          </cell>
          <cell r="J44">
            <v>6.2068965517241392E-2</v>
          </cell>
          <cell r="K44">
            <v>2.544827586206897</v>
          </cell>
          <cell r="L44">
            <v>6.2068965517241392E-2</v>
          </cell>
        </row>
        <row r="45">
          <cell r="A45" t="str">
            <v>21-041307-20</v>
          </cell>
          <cell r="B45" t="str">
            <v>HW</v>
          </cell>
          <cell r="C45">
            <v>1</v>
          </cell>
          <cell r="D45">
            <v>0.6</v>
          </cell>
          <cell r="E45">
            <v>0.6</v>
          </cell>
          <cell r="F45">
            <v>0.6</v>
          </cell>
          <cell r="G45">
            <v>0.6</v>
          </cell>
          <cell r="H45">
            <v>0.6</v>
          </cell>
          <cell r="I45">
            <v>0.6</v>
          </cell>
          <cell r="J45">
            <v>0.6</v>
          </cell>
          <cell r="K45">
            <v>0.6</v>
          </cell>
          <cell r="L45">
            <v>0.6</v>
          </cell>
        </row>
        <row r="46">
          <cell r="A46" t="str">
            <v>21-041906-10</v>
          </cell>
          <cell r="B46" t="str">
            <v>HW</v>
          </cell>
          <cell r="C46">
            <v>14</v>
          </cell>
          <cell r="D46">
            <v>5.7471264367816098E-2</v>
          </cell>
          <cell r="E46">
            <v>0.80459770114942541</v>
          </cell>
          <cell r="F46">
            <v>5.7471264367816098E-2</v>
          </cell>
          <cell r="G46">
            <v>0.80459770114942541</v>
          </cell>
          <cell r="H46">
            <v>5.7471264367816098E-2</v>
          </cell>
          <cell r="I46">
            <v>0.80459770114942541</v>
          </cell>
          <cell r="J46">
            <v>5.7471264367816098E-2</v>
          </cell>
          <cell r="K46">
            <v>0.80459770114942541</v>
          </cell>
          <cell r="L46">
            <v>5.7471264367816098E-2</v>
          </cell>
        </row>
        <row r="47">
          <cell r="A47" t="str">
            <v>21-045952-00</v>
          </cell>
          <cell r="B47" t="str">
            <v>HW</v>
          </cell>
          <cell r="C47">
            <v>2</v>
          </cell>
          <cell r="D47">
            <v>0.08</v>
          </cell>
          <cell r="E47">
            <v>0.16</v>
          </cell>
          <cell r="F47">
            <v>0.08</v>
          </cell>
          <cell r="G47">
            <v>0.16</v>
          </cell>
          <cell r="H47">
            <v>0.08</v>
          </cell>
          <cell r="I47">
            <v>0.16</v>
          </cell>
          <cell r="J47">
            <v>0.08</v>
          </cell>
          <cell r="K47">
            <v>0.16</v>
          </cell>
          <cell r="L47">
            <v>0.08</v>
          </cell>
        </row>
        <row r="48">
          <cell r="A48" t="str">
            <v>21-041270-14</v>
          </cell>
          <cell r="B48" t="str">
            <v>HW</v>
          </cell>
          <cell r="C48">
            <v>6</v>
          </cell>
          <cell r="D48">
            <v>0.12413793103448278</v>
          </cell>
          <cell r="E48">
            <v>0.74482758620689671</v>
          </cell>
          <cell r="F48">
            <v>0.12413793103448278</v>
          </cell>
          <cell r="G48">
            <v>0.74482758620689671</v>
          </cell>
          <cell r="H48">
            <v>0.12413793103448278</v>
          </cell>
          <cell r="I48">
            <v>0.74482758620689671</v>
          </cell>
          <cell r="J48">
            <v>0.12413793103448278</v>
          </cell>
          <cell r="K48">
            <v>0.74482758620689671</v>
          </cell>
          <cell r="L48">
            <v>0.12413793103448278</v>
          </cell>
        </row>
        <row r="49">
          <cell r="A49" t="str">
            <v>21-042024-08</v>
          </cell>
          <cell r="B49" t="str">
            <v>HW</v>
          </cell>
          <cell r="C49">
            <v>11</v>
          </cell>
          <cell r="D49">
            <v>1.4832E-2</v>
          </cell>
          <cell r="E49">
            <v>0.16315199999999999</v>
          </cell>
          <cell r="F49">
            <v>1.4832E-2</v>
          </cell>
          <cell r="G49">
            <v>0.16315199999999999</v>
          </cell>
          <cell r="H49">
            <v>1.4832E-2</v>
          </cell>
          <cell r="I49">
            <v>0.16315199999999999</v>
          </cell>
          <cell r="J49">
            <v>1.4832E-2</v>
          </cell>
          <cell r="K49">
            <v>0.16315199999999999</v>
          </cell>
          <cell r="L49">
            <v>1.4832E-2</v>
          </cell>
        </row>
        <row r="50">
          <cell r="A50" t="str">
            <v>21-042023-09</v>
          </cell>
          <cell r="B50" t="str">
            <v>HW</v>
          </cell>
          <cell r="C50">
            <v>11</v>
          </cell>
          <cell r="D50">
            <v>1.7304000000000003E-2</v>
          </cell>
          <cell r="E50">
            <v>0.19034400000000004</v>
          </cell>
          <cell r="F50">
            <v>1.7304000000000003E-2</v>
          </cell>
          <cell r="G50">
            <v>0.19034400000000004</v>
          </cell>
          <cell r="H50">
            <v>1.7304000000000003E-2</v>
          </cell>
          <cell r="I50">
            <v>0.19034400000000004</v>
          </cell>
          <cell r="J50">
            <v>1.7304000000000003E-2</v>
          </cell>
          <cell r="K50">
            <v>0.19034400000000004</v>
          </cell>
          <cell r="L50">
            <v>1.7304000000000003E-2</v>
          </cell>
        </row>
        <row r="51">
          <cell r="A51" t="str">
            <v>21-041267-28</v>
          </cell>
          <cell r="B51" t="str">
            <v>HW</v>
          </cell>
          <cell r="C51">
            <v>6</v>
          </cell>
          <cell r="D51">
            <v>0.1149425287356322</v>
          </cell>
          <cell r="E51">
            <v>0.68965517241379315</v>
          </cell>
          <cell r="F51">
            <v>0.1149425287356322</v>
          </cell>
          <cell r="G51">
            <v>0.68965517241379315</v>
          </cell>
          <cell r="H51">
            <v>0.1149425287356322</v>
          </cell>
          <cell r="I51">
            <v>0.68965517241379315</v>
          </cell>
          <cell r="J51">
            <v>0.1149425287356322</v>
          </cell>
          <cell r="K51">
            <v>0.68965517241379315</v>
          </cell>
          <cell r="L51">
            <v>0.1149425287356322</v>
          </cell>
        </row>
        <row r="52">
          <cell r="A52" t="str">
            <v>21-042023-07</v>
          </cell>
          <cell r="B52" t="str">
            <v>HW</v>
          </cell>
          <cell r="C52">
            <v>14</v>
          </cell>
          <cell r="D52">
            <v>4.9440000000000005E-2</v>
          </cell>
          <cell r="E52">
            <v>0.69216000000000011</v>
          </cell>
          <cell r="F52">
            <v>4.9440000000000005E-2</v>
          </cell>
          <cell r="G52">
            <v>0.69216000000000011</v>
          </cell>
          <cell r="H52">
            <v>4.9440000000000005E-2</v>
          </cell>
          <cell r="I52">
            <v>0.69216000000000011</v>
          </cell>
          <cell r="J52">
            <v>4.9440000000000005E-2</v>
          </cell>
          <cell r="K52">
            <v>0.69216000000000011</v>
          </cell>
          <cell r="L52">
            <v>4.9440000000000005E-2</v>
          </cell>
        </row>
        <row r="53">
          <cell r="A53" t="str">
            <v>21-041270-16</v>
          </cell>
          <cell r="B53" t="str">
            <v>HW</v>
          </cell>
          <cell r="C53">
            <v>2</v>
          </cell>
          <cell r="D53">
            <v>0.1</v>
          </cell>
          <cell r="E53">
            <v>0.2</v>
          </cell>
          <cell r="F53">
            <v>0.1</v>
          </cell>
          <cell r="G53">
            <v>0.2</v>
          </cell>
          <cell r="H53">
            <v>0.1</v>
          </cell>
          <cell r="I53">
            <v>0.2</v>
          </cell>
          <cell r="J53">
            <v>0.1</v>
          </cell>
          <cell r="K53">
            <v>0.2</v>
          </cell>
          <cell r="L53">
            <v>0.1</v>
          </cell>
        </row>
        <row r="54">
          <cell r="A54" t="str">
            <v>31-00228-00</v>
          </cell>
          <cell r="B54" t="str">
            <v>HW</v>
          </cell>
          <cell r="C54">
            <v>58</v>
          </cell>
          <cell r="D54">
            <v>0.76838000000000006</v>
          </cell>
          <cell r="E54">
            <v>44.566040000000001</v>
          </cell>
          <cell r="F54">
            <v>0.76838000000000006</v>
          </cell>
          <cell r="G54">
            <v>44.566040000000001</v>
          </cell>
          <cell r="H54">
            <v>0.76838000000000006</v>
          </cell>
          <cell r="I54">
            <v>44.566040000000001</v>
          </cell>
          <cell r="J54">
            <v>0.76838000000000006</v>
          </cell>
          <cell r="K54">
            <v>44.566040000000001</v>
          </cell>
          <cell r="L54">
            <v>0.76838000000000006</v>
          </cell>
        </row>
        <row r="55">
          <cell r="A55" t="str">
            <v>960-004843-002</v>
          </cell>
          <cell r="B55" t="str">
            <v>OEM</v>
          </cell>
          <cell r="C55">
            <v>1</v>
          </cell>
          <cell r="D55">
            <v>124.2</v>
          </cell>
          <cell r="E55">
            <v>124.2</v>
          </cell>
          <cell r="F55">
            <v>124.2</v>
          </cell>
          <cell r="G55">
            <v>124.2</v>
          </cell>
          <cell r="H55">
            <v>124.2</v>
          </cell>
          <cell r="I55">
            <v>124.2</v>
          </cell>
          <cell r="J55">
            <v>124.2</v>
          </cell>
          <cell r="K55">
            <v>124.2</v>
          </cell>
          <cell r="L55">
            <v>124.2</v>
          </cell>
        </row>
        <row r="56">
          <cell r="A56" t="str">
            <v>31-00157-00</v>
          </cell>
          <cell r="B56" t="str">
            <v>OEM</v>
          </cell>
          <cell r="C56">
            <v>59</v>
          </cell>
          <cell r="D56">
            <v>4.3678160919540236E-2</v>
          </cell>
          <cell r="E56">
            <v>2.5770114942528739</v>
          </cell>
          <cell r="F56">
            <v>4.3678160919540236E-2</v>
          </cell>
          <cell r="G56">
            <v>2.5770114942528739</v>
          </cell>
          <cell r="H56">
            <v>4.3678160919540236E-2</v>
          </cell>
          <cell r="I56">
            <v>2.5770114942528739</v>
          </cell>
          <cell r="J56">
            <v>4.3678160919540236E-2</v>
          </cell>
          <cell r="K56">
            <v>2.5770114942528739</v>
          </cell>
          <cell r="L56">
            <v>4.3678160919540236E-2</v>
          </cell>
        </row>
        <row r="57">
          <cell r="A57" t="str">
            <v>720-061175-006</v>
          </cell>
          <cell r="B57" t="str">
            <v>OEM</v>
          </cell>
          <cell r="C57">
            <v>4</v>
          </cell>
          <cell r="D57">
            <v>0.04</v>
          </cell>
          <cell r="E57">
            <v>0.16</v>
          </cell>
          <cell r="F57">
            <v>0.04</v>
          </cell>
          <cell r="G57">
            <v>0.16</v>
          </cell>
          <cell r="H57">
            <v>0.04</v>
          </cell>
          <cell r="I57">
            <v>0.16</v>
          </cell>
          <cell r="J57">
            <v>0.04</v>
          </cell>
          <cell r="K57">
            <v>0.16</v>
          </cell>
          <cell r="L57">
            <v>0.04</v>
          </cell>
        </row>
        <row r="58">
          <cell r="A58" t="str">
            <v>17-146415-00</v>
          </cell>
          <cell r="B58" t="str">
            <v>SHM</v>
          </cell>
          <cell r="C58">
            <v>1</v>
          </cell>
          <cell r="D58">
            <v>21.22</v>
          </cell>
          <cell r="E58">
            <v>21.22</v>
          </cell>
          <cell r="F58">
            <v>24.190799999999996</v>
          </cell>
          <cell r="G58">
            <v>24.190799999999996</v>
          </cell>
          <cell r="H58">
            <v>23.554200000000002</v>
          </cell>
          <cell r="I58">
            <v>23.554200000000002</v>
          </cell>
          <cell r="J58">
            <v>22.9176</v>
          </cell>
          <cell r="K58">
            <v>22.9176</v>
          </cell>
          <cell r="L58">
            <v>22.280999999999999</v>
          </cell>
        </row>
        <row r="59">
          <cell r="A59" t="str">
            <v>03-141493-00</v>
          </cell>
          <cell r="B59" t="str">
            <v>PCBA</v>
          </cell>
          <cell r="C59">
            <v>1</v>
          </cell>
          <cell r="D59">
            <v>200.87</v>
          </cell>
          <cell r="E59">
            <v>200.87</v>
          </cell>
          <cell r="F59">
            <v>228.99179999999998</v>
          </cell>
          <cell r="G59">
            <v>228.99179999999998</v>
          </cell>
          <cell r="H59">
            <v>222.96570000000003</v>
          </cell>
          <cell r="I59">
            <v>222.96570000000003</v>
          </cell>
          <cell r="J59">
            <v>216.93960000000001</v>
          </cell>
          <cell r="K59">
            <v>216.93960000000001</v>
          </cell>
          <cell r="L59">
            <v>210.91350000000003</v>
          </cell>
        </row>
        <row r="60">
          <cell r="A60" t="str">
            <v>17-146903-00</v>
          </cell>
          <cell r="B60" t="str">
            <v>SHM</v>
          </cell>
          <cell r="C60">
            <v>1</v>
          </cell>
          <cell r="D60">
            <v>19.12</v>
          </cell>
          <cell r="E60">
            <v>19.12</v>
          </cell>
          <cell r="F60">
            <v>21.796799999999998</v>
          </cell>
          <cell r="G60">
            <v>21.796799999999998</v>
          </cell>
          <cell r="H60">
            <v>21.223200000000002</v>
          </cell>
          <cell r="I60">
            <v>21.223200000000002</v>
          </cell>
          <cell r="J60">
            <v>20.649600000000003</v>
          </cell>
          <cell r="K60">
            <v>20.649600000000003</v>
          </cell>
          <cell r="L60">
            <v>20.076000000000001</v>
          </cell>
        </row>
        <row r="61">
          <cell r="A61" t="str">
            <v>21-042023-06</v>
          </cell>
          <cell r="B61" t="str">
            <v>HW</v>
          </cell>
          <cell r="C61">
            <v>5</v>
          </cell>
          <cell r="D61">
            <v>2.298850574712644E-2</v>
          </cell>
          <cell r="E61">
            <v>0.1149425287356322</v>
          </cell>
          <cell r="F61">
            <v>2.298850574712644E-2</v>
          </cell>
          <cell r="G61">
            <v>0.1149425287356322</v>
          </cell>
          <cell r="H61">
            <v>2.298850574712644E-2</v>
          </cell>
          <cell r="I61">
            <v>0.1149425287356322</v>
          </cell>
          <cell r="J61">
            <v>2.298850574712644E-2</v>
          </cell>
          <cell r="K61">
            <v>0.1149425287356322</v>
          </cell>
          <cell r="L61">
            <v>2.298850574712644E-2</v>
          </cell>
        </row>
        <row r="62">
          <cell r="A62" t="str">
            <v>21-042024-05</v>
          </cell>
          <cell r="B62" t="str">
            <v>HW</v>
          </cell>
          <cell r="C62">
            <v>5</v>
          </cell>
          <cell r="D62">
            <v>0.02</v>
          </cell>
          <cell r="E62">
            <v>0.1</v>
          </cell>
          <cell r="F62">
            <v>0.02</v>
          </cell>
          <cell r="G62">
            <v>0.1</v>
          </cell>
          <cell r="H62">
            <v>0.02</v>
          </cell>
          <cell r="I62">
            <v>0.1</v>
          </cell>
          <cell r="J62">
            <v>0.02</v>
          </cell>
          <cell r="K62">
            <v>0.1</v>
          </cell>
          <cell r="L62">
            <v>0.02</v>
          </cell>
        </row>
        <row r="63">
          <cell r="A63" t="str">
            <v>21-041903-08</v>
          </cell>
          <cell r="B63" t="str">
            <v>HW</v>
          </cell>
          <cell r="C63">
            <v>5</v>
          </cell>
          <cell r="D63">
            <v>0.03</v>
          </cell>
          <cell r="E63">
            <v>0.15</v>
          </cell>
          <cell r="F63">
            <v>0.03</v>
          </cell>
          <cell r="G63">
            <v>0.15</v>
          </cell>
          <cell r="H63">
            <v>0.03</v>
          </cell>
          <cell r="I63">
            <v>0.15</v>
          </cell>
          <cell r="J63">
            <v>0.03</v>
          </cell>
          <cell r="K63">
            <v>0.15</v>
          </cell>
          <cell r="L63">
            <v>0.03</v>
          </cell>
        </row>
        <row r="64">
          <cell r="A64" t="str">
            <v>21-042023-08</v>
          </cell>
          <cell r="B64" t="str">
            <v>OEM</v>
          </cell>
          <cell r="C64">
            <v>4</v>
          </cell>
          <cell r="D64">
            <v>4.1200000000000001E-2</v>
          </cell>
          <cell r="E64">
            <v>0.1648</v>
          </cell>
          <cell r="F64">
            <v>4.1200000000000001E-2</v>
          </cell>
          <cell r="G64">
            <v>0.1648</v>
          </cell>
          <cell r="H64">
            <v>4.1200000000000001E-2</v>
          </cell>
          <cell r="I64">
            <v>0.1648</v>
          </cell>
          <cell r="J64">
            <v>4.1200000000000001E-2</v>
          </cell>
          <cell r="K64">
            <v>0.1648</v>
          </cell>
          <cell r="L64">
            <v>4.1200000000000001E-2</v>
          </cell>
        </row>
        <row r="65">
          <cell r="A65" t="str">
            <v>21-042024-07</v>
          </cell>
          <cell r="B65" t="str">
            <v>HW</v>
          </cell>
          <cell r="C65">
            <v>4</v>
          </cell>
          <cell r="D65">
            <v>5.1500000000000004E-2</v>
          </cell>
          <cell r="E65">
            <v>0.20600000000000002</v>
          </cell>
          <cell r="F65">
            <v>5.1500000000000004E-2</v>
          </cell>
          <cell r="G65">
            <v>0.20600000000000002</v>
          </cell>
          <cell r="H65">
            <v>5.1500000000000004E-2</v>
          </cell>
          <cell r="I65">
            <v>0.20600000000000002</v>
          </cell>
          <cell r="J65">
            <v>5.1500000000000004E-2</v>
          </cell>
          <cell r="K65">
            <v>0.20600000000000002</v>
          </cell>
          <cell r="L65">
            <v>5.1500000000000004E-2</v>
          </cell>
        </row>
        <row r="66">
          <cell r="A66" t="str">
            <v>21-041269-10</v>
          </cell>
          <cell r="B66" t="str">
            <v>HW</v>
          </cell>
          <cell r="C66">
            <v>4</v>
          </cell>
          <cell r="D66">
            <v>8.157600000000001E-2</v>
          </cell>
          <cell r="E66">
            <v>0.32630400000000004</v>
          </cell>
          <cell r="F66">
            <v>8.157600000000001E-2</v>
          </cell>
          <cell r="G66">
            <v>0.32630400000000004</v>
          </cell>
          <cell r="H66">
            <v>8.157600000000001E-2</v>
          </cell>
          <cell r="I66">
            <v>0.32630400000000004</v>
          </cell>
          <cell r="J66">
            <v>8.157600000000001E-2</v>
          </cell>
          <cell r="K66">
            <v>0.32630400000000004</v>
          </cell>
          <cell r="L66">
            <v>8.157600000000001E-2</v>
          </cell>
        </row>
        <row r="67">
          <cell r="A67" t="str">
            <v>22-397504-00</v>
          </cell>
          <cell r="B67" t="str">
            <v>OEM</v>
          </cell>
          <cell r="C67">
            <v>2</v>
          </cell>
          <cell r="D67">
            <v>22.91</v>
          </cell>
          <cell r="E67">
            <v>45.82</v>
          </cell>
          <cell r="F67">
            <v>22.91</v>
          </cell>
          <cell r="G67">
            <v>45.82</v>
          </cell>
          <cell r="H67">
            <v>22.91</v>
          </cell>
          <cell r="I67">
            <v>45.82</v>
          </cell>
          <cell r="J67">
            <v>22.91</v>
          </cell>
          <cell r="K67">
            <v>45.82</v>
          </cell>
          <cell r="L67">
            <v>22.91</v>
          </cell>
        </row>
        <row r="68">
          <cell r="A68" t="str">
            <v>714-286838-007</v>
          </cell>
          <cell r="B68" t="str">
            <v>SHM</v>
          </cell>
          <cell r="C68">
            <v>1</v>
          </cell>
          <cell r="D68">
            <v>29.8</v>
          </cell>
          <cell r="E68">
            <v>29.8</v>
          </cell>
          <cell r="F68">
            <v>33.972000000000001</v>
          </cell>
          <cell r="G68">
            <v>33.972000000000001</v>
          </cell>
          <cell r="H68">
            <v>33.078000000000003</v>
          </cell>
          <cell r="I68">
            <v>33.078000000000003</v>
          </cell>
          <cell r="J68">
            <v>32.184000000000005</v>
          </cell>
          <cell r="K68">
            <v>32.184000000000005</v>
          </cell>
          <cell r="L68">
            <v>31.290000000000003</v>
          </cell>
        </row>
        <row r="69">
          <cell r="A69" t="str">
            <v>685-134956-001</v>
          </cell>
          <cell r="B69" t="str">
            <v>OEM</v>
          </cell>
          <cell r="C69">
            <v>1</v>
          </cell>
          <cell r="D69">
            <v>287</v>
          </cell>
          <cell r="E69">
            <v>287</v>
          </cell>
          <cell r="F69">
            <v>287</v>
          </cell>
          <cell r="G69">
            <v>287</v>
          </cell>
          <cell r="H69">
            <v>287</v>
          </cell>
          <cell r="I69">
            <v>287</v>
          </cell>
          <cell r="J69">
            <v>287</v>
          </cell>
          <cell r="K69">
            <v>287</v>
          </cell>
          <cell r="L69">
            <v>287</v>
          </cell>
        </row>
        <row r="70">
          <cell r="A70" t="str">
            <v>685-073482-001</v>
          </cell>
          <cell r="B70" t="str">
            <v>Fabricated</v>
          </cell>
          <cell r="C70">
            <v>1</v>
          </cell>
          <cell r="D70">
            <v>322.88</v>
          </cell>
          <cell r="E70">
            <v>322.88</v>
          </cell>
          <cell r="F70">
            <v>368.08319999999998</v>
          </cell>
          <cell r="G70">
            <v>368.08319999999998</v>
          </cell>
          <cell r="H70">
            <v>358.39680000000004</v>
          </cell>
          <cell r="I70">
            <v>358.39680000000004</v>
          </cell>
          <cell r="J70">
            <v>348.71039999999999</v>
          </cell>
          <cell r="K70">
            <v>348.71039999999999</v>
          </cell>
          <cell r="L70">
            <v>339.024</v>
          </cell>
        </row>
        <row r="71">
          <cell r="A71" t="str">
            <v>714-331565-004</v>
          </cell>
          <cell r="B71" t="str">
            <v>SHM</v>
          </cell>
          <cell r="C71">
            <v>1</v>
          </cell>
          <cell r="D71">
            <v>265.77999999999997</v>
          </cell>
          <cell r="E71">
            <v>265.77999999999997</v>
          </cell>
          <cell r="F71">
            <v>302.98919999999993</v>
          </cell>
          <cell r="G71">
            <v>302.98919999999993</v>
          </cell>
          <cell r="H71">
            <v>295.01580000000001</v>
          </cell>
          <cell r="I71">
            <v>295.01580000000001</v>
          </cell>
          <cell r="J71">
            <v>287.04239999999999</v>
          </cell>
          <cell r="K71">
            <v>287.04239999999999</v>
          </cell>
          <cell r="L71">
            <v>279.06899999999996</v>
          </cell>
        </row>
        <row r="72">
          <cell r="A72" t="str">
            <v>853-286333-003</v>
          </cell>
          <cell r="B72" t="str">
            <v>CABLE</v>
          </cell>
          <cell r="C72">
            <v>1</v>
          </cell>
          <cell r="D72">
            <v>45.72</v>
          </cell>
          <cell r="E72">
            <v>45.72</v>
          </cell>
          <cell r="F72">
            <v>52.120799999999996</v>
          </cell>
          <cell r="G72">
            <v>52.120799999999996</v>
          </cell>
          <cell r="H72">
            <v>50.749200000000002</v>
          </cell>
          <cell r="I72">
            <v>50.749200000000002</v>
          </cell>
          <cell r="J72">
            <v>49.377600000000001</v>
          </cell>
          <cell r="K72">
            <v>49.377600000000001</v>
          </cell>
          <cell r="L72">
            <v>48.006</v>
          </cell>
        </row>
        <row r="73">
          <cell r="A73" t="str">
            <v>853-292377-244</v>
          </cell>
          <cell r="B73" t="str">
            <v>CABLE</v>
          </cell>
          <cell r="C73">
            <v>1</v>
          </cell>
          <cell r="D73">
            <v>40.479999999999997</v>
          </cell>
          <cell r="E73">
            <v>40.479999999999997</v>
          </cell>
          <cell r="F73">
            <v>46.147199999999991</v>
          </cell>
          <cell r="G73">
            <v>46.147199999999991</v>
          </cell>
          <cell r="H73">
            <v>44.9328</v>
          </cell>
          <cell r="I73">
            <v>44.9328</v>
          </cell>
          <cell r="J73">
            <v>43.718400000000003</v>
          </cell>
          <cell r="K73">
            <v>43.718400000000003</v>
          </cell>
          <cell r="L73">
            <v>42.503999999999998</v>
          </cell>
        </row>
        <row r="74">
          <cell r="A74" t="str">
            <v>853-286568-106</v>
          </cell>
          <cell r="B74" t="str">
            <v>CABLE</v>
          </cell>
          <cell r="C74">
            <v>1</v>
          </cell>
          <cell r="D74">
            <v>28.38</v>
          </cell>
          <cell r="E74">
            <v>28.38</v>
          </cell>
          <cell r="F74">
            <v>32.353199999999994</v>
          </cell>
          <cell r="G74">
            <v>32.353199999999994</v>
          </cell>
          <cell r="H74">
            <v>31.501800000000003</v>
          </cell>
          <cell r="I74">
            <v>31.501800000000003</v>
          </cell>
          <cell r="J74">
            <v>30.650400000000001</v>
          </cell>
          <cell r="K74">
            <v>30.650400000000001</v>
          </cell>
          <cell r="L74">
            <v>29.798999999999999</v>
          </cell>
        </row>
        <row r="75">
          <cell r="A75" t="str">
            <v>853-286569-002</v>
          </cell>
          <cell r="B75" t="str">
            <v>CABLE</v>
          </cell>
          <cell r="C75">
            <v>1</v>
          </cell>
          <cell r="D75">
            <v>59.63</v>
          </cell>
          <cell r="E75">
            <v>59.63</v>
          </cell>
          <cell r="F75">
            <v>67.978200000000001</v>
          </cell>
          <cell r="G75">
            <v>67.978200000000001</v>
          </cell>
          <cell r="H75">
            <v>66.189300000000003</v>
          </cell>
          <cell r="I75">
            <v>66.189300000000003</v>
          </cell>
          <cell r="J75">
            <v>64.400400000000005</v>
          </cell>
          <cell r="K75">
            <v>64.400400000000005</v>
          </cell>
          <cell r="L75">
            <v>62.611500000000007</v>
          </cell>
        </row>
        <row r="76">
          <cell r="A76" t="str">
            <v>853-286327-002</v>
          </cell>
          <cell r="B76" t="str">
            <v>CABLE</v>
          </cell>
          <cell r="C76">
            <v>1</v>
          </cell>
          <cell r="D76">
            <v>56.48</v>
          </cell>
          <cell r="E76">
            <v>56.48</v>
          </cell>
          <cell r="F76">
            <v>64.387199999999993</v>
          </cell>
          <cell r="G76">
            <v>64.387199999999993</v>
          </cell>
          <cell r="H76">
            <v>62.692800000000005</v>
          </cell>
          <cell r="I76">
            <v>62.692800000000005</v>
          </cell>
          <cell r="J76">
            <v>60.998400000000004</v>
          </cell>
          <cell r="K76">
            <v>60.998400000000004</v>
          </cell>
          <cell r="L76">
            <v>59.304000000000002</v>
          </cell>
        </row>
        <row r="77">
          <cell r="A77" t="str">
            <v>853-286328-001</v>
          </cell>
          <cell r="B77" t="str">
            <v>CABLE</v>
          </cell>
          <cell r="C77">
            <v>1</v>
          </cell>
          <cell r="D77">
            <v>55.29</v>
          </cell>
          <cell r="E77">
            <v>55.29</v>
          </cell>
          <cell r="F77">
            <v>63.030599999999993</v>
          </cell>
          <cell r="G77">
            <v>63.030599999999993</v>
          </cell>
          <cell r="H77">
            <v>61.371900000000004</v>
          </cell>
          <cell r="I77">
            <v>61.371900000000004</v>
          </cell>
          <cell r="J77">
            <v>59.713200000000001</v>
          </cell>
          <cell r="K77">
            <v>59.713200000000001</v>
          </cell>
          <cell r="L77">
            <v>58.054500000000004</v>
          </cell>
        </row>
        <row r="78">
          <cell r="A78" t="str">
            <v>853-287591-006</v>
          </cell>
          <cell r="B78" t="str">
            <v>CABLE</v>
          </cell>
          <cell r="C78">
            <v>1</v>
          </cell>
          <cell r="D78">
            <v>55.99</v>
          </cell>
          <cell r="E78">
            <v>55.99</v>
          </cell>
          <cell r="F78">
            <v>63.828599999999994</v>
          </cell>
          <cell r="G78">
            <v>63.828599999999994</v>
          </cell>
          <cell r="H78">
            <v>62.148900000000005</v>
          </cell>
          <cell r="I78">
            <v>62.148900000000005</v>
          </cell>
          <cell r="J78">
            <v>60.469200000000008</v>
          </cell>
          <cell r="K78">
            <v>60.469200000000008</v>
          </cell>
          <cell r="L78">
            <v>58.789500000000004</v>
          </cell>
        </row>
        <row r="79">
          <cell r="A79" t="str">
            <v>833-274493-501</v>
          </cell>
          <cell r="B79" t="str">
            <v>CABLE</v>
          </cell>
          <cell r="C79">
            <v>1</v>
          </cell>
          <cell r="D79">
            <v>11.61</v>
          </cell>
          <cell r="E79">
            <v>11.61</v>
          </cell>
          <cell r="F79">
            <v>13.235399999999998</v>
          </cell>
          <cell r="G79">
            <v>13.235399999999998</v>
          </cell>
          <cell r="H79">
            <v>12.8871</v>
          </cell>
          <cell r="I79">
            <v>12.8871</v>
          </cell>
          <cell r="J79">
            <v>12.5388</v>
          </cell>
          <cell r="K79">
            <v>12.5388</v>
          </cell>
          <cell r="L79">
            <v>12.1905</v>
          </cell>
        </row>
        <row r="80">
          <cell r="A80" t="str">
            <v>833-274493-505</v>
          </cell>
          <cell r="B80" t="str">
            <v>CABLE</v>
          </cell>
          <cell r="C80">
            <v>1</v>
          </cell>
          <cell r="D80">
            <v>11.61</v>
          </cell>
          <cell r="E80">
            <v>11.61</v>
          </cell>
          <cell r="F80">
            <v>13.235399999999998</v>
          </cell>
          <cell r="G80">
            <v>13.235399999999998</v>
          </cell>
          <cell r="H80">
            <v>12.8871</v>
          </cell>
          <cell r="I80">
            <v>12.8871</v>
          </cell>
          <cell r="J80">
            <v>12.5388</v>
          </cell>
          <cell r="K80">
            <v>12.5388</v>
          </cell>
          <cell r="L80">
            <v>12.1905</v>
          </cell>
        </row>
        <row r="81">
          <cell r="A81" t="str">
            <v>833-233714-509</v>
          </cell>
          <cell r="B81" t="str">
            <v>CABLE</v>
          </cell>
          <cell r="C81">
            <v>1</v>
          </cell>
          <cell r="D81">
            <v>15.47</v>
          </cell>
          <cell r="E81">
            <v>15.47</v>
          </cell>
          <cell r="F81">
            <v>17.6358</v>
          </cell>
          <cell r="G81">
            <v>17.6358</v>
          </cell>
          <cell r="H81">
            <v>17.171700000000001</v>
          </cell>
          <cell r="I81">
            <v>17.171700000000001</v>
          </cell>
          <cell r="J81">
            <v>16.707600000000003</v>
          </cell>
          <cell r="K81">
            <v>16.707600000000003</v>
          </cell>
          <cell r="L81">
            <v>16.243500000000001</v>
          </cell>
        </row>
        <row r="82">
          <cell r="A82" t="str">
            <v>833-271228-509</v>
          </cell>
          <cell r="B82" t="str">
            <v>CABLE</v>
          </cell>
          <cell r="C82">
            <v>1</v>
          </cell>
          <cell r="D82">
            <v>16.920000000000002</v>
          </cell>
          <cell r="E82">
            <v>16.920000000000002</v>
          </cell>
          <cell r="F82">
            <v>19.288800000000002</v>
          </cell>
          <cell r="G82">
            <v>19.288800000000002</v>
          </cell>
          <cell r="H82">
            <v>18.781200000000002</v>
          </cell>
          <cell r="I82">
            <v>18.781200000000002</v>
          </cell>
          <cell r="J82">
            <v>18.273600000000002</v>
          </cell>
          <cell r="K82">
            <v>18.273600000000002</v>
          </cell>
          <cell r="L82">
            <v>17.766000000000002</v>
          </cell>
        </row>
        <row r="83">
          <cell r="A83" t="str">
            <v>833-073767-903</v>
          </cell>
          <cell r="B83" t="str">
            <v>CABLE</v>
          </cell>
          <cell r="C83">
            <v>1</v>
          </cell>
          <cell r="D83">
            <v>8.75</v>
          </cell>
          <cell r="E83">
            <v>8.75</v>
          </cell>
          <cell r="F83">
            <v>9.9749999999999996</v>
          </cell>
          <cell r="G83">
            <v>9.9749999999999996</v>
          </cell>
          <cell r="H83">
            <v>9.7125000000000004</v>
          </cell>
          <cell r="I83">
            <v>9.7125000000000004</v>
          </cell>
          <cell r="J83">
            <v>9.4500000000000011</v>
          </cell>
          <cell r="K83">
            <v>9.4500000000000011</v>
          </cell>
          <cell r="L83">
            <v>9.1875</v>
          </cell>
        </row>
        <row r="84">
          <cell r="A84" t="str">
            <v>833-073767-904</v>
          </cell>
          <cell r="B84" t="str">
            <v>CABLE</v>
          </cell>
          <cell r="C84">
            <v>1</v>
          </cell>
          <cell r="D84">
            <v>8.75</v>
          </cell>
          <cell r="E84">
            <v>8.75</v>
          </cell>
          <cell r="F84">
            <v>9.9749999999999996</v>
          </cell>
          <cell r="G84">
            <v>9.9749999999999996</v>
          </cell>
          <cell r="H84">
            <v>9.7125000000000004</v>
          </cell>
          <cell r="I84">
            <v>9.7125000000000004</v>
          </cell>
          <cell r="J84">
            <v>9.4500000000000011</v>
          </cell>
          <cell r="K84">
            <v>9.4500000000000011</v>
          </cell>
          <cell r="L84">
            <v>9.1875</v>
          </cell>
        </row>
        <row r="85">
          <cell r="A85" t="str">
            <v>853-286335-004</v>
          </cell>
          <cell r="B85" t="str">
            <v>CABLE</v>
          </cell>
          <cell r="C85">
            <v>1</v>
          </cell>
          <cell r="D85">
            <v>69.66</v>
          </cell>
          <cell r="E85">
            <v>69.66</v>
          </cell>
          <cell r="F85">
            <v>79.412399999999991</v>
          </cell>
          <cell r="G85">
            <v>79.412399999999991</v>
          </cell>
          <cell r="H85">
            <v>77.322600000000008</v>
          </cell>
          <cell r="I85">
            <v>77.322600000000008</v>
          </cell>
          <cell r="J85">
            <v>75.232799999999997</v>
          </cell>
          <cell r="K85">
            <v>75.232799999999997</v>
          </cell>
          <cell r="L85">
            <v>73.143000000000001</v>
          </cell>
        </row>
        <row r="86">
          <cell r="A86" t="str">
            <v>03-379487-00</v>
          </cell>
          <cell r="B86" t="str">
            <v>CABLE</v>
          </cell>
          <cell r="C86">
            <v>1</v>
          </cell>
          <cell r="D86">
            <v>183.54</v>
          </cell>
          <cell r="E86">
            <v>183.54</v>
          </cell>
          <cell r="F86">
            <v>209.23559999999998</v>
          </cell>
          <cell r="G86">
            <v>209.23559999999998</v>
          </cell>
          <cell r="H86">
            <v>203.7294</v>
          </cell>
          <cell r="I86">
            <v>203.7294</v>
          </cell>
          <cell r="J86">
            <v>198.22319999999999</v>
          </cell>
          <cell r="K86">
            <v>198.22319999999999</v>
          </cell>
          <cell r="L86">
            <v>192.71700000000001</v>
          </cell>
        </row>
        <row r="87">
          <cell r="A87" t="str">
            <v>03-380969-00</v>
          </cell>
          <cell r="B87" t="str">
            <v>CABLE</v>
          </cell>
          <cell r="C87">
            <v>1</v>
          </cell>
          <cell r="D87">
            <v>177.33</v>
          </cell>
          <cell r="E87">
            <v>177.33</v>
          </cell>
          <cell r="F87">
            <v>202.15619999999998</v>
          </cell>
          <cell r="G87">
            <v>202.15619999999998</v>
          </cell>
          <cell r="H87">
            <v>196.83630000000002</v>
          </cell>
          <cell r="I87">
            <v>196.83630000000002</v>
          </cell>
          <cell r="J87">
            <v>191.51640000000003</v>
          </cell>
          <cell r="K87">
            <v>191.51640000000003</v>
          </cell>
          <cell r="L87">
            <v>186.19650000000001</v>
          </cell>
        </row>
        <row r="88">
          <cell r="A88" t="str">
            <v>17-379483-00</v>
          </cell>
          <cell r="B88" t="str">
            <v>SHM</v>
          </cell>
          <cell r="C88">
            <v>1</v>
          </cell>
          <cell r="D88">
            <v>15.29</v>
          </cell>
          <cell r="E88">
            <v>15.29</v>
          </cell>
          <cell r="F88">
            <v>17.430599999999998</v>
          </cell>
          <cell r="G88">
            <v>17.430599999999998</v>
          </cell>
          <cell r="H88">
            <v>16.971900000000002</v>
          </cell>
          <cell r="I88">
            <v>16.971900000000002</v>
          </cell>
          <cell r="J88">
            <v>16.513200000000001</v>
          </cell>
          <cell r="K88">
            <v>16.513200000000001</v>
          </cell>
          <cell r="L88">
            <v>16.054500000000001</v>
          </cell>
        </row>
        <row r="89">
          <cell r="A89" t="str">
            <v>31-114209-00</v>
          </cell>
          <cell r="B89" t="str">
            <v>OEM</v>
          </cell>
          <cell r="C89">
            <v>20</v>
          </cell>
          <cell r="D89">
            <v>1.76</v>
          </cell>
          <cell r="E89">
            <v>35.200000000000003</v>
          </cell>
          <cell r="F89">
            <v>1.76</v>
          </cell>
          <cell r="G89">
            <v>35.200000000000003</v>
          </cell>
          <cell r="H89">
            <v>1.76</v>
          </cell>
          <cell r="I89">
            <v>35.200000000000003</v>
          </cell>
          <cell r="J89">
            <v>1.76</v>
          </cell>
          <cell r="K89">
            <v>35.200000000000003</v>
          </cell>
          <cell r="L89">
            <v>1.76</v>
          </cell>
        </row>
        <row r="90">
          <cell r="A90" t="str">
            <v>34-311736-00</v>
          </cell>
          <cell r="B90" t="str">
            <v>OEM</v>
          </cell>
          <cell r="C90">
            <v>5</v>
          </cell>
          <cell r="D90">
            <v>31.42</v>
          </cell>
          <cell r="E90">
            <v>157.10000000000002</v>
          </cell>
          <cell r="F90">
            <v>31.42</v>
          </cell>
          <cell r="G90">
            <v>157.10000000000002</v>
          </cell>
          <cell r="H90">
            <v>31.42</v>
          </cell>
          <cell r="I90">
            <v>157.10000000000002</v>
          </cell>
          <cell r="J90">
            <v>31.42</v>
          </cell>
          <cell r="K90">
            <v>157.10000000000002</v>
          </cell>
          <cell r="L90">
            <v>31.42</v>
          </cell>
        </row>
        <row r="91">
          <cell r="A91" t="str">
            <v>715-288323-002</v>
          </cell>
          <cell r="B91" t="str">
            <v>SHM</v>
          </cell>
          <cell r="C91">
            <v>1</v>
          </cell>
          <cell r="D91">
            <v>13.63</v>
          </cell>
          <cell r="E91">
            <v>13.63</v>
          </cell>
          <cell r="F91">
            <v>15.5382</v>
          </cell>
          <cell r="G91">
            <v>15.5382</v>
          </cell>
          <cell r="H91">
            <v>15.129300000000002</v>
          </cell>
          <cell r="I91">
            <v>15.129300000000002</v>
          </cell>
          <cell r="J91">
            <v>14.720400000000001</v>
          </cell>
          <cell r="K91">
            <v>14.720400000000001</v>
          </cell>
          <cell r="L91">
            <v>14.311500000000001</v>
          </cell>
        </row>
        <row r="92">
          <cell r="A92" t="str">
            <v>766-337637-001</v>
          </cell>
          <cell r="B92" t="str">
            <v>OEM</v>
          </cell>
          <cell r="C92">
            <v>1</v>
          </cell>
          <cell r="D92">
            <v>319.36</v>
          </cell>
          <cell r="E92">
            <v>319.36</v>
          </cell>
          <cell r="F92">
            <v>319.36</v>
          </cell>
          <cell r="G92">
            <v>319.36</v>
          </cell>
          <cell r="H92">
            <v>319.36</v>
          </cell>
          <cell r="I92">
            <v>319.36</v>
          </cell>
          <cell r="J92">
            <v>319.36</v>
          </cell>
          <cell r="K92">
            <v>319.36</v>
          </cell>
          <cell r="L92">
            <v>319.36</v>
          </cell>
        </row>
        <row r="93">
          <cell r="A93" t="str">
            <v>60-183735-00</v>
          </cell>
          <cell r="B93" t="str">
            <v>OEM</v>
          </cell>
          <cell r="C93">
            <v>3</v>
          </cell>
          <cell r="D93">
            <v>9.42</v>
          </cell>
          <cell r="E93">
            <v>28.259999999999998</v>
          </cell>
          <cell r="F93">
            <v>9.42</v>
          </cell>
          <cell r="G93">
            <v>28.259999999999998</v>
          </cell>
          <cell r="H93">
            <v>9.42</v>
          </cell>
          <cell r="I93">
            <v>28.259999999999998</v>
          </cell>
          <cell r="J93">
            <v>9.42</v>
          </cell>
          <cell r="K93">
            <v>28.259999999999998</v>
          </cell>
          <cell r="L93">
            <v>9.42</v>
          </cell>
        </row>
        <row r="94">
          <cell r="A94" t="str">
            <v>22-00191-00</v>
          </cell>
          <cell r="B94" t="str">
            <v>OEM</v>
          </cell>
          <cell r="C94">
            <v>1</v>
          </cell>
          <cell r="D94">
            <v>9.93</v>
          </cell>
          <cell r="E94">
            <v>9.93</v>
          </cell>
          <cell r="F94">
            <v>9.93</v>
          </cell>
          <cell r="G94">
            <v>9.93</v>
          </cell>
          <cell r="H94">
            <v>9.93</v>
          </cell>
          <cell r="I94">
            <v>9.93</v>
          </cell>
          <cell r="J94">
            <v>9.93</v>
          </cell>
          <cell r="K94">
            <v>9.93</v>
          </cell>
          <cell r="L94">
            <v>9.93</v>
          </cell>
        </row>
        <row r="95">
          <cell r="A95" t="str">
            <v>22-131875-00</v>
          </cell>
          <cell r="B95" t="str">
            <v>OEM</v>
          </cell>
          <cell r="C95">
            <v>1</v>
          </cell>
          <cell r="D95">
            <v>16.52</v>
          </cell>
          <cell r="E95">
            <v>16.52</v>
          </cell>
          <cell r="F95">
            <v>16.52</v>
          </cell>
          <cell r="G95">
            <v>16.52</v>
          </cell>
          <cell r="H95">
            <v>16.52</v>
          </cell>
          <cell r="I95">
            <v>16.52</v>
          </cell>
          <cell r="J95">
            <v>16.52</v>
          </cell>
          <cell r="K95">
            <v>16.52</v>
          </cell>
          <cell r="L95">
            <v>16.52</v>
          </cell>
        </row>
        <row r="96">
          <cell r="A96" t="str">
            <v>920-212036-001</v>
          </cell>
          <cell r="B96" t="str">
            <v>OEM</v>
          </cell>
          <cell r="C96">
            <v>1</v>
          </cell>
          <cell r="D96">
            <v>5.99</v>
          </cell>
          <cell r="E96">
            <v>5.99</v>
          </cell>
          <cell r="F96">
            <v>5.99</v>
          </cell>
          <cell r="G96">
            <v>5.99</v>
          </cell>
          <cell r="H96">
            <v>5.99</v>
          </cell>
          <cell r="I96">
            <v>5.99</v>
          </cell>
          <cell r="J96">
            <v>5.99</v>
          </cell>
          <cell r="K96">
            <v>5.99</v>
          </cell>
          <cell r="L96">
            <v>5.99</v>
          </cell>
        </row>
        <row r="97">
          <cell r="A97" t="str">
            <v>785-277956-002</v>
          </cell>
          <cell r="B97" t="str">
            <v>LABEL</v>
          </cell>
          <cell r="C97">
            <v>1</v>
          </cell>
          <cell r="D97">
            <v>1.3793103448275863</v>
          </cell>
          <cell r="E97">
            <v>1.3793103448275863</v>
          </cell>
          <cell r="F97">
            <v>1.5724137931034483</v>
          </cell>
          <cell r="G97">
            <v>1.5724137931034483</v>
          </cell>
          <cell r="H97">
            <v>1.5310344827586209</v>
          </cell>
          <cell r="I97">
            <v>1.5310344827586209</v>
          </cell>
          <cell r="J97">
            <v>1.4896551724137932</v>
          </cell>
          <cell r="K97">
            <v>1.4896551724137932</v>
          </cell>
          <cell r="L97">
            <v>1.4482758620689657</v>
          </cell>
        </row>
        <row r="98">
          <cell r="A98" t="str">
            <v>22-00199-00</v>
          </cell>
          <cell r="B98" t="str">
            <v>OEM</v>
          </cell>
          <cell r="C98">
            <v>1</v>
          </cell>
          <cell r="D98">
            <v>11.7</v>
          </cell>
          <cell r="E98">
            <v>11.7</v>
          </cell>
          <cell r="F98">
            <v>11.7</v>
          </cell>
          <cell r="G98">
            <v>11.7</v>
          </cell>
          <cell r="H98">
            <v>11.7</v>
          </cell>
          <cell r="I98">
            <v>11.7</v>
          </cell>
          <cell r="J98">
            <v>11.7</v>
          </cell>
          <cell r="K98">
            <v>11.7</v>
          </cell>
          <cell r="L98">
            <v>11.7</v>
          </cell>
        </row>
        <row r="99">
          <cell r="A99" t="str">
            <v>714-263161-005</v>
          </cell>
          <cell r="B99" t="str">
            <v>SHM</v>
          </cell>
          <cell r="C99">
            <v>1</v>
          </cell>
          <cell r="D99">
            <v>18.739999999999998</v>
          </cell>
          <cell r="E99">
            <v>18.739999999999998</v>
          </cell>
          <cell r="F99">
            <v>21.363599999999998</v>
          </cell>
          <cell r="G99">
            <v>21.363599999999998</v>
          </cell>
          <cell r="H99">
            <v>20.801400000000001</v>
          </cell>
          <cell r="I99">
            <v>20.801400000000001</v>
          </cell>
          <cell r="J99">
            <v>20.2392</v>
          </cell>
          <cell r="K99">
            <v>20.2392</v>
          </cell>
          <cell r="L99">
            <v>19.677</v>
          </cell>
        </row>
        <row r="100">
          <cell r="A100" t="str">
            <v>766-252442-002</v>
          </cell>
          <cell r="B100" t="str">
            <v>OEM</v>
          </cell>
          <cell r="C100">
            <v>1</v>
          </cell>
          <cell r="D100">
            <v>26.35</v>
          </cell>
          <cell r="E100">
            <v>26.35</v>
          </cell>
          <cell r="F100">
            <v>26.35</v>
          </cell>
          <cell r="G100">
            <v>26.35</v>
          </cell>
          <cell r="H100">
            <v>26.35</v>
          </cell>
          <cell r="I100">
            <v>26.35</v>
          </cell>
          <cell r="J100">
            <v>26.35</v>
          </cell>
          <cell r="K100">
            <v>26.35</v>
          </cell>
          <cell r="L100">
            <v>26.35</v>
          </cell>
        </row>
        <row r="101">
          <cell r="A101" t="str">
            <v>22-179336-00</v>
          </cell>
          <cell r="B101" t="str">
            <v>OEM</v>
          </cell>
          <cell r="C101">
            <v>1</v>
          </cell>
          <cell r="D101">
            <v>1.82</v>
          </cell>
          <cell r="E101">
            <v>1.82</v>
          </cell>
          <cell r="F101">
            <v>1.82</v>
          </cell>
          <cell r="G101">
            <v>1.82</v>
          </cell>
          <cell r="H101">
            <v>1.82</v>
          </cell>
          <cell r="I101">
            <v>1.82</v>
          </cell>
          <cell r="J101">
            <v>1.82</v>
          </cell>
          <cell r="K101">
            <v>1.82</v>
          </cell>
          <cell r="L101">
            <v>1.82</v>
          </cell>
        </row>
        <row r="102">
          <cell r="A102" t="str">
            <v>22-119270-00</v>
          </cell>
          <cell r="B102" t="str">
            <v>OEM</v>
          </cell>
          <cell r="C102">
            <v>1</v>
          </cell>
          <cell r="D102">
            <v>0.89</v>
          </cell>
          <cell r="E102">
            <v>0.89</v>
          </cell>
          <cell r="F102">
            <v>0.89</v>
          </cell>
          <cell r="G102">
            <v>0.89</v>
          </cell>
          <cell r="H102">
            <v>0.89</v>
          </cell>
          <cell r="I102">
            <v>0.89</v>
          </cell>
          <cell r="J102">
            <v>0.89</v>
          </cell>
          <cell r="K102">
            <v>0.89</v>
          </cell>
          <cell r="L102">
            <v>0.89</v>
          </cell>
        </row>
        <row r="103">
          <cell r="A103" t="str">
            <v>720-000908-010</v>
          </cell>
          <cell r="B103" t="str">
            <v>HW</v>
          </cell>
          <cell r="C103">
            <v>2</v>
          </cell>
          <cell r="D103">
            <v>0.06</v>
          </cell>
          <cell r="E103">
            <v>0.12</v>
          </cell>
          <cell r="F103">
            <v>0.06</v>
          </cell>
          <cell r="G103">
            <v>0.12</v>
          </cell>
          <cell r="H103">
            <v>0.06</v>
          </cell>
          <cell r="I103">
            <v>0.12</v>
          </cell>
          <cell r="J103">
            <v>0.06</v>
          </cell>
          <cell r="K103">
            <v>0.12</v>
          </cell>
          <cell r="L103">
            <v>0.06</v>
          </cell>
        </row>
        <row r="104">
          <cell r="A104" t="str">
            <v>21-041906-08</v>
          </cell>
          <cell r="B104" t="str">
            <v>HW</v>
          </cell>
          <cell r="C104">
            <v>4</v>
          </cell>
          <cell r="D104">
            <v>7.415999999999999E-2</v>
          </cell>
          <cell r="E104">
            <v>0.29663999999999996</v>
          </cell>
          <cell r="F104">
            <v>7.415999999999999E-2</v>
          </cell>
          <cell r="G104">
            <v>0.29663999999999996</v>
          </cell>
          <cell r="H104">
            <v>7.415999999999999E-2</v>
          </cell>
          <cell r="I104">
            <v>0.29663999999999996</v>
          </cell>
          <cell r="J104">
            <v>7.415999999999999E-2</v>
          </cell>
          <cell r="K104">
            <v>0.29663999999999996</v>
          </cell>
          <cell r="L104">
            <v>7.415999999999999E-2</v>
          </cell>
        </row>
        <row r="105">
          <cell r="A105" t="str">
            <v>853-286959-002</v>
          </cell>
          <cell r="B105" t="str">
            <v>CABLE</v>
          </cell>
          <cell r="C105">
            <v>1</v>
          </cell>
          <cell r="D105">
            <v>17.64</v>
          </cell>
          <cell r="E105">
            <v>17.64</v>
          </cell>
          <cell r="F105">
            <v>20.1096</v>
          </cell>
          <cell r="G105">
            <v>20.1096</v>
          </cell>
          <cell r="H105">
            <v>19.580400000000001</v>
          </cell>
          <cell r="I105">
            <v>19.580400000000001</v>
          </cell>
          <cell r="J105">
            <v>19.051200000000001</v>
          </cell>
          <cell r="K105">
            <v>19.051200000000001</v>
          </cell>
          <cell r="L105">
            <v>18.522000000000002</v>
          </cell>
        </row>
        <row r="106">
          <cell r="A106" t="str">
            <v>920-152911-001</v>
          </cell>
          <cell r="B106" t="str">
            <v>OEM</v>
          </cell>
          <cell r="C106">
            <v>3</v>
          </cell>
          <cell r="D106">
            <v>25.54</v>
          </cell>
          <cell r="E106">
            <v>76.62</v>
          </cell>
          <cell r="F106">
            <v>25.54</v>
          </cell>
          <cell r="G106">
            <v>76.62</v>
          </cell>
          <cell r="H106">
            <v>25.54</v>
          </cell>
          <cell r="I106">
            <v>76.62</v>
          </cell>
          <cell r="J106">
            <v>25.54</v>
          </cell>
          <cell r="K106">
            <v>76.62</v>
          </cell>
          <cell r="L106">
            <v>25.54</v>
          </cell>
        </row>
        <row r="107">
          <cell r="A107" t="str">
            <v>21-041906-12</v>
          </cell>
          <cell r="B107" t="str">
            <v>HW</v>
          </cell>
          <cell r="C107">
            <v>4</v>
          </cell>
          <cell r="D107">
            <v>7.415999999999999E-2</v>
          </cell>
          <cell r="E107">
            <v>0.29663999999999996</v>
          </cell>
          <cell r="F107">
            <v>7.415999999999999E-2</v>
          </cell>
          <cell r="G107">
            <v>0.29663999999999996</v>
          </cell>
          <cell r="H107">
            <v>7.415999999999999E-2</v>
          </cell>
          <cell r="I107">
            <v>0.29663999999999996</v>
          </cell>
          <cell r="J107">
            <v>7.415999999999999E-2</v>
          </cell>
          <cell r="K107">
            <v>0.29663999999999996</v>
          </cell>
          <cell r="L107">
            <v>7.415999999999999E-2</v>
          </cell>
        </row>
        <row r="108">
          <cell r="A108" t="str">
            <v>21-351020-00</v>
          </cell>
          <cell r="B108" t="str">
            <v>HW</v>
          </cell>
          <cell r="C108">
            <v>2</v>
          </cell>
          <cell r="D108">
            <v>0.11320000000000001</v>
          </cell>
          <cell r="E108">
            <v>0.22640000000000002</v>
          </cell>
          <cell r="F108">
            <v>0.11320000000000001</v>
          </cell>
          <cell r="G108">
            <v>0.22640000000000002</v>
          </cell>
          <cell r="H108">
            <v>0.11320000000000001</v>
          </cell>
          <cell r="I108">
            <v>0.22640000000000002</v>
          </cell>
          <cell r="J108">
            <v>0.11320000000000001</v>
          </cell>
          <cell r="K108">
            <v>0.22640000000000002</v>
          </cell>
          <cell r="L108">
            <v>0.11320000000000001</v>
          </cell>
        </row>
        <row r="109">
          <cell r="A109" t="str">
            <v>714-322464-002</v>
          </cell>
          <cell r="B109" t="str">
            <v>SHM</v>
          </cell>
          <cell r="C109">
            <v>1</v>
          </cell>
          <cell r="D109">
            <v>35.119999999999997</v>
          </cell>
          <cell r="E109">
            <v>35.119999999999997</v>
          </cell>
          <cell r="F109">
            <v>40.036799999999992</v>
          </cell>
          <cell r="G109">
            <v>40.036799999999992</v>
          </cell>
          <cell r="H109">
            <v>38.983200000000004</v>
          </cell>
          <cell r="I109">
            <v>38.983200000000004</v>
          </cell>
          <cell r="J109">
            <v>37.929600000000001</v>
          </cell>
          <cell r="K109">
            <v>37.929600000000001</v>
          </cell>
          <cell r="L109">
            <v>36.875999999999998</v>
          </cell>
        </row>
        <row r="110">
          <cell r="A110" t="str">
            <v>22-101140-00</v>
          </cell>
          <cell r="B110" t="str">
            <v>OEM</v>
          </cell>
          <cell r="C110">
            <v>1</v>
          </cell>
          <cell r="D110">
            <v>16.995000000000001</v>
          </cell>
          <cell r="E110">
            <v>16.995000000000001</v>
          </cell>
          <cell r="F110">
            <v>16.995000000000001</v>
          </cell>
          <cell r="G110">
            <v>16.995000000000001</v>
          </cell>
          <cell r="H110">
            <v>16.995000000000001</v>
          </cell>
          <cell r="I110">
            <v>16.995000000000001</v>
          </cell>
          <cell r="J110">
            <v>16.995000000000001</v>
          </cell>
          <cell r="K110">
            <v>16.995000000000001</v>
          </cell>
          <cell r="L110">
            <v>16.995000000000001</v>
          </cell>
        </row>
        <row r="111">
          <cell r="A111" t="str">
            <v>22-101139-00</v>
          </cell>
          <cell r="B111" t="str">
            <v>OEM</v>
          </cell>
          <cell r="C111">
            <v>1</v>
          </cell>
          <cell r="D111">
            <v>3.25</v>
          </cell>
          <cell r="E111">
            <v>3.25</v>
          </cell>
          <cell r="F111">
            <v>3.25</v>
          </cell>
          <cell r="G111">
            <v>3.25</v>
          </cell>
          <cell r="H111">
            <v>3.25</v>
          </cell>
          <cell r="I111">
            <v>3.25</v>
          </cell>
          <cell r="J111">
            <v>3.25</v>
          </cell>
          <cell r="K111">
            <v>3.25</v>
          </cell>
          <cell r="L111">
            <v>3.25</v>
          </cell>
        </row>
        <row r="112">
          <cell r="A112" t="str">
            <v>21-041267-16</v>
          </cell>
          <cell r="B112" t="str">
            <v>HW</v>
          </cell>
          <cell r="C112">
            <v>2</v>
          </cell>
          <cell r="D112">
            <v>8.8991999999999988E-2</v>
          </cell>
          <cell r="E112">
            <v>0.17798399999999998</v>
          </cell>
          <cell r="F112">
            <v>8.8991999999999988E-2</v>
          </cell>
          <cell r="G112">
            <v>0.17798399999999998</v>
          </cell>
          <cell r="H112">
            <v>8.8991999999999988E-2</v>
          </cell>
          <cell r="I112">
            <v>0.17798399999999998</v>
          </cell>
          <cell r="J112">
            <v>8.8991999999999988E-2</v>
          </cell>
          <cell r="K112">
            <v>0.17798399999999998</v>
          </cell>
          <cell r="L112">
            <v>8.8991999999999988E-2</v>
          </cell>
        </row>
        <row r="113">
          <cell r="A113" t="str">
            <v>21-041270-10</v>
          </cell>
          <cell r="B113" t="str">
            <v>HW</v>
          </cell>
          <cell r="C113">
            <v>3</v>
          </cell>
          <cell r="D113">
            <v>0.09</v>
          </cell>
          <cell r="E113">
            <v>0.27</v>
          </cell>
          <cell r="F113">
            <v>0.09</v>
          </cell>
          <cell r="G113">
            <v>0.27</v>
          </cell>
          <cell r="H113">
            <v>0.09</v>
          </cell>
          <cell r="I113">
            <v>0.27</v>
          </cell>
          <cell r="J113">
            <v>0.09</v>
          </cell>
          <cell r="K113">
            <v>0.27</v>
          </cell>
          <cell r="L113">
            <v>0.09</v>
          </cell>
        </row>
        <row r="114">
          <cell r="A114" t="str">
            <v>22-101142-00</v>
          </cell>
          <cell r="B114" t="str">
            <v>OEM</v>
          </cell>
          <cell r="C114">
            <v>4</v>
          </cell>
          <cell r="D114">
            <v>0.51</v>
          </cell>
          <cell r="E114">
            <v>2.04</v>
          </cell>
          <cell r="F114">
            <v>0.51</v>
          </cell>
          <cell r="G114">
            <v>2.04</v>
          </cell>
          <cell r="H114">
            <v>0.51</v>
          </cell>
          <cell r="I114">
            <v>2.04</v>
          </cell>
          <cell r="J114">
            <v>0.51</v>
          </cell>
          <cell r="K114">
            <v>2.04</v>
          </cell>
          <cell r="L114">
            <v>0.51</v>
          </cell>
        </row>
        <row r="115">
          <cell r="A115" t="str">
            <v>22-00131-00</v>
          </cell>
          <cell r="B115" t="str">
            <v>OEM</v>
          </cell>
          <cell r="C115">
            <v>1</v>
          </cell>
          <cell r="D115">
            <v>8.8065000000000015</v>
          </cell>
          <cell r="E115">
            <v>8.8065000000000015</v>
          </cell>
          <cell r="F115">
            <v>8.8065000000000015</v>
          </cell>
          <cell r="G115">
            <v>8.8065000000000015</v>
          </cell>
          <cell r="H115">
            <v>8.8065000000000015</v>
          </cell>
          <cell r="I115">
            <v>8.8065000000000015</v>
          </cell>
          <cell r="J115">
            <v>8.8065000000000015</v>
          </cell>
          <cell r="K115">
            <v>8.8065000000000015</v>
          </cell>
          <cell r="L115">
            <v>8.8065000000000015</v>
          </cell>
        </row>
        <row r="116">
          <cell r="A116" t="str">
            <v>714-333022-003</v>
          </cell>
          <cell r="B116" t="str">
            <v>SHM</v>
          </cell>
          <cell r="C116">
            <v>1</v>
          </cell>
          <cell r="D116">
            <v>34.97</v>
          </cell>
          <cell r="E116">
            <v>34.97</v>
          </cell>
          <cell r="F116">
            <v>39.865799999999993</v>
          </cell>
          <cell r="G116">
            <v>39.865799999999993</v>
          </cell>
          <cell r="H116">
            <v>38.816700000000004</v>
          </cell>
          <cell r="I116">
            <v>38.816700000000004</v>
          </cell>
          <cell r="J116">
            <v>37.767600000000002</v>
          </cell>
          <cell r="K116">
            <v>37.767600000000002</v>
          </cell>
          <cell r="L116">
            <v>36.718499999999999</v>
          </cell>
        </row>
        <row r="117">
          <cell r="A117" t="str">
            <v>920-205036-001</v>
          </cell>
          <cell r="B117" t="str">
            <v>OEM</v>
          </cell>
          <cell r="C117">
            <v>8</v>
          </cell>
          <cell r="D117">
            <v>1.33</v>
          </cell>
          <cell r="E117">
            <v>10.64</v>
          </cell>
          <cell r="F117">
            <v>1.33</v>
          </cell>
          <cell r="G117">
            <v>10.64</v>
          </cell>
          <cell r="H117">
            <v>1.33</v>
          </cell>
          <cell r="I117">
            <v>10.64</v>
          </cell>
          <cell r="J117">
            <v>1.33</v>
          </cell>
          <cell r="K117">
            <v>10.64</v>
          </cell>
          <cell r="L117">
            <v>1.33</v>
          </cell>
        </row>
        <row r="118">
          <cell r="A118" t="str">
            <v>766-098841-018</v>
          </cell>
          <cell r="B118" t="str">
            <v>OEM</v>
          </cell>
          <cell r="C118">
            <v>4</v>
          </cell>
          <cell r="D118">
            <v>10.5</v>
          </cell>
          <cell r="E118">
            <v>42</v>
          </cell>
          <cell r="F118">
            <v>10.5</v>
          </cell>
          <cell r="G118">
            <v>42</v>
          </cell>
          <cell r="H118">
            <v>10.5</v>
          </cell>
          <cell r="I118">
            <v>42</v>
          </cell>
          <cell r="J118">
            <v>10.5</v>
          </cell>
          <cell r="K118">
            <v>42</v>
          </cell>
          <cell r="L118">
            <v>10.5</v>
          </cell>
        </row>
        <row r="119">
          <cell r="A119" t="str">
            <v>645-274502-001</v>
          </cell>
          <cell r="B119" t="str">
            <v>OEM</v>
          </cell>
          <cell r="C119">
            <v>1</v>
          </cell>
          <cell r="D119">
            <v>187.97</v>
          </cell>
          <cell r="E119">
            <v>187.97</v>
          </cell>
          <cell r="F119">
            <v>187.97</v>
          </cell>
          <cell r="G119">
            <v>187.97</v>
          </cell>
          <cell r="H119">
            <v>187.97</v>
          </cell>
          <cell r="I119">
            <v>187.97</v>
          </cell>
          <cell r="J119">
            <v>187.97</v>
          </cell>
          <cell r="K119">
            <v>187.97</v>
          </cell>
          <cell r="L119">
            <v>187.97</v>
          </cell>
        </row>
        <row r="120">
          <cell r="A120" t="str">
            <v>60-263265-00</v>
          </cell>
          <cell r="B120" t="str">
            <v>OEM</v>
          </cell>
          <cell r="C120">
            <v>2</v>
          </cell>
          <cell r="D120">
            <v>2.71</v>
          </cell>
          <cell r="E120">
            <v>5.42</v>
          </cell>
          <cell r="F120">
            <v>2.71</v>
          </cell>
          <cell r="G120">
            <v>5.42</v>
          </cell>
          <cell r="H120">
            <v>2.71</v>
          </cell>
          <cell r="I120">
            <v>5.42</v>
          </cell>
          <cell r="J120">
            <v>2.71</v>
          </cell>
          <cell r="K120">
            <v>5.42</v>
          </cell>
          <cell r="L120">
            <v>2.71</v>
          </cell>
        </row>
        <row r="121">
          <cell r="A121" t="str">
            <v>22-260096-00</v>
          </cell>
          <cell r="B121" t="str">
            <v>OEM</v>
          </cell>
          <cell r="C121">
            <v>1</v>
          </cell>
          <cell r="D121">
            <v>2.5499999999999998</v>
          </cell>
          <cell r="E121">
            <v>2.5499999999999998</v>
          </cell>
          <cell r="F121">
            <v>2.5499999999999998</v>
          </cell>
          <cell r="G121">
            <v>2.5499999999999998</v>
          </cell>
          <cell r="H121">
            <v>2.5499999999999998</v>
          </cell>
          <cell r="I121">
            <v>2.5499999999999998</v>
          </cell>
          <cell r="J121">
            <v>2.5499999999999998</v>
          </cell>
          <cell r="K121">
            <v>2.5499999999999998</v>
          </cell>
          <cell r="L121">
            <v>2.5499999999999998</v>
          </cell>
        </row>
        <row r="122">
          <cell r="A122" t="str">
            <v>22-456887-00</v>
          </cell>
          <cell r="B122" t="str">
            <v>OEM</v>
          </cell>
          <cell r="C122">
            <v>2</v>
          </cell>
          <cell r="D122">
            <v>0.87</v>
          </cell>
          <cell r="E122">
            <v>1.74</v>
          </cell>
          <cell r="F122">
            <v>0.87</v>
          </cell>
          <cell r="G122">
            <v>1.74</v>
          </cell>
          <cell r="H122">
            <v>0.87</v>
          </cell>
          <cell r="I122">
            <v>1.74</v>
          </cell>
          <cell r="J122">
            <v>0.87</v>
          </cell>
          <cell r="K122">
            <v>1.74</v>
          </cell>
          <cell r="L122">
            <v>0.87</v>
          </cell>
        </row>
        <row r="123">
          <cell r="A123" t="str">
            <v>31-00228-00</v>
          </cell>
          <cell r="B123" t="str">
            <v>HW</v>
          </cell>
          <cell r="C123">
            <v>3</v>
          </cell>
          <cell r="D123">
            <v>0.76838000000000006</v>
          </cell>
          <cell r="E123">
            <v>2.3051400000000002</v>
          </cell>
          <cell r="F123">
            <v>0.76838000000000006</v>
          </cell>
          <cell r="G123">
            <v>2.3051400000000002</v>
          </cell>
          <cell r="H123">
            <v>0.76838000000000006</v>
          </cell>
          <cell r="I123">
            <v>2.3051400000000002</v>
          </cell>
          <cell r="J123">
            <v>0.76838000000000006</v>
          </cell>
          <cell r="K123">
            <v>2.3051400000000002</v>
          </cell>
          <cell r="L123">
            <v>0.76838000000000006</v>
          </cell>
        </row>
        <row r="124">
          <cell r="A124" t="str">
            <v>21-041906-06</v>
          </cell>
          <cell r="B124" t="str">
            <v>HW</v>
          </cell>
          <cell r="C124">
            <v>3</v>
          </cell>
          <cell r="D124">
            <v>6.6743999999999998E-2</v>
          </cell>
          <cell r="E124">
            <v>0.20023199999999999</v>
          </cell>
          <cell r="F124">
            <v>6.6743999999999998E-2</v>
          </cell>
          <cell r="G124">
            <v>0.20023199999999999</v>
          </cell>
          <cell r="H124">
            <v>6.6743999999999998E-2</v>
          </cell>
          <cell r="I124">
            <v>0.20023199999999999</v>
          </cell>
          <cell r="J124">
            <v>6.6743999999999998E-2</v>
          </cell>
          <cell r="K124">
            <v>0.20023199999999999</v>
          </cell>
          <cell r="L124">
            <v>6.6743999999999998E-2</v>
          </cell>
        </row>
        <row r="125">
          <cell r="A125" t="str">
            <v>21-042023-04</v>
          </cell>
          <cell r="B125" t="str">
            <v>OEM</v>
          </cell>
          <cell r="C125">
            <v>4</v>
          </cell>
          <cell r="D125">
            <v>0.01</v>
          </cell>
          <cell r="E125">
            <v>0.04</v>
          </cell>
          <cell r="F125">
            <v>0.01</v>
          </cell>
          <cell r="G125">
            <v>0.04</v>
          </cell>
          <cell r="H125">
            <v>0.01</v>
          </cell>
          <cell r="I125">
            <v>0.04</v>
          </cell>
          <cell r="J125">
            <v>0.01</v>
          </cell>
          <cell r="K125">
            <v>0.04</v>
          </cell>
          <cell r="L125">
            <v>0.01</v>
          </cell>
        </row>
        <row r="126">
          <cell r="A126" t="str">
            <v>21-042024-03</v>
          </cell>
          <cell r="B126" t="str">
            <v>HW</v>
          </cell>
          <cell r="C126">
            <v>4</v>
          </cell>
          <cell r="D126">
            <v>9.888000000000001E-2</v>
          </cell>
          <cell r="E126">
            <v>0.39552000000000004</v>
          </cell>
          <cell r="F126">
            <v>9.888000000000001E-2</v>
          </cell>
          <cell r="G126">
            <v>0.39552000000000004</v>
          </cell>
          <cell r="H126">
            <v>9.888000000000001E-2</v>
          </cell>
          <cell r="I126">
            <v>0.39552000000000004</v>
          </cell>
          <cell r="J126">
            <v>9.888000000000001E-2</v>
          </cell>
          <cell r="K126">
            <v>0.39552000000000004</v>
          </cell>
          <cell r="L126">
            <v>9.888000000000001E-2</v>
          </cell>
        </row>
        <row r="127">
          <cell r="A127" t="str">
            <v>21-041264-16</v>
          </cell>
          <cell r="B127" t="str">
            <v>HW</v>
          </cell>
          <cell r="C127">
            <v>3</v>
          </cell>
          <cell r="D127">
            <v>6.8965517241379309E-2</v>
          </cell>
          <cell r="E127">
            <v>0.20689655172413793</v>
          </cell>
          <cell r="F127">
            <v>6.8965517241379309E-2</v>
          </cell>
          <cell r="G127">
            <v>0.20689655172413793</v>
          </cell>
          <cell r="H127">
            <v>6.8965517241379309E-2</v>
          </cell>
          <cell r="I127">
            <v>0.20689655172413793</v>
          </cell>
          <cell r="J127">
            <v>6.8965517241379309E-2</v>
          </cell>
          <cell r="K127">
            <v>0.20689655172413793</v>
          </cell>
          <cell r="L127">
            <v>6.8965517241379309E-2</v>
          </cell>
        </row>
        <row r="128">
          <cell r="A128" t="str">
            <v>21-041264-14</v>
          </cell>
          <cell r="B128" t="str">
            <v>HW</v>
          </cell>
          <cell r="C128">
            <v>1</v>
          </cell>
          <cell r="D128">
            <v>0.06</v>
          </cell>
          <cell r="E128">
            <v>0.06</v>
          </cell>
          <cell r="F128">
            <v>0.06</v>
          </cell>
          <cell r="G128">
            <v>0.06</v>
          </cell>
          <cell r="H128">
            <v>0.06</v>
          </cell>
          <cell r="I128">
            <v>0.06</v>
          </cell>
          <cell r="J128">
            <v>0.06</v>
          </cell>
          <cell r="K128">
            <v>0.06</v>
          </cell>
          <cell r="L128">
            <v>0.06</v>
          </cell>
        </row>
        <row r="129">
          <cell r="A129" t="str">
            <v>20-111824-00</v>
          </cell>
          <cell r="B129" t="str">
            <v>OEM</v>
          </cell>
          <cell r="C129">
            <v>7</v>
          </cell>
          <cell r="D129">
            <v>1</v>
          </cell>
          <cell r="E129">
            <v>7</v>
          </cell>
          <cell r="F129">
            <v>1</v>
          </cell>
          <cell r="G129">
            <v>7</v>
          </cell>
          <cell r="H129">
            <v>1</v>
          </cell>
          <cell r="I129">
            <v>7</v>
          </cell>
          <cell r="J129">
            <v>1</v>
          </cell>
          <cell r="K129">
            <v>7</v>
          </cell>
          <cell r="L129">
            <v>1</v>
          </cell>
        </row>
        <row r="130">
          <cell r="A130" t="str">
            <v>60-338699-00</v>
          </cell>
          <cell r="B130" t="str">
            <v>OEM</v>
          </cell>
          <cell r="C130">
            <v>1</v>
          </cell>
          <cell r="D130">
            <v>3.5295000000000001</v>
          </cell>
          <cell r="E130">
            <v>3.5295000000000001</v>
          </cell>
          <cell r="F130">
            <v>3.5295000000000001</v>
          </cell>
          <cell r="G130">
            <v>3.5295000000000001</v>
          </cell>
          <cell r="H130">
            <v>3.5295000000000001</v>
          </cell>
          <cell r="I130">
            <v>3.5295000000000001</v>
          </cell>
          <cell r="J130">
            <v>3.5295000000000001</v>
          </cell>
          <cell r="K130">
            <v>3.5295000000000001</v>
          </cell>
          <cell r="L130">
            <v>3.5295000000000001</v>
          </cell>
        </row>
        <row r="131">
          <cell r="A131" t="str">
            <v>920-152911-001</v>
          </cell>
          <cell r="B131" t="str">
            <v>OEM</v>
          </cell>
          <cell r="C131">
            <v>4</v>
          </cell>
          <cell r="D131">
            <v>25.54</v>
          </cell>
          <cell r="E131">
            <v>102.16</v>
          </cell>
          <cell r="F131">
            <v>25.54</v>
          </cell>
          <cell r="G131">
            <v>102.16</v>
          </cell>
          <cell r="H131">
            <v>25.54</v>
          </cell>
          <cell r="I131">
            <v>102.16</v>
          </cell>
          <cell r="J131">
            <v>25.54</v>
          </cell>
          <cell r="K131">
            <v>102.16</v>
          </cell>
          <cell r="L131">
            <v>25.54</v>
          </cell>
        </row>
        <row r="132">
          <cell r="A132" t="str">
            <v>31-00155-00</v>
          </cell>
          <cell r="B132" t="str">
            <v>OEM</v>
          </cell>
          <cell r="C132">
            <v>11</v>
          </cell>
          <cell r="D132">
            <v>0.05</v>
          </cell>
          <cell r="E132">
            <v>0.55000000000000004</v>
          </cell>
          <cell r="F132">
            <v>0.05</v>
          </cell>
          <cell r="G132">
            <v>0.55000000000000004</v>
          </cell>
          <cell r="H132">
            <v>0.05</v>
          </cell>
          <cell r="I132">
            <v>0.55000000000000004</v>
          </cell>
          <cell r="J132">
            <v>0.05</v>
          </cell>
          <cell r="K132">
            <v>0.55000000000000004</v>
          </cell>
          <cell r="L132">
            <v>0.05</v>
          </cell>
        </row>
        <row r="133">
          <cell r="A133" t="str">
            <v>34-115474-00</v>
          </cell>
          <cell r="B133" t="str">
            <v>OEM</v>
          </cell>
          <cell r="C133">
            <v>4</v>
          </cell>
          <cell r="D133">
            <v>4.2271200000000002</v>
          </cell>
          <cell r="E133">
            <v>16.908480000000001</v>
          </cell>
          <cell r="F133">
            <v>4.2271200000000002</v>
          </cell>
          <cell r="G133">
            <v>16.908480000000001</v>
          </cell>
          <cell r="H133">
            <v>4.2271200000000002</v>
          </cell>
          <cell r="I133">
            <v>16.908480000000001</v>
          </cell>
          <cell r="J133">
            <v>4.2271200000000002</v>
          </cell>
          <cell r="K133">
            <v>16.908480000000001</v>
          </cell>
          <cell r="L133">
            <v>4.2271200000000002</v>
          </cell>
        </row>
        <row r="134">
          <cell r="A134" t="str">
            <v>22-396206-00</v>
          </cell>
          <cell r="B134" t="str">
            <v>OEM</v>
          </cell>
          <cell r="C134">
            <v>1</v>
          </cell>
          <cell r="D134">
            <v>24.38</v>
          </cell>
          <cell r="E134">
            <v>24.38</v>
          </cell>
          <cell r="F134">
            <v>24.38</v>
          </cell>
          <cell r="G134">
            <v>24.38</v>
          </cell>
          <cell r="H134">
            <v>24.38</v>
          </cell>
          <cell r="I134">
            <v>24.38</v>
          </cell>
          <cell r="J134">
            <v>24.38</v>
          </cell>
          <cell r="K134">
            <v>24.38</v>
          </cell>
          <cell r="L134">
            <v>24.38</v>
          </cell>
        </row>
        <row r="135">
          <cell r="A135" t="str">
            <v>21-041266-16</v>
          </cell>
          <cell r="B135" t="str">
            <v>HW</v>
          </cell>
          <cell r="C135">
            <v>2</v>
          </cell>
          <cell r="D135">
            <v>0.03</v>
          </cell>
          <cell r="E135">
            <v>0.06</v>
          </cell>
          <cell r="F135">
            <v>0.03</v>
          </cell>
          <cell r="G135">
            <v>0.06</v>
          </cell>
          <cell r="H135">
            <v>0.03</v>
          </cell>
          <cell r="I135">
            <v>0.06</v>
          </cell>
          <cell r="J135">
            <v>0.03</v>
          </cell>
          <cell r="K135">
            <v>0.06</v>
          </cell>
          <cell r="L135">
            <v>0.03</v>
          </cell>
        </row>
        <row r="136">
          <cell r="A136" t="str">
            <v>718-A35969-003</v>
          </cell>
          <cell r="B136" t="str">
            <v>MOD</v>
          </cell>
          <cell r="C136">
            <v>1</v>
          </cell>
          <cell r="D136">
            <v>204</v>
          </cell>
          <cell r="E136">
            <v>204</v>
          </cell>
          <cell r="F136">
            <v>204</v>
          </cell>
          <cell r="G136">
            <v>204</v>
          </cell>
          <cell r="H136">
            <v>204</v>
          </cell>
          <cell r="I136">
            <v>204</v>
          </cell>
          <cell r="J136">
            <v>204</v>
          </cell>
          <cell r="K136">
            <v>204</v>
          </cell>
          <cell r="L136">
            <v>204</v>
          </cell>
        </row>
        <row r="137">
          <cell r="A137" t="str">
            <v>718-A16068-001</v>
          </cell>
          <cell r="B137" t="str">
            <v>MOD</v>
          </cell>
          <cell r="C137">
            <v>1</v>
          </cell>
          <cell r="D137">
            <v>284</v>
          </cell>
          <cell r="E137">
            <v>284</v>
          </cell>
          <cell r="F137">
            <v>284</v>
          </cell>
          <cell r="G137">
            <v>284</v>
          </cell>
          <cell r="H137">
            <v>284</v>
          </cell>
          <cell r="I137">
            <v>284</v>
          </cell>
          <cell r="J137">
            <v>284</v>
          </cell>
          <cell r="K137">
            <v>284</v>
          </cell>
          <cell r="L137">
            <v>284</v>
          </cell>
        </row>
        <row r="138">
          <cell r="A138" t="str">
            <v>21-041903-08</v>
          </cell>
          <cell r="B138" t="str">
            <v>HW</v>
          </cell>
          <cell r="C138">
            <v>6</v>
          </cell>
          <cell r="D138">
            <v>0.03</v>
          </cell>
          <cell r="E138">
            <v>0.18</v>
          </cell>
          <cell r="F138">
            <v>0.03</v>
          </cell>
          <cell r="G138">
            <v>0.18</v>
          </cell>
          <cell r="H138">
            <v>0.03</v>
          </cell>
          <cell r="I138">
            <v>0.18</v>
          </cell>
          <cell r="J138">
            <v>0.03</v>
          </cell>
          <cell r="K138">
            <v>0.18</v>
          </cell>
          <cell r="L138">
            <v>0.03</v>
          </cell>
        </row>
        <row r="139">
          <cell r="A139" t="str">
            <v>853-324095-001</v>
          </cell>
          <cell r="B139" t="str">
            <v>CABLE</v>
          </cell>
          <cell r="C139">
            <v>1</v>
          </cell>
          <cell r="D139">
            <v>436.4</v>
          </cell>
          <cell r="E139">
            <v>436.4</v>
          </cell>
          <cell r="F139">
            <v>497.49599999999992</v>
          </cell>
          <cell r="G139">
            <v>497.49599999999992</v>
          </cell>
          <cell r="H139">
            <v>484.404</v>
          </cell>
          <cell r="I139">
            <v>484.404</v>
          </cell>
          <cell r="J139">
            <v>471.31200000000001</v>
          </cell>
          <cell r="K139">
            <v>471.31200000000001</v>
          </cell>
          <cell r="L139">
            <v>458.21999999999997</v>
          </cell>
        </row>
        <row r="140">
          <cell r="A140" t="str">
            <v>766-239667-001</v>
          </cell>
          <cell r="B140" t="str">
            <v>OEM</v>
          </cell>
          <cell r="C140">
            <v>1</v>
          </cell>
          <cell r="D140">
            <v>26.574000000000002</v>
          </cell>
          <cell r="E140">
            <v>26.574000000000002</v>
          </cell>
          <cell r="F140">
            <v>26.574000000000002</v>
          </cell>
          <cell r="G140">
            <v>26.574000000000002</v>
          </cell>
          <cell r="H140">
            <v>26.574000000000002</v>
          </cell>
          <cell r="I140">
            <v>26.574000000000002</v>
          </cell>
          <cell r="J140">
            <v>26.574000000000002</v>
          </cell>
          <cell r="K140">
            <v>26.574000000000002</v>
          </cell>
          <cell r="L140">
            <v>26.574000000000002</v>
          </cell>
        </row>
        <row r="141">
          <cell r="A141" t="str">
            <v>22-175930-00</v>
          </cell>
          <cell r="B141" t="str">
            <v>OEM</v>
          </cell>
          <cell r="C141">
            <v>1</v>
          </cell>
          <cell r="D141">
            <v>1.2</v>
          </cell>
          <cell r="E141">
            <v>1.2</v>
          </cell>
          <cell r="F141">
            <v>1.2</v>
          </cell>
          <cell r="G141">
            <v>1.2</v>
          </cell>
          <cell r="H141">
            <v>1.2</v>
          </cell>
          <cell r="I141">
            <v>1.2</v>
          </cell>
          <cell r="J141">
            <v>1.2</v>
          </cell>
          <cell r="K141">
            <v>1.2</v>
          </cell>
          <cell r="L141">
            <v>1.2</v>
          </cell>
        </row>
        <row r="142">
          <cell r="A142" t="str">
            <v>22-101145-00</v>
          </cell>
          <cell r="B142" t="str">
            <v>OEM</v>
          </cell>
          <cell r="C142">
            <v>1</v>
          </cell>
          <cell r="D142">
            <v>15.43</v>
          </cell>
          <cell r="E142">
            <v>15.43</v>
          </cell>
          <cell r="F142">
            <v>15.43</v>
          </cell>
          <cell r="G142">
            <v>15.43</v>
          </cell>
          <cell r="H142">
            <v>15.43</v>
          </cell>
          <cell r="I142">
            <v>15.43</v>
          </cell>
          <cell r="J142">
            <v>15.43</v>
          </cell>
          <cell r="K142">
            <v>15.43</v>
          </cell>
          <cell r="L142">
            <v>15.43</v>
          </cell>
        </row>
        <row r="143">
          <cell r="A143" t="str">
            <v>920-279845-003</v>
          </cell>
          <cell r="B143" t="str">
            <v>OEM</v>
          </cell>
          <cell r="C143">
            <v>3</v>
          </cell>
          <cell r="D143">
            <v>24.71</v>
          </cell>
          <cell r="E143">
            <v>74.13</v>
          </cell>
          <cell r="F143">
            <v>24.71</v>
          </cell>
          <cell r="G143">
            <v>74.13</v>
          </cell>
          <cell r="H143">
            <v>24.71</v>
          </cell>
          <cell r="I143">
            <v>74.13</v>
          </cell>
          <cell r="J143">
            <v>24.71</v>
          </cell>
          <cell r="K143">
            <v>74.13</v>
          </cell>
          <cell r="L143">
            <v>24.71</v>
          </cell>
        </row>
        <row r="144">
          <cell r="A144" t="str">
            <v>60-338699-00</v>
          </cell>
          <cell r="B144" t="str">
            <v>OEM</v>
          </cell>
          <cell r="C144">
            <v>25</v>
          </cell>
          <cell r="D144">
            <v>3.5295000000000001</v>
          </cell>
          <cell r="E144">
            <v>88.237499999999997</v>
          </cell>
          <cell r="F144">
            <v>3.5295000000000001</v>
          </cell>
          <cell r="G144">
            <v>88.237499999999997</v>
          </cell>
          <cell r="H144">
            <v>3.5295000000000001</v>
          </cell>
          <cell r="I144">
            <v>88.237499999999997</v>
          </cell>
          <cell r="J144">
            <v>3.5295000000000001</v>
          </cell>
          <cell r="K144">
            <v>88.237499999999997</v>
          </cell>
          <cell r="L144">
            <v>3.5295000000000001</v>
          </cell>
        </row>
        <row r="145">
          <cell r="A145" t="str">
            <v>920-216495-007</v>
          </cell>
          <cell r="B145" t="str">
            <v>OEM</v>
          </cell>
          <cell r="C145">
            <v>2</v>
          </cell>
          <cell r="D145">
            <v>1.93</v>
          </cell>
          <cell r="E145">
            <v>3.86</v>
          </cell>
          <cell r="F145">
            <v>1.93</v>
          </cell>
          <cell r="G145">
            <v>3.86</v>
          </cell>
          <cell r="H145">
            <v>1.93</v>
          </cell>
          <cell r="I145">
            <v>3.86</v>
          </cell>
          <cell r="J145">
            <v>1.93</v>
          </cell>
          <cell r="K145">
            <v>3.86</v>
          </cell>
          <cell r="L145">
            <v>1.93</v>
          </cell>
        </row>
        <row r="146">
          <cell r="A146" t="str">
            <v>21-041904-06</v>
          </cell>
          <cell r="B146" t="str">
            <v>HW</v>
          </cell>
          <cell r="C146">
            <v>4</v>
          </cell>
          <cell r="D146">
            <v>0.03</v>
          </cell>
          <cell r="E146">
            <v>0.12</v>
          </cell>
          <cell r="F146">
            <v>0.03</v>
          </cell>
          <cell r="G146">
            <v>0.12</v>
          </cell>
          <cell r="H146">
            <v>0.03</v>
          </cell>
          <cell r="I146">
            <v>0.12</v>
          </cell>
          <cell r="J146">
            <v>0.03</v>
          </cell>
          <cell r="K146">
            <v>0.12</v>
          </cell>
          <cell r="L146">
            <v>0.03</v>
          </cell>
        </row>
        <row r="147">
          <cell r="A147" t="str">
            <v>839-A00917-001</v>
          </cell>
          <cell r="B147" t="str">
            <v>SHM</v>
          </cell>
          <cell r="C147">
            <v>1</v>
          </cell>
          <cell r="D147">
            <v>108.8</v>
          </cell>
          <cell r="E147">
            <v>108.8</v>
          </cell>
          <cell r="F147">
            <v>124.03199999999998</v>
          </cell>
          <cell r="G147">
            <v>124.03199999999998</v>
          </cell>
          <cell r="H147">
            <v>120.768</v>
          </cell>
          <cell r="I147">
            <v>120.768</v>
          </cell>
          <cell r="J147">
            <v>117.504</v>
          </cell>
          <cell r="K147">
            <v>117.504</v>
          </cell>
          <cell r="L147">
            <v>114.24</v>
          </cell>
        </row>
        <row r="148">
          <cell r="A148" t="str">
            <v>19-186208-06</v>
          </cell>
          <cell r="B148" t="str">
            <v>MOD</v>
          </cell>
          <cell r="C148">
            <v>1</v>
          </cell>
          <cell r="D148">
            <v>29</v>
          </cell>
          <cell r="E148">
            <v>29</v>
          </cell>
          <cell r="F148">
            <v>33.059999999999995</v>
          </cell>
          <cell r="G148">
            <v>33.059999999999995</v>
          </cell>
          <cell r="H148">
            <v>32.190000000000005</v>
          </cell>
          <cell r="I148">
            <v>32.190000000000005</v>
          </cell>
          <cell r="J148">
            <v>31.32</v>
          </cell>
          <cell r="K148">
            <v>31.32</v>
          </cell>
          <cell r="L148">
            <v>30.450000000000003</v>
          </cell>
        </row>
        <row r="149">
          <cell r="A149" t="str">
            <v>19-186208-04</v>
          </cell>
          <cell r="B149" t="str">
            <v>MOD</v>
          </cell>
          <cell r="C149">
            <v>1</v>
          </cell>
          <cell r="D149">
            <v>28</v>
          </cell>
          <cell r="E149">
            <v>28</v>
          </cell>
          <cell r="F149">
            <v>31.919999999999998</v>
          </cell>
          <cell r="G149">
            <v>31.919999999999998</v>
          </cell>
          <cell r="H149">
            <v>31.080000000000002</v>
          </cell>
          <cell r="I149">
            <v>31.080000000000002</v>
          </cell>
          <cell r="J149">
            <v>30.240000000000002</v>
          </cell>
          <cell r="K149">
            <v>30.240000000000002</v>
          </cell>
          <cell r="L149">
            <v>29.400000000000002</v>
          </cell>
        </row>
        <row r="150">
          <cell r="A150" t="str">
            <v>20-111824-00</v>
          </cell>
          <cell r="B150" t="str">
            <v>OEM</v>
          </cell>
          <cell r="C150">
            <v>46</v>
          </cell>
          <cell r="D150">
            <v>1</v>
          </cell>
          <cell r="E150">
            <v>46</v>
          </cell>
          <cell r="F150">
            <v>1</v>
          </cell>
          <cell r="G150">
            <v>46</v>
          </cell>
          <cell r="H150">
            <v>1</v>
          </cell>
          <cell r="I150">
            <v>46</v>
          </cell>
          <cell r="J150">
            <v>1</v>
          </cell>
          <cell r="K150">
            <v>46</v>
          </cell>
          <cell r="L150">
            <v>1</v>
          </cell>
        </row>
        <row r="151">
          <cell r="A151" t="str">
            <v>720-061175-007</v>
          </cell>
          <cell r="B151" t="str">
            <v>HW</v>
          </cell>
          <cell r="C151">
            <v>4</v>
          </cell>
          <cell r="D151">
            <v>0.05</v>
          </cell>
          <cell r="E151">
            <v>0.2</v>
          </cell>
          <cell r="F151">
            <v>0.05</v>
          </cell>
          <cell r="G151">
            <v>0.2</v>
          </cell>
          <cell r="H151">
            <v>0.05</v>
          </cell>
          <cell r="I151">
            <v>0.2</v>
          </cell>
          <cell r="J151">
            <v>0.05</v>
          </cell>
          <cell r="K151">
            <v>0.2</v>
          </cell>
          <cell r="L151">
            <v>0.05</v>
          </cell>
        </row>
        <row r="152">
          <cell r="A152" t="str">
            <v>69-176972-00</v>
          </cell>
          <cell r="B152" t="str">
            <v>OEM</v>
          </cell>
          <cell r="C152">
            <v>1</v>
          </cell>
          <cell r="D152">
            <v>16.260000000000002</v>
          </cell>
          <cell r="E152">
            <v>16.260000000000002</v>
          </cell>
          <cell r="F152">
            <v>16.260000000000002</v>
          </cell>
          <cell r="G152">
            <v>16.260000000000002</v>
          </cell>
          <cell r="H152">
            <v>16.260000000000002</v>
          </cell>
          <cell r="I152">
            <v>16.260000000000002</v>
          </cell>
          <cell r="J152">
            <v>16.260000000000002</v>
          </cell>
          <cell r="K152">
            <v>16.260000000000002</v>
          </cell>
          <cell r="L152">
            <v>16.260000000000002</v>
          </cell>
        </row>
        <row r="153">
          <cell r="A153" t="str">
            <v>718-346305-001</v>
          </cell>
          <cell r="B153" t="str">
            <v>MOD</v>
          </cell>
          <cell r="C153">
            <v>10</v>
          </cell>
          <cell r="D153">
            <v>21</v>
          </cell>
          <cell r="E153">
            <v>210</v>
          </cell>
          <cell r="F153">
            <v>23.939999999999998</v>
          </cell>
          <cell r="G153">
            <v>239.39999999999998</v>
          </cell>
          <cell r="H153">
            <v>23.310000000000002</v>
          </cell>
          <cell r="I153">
            <v>233.10000000000002</v>
          </cell>
          <cell r="J153">
            <v>22.68</v>
          </cell>
          <cell r="K153">
            <v>226.8</v>
          </cell>
          <cell r="L153">
            <v>22.05</v>
          </cell>
        </row>
        <row r="154">
          <cell r="A154" t="str">
            <v>21-041269-16</v>
          </cell>
          <cell r="B154" t="str">
            <v>HW</v>
          </cell>
          <cell r="C154">
            <v>2</v>
          </cell>
          <cell r="D154">
            <v>9.4252873563218389E-2</v>
          </cell>
          <cell r="E154">
            <v>0.18850574712643678</v>
          </cell>
          <cell r="F154">
            <v>9.4252873563218389E-2</v>
          </cell>
          <cell r="G154">
            <v>0.18850574712643678</v>
          </cell>
          <cell r="H154">
            <v>9.4252873563218389E-2</v>
          </cell>
          <cell r="I154">
            <v>0.18850574712643678</v>
          </cell>
          <cell r="J154">
            <v>9.4252873563218389E-2</v>
          </cell>
          <cell r="K154">
            <v>0.18850574712643678</v>
          </cell>
          <cell r="L154">
            <v>9.4252873563218389E-2</v>
          </cell>
        </row>
        <row r="155">
          <cell r="A155" t="str">
            <v>21-041953-13</v>
          </cell>
          <cell r="B155" t="str">
            <v>HW</v>
          </cell>
          <cell r="C155">
            <v>2</v>
          </cell>
          <cell r="D155">
            <v>2.9663999999999999E-2</v>
          </cell>
          <cell r="E155">
            <v>5.9327999999999999E-2</v>
          </cell>
          <cell r="F155">
            <v>2.9663999999999999E-2</v>
          </cell>
          <cell r="G155">
            <v>5.9327999999999999E-2</v>
          </cell>
          <cell r="H155">
            <v>2.9663999999999999E-2</v>
          </cell>
          <cell r="I155">
            <v>5.9327999999999999E-2</v>
          </cell>
          <cell r="J155">
            <v>2.9663999999999999E-2</v>
          </cell>
          <cell r="K155">
            <v>5.9327999999999999E-2</v>
          </cell>
          <cell r="L155">
            <v>2.9663999999999999E-2</v>
          </cell>
        </row>
        <row r="156">
          <cell r="A156" t="str">
            <v>LR-50007194</v>
          </cell>
          <cell r="B156" t="str">
            <v>OEM</v>
          </cell>
          <cell r="C156">
            <v>2</v>
          </cell>
          <cell r="D156">
            <v>72.08</v>
          </cell>
          <cell r="E156">
            <v>144.16</v>
          </cell>
          <cell r="F156">
            <v>72.08</v>
          </cell>
          <cell r="G156">
            <v>144.16</v>
          </cell>
          <cell r="H156">
            <v>72.08</v>
          </cell>
          <cell r="I156">
            <v>144.16</v>
          </cell>
          <cell r="J156">
            <v>72.08</v>
          </cell>
          <cell r="K156">
            <v>144.16</v>
          </cell>
          <cell r="L156">
            <v>72.08</v>
          </cell>
        </row>
        <row r="157">
          <cell r="E157">
            <v>14945.066624735633</v>
          </cell>
          <cell r="G157">
            <v>16461.084728183912</v>
          </cell>
          <cell r="I157">
            <v>16130.080848873577</v>
          </cell>
          <cell r="K157">
            <v>15799.07696956323</v>
          </cell>
        </row>
      </sheetData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MULTI LEVEL BOM"/>
      <sheetName val="costed bom"/>
      <sheetName val="Supplier Cost Model"/>
      <sheetName val="Sheet1"/>
    </sheetNames>
    <sheetDataSet>
      <sheetData sheetId="0"/>
      <sheetData sheetId="1"/>
      <sheetData sheetId="2">
        <row r="2">
          <cell r="E2" t="str">
            <v>Lam Part#</v>
          </cell>
          <cell r="F2" t="str">
            <v>Commodity Type</v>
          </cell>
          <cell r="G2" t="str">
            <v>Revision</v>
          </cell>
          <cell r="H2" t="str">
            <v>Description</v>
          </cell>
          <cell r="I2" t="str">
            <v>QPA</v>
          </cell>
          <cell r="J2" t="str">
            <v>EXT QTY</v>
          </cell>
          <cell r="K2" t="str">
            <v>UOM</v>
          </cell>
          <cell r="L2" t="str">
            <v>CE!</v>
          </cell>
          <cell r="M2" t="str">
            <v>Critical</v>
          </cell>
          <cell r="N2" t="str">
            <v>Type</v>
          </cell>
          <cell r="O2" t="str">
            <v>Supplier</v>
          </cell>
          <cell r="P2" t="str">
            <v>MFG</v>
          </cell>
          <cell r="Q2" t="str">
            <v>MPN</v>
          </cell>
          <cell r="R2" t="str">
            <v>Country of Origin</v>
          </cell>
          <cell r="S2" t="str">
            <v>UnitCost</v>
          </cell>
          <cell r="T2" t="str">
            <v>Ext$$</v>
          </cell>
          <cell r="U2" t="str">
            <v>UnitCost</v>
          </cell>
          <cell r="V2" t="str">
            <v>Ext$$</v>
          </cell>
          <cell r="W2" t="str">
            <v>UnitCost</v>
          </cell>
          <cell r="X2" t="str">
            <v>Ext$$</v>
          </cell>
          <cell r="Y2" t="str">
            <v>UnitCost</v>
          </cell>
          <cell r="Z2" t="str">
            <v>Ext$$</v>
          </cell>
          <cell r="AA2" t="str">
            <v>UnitCost</v>
          </cell>
        </row>
        <row r="3">
          <cell r="E3" t="str">
            <v>853-334065-009</v>
          </cell>
          <cell r="G3" t="str">
            <v>B</v>
          </cell>
          <cell r="H3" t="str">
            <v>FRAME ASSY,VARF</v>
          </cell>
          <cell r="I3">
            <v>1</v>
          </cell>
          <cell r="J3">
            <v>1</v>
          </cell>
          <cell r="K3" t="str">
            <v>EA</v>
          </cell>
          <cell r="L3" t="str">
            <v xml:space="preserve"> </v>
          </cell>
          <cell r="M3" t="str">
            <v xml:space="preserve">   </v>
          </cell>
          <cell r="N3" t="str">
            <v>L</v>
          </cell>
          <cell r="O3" t="str">
            <v>TOP LEVEL</v>
          </cell>
          <cell r="S3">
            <v>9</v>
          </cell>
          <cell r="U3">
            <v>11</v>
          </cell>
          <cell r="W3">
            <v>13</v>
          </cell>
          <cell r="Y3">
            <v>15</v>
          </cell>
          <cell r="AA3">
            <v>17</v>
          </cell>
        </row>
        <row r="4">
          <cell r="E4" t="str">
            <v>839-281461-005</v>
          </cell>
          <cell r="F4" t="str">
            <v>FABRICATED</v>
          </cell>
          <cell r="G4" t="str">
            <v>B</v>
          </cell>
          <cell r="H4" t="str">
            <v>WLDMT,FRAME,UPPER</v>
          </cell>
          <cell r="I4">
            <v>1</v>
          </cell>
          <cell r="J4">
            <v>1</v>
          </cell>
          <cell r="K4" t="str">
            <v>EA</v>
          </cell>
          <cell r="L4" t="str">
            <v xml:space="preserve"> </v>
          </cell>
          <cell r="M4" t="str">
            <v xml:space="preserve">   </v>
          </cell>
          <cell r="N4" t="str">
            <v>L</v>
          </cell>
          <cell r="O4" t="str">
            <v>UCT CHANDLER FAB</v>
          </cell>
          <cell r="S4">
            <v>3111.37</v>
          </cell>
          <cell r="T4">
            <v>3111.37</v>
          </cell>
          <cell r="U4">
            <v>3111.37</v>
          </cell>
          <cell r="V4">
            <v>3111.37</v>
          </cell>
          <cell r="W4">
            <v>3111.37</v>
          </cell>
          <cell r="X4">
            <v>3111.37</v>
          </cell>
          <cell r="Y4">
            <v>3111.37</v>
          </cell>
          <cell r="Z4">
            <v>3111.37</v>
          </cell>
          <cell r="AA4">
            <v>3111.37</v>
          </cell>
        </row>
        <row r="5">
          <cell r="E5" t="str">
            <v>67-268813-00</v>
          </cell>
          <cell r="G5" t="str">
            <v>D</v>
          </cell>
          <cell r="H5" t="str">
            <v>STANDARD,MECHANICAL DRAWING</v>
          </cell>
          <cell r="I5">
            <v>1</v>
          </cell>
          <cell r="J5">
            <v>1</v>
          </cell>
          <cell r="K5" t="str">
            <v>EA</v>
          </cell>
          <cell r="L5" t="str">
            <v>Y</v>
          </cell>
          <cell r="M5" t="str">
            <v xml:space="preserve">   </v>
          </cell>
          <cell r="N5" t="str">
            <v>Z</v>
          </cell>
          <cell r="O5" t="str">
            <v>ZZ</v>
          </cell>
          <cell r="T5">
            <v>0</v>
          </cell>
          <cell r="V5">
            <v>0</v>
          </cell>
          <cell r="X5">
            <v>0</v>
          </cell>
          <cell r="Z5">
            <v>0</v>
          </cell>
        </row>
        <row r="6">
          <cell r="E6" t="str">
            <v>74-032409-00</v>
          </cell>
          <cell r="G6" t="str">
            <v>C</v>
          </cell>
          <cell r="H6" t="str">
            <v>WORKMANSHIP STANDARDS</v>
          </cell>
          <cell r="I6">
            <v>1</v>
          </cell>
          <cell r="J6">
            <v>1</v>
          </cell>
          <cell r="K6" t="str">
            <v>EA</v>
          </cell>
          <cell r="L6" t="str">
            <v>Y</v>
          </cell>
          <cell r="M6" t="str">
            <v xml:space="preserve">   </v>
          </cell>
          <cell r="N6" t="str">
            <v>Z</v>
          </cell>
          <cell r="O6" t="str">
            <v>ZZ</v>
          </cell>
          <cell r="T6">
            <v>0</v>
          </cell>
          <cell r="V6">
            <v>0</v>
          </cell>
          <cell r="X6">
            <v>0</v>
          </cell>
          <cell r="Z6">
            <v>0</v>
          </cell>
        </row>
        <row r="7">
          <cell r="E7" t="str">
            <v>74-108664-00</v>
          </cell>
          <cell r="G7" t="str">
            <v>D</v>
          </cell>
          <cell r="H7" t="str">
            <v>BAR CODING OF PACKAGING SPEC</v>
          </cell>
          <cell r="I7">
            <v>1</v>
          </cell>
          <cell r="J7">
            <v>1</v>
          </cell>
          <cell r="K7" t="str">
            <v>EA</v>
          </cell>
          <cell r="L7" t="str">
            <v>Y</v>
          </cell>
          <cell r="M7" t="str">
            <v xml:space="preserve">   </v>
          </cell>
          <cell r="N7" t="str">
            <v>Z</v>
          </cell>
          <cell r="O7" t="str">
            <v>ZZ</v>
          </cell>
          <cell r="T7">
            <v>0</v>
          </cell>
          <cell r="V7">
            <v>0</v>
          </cell>
          <cell r="X7">
            <v>0</v>
          </cell>
          <cell r="Z7">
            <v>0</v>
          </cell>
        </row>
        <row r="8">
          <cell r="E8" t="str">
            <v>75-00001-09</v>
          </cell>
          <cell r="G8" t="str">
            <v>Y</v>
          </cell>
          <cell r="H8" t="str">
            <v>SPEC,PAINT,BLACK (SILKSCREEN)</v>
          </cell>
          <cell r="I8">
            <v>1</v>
          </cell>
          <cell r="J8">
            <v>1</v>
          </cell>
          <cell r="K8" t="str">
            <v>EA</v>
          </cell>
          <cell r="L8" t="str">
            <v>Y</v>
          </cell>
          <cell r="M8" t="str">
            <v xml:space="preserve">   </v>
          </cell>
          <cell r="N8" t="str">
            <v>Z</v>
          </cell>
          <cell r="O8" t="str">
            <v>ZZ</v>
          </cell>
          <cell r="T8">
            <v>0</v>
          </cell>
          <cell r="V8">
            <v>0</v>
          </cell>
          <cell r="X8">
            <v>0</v>
          </cell>
          <cell r="Z8">
            <v>0</v>
          </cell>
        </row>
        <row r="9">
          <cell r="E9" t="str">
            <v>74-256420-00</v>
          </cell>
          <cell r="G9" t="str">
            <v>E</v>
          </cell>
          <cell r="H9" t="str">
            <v>PROC,COSMETIC ACCEPTANCE CRITERIA OF MEC</v>
          </cell>
          <cell r="I9">
            <v>1</v>
          </cell>
          <cell r="J9">
            <v>1</v>
          </cell>
          <cell r="K9" t="str">
            <v>EA</v>
          </cell>
          <cell r="L9" t="str">
            <v>Y</v>
          </cell>
          <cell r="M9" t="str">
            <v xml:space="preserve">   </v>
          </cell>
          <cell r="N9" t="str">
            <v>Z</v>
          </cell>
          <cell r="O9" t="str">
            <v>ZZ</v>
          </cell>
          <cell r="T9">
            <v>0</v>
          </cell>
          <cell r="V9">
            <v>0</v>
          </cell>
          <cell r="X9">
            <v>0</v>
          </cell>
          <cell r="Z9">
            <v>0</v>
          </cell>
        </row>
        <row r="10">
          <cell r="E10" t="str">
            <v>202-065546-001</v>
          </cell>
          <cell r="G10" t="str">
            <v>A</v>
          </cell>
          <cell r="H10" t="str">
            <v>SPEC,VISIBLY CLEAN</v>
          </cell>
          <cell r="I10">
            <v>1</v>
          </cell>
          <cell r="J10">
            <v>1</v>
          </cell>
          <cell r="K10" t="str">
            <v>EA</v>
          </cell>
          <cell r="L10" t="str">
            <v>Y</v>
          </cell>
          <cell r="M10" t="str">
            <v xml:space="preserve">   </v>
          </cell>
          <cell r="N10" t="str">
            <v>Z</v>
          </cell>
          <cell r="O10" t="str">
            <v>ZZ</v>
          </cell>
          <cell r="T10">
            <v>0</v>
          </cell>
          <cell r="V10">
            <v>0</v>
          </cell>
          <cell r="X10">
            <v>0</v>
          </cell>
          <cell r="Z10">
            <v>0</v>
          </cell>
        </row>
        <row r="11">
          <cell r="E11" t="str">
            <v>603-090436-001</v>
          </cell>
          <cell r="G11" t="str">
            <v>J</v>
          </cell>
          <cell r="H11" t="str">
            <v>SPECIFICATION,PACKAGING</v>
          </cell>
          <cell r="I11">
            <v>1</v>
          </cell>
          <cell r="J11">
            <v>1</v>
          </cell>
          <cell r="K11" t="str">
            <v>EA</v>
          </cell>
          <cell r="L11" t="str">
            <v>Y</v>
          </cell>
          <cell r="M11" t="str">
            <v xml:space="preserve">   </v>
          </cell>
          <cell r="N11" t="str">
            <v>Z</v>
          </cell>
          <cell r="O11" t="str">
            <v>ZZ</v>
          </cell>
          <cell r="T11">
            <v>0</v>
          </cell>
          <cell r="V11">
            <v>0</v>
          </cell>
          <cell r="X11">
            <v>0</v>
          </cell>
          <cell r="Z11">
            <v>0</v>
          </cell>
        </row>
        <row r="12">
          <cell r="E12" t="str">
            <v>74-024094-00</v>
          </cell>
          <cell r="G12" t="str">
            <v>U</v>
          </cell>
          <cell r="H12" t="str">
            <v>PROC,PART IDENTIFICATION</v>
          </cell>
          <cell r="I12">
            <v>1</v>
          </cell>
          <cell r="J12">
            <v>1</v>
          </cell>
          <cell r="K12" t="str">
            <v>EA</v>
          </cell>
          <cell r="L12" t="str">
            <v>Y</v>
          </cell>
          <cell r="M12" t="str">
            <v xml:space="preserve">   </v>
          </cell>
          <cell r="N12" t="str">
            <v>Z</v>
          </cell>
          <cell r="O12" t="str">
            <v>ZZ</v>
          </cell>
          <cell r="T12">
            <v>0</v>
          </cell>
          <cell r="V12">
            <v>0</v>
          </cell>
          <cell r="X12">
            <v>0</v>
          </cell>
          <cell r="Z12">
            <v>0</v>
          </cell>
        </row>
        <row r="13">
          <cell r="E13" t="str">
            <v>839-285979-001</v>
          </cell>
          <cell r="F13" t="str">
            <v>FABRICATED</v>
          </cell>
          <cell r="G13" t="str">
            <v>C</v>
          </cell>
          <cell r="H13" t="str">
            <v>SUPPORT,HFS GENERATOR,VXT</v>
          </cell>
          <cell r="I13">
            <v>2</v>
          </cell>
          <cell r="J13">
            <v>2</v>
          </cell>
          <cell r="K13" t="str">
            <v>EA</v>
          </cell>
          <cell r="L13" t="str">
            <v xml:space="preserve"> </v>
          </cell>
          <cell r="M13" t="str">
            <v xml:space="preserve">   </v>
          </cell>
          <cell r="N13" t="str">
            <v>L</v>
          </cell>
          <cell r="O13" t="str">
            <v>KLK</v>
          </cell>
          <cell r="S13">
            <v>851.28470000000004</v>
          </cell>
          <cell r="T13">
            <v>1702.5694000000001</v>
          </cell>
          <cell r="U13">
            <v>851.28470000000004</v>
          </cell>
          <cell r="V13">
            <v>1702.5694000000001</v>
          </cell>
          <cell r="W13">
            <v>259.8175</v>
          </cell>
          <cell r="X13">
            <v>519.63499999999999</v>
          </cell>
          <cell r="Y13">
            <v>185.88409999999999</v>
          </cell>
          <cell r="Z13">
            <v>371.76819999999998</v>
          </cell>
          <cell r="AA13">
            <v>144.7047</v>
          </cell>
        </row>
        <row r="14">
          <cell r="E14" t="str">
            <v>67-268813-00</v>
          </cell>
          <cell r="G14" t="str">
            <v>D</v>
          </cell>
          <cell r="H14" t="str">
            <v>STANDARD,MECHANICAL DRAWING</v>
          </cell>
          <cell r="I14">
            <v>1</v>
          </cell>
          <cell r="J14">
            <v>2</v>
          </cell>
          <cell r="K14" t="str">
            <v>EA</v>
          </cell>
          <cell r="L14" t="str">
            <v>Y</v>
          </cell>
          <cell r="M14" t="str">
            <v xml:space="preserve">   </v>
          </cell>
          <cell r="N14" t="str">
            <v>Z</v>
          </cell>
          <cell r="O14" t="str">
            <v>ZZ</v>
          </cell>
          <cell r="T14">
            <v>0</v>
          </cell>
          <cell r="V14">
            <v>0</v>
          </cell>
          <cell r="X14">
            <v>0</v>
          </cell>
          <cell r="Z14">
            <v>0</v>
          </cell>
        </row>
        <row r="15">
          <cell r="E15" t="str">
            <v>74-032409-00</v>
          </cell>
          <cell r="G15" t="str">
            <v>C</v>
          </cell>
          <cell r="H15" t="str">
            <v>WORKMANSHIP STANDARDS</v>
          </cell>
          <cell r="I15">
            <v>1</v>
          </cell>
          <cell r="J15">
            <v>2</v>
          </cell>
          <cell r="K15" t="str">
            <v>EA</v>
          </cell>
          <cell r="L15" t="str">
            <v>Y</v>
          </cell>
          <cell r="M15" t="str">
            <v xml:space="preserve">   </v>
          </cell>
          <cell r="N15" t="str">
            <v>Z</v>
          </cell>
          <cell r="O15" t="str">
            <v>ZZ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</row>
        <row r="16">
          <cell r="E16" t="str">
            <v>202-065546-001</v>
          </cell>
          <cell r="G16" t="str">
            <v>A</v>
          </cell>
          <cell r="H16" t="str">
            <v>SPEC,VISIBLY CLEAN</v>
          </cell>
          <cell r="I16">
            <v>1</v>
          </cell>
          <cell r="J16">
            <v>2</v>
          </cell>
          <cell r="K16" t="str">
            <v>EA</v>
          </cell>
          <cell r="L16" t="str">
            <v>Y</v>
          </cell>
          <cell r="M16" t="str">
            <v xml:space="preserve">   </v>
          </cell>
          <cell r="N16" t="str">
            <v>Z</v>
          </cell>
          <cell r="O16" t="str">
            <v>ZZ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</row>
        <row r="17">
          <cell r="E17" t="str">
            <v>603-090436-001</v>
          </cell>
          <cell r="G17" t="str">
            <v>J</v>
          </cell>
          <cell r="H17" t="str">
            <v>SPECIFICATION,PACKAGING</v>
          </cell>
          <cell r="I17">
            <v>1</v>
          </cell>
          <cell r="J17">
            <v>2</v>
          </cell>
          <cell r="K17" t="str">
            <v>EA</v>
          </cell>
          <cell r="L17" t="str">
            <v>Y</v>
          </cell>
          <cell r="M17" t="str">
            <v xml:space="preserve">   </v>
          </cell>
          <cell r="N17" t="str">
            <v>Z</v>
          </cell>
          <cell r="O17" t="str">
            <v>ZZ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</row>
        <row r="18">
          <cell r="E18" t="str">
            <v>714-335026-103</v>
          </cell>
          <cell r="F18" t="str">
            <v>FABRICATED</v>
          </cell>
          <cell r="G18" t="str">
            <v>A</v>
          </cell>
          <cell r="H18" t="str">
            <v>PL,BLANK CVR, FLW SW &amp; QTR VLV</v>
          </cell>
          <cell r="I18">
            <v>1</v>
          </cell>
          <cell r="J18">
            <v>1</v>
          </cell>
          <cell r="K18" t="str">
            <v>EA</v>
          </cell>
          <cell r="L18" t="str">
            <v xml:space="preserve"> </v>
          </cell>
          <cell r="M18" t="str">
            <v xml:space="preserve">   </v>
          </cell>
          <cell r="N18" t="str">
            <v>L</v>
          </cell>
          <cell r="O18" t="str">
            <v>UCT CHANDLER FAB</v>
          </cell>
          <cell r="S18">
            <v>277.97640000000001</v>
          </cell>
          <cell r="T18">
            <v>277.97640000000001</v>
          </cell>
          <cell r="U18">
            <v>98.117800000000003</v>
          </cell>
          <cell r="V18">
            <v>98.117800000000003</v>
          </cell>
          <cell r="W18">
            <v>62.150200000000005</v>
          </cell>
          <cell r="X18">
            <v>62.150200000000005</v>
          </cell>
          <cell r="Y18">
            <v>35.164200000000001</v>
          </cell>
          <cell r="Z18">
            <v>35.164200000000001</v>
          </cell>
          <cell r="AA18">
            <v>19.3537</v>
          </cell>
        </row>
        <row r="19">
          <cell r="E19" t="str">
            <v>67-268813-00</v>
          </cell>
          <cell r="G19" t="str">
            <v>D</v>
          </cell>
          <cell r="H19" t="str">
            <v>STANDARD,MECHANICAL DRAWING</v>
          </cell>
          <cell r="I19">
            <v>1</v>
          </cell>
          <cell r="J19">
            <v>1</v>
          </cell>
          <cell r="K19" t="str">
            <v>EA</v>
          </cell>
          <cell r="L19" t="str">
            <v>Y</v>
          </cell>
          <cell r="M19" t="str">
            <v xml:space="preserve">   </v>
          </cell>
          <cell r="N19" t="str">
            <v>Z</v>
          </cell>
          <cell r="O19" t="str">
            <v>ZZ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</row>
        <row r="20">
          <cell r="E20" t="str">
            <v>202-065546-001</v>
          </cell>
          <cell r="G20" t="str">
            <v>A</v>
          </cell>
          <cell r="H20" t="str">
            <v>SPEC,VISIBLY CLEAN</v>
          </cell>
          <cell r="I20">
            <v>1</v>
          </cell>
          <cell r="J20">
            <v>1</v>
          </cell>
          <cell r="K20" t="str">
            <v>EA</v>
          </cell>
          <cell r="L20" t="str">
            <v>Y</v>
          </cell>
          <cell r="M20" t="str">
            <v xml:space="preserve">   </v>
          </cell>
          <cell r="N20" t="str">
            <v>Z</v>
          </cell>
          <cell r="O20" t="str">
            <v>ZZ</v>
          </cell>
          <cell r="T20">
            <v>0</v>
          </cell>
          <cell r="V20">
            <v>0</v>
          </cell>
          <cell r="X20">
            <v>0</v>
          </cell>
          <cell r="Z20">
            <v>0</v>
          </cell>
        </row>
        <row r="21">
          <cell r="E21" t="str">
            <v>603-090436-001</v>
          </cell>
          <cell r="G21" t="str">
            <v>J</v>
          </cell>
          <cell r="H21" t="str">
            <v>SPECIFICATION,PACKAGING</v>
          </cell>
          <cell r="I21">
            <v>1</v>
          </cell>
          <cell r="J21">
            <v>1</v>
          </cell>
          <cell r="K21" t="str">
            <v>EA</v>
          </cell>
          <cell r="L21" t="str">
            <v>Y</v>
          </cell>
          <cell r="M21" t="str">
            <v xml:space="preserve">   </v>
          </cell>
          <cell r="N21" t="str">
            <v>Z</v>
          </cell>
          <cell r="O21" t="str">
            <v>ZZ</v>
          </cell>
          <cell r="T21">
            <v>0</v>
          </cell>
          <cell r="V21">
            <v>0</v>
          </cell>
          <cell r="X21">
            <v>0</v>
          </cell>
          <cell r="Z21">
            <v>0</v>
          </cell>
        </row>
        <row r="22">
          <cell r="E22" t="str">
            <v>74-032409-00</v>
          </cell>
          <cell r="G22" t="str">
            <v>C</v>
          </cell>
          <cell r="H22" t="str">
            <v>WORKMANSHIP STANDARDS</v>
          </cell>
          <cell r="I22">
            <v>1</v>
          </cell>
          <cell r="J22">
            <v>1</v>
          </cell>
          <cell r="K22" t="str">
            <v>EA</v>
          </cell>
          <cell r="L22" t="str">
            <v>Y</v>
          </cell>
          <cell r="M22" t="str">
            <v xml:space="preserve">   </v>
          </cell>
          <cell r="N22" t="str">
            <v>Z</v>
          </cell>
          <cell r="O22" t="str">
            <v>ZZ</v>
          </cell>
          <cell r="T22">
            <v>0</v>
          </cell>
          <cell r="V22">
            <v>0</v>
          </cell>
          <cell r="X22">
            <v>0</v>
          </cell>
          <cell r="Z22">
            <v>0</v>
          </cell>
        </row>
        <row r="23">
          <cell r="E23" t="str">
            <v>17-370519-00</v>
          </cell>
          <cell r="F23" t="str">
            <v>FABRICATED</v>
          </cell>
          <cell r="G23" t="str">
            <v>A</v>
          </cell>
          <cell r="H23" t="str">
            <v>PLATE,MTG,SLIDE,RIGHT,HFS PWR SUPPLY,VXT</v>
          </cell>
          <cell r="I23">
            <v>1</v>
          </cell>
          <cell r="J23">
            <v>1</v>
          </cell>
          <cell r="K23" t="str">
            <v>EA</v>
          </cell>
          <cell r="L23" t="str">
            <v>Y</v>
          </cell>
          <cell r="M23" t="str">
            <v xml:space="preserve">   </v>
          </cell>
          <cell r="N23" t="str">
            <v>L</v>
          </cell>
          <cell r="O23" t="str">
            <v>UCT CHANDLER FAB</v>
          </cell>
          <cell r="S23">
            <v>247.11091200000004</v>
          </cell>
          <cell r="T23">
            <v>247.11091200000004</v>
          </cell>
          <cell r="U23">
            <v>95.674368000000001</v>
          </cell>
          <cell r="V23">
            <v>95.674368000000001</v>
          </cell>
          <cell r="W23">
            <v>65.384448000000006</v>
          </cell>
          <cell r="X23">
            <v>65.384448000000006</v>
          </cell>
          <cell r="Y23">
            <v>45.931008000000006</v>
          </cell>
          <cell r="Z23">
            <v>45.931008000000006</v>
          </cell>
          <cell r="AA23">
            <v>35.825664000000003</v>
          </cell>
        </row>
        <row r="24">
          <cell r="E24" t="str">
            <v>714-332663-002</v>
          </cell>
          <cell r="F24" t="str">
            <v>FABRICATED</v>
          </cell>
          <cell r="G24" t="str">
            <v>A</v>
          </cell>
          <cell r="H24" t="str">
            <v>PL,BULKHEAD,SHD CONN</v>
          </cell>
          <cell r="I24">
            <v>1</v>
          </cell>
          <cell r="J24">
            <v>1</v>
          </cell>
          <cell r="K24" t="str">
            <v>EA</v>
          </cell>
          <cell r="L24" t="str">
            <v xml:space="preserve"> </v>
          </cell>
          <cell r="M24" t="str">
            <v xml:space="preserve">   </v>
          </cell>
          <cell r="N24" t="str">
            <v>L</v>
          </cell>
          <cell r="O24" t="str">
            <v>UCT CHANDLER FAB</v>
          </cell>
          <cell r="S24">
            <v>690.18240000000003</v>
          </cell>
          <cell r="T24">
            <v>690.18240000000003</v>
          </cell>
          <cell r="U24">
            <v>244.05849999999998</v>
          </cell>
          <cell r="V24">
            <v>244.05849999999998</v>
          </cell>
          <cell r="W24">
            <v>154.8399</v>
          </cell>
          <cell r="X24">
            <v>154.8399</v>
          </cell>
          <cell r="Y24">
            <v>87.931100000000001</v>
          </cell>
          <cell r="Z24">
            <v>87.931100000000001</v>
          </cell>
          <cell r="AA24">
            <v>47.7714</v>
          </cell>
        </row>
        <row r="25">
          <cell r="E25" t="str">
            <v>67-268813-00</v>
          </cell>
          <cell r="G25" t="str">
            <v>D</v>
          </cell>
          <cell r="H25" t="str">
            <v>STANDARD,MECHANICAL DRAWING</v>
          </cell>
          <cell r="I25">
            <v>1</v>
          </cell>
          <cell r="J25">
            <v>1</v>
          </cell>
          <cell r="K25" t="str">
            <v>EA</v>
          </cell>
          <cell r="L25" t="str">
            <v>Y</v>
          </cell>
          <cell r="M25" t="str">
            <v xml:space="preserve">   </v>
          </cell>
          <cell r="N25" t="str">
            <v>Z</v>
          </cell>
          <cell r="O25" t="str">
            <v>ZZ</v>
          </cell>
          <cell r="T25">
            <v>0</v>
          </cell>
          <cell r="V25">
            <v>0</v>
          </cell>
          <cell r="X25">
            <v>0</v>
          </cell>
          <cell r="Z25">
            <v>0</v>
          </cell>
        </row>
        <row r="26">
          <cell r="E26" t="str">
            <v>74-032409-00</v>
          </cell>
          <cell r="G26" t="str">
            <v>C</v>
          </cell>
          <cell r="H26" t="str">
            <v>WORKMANSHIP STANDARDS</v>
          </cell>
          <cell r="I26">
            <v>1</v>
          </cell>
          <cell r="J26">
            <v>1</v>
          </cell>
          <cell r="K26" t="str">
            <v>EA</v>
          </cell>
          <cell r="L26" t="str">
            <v>Y</v>
          </cell>
          <cell r="M26" t="str">
            <v xml:space="preserve">   </v>
          </cell>
          <cell r="N26" t="str">
            <v>Z</v>
          </cell>
          <cell r="O26" t="str">
            <v>ZZ</v>
          </cell>
          <cell r="T26">
            <v>0</v>
          </cell>
          <cell r="V26">
            <v>0</v>
          </cell>
          <cell r="X26">
            <v>0</v>
          </cell>
          <cell r="Z26">
            <v>0</v>
          </cell>
        </row>
        <row r="27">
          <cell r="E27" t="str">
            <v>75-00001-09</v>
          </cell>
          <cell r="G27" t="str">
            <v>Y</v>
          </cell>
          <cell r="H27" t="str">
            <v>SPEC,PAINT,BLACK (SILKSCREEN)</v>
          </cell>
          <cell r="I27">
            <v>1</v>
          </cell>
          <cell r="J27">
            <v>1</v>
          </cell>
          <cell r="K27" t="str">
            <v>EA</v>
          </cell>
          <cell r="L27" t="str">
            <v>Y</v>
          </cell>
          <cell r="M27" t="str">
            <v xml:space="preserve">   </v>
          </cell>
          <cell r="N27" t="str">
            <v>Z</v>
          </cell>
          <cell r="O27" t="str">
            <v>ZZ</v>
          </cell>
          <cell r="T27">
            <v>0</v>
          </cell>
          <cell r="V27">
            <v>0</v>
          </cell>
          <cell r="X27">
            <v>0</v>
          </cell>
          <cell r="Z27">
            <v>0</v>
          </cell>
        </row>
        <row r="28">
          <cell r="E28" t="str">
            <v>202-065546-001</v>
          </cell>
          <cell r="G28" t="str">
            <v>A</v>
          </cell>
          <cell r="H28" t="str">
            <v>SPEC,VISIBLY CLEAN</v>
          </cell>
          <cell r="I28">
            <v>1</v>
          </cell>
          <cell r="J28">
            <v>1</v>
          </cell>
          <cell r="K28" t="str">
            <v>EA</v>
          </cell>
          <cell r="L28" t="str">
            <v>Y</v>
          </cell>
          <cell r="M28" t="str">
            <v xml:space="preserve">   </v>
          </cell>
          <cell r="N28" t="str">
            <v>Z</v>
          </cell>
          <cell r="O28" t="str">
            <v>ZZ</v>
          </cell>
          <cell r="T28">
            <v>0</v>
          </cell>
          <cell r="V28">
            <v>0</v>
          </cell>
          <cell r="X28">
            <v>0</v>
          </cell>
          <cell r="Z28">
            <v>0</v>
          </cell>
        </row>
        <row r="29">
          <cell r="E29" t="str">
            <v>603-090436-001</v>
          </cell>
          <cell r="G29" t="str">
            <v>J</v>
          </cell>
          <cell r="H29" t="str">
            <v>SPECIFICATION,PACKAGING</v>
          </cell>
          <cell r="I29">
            <v>1</v>
          </cell>
          <cell r="J29">
            <v>1</v>
          </cell>
          <cell r="K29" t="str">
            <v>EA</v>
          </cell>
          <cell r="L29" t="str">
            <v>Y</v>
          </cell>
          <cell r="M29" t="str">
            <v xml:space="preserve">   </v>
          </cell>
          <cell r="N29" t="str">
            <v>Z</v>
          </cell>
          <cell r="O29" t="str">
            <v>ZZ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</row>
        <row r="30">
          <cell r="E30" t="str">
            <v>17-399807-00</v>
          </cell>
          <cell r="F30" t="str">
            <v>FABRICATED</v>
          </cell>
          <cell r="G30" t="str">
            <v>A</v>
          </cell>
          <cell r="H30" t="str">
            <v>PLATE,BLANK-OFF,MECH BOX,FRONT,VXT</v>
          </cell>
          <cell r="I30">
            <v>1</v>
          </cell>
          <cell r="J30">
            <v>1</v>
          </cell>
          <cell r="K30" t="str">
            <v>EA</v>
          </cell>
          <cell r="L30" t="str">
            <v>Y</v>
          </cell>
          <cell r="M30" t="str">
            <v xml:space="preserve">   </v>
          </cell>
          <cell r="N30" t="str">
            <v>L</v>
          </cell>
          <cell r="O30" t="str">
            <v>UCT CHANDLER FAB</v>
          </cell>
          <cell r="S30">
            <v>127.6067</v>
          </cell>
          <cell r="T30">
            <v>127.6067</v>
          </cell>
          <cell r="U30">
            <v>45.134599999999999</v>
          </cell>
          <cell r="V30">
            <v>45.134599999999999</v>
          </cell>
          <cell r="W30">
            <v>28.634</v>
          </cell>
          <cell r="X30">
            <v>28.634</v>
          </cell>
          <cell r="Y30">
            <v>16.2637</v>
          </cell>
          <cell r="Z30">
            <v>16.2637</v>
          </cell>
          <cell r="AA30">
            <v>9.1978999999999989</v>
          </cell>
        </row>
        <row r="31">
          <cell r="E31" t="str">
            <v>02-335229-00</v>
          </cell>
          <cell r="F31" t="str">
            <v>FABRICATED</v>
          </cell>
          <cell r="G31" t="str">
            <v>A</v>
          </cell>
          <cell r="H31" t="str">
            <v>ASSY,MOTOR,TOP PLATE LIFT,230V AC</v>
          </cell>
          <cell r="I31">
            <v>1</v>
          </cell>
          <cell r="J31">
            <v>1</v>
          </cell>
          <cell r="K31" t="str">
            <v>EA</v>
          </cell>
          <cell r="L31" t="str">
            <v>Y</v>
          </cell>
          <cell r="M31" t="str">
            <v xml:space="preserve">   </v>
          </cell>
          <cell r="N31" t="str">
            <v>L</v>
          </cell>
          <cell r="O31" t="str">
            <v>Electric Motor Service (EMS)</v>
          </cell>
          <cell r="S31">
            <v>675</v>
          </cell>
          <cell r="T31">
            <v>675</v>
          </cell>
          <cell r="U31">
            <v>675</v>
          </cell>
          <cell r="V31">
            <v>675</v>
          </cell>
          <cell r="W31">
            <v>675</v>
          </cell>
          <cell r="X31">
            <v>675</v>
          </cell>
          <cell r="Y31">
            <v>675</v>
          </cell>
          <cell r="Z31">
            <v>675</v>
          </cell>
          <cell r="AA31">
            <v>675</v>
          </cell>
        </row>
        <row r="32">
          <cell r="E32" t="str">
            <v>76-335229-00</v>
          </cell>
          <cell r="G32" t="str">
            <v>A</v>
          </cell>
          <cell r="H32" t="str">
            <v>SCHEM,ASSY,MOTOR,TOP PLATE LIFT,230V AC</v>
          </cell>
          <cell r="I32">
            <v>1</v>
          </cell>
          <cell r="J32">
            <v>1</v>
          </cell>
          <cell r="K32" t="str">
            <v>EA</v>
          </cell>
          <cell r="L32" t="str">
            <v>Y</v>
          </cell>
          <cell r="M32" t="str">
            <v xml:space="preserve">   </v>
          </cell>
          <cell r="N32" t="str">
            <v>Z</v>
          </cell>
          <cell r="O32" t="str">
            <v>ZZ</v>
          </cell>
          <cell r="T32">
            <v>0</v>
          </cell>
          <cell r="V32">
            <v>0</v>
          </cell>
          <cell r="X32">
            <v>0</v>
          </cell>
          <cell r="Z32">
            <v>0</v>
          </cell>
        </row>
        <row r="33">
          <cell r="E33" t="str">
            <v>33-290639-00</v>
          </cell>
          <cell r="G33" t="str">
            <v>A</v>
          </cell>
          <cell r="H33" t="str">
            <v>MOTOR,AC,230V,R/A GEAR,HOIST</v>
          </cell>
          <cell r="I33">
            <v>1</v>
          </cell>
          <cell r="J33">
            <v>1</v>
          </cell>
          <cell r="K33" t="str">
            <v>EA</v>
          </cell>
          <cell r="L33" t="str">
            <v>Y</v>
          </cell>
          <cell r="M33" t="str">
            <v xml:space="preserve">   </v>
          </cell>
          <cell r="N33" t="str">
            <v>L</v>
          </cell>
          <cell r="O33" t="str">
            <v>ZZ</v>
          </cell>
          <cell r="P33" t="str">
            <v>BODINE ELECTRIC COMPANY</v>
          </cell>
          <cell r="Q33" t="str">
            <v>MODEL 0630 TYPE 42R5BFPP-5N</v>
          </cell>
          <cell r="T33">
            <v>0</v>
          </cell>
          <cell r="V33">
            <v>0</v>
          </cell>
          <cell r="X33">
            <v>0</v>
          </cell>
          <cell r="Z33">
            <v>0</v>
          </cell>
        </row>
        <row r="34">
          <cell r="E34" t="str">
            <v>19-335241-00</v>
          </cell>
          <cell r="G34" t="str">
            <v>A</v>
          </cell>
          <cell r="H34" t="str">
            <v>BOX,TERMINAL,MOTOR,DIECAST,MOD,MOD</v>
          </cell>
          <cell r="I34">
            <v>1</v>
          </cell>
          <cell r="J34">
            <v>1</v>
          </cell>
          <cell r="K34" t="str">
            <v>EA</v>
          </cell>
          <cell r="L34" t="str">
            <v>Y</v>
          </cell>
          <cell r="M34" t="str">
            <v xml:space="preserve">   </v>
          </cell>
          <cell r="N34" t="str">
            <v>L</v>
          </cell>
          <cell r="O34" t="str">
            <v>ZZ</v>
          </cell>
          <cell r="T34">
            <v>0</v>
          </cell>
          <cell r="V34">
            <v>0</v>
          </cell>
          <cell r="X34">
            <v>0</v>
          </cell>
          <cell r="Z34">
            <v>0</v>
          </cell>
        </row>
        <row r="35">
          <cell r="E35" t="str">
            <v>22-00349-00</v>
          </cell>
          <cell r="G35" t="str">
            <v>A</v>
          </cell>
          <cell r="H35" t="str">
            <v>PLUG,PLASTIC .875 DIA HOLE</v>
          </cell>
          <cell r="I35">
            <v>1</v>
          </cell>
          <cell r="J35">
            <v>1</v>
          </cell>
          <cell r="K35" t="str">
            <v>EA</v>
          </cell>
          <cell r="L35" t="str">
            <v>Y</v>
          </cell>
          <cell r="M35" t="str">
            <v xml:space="preserve">   </v>
          </cell>
          <cell r="N35" t="str">
            <v>L</v>
          </cell>
          <cell r="O35" t="str">
            <v>ZZ</v>
          </cell>
          <cell r="T35">
            <v>0</v>
          </cell>
          <cell r="V35">
            <v>0</v>
          </cell>
          <cell r="X35">
            <v>0</v>
          </cell>
          <cell r="Z35">
            <v>0</v>
          </cell>
        </row>
        <row r="36">
          <cell r="E36" t="str">
            <v>39-100789-00</v>
          </cell>
          <cell r="G36" t="str">
            <v>A</v>
          </cell>
          <cell r="H36" t="str">
            <v>CONN,5P CPC,FLG,MALE</v>
          </cell>
          <cell r="I36">
            <v>1</v>
          </cell>
          <cell r="J36">
            <v>1</v>
          </cell>
          <cell r="K36" t="str">
            <v>EA</v>
          </cell>
          <cell r="L36" t="str">
            <v>Y</v>
          </cell>
          <cell r="M36" t="str">
            <v xml:space="preserve">   </v>
          </cell>
          <cell r="N36" t="str">
            <v>L</v>
          </cell>
          <cell r="O36" t="str">
            <v>ZZ</v>
          </cell>
          <cell r="P36" t="str">
            <v>AMP/TYCO</v>
          </cell>
          <cell r="Q36" t="str">
            <v>208719-1</v>
          </cell>
          <cell r="T36">
            <v>0</v>
          </cell>
          <cell r="V36">
            <v>0</v>
          </cell>
          <cell r="X36">
            <v>0</v>
          </cell>
          <cell r="Z36">
            <v>0</v>
          </cell>
        </row>
        <row r="37">
          <cell r="E37" t="str">
            <v>39-00256-00</v>
          </cell>
          <cell r="G37" t="str">
            <v>C</v>
          </cell>
          <cell r="H37" t="str">
            <v>CONTACT,CIRC. PIN,18-16 AWG</v>
          </cell>
          <cell r="I37">
            <v>5</v>
          </cell>
          <cell r="J37">
            <v>5</v>
          </cell>
          <cell r="K37" t="str">
            <v>EA</v>
          </cell>
          <cell r="L37" t="str">
            <v>Y</v>
          </cell>
          <cell r="M37" t="str">
            <v xml:space="preserve">   </v>
          </cell>
          <cell r="N37" t="str">
            <v>L</v>
          </cell>
          <cell r="O37" t="str">
            <v>ZZ</v>
          </cell>
          <cell r="P37" t="str">
            <v>TE CONNECTIVITY</v>
          </cell>
          <cell r="Q37" t="str">
            <v>66099-3</v>
          </cell>
          <cell r="T37">
            <v>0</v>
          </cell>
          <cell r="V37">
            <v>0</v>
          </cell>
          <cell r="X37">
            <v>0</v>
          </cell>
          <cell r="Z37">
            <v>0</v>
          </cell>
        </row>
        <row r="38">
          <cell r="E38" t="str">
            <v>34-00118-00</v>
          </cell>
          <cell r="G38" t="str">
            <v>A</v>
          </cell>
          <cell r="H38" t="str">
            <v>RING, TERMINAL 10,18-14AWG</v>
          </cell>
          <cell r="I38">
            <v>2</v>
          </cell>
          <cell r="J38">
            <v>2</v>
          </cell>
          <cell r="K38" t="str">
            <v>EA</v>
          </cell>
          <cell r="L38" t="str">
            <v>Y</v>
          </cell>
          <cell r="M38" t="str">
            <v xml:space="preserve">   </v>
          </cell>
          <cell r="N38" t="str">
            <v>L</v>
          </cell>
          <cell r="O38" t="str">
            <v>ZZ</v>
          </cell>
          <cell r="P38" t="str">
            <v>BELL ELECTRICAL SUPPLY</v>
          </cell>
          <cell r="Q38" t="str">
            <v>14RB-10 STA-KON</v>
          </cell>
          <cell r="T38">
            <v>0</v>
          </cell>
          <cell r="V38">
            <v>0</v>
          </cell>
          <cell r="X38">
            <v>0</v>
          </cell>
          <cell r="Z38">
            <v>0</v>
          </cell>
        </row>
        <row r="39">
          <cell r="E39" t="str">
            <v>21-042022-04</v>
          </cell>
          <cell r="G39" t="str">
            <v>A</v>
          </cell>
          <cell r="H39" t="str">
            <v>WASHER,FLAT,SMALL OD,4,SS</v>
          </cell>
          <cell r="I39">
            <v>4</v>
          </cell>
          <cell r="J39">
            <v>4</v>
          </cell>
          <cell r="K39" t="str">
            <v>EA</v>
          </cell>
          <cell r="L39" t="str">
            <v>Y</v>
          </cell>
          <cell r="M39" t="str">
            <v xml:space="preserve">   </v>
          </cell>
          <cell r="N39" t="str">
            <v>L</v>
          </cell>
          <cell r="O39" t="str">
            <v>ZZ</v>
          </cell>
          <cell r="P39" t="str">
            <v>PRO STAINLESS</v>
          </cell>
          <cell r="Q39" t="str">
            <v>NAS620-C4</v>
          </cell>
          <cell r="T39">
            <v>0</v>
          </cell>
          <cell r="V39">
            <v>0</v>
          </cell>
          <cell r="X39">
            <v>0</v>
          </cell>
          <cell r="Z39">
            <v>0</v>
          </cell>
        </row>
        <row r="40">
          <cell r="E40" t="str">
            <v>21-042024-03</v>
          </cell>
          <cell r="G40" t="str">
            <v>A</v>
          </cell>
          <cell r="H40" t="str">
            <v>WASHER,LOCK,4,SS</v>
          </cell>
          <cell r="I40">
            <v>4</v>
          </cell>
          <cell r="J40">
            <v>4</v>
          </cell>
          <cell r="K40" t="str">
            <v>EA</v>
          </cell>
          <cell r="L40" t="str">
            <v>Y</v>
          </cell>
          <cell r="M40" t="str">
            <v xml:space="preserve">   </v>
          </cell>
          <cell r="N40" t="str">
            <v>L</v>
          </cell>
          <cell r="O40" t="str">
            <v>ZZ</v>
          </cell>
          <cell r="P40" t="str">
            <v>MCMASTER-CARR</v>
          </cell>
          <cell r="Q40" t="str">
            <v>BY DESCRIPTION</v>
          </cell>
          <cell r="T40">
            <v>0</v>
          </cell>
          <cell r="V40">
            <v>0</v>
          </cell>
          <cell r="X40">
            <v>0</v>
          </cell>
          <cell r="Z40">
            <v>0</v>
          </cell>
        </row>
        <row r="41">
          <cell r="E41" t="str">
            <v>21-041264-06</v>
          </cell>
          <cell r="G41" t="str">
            <v>B</v>
          </cell>
          <cell r="H41" t="str">
            <v>SCRW,SKT,HEX,4-40 X 3/8,SST</v>
          </cell>
          <cell r="I41">
            <v>4</v>
          </cell>
          <cell r="J41">
            <v>4</v>
          </cell>
          <cell r="K41" t="str">
            <v>EA</v>
          </cell>
          <cell r="L41" t="str">
            <v>Y</v>
          </cell>
          <cell r="M41" t="str">
            <v xml:space="preserve">   </v>
          </cell>
          <cell r="N41" t="str">
            <v>L</v>
          </cell>
          <cell r="O41" t="str">
            <v>ZZ</v>
          </cell>
          <cell r="P41" t="str">
            <v>ORDER TO SPECIFICATION</v>
          </cell>
          <cell r="Q41" t="str">
            <v>ORDER TO SPECIFICATION</v>
          </cell>
          <cell r="T41">
            <v>0</v>
          </cell>
          <cell r="V41">
            <v>0</v>
          </cell>
          <cell r="X41">
            <v>0</v>
          </cell>
          <cell r="Z41">
            <v>0</v>
          </cell>
        </row>
        <row r="42">
          <cell r="E42" t="str">
            <v>202-153766-001</v>
          </cell>
          <cell r="G42" t="str">
            <v>C</v>
          </cell>
          <cell r="H42" t="str">
            <v>SPEC,SST FASTENERS,INCH SERIES</v>
          </cell>
          <cell r="I42">
            <v>1</v>
          </cell>
          <cell r="J42">
            <v>4</v>
          </cell>
          <cell r="K42" t="str">
            <v>EA</v>
          </cell>
          <cell r="L42" t="str">
            <v>Y</v>
          </cell>
          <cell r="M42" t="str">
            <v xml:space="preserve">   </v>
          </cell>
          <cell r="N42" t="str">
            <v>Z</v>
          </cell>
          <cell r="O42" t="str">
            <v>ZZ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</row>
        <row r="43">
          <cell r="E43" t="str">
            <v>202-065546-001</v>
          </cell>
          <cell r="G43" t="str">
            <v>A</v>
          </cell>
          <cell r="H43" t="str">
            <v>SPEC,VISIBLY CLEAN</v>
          </cell>
          <cell r="I43">
            <v>1</v>
          </cell>
          <cell r="J43">
            <v>4</v>
          </cell>
          <cell r="K43" t="str">
            <v>EA</v>
          </cell>
          <cell r="L43" t="str">
            <v>Y</v>
          </cell>
          <cell r="M43" t="str">
            <v xml:space="preserve">   </v>
          </cell>
          <cell r="N43" t="str">
            <v>Z</v>
          </cell>
          <cell r="O43" t="str">
            <v>ZZ</v>
          </cell>
          <cell r="T43">
            <v>0</v>
          </cell>
          <cell r="V43">
            <v>0</v>
          </cell>
          <cell r="X43">
            <v>0</v>
          </cell>
          <cell r="Z43">
            <v>0</v>
          </cell>
        </row>
        <row r="44">
          <cell r="E44" t="str">
            <v>15-315550-00</v>
          </cell>
          <cell r="F44" t="str">
            <v>FABRICATED</v>
          </cell>
          <cell r="G44" t="str">
            <v>A</v>
          </cell>
          <cell r="H44" t="str">
            <v>SHAFT,DRIVE,HOIST,LONG</v>
          </cell>
          <cell r="I44">
            <v>1</v>
          </cell>
          <cell r="J44">
            <v>1</v>
          </cell>
          <cell r="K44" t="str">
            <v>EA</v>
          </cell>
          <cell r="L44" t="str">
            <v>Y</v>
          </cell>
          <cell r="M44" t="str">
            <v xml:space="preserve"> C4</v>
          </cell>
          <cell r="N44" t="str">
            <v>L</v>
          </cell>
          <cell r="O44" t="str">
            <v>ELE &amp; BEE Enterprises</v>
          </cell>
          <cell r="S44">
            <v>48</v>
          </cell>
          <cell r="T44">
            <v>48</v>
          </cell>
          <cell r="U44">
            <v>48</v>
          </cell>
          <cell r="V44">
            <v>48</v>
          </cell>
          <cell r="W44">
            <v>48</v>
          </cell>
          <cell r="X44">
            <v>48</v>
          </cell>
          <cell r="Y44">
            <v>48</v>
          </cell>
          <cell r="Z44">
            <v>48</v>
          </cell>
          <cell r="AA44">
            <v>48</v>
          </cell>
        </row>
        <row r="45">
          <cell r="E45" t="str">
            <v>15-315552-00</v>
          </cell>
          <cell r="F45" t="str">
            <v>FABRICATED</v>
          </cell>
          <cell r="G45" t="str">
            <v>A</v>
          </cell>
          <cell r="H45" t="str">
            <v>SHAFT,DRIVE,HOIST,SHORT</v>
          </cell>
          <cell r="I45">
            <v>1</v>
          </cell>
          <cell r="J45">
            <v>1</v>
          </cell>
          <cell r="K45" t="str">
            <v>EA</v>
          </cell>
          <cell r="L45" t="str">
            <v>Y</v>
          </cell>
          <cell r="M45" t="str">
            <v xml:space="preserve"> C4</v>
          </cell>
          <cell r="N45" t="str">
            <v>L</v>
          </cell>
          <cell r="O45" t="str">
            <v>ELE &amp; BEE Enterprises</v>
          </cell>
          <cell r="S45">
            <v>46.25</v>
          </cell>
          <cell r="T45">
            <v>46.25</v>
          </cell>
          <cell r="U45">
            <v>46.25</v>
          </cell>
          <cell r="V45">
            <v>46.25</v>
          </cell>
          <cell r="W45">
            <v>46.25</v>
          </cell>
          <cell r="X45">
            <v>46.25</v>
          </cell>
          <cell r="Y45">
            <v>46.25</v>
          </cell>
          <cell r="Z45">
            <v>46.25</v>
          </cell>
          <cell r="AA45">
            <v>46.25</v>
          </cell>
        </row>
        <row r="46">
          <cell r="E46" t="str">
            <v>17-368164-00</v>
          </cell>
          <cell r="F46" t="str">
            <v>FABRICATED</v>
          </cell>
          <cell r="G46" t="str">
            <v>B</v>
          </cell>
          <cell r="H46" t="str">
            <v>BRKT,HOIST UP SENSOR,VXT LT</v>
          </cell>
          <cell r="I46">
            <v>1</v>
          </cell>
          <cell r="J46">
            <v>1</v>
          </cell>
          <cell r="K46" t="str">
            <v>EA</v>
          </cell>
          <cell r="L46" t="str">
            <v>Y</v>
          </cell>
          <cell r="M46" t="str">
            <v xml:space="preserve">   </v>
          </cell>
          <cell r="N46" t="str">
            <v>L</v>
          </cell>
          <cell r="O46" t="str">
            <v>UNI-FAB</v>
          </cell>
          <cell r="S46">
            <v>340.49</v>
          </cell>
          <cell r="T46">
            <v>340.49</v>
          </cell>
          <cell r="U46">
            <v>125.81</v>
          </cell>
          <cell r="V46">
            <v>125.81</v>
          </cell>
          <cell r="W46">
            <v>82.88</v>
          </cell>
          <cell r="X46">
            <v>82.88</v>
          </cell>
          <cell r="Y46">
            <v>53.09</v>
          </cell>
          <cell r="Z46">
            <v>53.09</v>
          </cell>
          <cell r="AA46">
            <v>31.36</v>
          </cell>
        </row>
        <row r="47">
          <cell r="E47" t="str">
            <v>17-403851-00</v>
          </cell>
          <cell r="F47" t="str">
            <v>FABRICATED</v>
          </cell>
          <cell r="G47" t="str">
            <v>B</v>
          </cell>
          <cell r="H47" t="str">
            <v>BRKT,HOIST STOP SWITCH,VXT</v>
          </cell>
          <cell r="I47">
            <v>1</v>
          </cell>
          <cell r="J47">
            <v>1</v>
          </cell>
          <cell r="K47" t="str">
            <v>EA</v>
          </cell>
          <cell r="L47" t="str">
            <v>Y</v>
          </cell>
          <cell r="M47" t="str">
            <v xml:space="preserve">   </v>
          </cell>
          <cell r="N47" t="str">
            <v>L</v>
          </cell>
          <cell r="O47" t="str">
            <v>UNI-FAB</v>
          </cell>
          <cell r="S47">
            <v>315.68</v>
          </cell>
          <cell r="T47">
            <v>315.68</v>
          </cell>
          <cell r="U47">
            <v>115.89</v>
          </cell>
          <cell r="V47">
            <v>115.89</v>
          </cell>
          <cell r="W47">
            <v>76.540000000000006</v>
          </cell>
          <cell r="X47">
            <v>76.540000000000006</v>
          </cell>
          <cell r="Y47">
            <v>47.02</v>
          </cell>
          <cell r="Z47">
            <v>47.02</v>
          </cell>
          <cell r="AA47">
            <v>29.32</v>
          </cell>
        </row>
        <row r="48">
          <cell r="E48" t="str">
            <v>17-362914-00</v>
          </cell>
          <cell r="F48" t="str">
            <v>FABRICATED</v>
          </cell>
          <cell r="G48" t="str">
            <v>A</v>
          </cell>
          <cell r="H48" t="str">
            <v>MOUNT,TOP PLATE HOIST MOTOR,VXT LT</v>
          </cell>
          <cell r="I48">
            <v>1</v>
          </cell>
          <cell r="J48">
            <v>1</v>
          </cell>
          <cell r="K48" t="str">
            <v>EA</v>
          </cell>
          <cell r="L48" t="str">
            <v>Y</v>
          </cell>
          <cell r="M48" t="str">
            <v xml:space="preserve">   </v>
          </cell>
          <cell r="N48" t="str">
            <v>L</v>
          </cell>
          <cell r="O48" t="str">
            <v>UCT CHANDLER FAB</v>
          </cell>
          <cell r="S48">
            <v>49.14</v>
          </cell>
          <cell r="T48">
            <v>49.14</v>
          </cell>
          <cell r="U48">
            <v>49.14</v>
          </cell>
          <cell r="V48">
            <v>49.14</v>
          </cell>
          <cell r="W48">
            <v>49.14</v>
          </cell>
          <cell r="X48">
            <v>49.14</v>
          </cell>
          <cell r="Y48">
            <v>49.14</v>
          </cell>
          <cell r="Z48">
            <v>49.14</v>
          </cell>
          <cell r="AA48">
            <v>49.14</v>
          </cell>
        </row>
        <row r="49">
          <cell r="E49" t="str">
            <v>714-225474-001</v>
          </cell>
          <cell r="F49" t="str">
            <v>FABRICATED</v>
          </cell>
          <cell r="G49" t="str">
            <v>B</v>
          </cell>
          <cell r="H49" t="str">
            <v>COVER,MITRE BOXES,UPPER RF</v>
          </cell>
          <cell r="I49">
            <v>1</v>
          </cell>
          <cell r="J49">
            <v>1</v>
          </cell>
          <cell r="K49" t="str">
            <v>EA</v>
          </cell>
          <cell r="L49" t="str">
            <v>Y</v>
          </cell>
          <cell r="M49" t="str">
            <v xml:space="preserve">   </v>
          </cell>
          <cell r="N49" t="str">
            <v>L</v>
          </cell>
          <cell r="O49" t="str">
            <v>UCT CHANDLER FAB</v>
          </cell>
          <cell r="S49">
            <v>506.76864</v>
          </cell>
          <cell r="T49">
            <v>506.76864</v>
          </cell>
          <cell r="U49">
            <v>198.47731200000004</v>
          </cell>
          <cell r="V49">
            <v>198.47731200000004</v>
          </cell>
          <cell r="W49">
            <v>136.81382400000001</v>
          </cell>
          <cell r="X49">
            <v>136.81382400000001</v>
          </cell>
          <cell r="Y49">
            <v>90.569472000000005</v>
          </cell>
          <cell r="Z49">
            <v>90.569472000000005</v>
          </cell>
          <cell r="AA49">
            <v>67.852032000000008</v>
          </cell>
        </row>
        <row r="50">
          <cell r="E50" t="str">
            <v>67-268813-00</v>
          </cell>
          <cell r="G50" t="str">
            <v>D</v>
          </cell>
          <cell r="H50" t="str">
            <v>STANDARD,MECHANICAL DRAWING</v>
          </cell>
          <cell r="I50">
            <v>1</v>
          </cell>
          <cell r="J50">
            <v>1</v>
          </cell>
          <cell r="K50" t="str">
            <v>EA</v>
          </cell>
          <cell r="L50" t="str">
            <v>Y</v>
          </cell>
          <cell r="M50" t="str">
            <v xml:space="preserve">   </v>
          </cell>
          <cell r="N50" t="str">
            <v>Z</v>
          </cell>
          <cell r="O50" t="str">
            <v>ZZ</v>
          </cell>
          <cell r="T50">
            <v>0</v>
          </cell>
          <cell r="V50">
            <v>0</v>
          </cell>
          <cell r="X50">
            <v>0</v>
          </cell>
          <cell r="Z50">
            <v>0</v>
          </cell>
        </row>
        <row r="51">
          <cell r="E51" t="str">
            <v>74-032409-00</v>
          </cell>
          <cell r="G51" t="str">
            <v>C</v>
          </cell>
          <cell r="H51" t="str">
            <v>WORKMANSHIP STANDARDS</v>
          </cell>
          <cell r="I51">
            <v>1</v>
          </cell>
          <cell r="J51">
            <v>1</v>
          </cell>
          <cell r="K51" t="str">
            <v>EA</v>
          </cell>
          <cell r="L51" t="str">
            <v>Y</v>
          </cell>
          <cell r="M51" t="str">
            <v xml:space="preserve">   </v>
          </cell>
          <cell r="N51" t="str">
            <v>Z</v>
          </cell>
          <cell r="O51" t="str">
            <v>ZZ</v>
          </cell>
          <cell r="T51">
            <v>0</v>
          </cell>
          <cell r="V51">
            <v>0</v>
          </cell>
          <cell r="X51">
            <v>0</v>
          </cell>
          <cell r="Z51">
            <v>0</v>
          </cell>
        </row>
        <row r="52">
          <cell r="E52" t="str">
            <v>74-024094-00</v>
          </cell>
          <cell r="G52" t="str">
            <v>U</v>
          </cell>
          <cell r="H52" t="str">
            <v>PROC,PART IDENTIFICATION</v>
          </cell>
          <cell r="I52">
            <v>1</v>
          </cell>
          <cell r="J52">
            <v>1</v>
          </cell>
          <cell r="K52" t="str">
            <v>EA</v>
          </cell>
          <cell r="L52" t="str">
            <v>Y</v>
          </cell>
          <cell r="M52" t="str">
            <v xml:space="preserve">   </v>
          </cell>
          <cell r="N52" t="str">
            <v>Z</v>
          </cell>
          <cell r="O52" t="str">
            <v>ZZ</v>
          </cell>
          <cell r="T52">
            <v>0</v>
          </cell>
          <cell r="V52">
            <v>0</v>
          </cell>
          <cell r="X52">
            <v>0</v>
          </cell>
          <cell r="Z52">
            <v>0</v>
          </cell>
        </row>
        <row r="53">
          <cell r="E53" t="str">
            <v>74-160156-00</v>
          </cell>
          <cell r="G53" t="str">
            <v>H</v>
          </cell>
          <cell r="H53" t="str">
            <v>PROC,PACKING REQUIREMENTS</v>
          </cell>
          <cell r="I53">
            <v>1</v>
          </cell>
          <cell r="J53">
            <v>1</v>
          </cell>
          <cell r="K53" t="str">
            <v>EA</v>
          </cell>
          <cell r="L53" t="str">
            <v>Y</v>
          </cell>
          <cell r="M53" t="str">
            <v xml:space="preserve">   </v>
          </cell>
          <cell r="N53" t="str">
            <v>Z</v>
          </cell>
          <cell r="O53" t="str">
            <v>ZZ</v>
          </cell>
          <cell r="T53">
            <v>0</v>
          </cell>
          <cell r="V53">
            <v>0</v>
          </cell>
          <cell r="X53">
            <v>0</v>
          </cell>
          <cell r="Z53">
            <v>0</v>
          </cell>
        </row>
        <row r="54">
          <cell r="E54" t="str">
            <v>74-106348-00</v>
          </cell>
          <cell r="G54" t="str">
            <v>M</v>
          </cell>
          <cell r="H54" t="str">
            <v>SPEC,SURFACE CLEAN,PROC SPEC</v>
          </cell>
          <cell r="I54">
            <v>1</v>
          </cell>
          <cell r="J54">
            <v>1</v>
          </cell>
          <cell r="K54" t="str">
            <v>EA</v>
          </cell>
          <cell r="L54" t="str">
            <v>Y</v>
          </cell>
          <cell r="M54" t="str">
            <v xml:space="preserve">   </v>
          </cell>
          <cell r="N54" t="str">
            <v>Z</v>
          </cell>
          <cell r="O54" t="str">
            <v>ZZ</v>
          </cell>
          <cell r="T54">
            <v>0</v>
          </cell>
          <cell r="V54">
            <v>0</v>
          </cell>
          <cell r="X54">
            <v>0</v>
          </cell>
          <cell r="Z54">
            <v>0</v>
          </cell>
        </row>
        <row r="55">
          <cell r="E55" t="str">
            <v>714-179631-001</v>
          </cell>
          <cell r="F55" t="str">
            <v>FABRICATED</v>
          </cell>
          <cell r="G55" t="str">
            <v>B</v>
          </cell>
          <cell r="H55" t="str">
            <v>COV,HOIST MOTOR,UPPER RF,VXT</v>
          </cell>
          <cell r="I55">
            <v>1</v>
          </cell>
          <cell r="J55">
            <v>1</v>
          </cell>
          <cell r="K55" t="str">
            <v>EA</v>
          </cell>
          <cell r="L55" t="str">
            <v xml:space="preserve"> </v>
          </cell>
          <cell r="M55" t="str">
            <v xml:space="preserve">   </v>
          </cell>
          <cell r="N55" t="str">
            <v>L</v>
          </cell>
          <cell r="O55" t="str">
            <v>UCT CHANDLER FAB</v>
          </cell>
          <cell r="S55">
            <v>206.82009600000001</v>
          </cell>
          <cell r="T55">
            <v>206.82009600000001</v>
          </cell>
          <cell r="U55">
            <v>49.873920000000012</v>
          </cell>
          <cell r="V55">
            <v>49.873920000000012</v>
          </cell>
          <cell r="W55">
            <v>30.263808000000001</v>
          </cell>
          <cell r="X55">
            <v>30.263808000000001</v>
          </cell>
          <cell r="Y55">
            <v>23.722752</v>
          </cell>
          <cell r="Z55">
            <v>23.722752</v>
          </cell>
          <cell r="AA55">
            <v>20.445696000000002</v>
          </cell>
        </row>
        <row r="56">
          <cell r="E56" t="str">
            <v>19-100478-00</v>
          </cell>
          <cell r="F56" t="str">
            <v>FABRICATED</v>
          </cell>
          <cell r="G56" t="str">
            <v>A</v>
          </cell>
          <cell r="H56" t="str">
            <v>KEY,STOCK,1/8X1/8X.75LG</v>
          </cell>
          <cell r="I56">
            <v>1</v>
          </cell>
          <cell r="J56">
            <v>1</v>
          </cell>
          <cell r="K56" t="str">
            <v>EA</v>
          </cell>
          <cell r="L56" t="str">
            <v>Y</v>
          </cell>
          <cell r="M56" t="str">
            <v xml:space="preserve">   </v>
          </cell>
          <cell r="N56" t="str">
            <v>L</v>
          </cell>
          <cell r="O56" t="str">
            <v>CALMAX</v>
          </cell>
          <cell r="S56">
            <v>18.87</v>
          </cell>
          <cell r="T56">
            <v>18.87</v>
          </cell>
          <cell r="U56">
            <v>18.87</v>
          </cell>
          <cell r="V56">
            <v>18.87</v>
          </cell>
          <cell r="W56">
            <v>18.87</v>
          </cell>
          <cell r="X56">
            <v>18.87</v>
          </cell>
          <cell r="Y56">
            <v>18.87</v>
          </cell>
          <cell r="Z56">
            <v>18.87</v>
          </cell>
          <cell r="AA56">
            <v>18.87</v>
          </cell>
        </row>
        <row r="57">
          <cell r="E57" t="str">
            <v>718-239214-004</v>
          </cell>
          <cell r="F57" t="str">
            <v>FABRICATED</v>
          </cell>
          <cell r="G57" t="str">
            <v>A</v>
          </cell>
          <cell r="H57" t="str">
            <v>MOD,JOINT,UNIV,3/8 BORE,2.69 LG</v>
          </cell>
          <cell r="I57">
            <v>5</v>
          </cell>
          <cell r="J57">
            <v>5</v>
          </cell>
          <cell r="K57" t="str">
            <v>EA</v>
          </cell>
          <cell r="L57" t="str">
            <v>Y</v>
          </cell>
          <cell r="M57" t="str">
            <v xml:space="preserve">   </v>
          </cell>
          <cell r="N57" t="str">
            <v>L</v>
          </cell>
          <cell r="O57" t="str">
            <v>GRANITE MOUNTAIN</v>
          </cell>
          <cell r="S57">
            <v>475</v>
          </cell>
          <cell r="T57">
            <v>2375</v>
          </cell>
          <cell r="U57">
            <v>475</v>
          </cell>
          <cell r="V57">
            <v>2375</v>
          </cell>
          <cell r="W57">
            <v>475</v>
          </cell>
          <cell r="X57">
            <v>2375</v>
          </cell>
          <cell r="Y57">
            <v>475</v>
          </cell>
          <cell r="Z57">
            <v>2375</v>
          </cell>
          <cell r="AA57">
            <v>475</v>
          </cell>
        </row>
        <row r="58">
          <cell r="E58" t="str">
            <v>720-243403-001</v>
          </cell>
          <cell r="G58" t="str">
            <v>A</v>
          </cell>
          <cell r="H58" t="str">
            <v>SSCR,CPT,KNRL GRIP,8-32THD X1/4IN LG,SST</v>
          </cell>
          <cell r="I58">
            <v>2</v>
          </cell>
          <cell r="J58">
            <v>10</v>
          </cell>
          <cell r="K58" t="str">
            <v>EA</v>
          </cell>
          <cell r="L58" t="str">
            <v>Y</v>
          </cell>
          <cell r="M58" t="str">
            <v xml:space="preserve">   </v>
          </cell>
          <cell r="N58" t="str">
            <v>L</v>
          </cell>
          <cell r="O58" t="str">
            <v>ZZ</v>
          </cell>
          <cell r="P58" t="str">
            <v>ORDER TO SPECIFICATION</v>
          </cell>
          <cell r="Q58" t="str">
            <v>ORDER TO SPECIFICATION</v>
          </cell>
          <cell r="T58">
            <v>0</v>
          </cell>
          <cell r="V58">
            <v>0</v>
          </cell>
          <cell r="X58">
            <v>0</v>
          </cell>
          <cell r="Z58">
            <v>0</v>
          </cell>
        </row>
        <row r="59">
          <cell r="E59" t="str">
            <v>749-A55681-001</v>
          </cell>
          <cell r="G59" t="str">
            <v>A</v>
          </cell>
          <cell r="H59" t="str">
            <v>CPLG,UNIV JT,3/8BORE SIZE,.750 IN OD,SST</v>
          </cell>
          <cell r="I59">
            <v>1</v>
          </cell>
          <cell r="J59">
            <v>5</v>
          </cell>
          <cell r="K59" t="str">
            <v>EA</v>
          </cell>
          <cell r="L59" t="str">
            <v xml:space="preserve"> </v>
          </cell>
          <cell r="M59" t="str">
            <v xml:space="preserve">   </v>
          </cell>
          <cell r="N59" t="str">
            <v>L</v>
          </cell>
          <cell r="O59" t="str">
            <v>ZZ</v>
          </cell>
          <cell r="P59" t="str">
            <v>LOVEJOY</v>
          </cell>
          <cell r="Q59">
            <v>68514431161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</row>
        <row r="60">
          <cell r="E60" t="str">
            <v>74-032409-00</v>
          </cell>
          <cell r="G60" t="str">
            <v>C</v>
          </cell>
          <cell r="H60" t="str">
            <v>WORKMANSHIP STANDARDS</v>
          </cell>
          <cell r="I60">
            <v>1</v>
          </cell>
          <cell r="J60">
            <v>5</v>
          </cell>
          <cell r="K60" t="str">
            <v>EA</v>
          </cell>
          <cell r="L60" t="str">
            <v>Y</v>
          </cell>
          <cell r="M60" t="str">
            <v xml:space="preserve">   </v>
          </cell>
          <cell r="N60" t="str">
            <v>Z</v>
          </cell>
          <cell r="O60" t="str">
            <v>ZZ</v>
          </cell>
          <cell r="T60">
            <v>0</v>
          </cell>
          <cell r="V60">
            <v>0</v>
          </cell>
          <cell r="X60">
            <v>0</v>
          </cell>
          <cell r="Z60">
            <v>0</v>
          </cell>
        </row>
        <row r="61">
          <cell r="E61" t="str">
            <v>202-065546-001</v>
          </cell>
          <cell r="G61" t="str">
            <v>A</v>
          </cell>
          <cell r="H61" t="str">
            <v>SPEC,VISIBLY CLEAN</v>
          </cell>
          <cell r="I61">
            <v>1</v>
          </cell>
          <cell r="J61">
            <v>5</v>
          </cell>
          <cell r="K61" t="str">
            <v>EA</v>
          </cell>
          <cell r="L61" t="str">
            <v>Y</v>
          </cell>
          <cell r="M61" t="str">
            <v xml:space="preserve">   </v>
          </cell>
          <cell r="N61" t="str">
            <v>Z</v>
          </cell>
          <cell r="O61" t="str">
            <v>ZZ</v>
          </cell>
          <cell r="T61">
            <v>0</v>
          </cell>
          <cell r="V61">
            <v>0</v>
          </cell>
          <cell r="X61">
            <v>0</v>
          </cell>
          <cell r="Z61">
            <v>0</v>
          </cell>
        </row>
        <row r="62">
          <cell r="E62" t="str">
            <v>603-090436-001</v>
          </cell>
          <cell r="G62" t="str">
            <v>J</v>
          </cell>
          <cell r="H62" t="str">
            <v>SPECIFICATION,PACKAGING</v>
          </cell>
          <cell r="I62">
            <v>1</v>
          </cell>
          <cell r="J62">
            <v>5</v>
          </cell>
          <cell r="K62" t="str">
            <v>EA</v>
          </cell>
          <cell r="L62" t="str">
            <v>Y</v>
          </cell>
          <cell r="M62" t="str">
            <v xml:space="preserve">   </v>
          </cell>
          <cell r="N62" t="str">
            <v>Z</v>
          </cell>
          <cell r="O62" t="str">
            <v>ZZ</v>
          </cell>
          <cell r="T62">
            <v>0</v>
          </cell>
          <cell r="V62">
            <v>0</v>
          </cell>
          <cell r="X62">
            <v>0</v>
          </cell>
          <cell r="Z62">
            <v>0</v>
          </cell>
        </row>
        <row r="63">
          <cell r="E63" t="str">
            <v>19-122281-00</v>
          </cell>
          <cell r="F63" t="str">
            <v>FABRICATED</v>
          </cell>
          <cell r="G63" t="str">
            <v>H</v>
          </cell>
          <cell r="H63" t="str">
            <v>MITER GEAR BOX,AD-4 W/ KEYWAY,MOD</v>
          </cell>
          <cell r="I63">
            <v>2</v>
          </cell>
          <cell r="J63">
            <v>2</v>
          </cell>
          <cell r="K63" t="str">
            <v>EA</v>
          </cell>
          <cell r="L63" t="str">
            <v>Y</v>
          </cell>
          <cell r="M63" t="str">
            <v xml:space="preserve"> C4</v>
          </cell>
          <cell r="N63" t="str">
            <v>L</v>
          </cell>
          <cell r="O63" t="str">
            <v>LINEAR INDUSTRIES</v>
          </cell>
          <cell r="P63" t="str">
            <v>HUBCITY</v>
          </cell>
          <cell r="Q63" t="str">
            <v>0221-14406</v>
          </cell>
          <cell r="S63">
            <v>533</v>
          </cell>
          <cell r="T63">
            <v>1066</v>
          </cell>
          <cell r="U63">
            <v>533</v>
          </cell>
          <cell r="V63">
            <v>1066</v>
          </cell>
          <cell r="W63">
            <v>533</v>
          </cell>
          <cell r="X63">
            <v>1066</v>
          </cell>
          <cell r="Y63">
            <v>533</v>
          </cell>
          <cell r="Z63">
            <v>1066</v>
          </cell>
          <cell r="AA63">
            <v>533</v>
          </cell>
        </row>
        <row r="64">
          <cell r="E64" t="str">
            <v>67-268813-00</v>
          </cell>
          <cell r="G64" t="str">
            <v>D</v>
          </cell>
          <cell r="H64" t="str">
            <v>STANDARD,MECHANICAL DRAWING</v>
          </cell>
          <cell r="I64">
            <v>1</v>
          </cell>
          <cell r="J64">
            <v>2</v>
          </cell>
          <cell r="K64" t="str">
            <v>EA</v>
          </cell>
          <cell r="L64" t="str">
            <v>Y</v>
          </cell>
          <cell r="M64" t="str">
            <v xml:space="preserve">   </v>
          </cell>
          <cell r="N64" t="str">
            <v>Z</v>
          </cell>
          <cell r="O64" t="str">
            <v>ZZ</v>
          </cell>
          <cell r="T64">
            <v>0</v>
          </cell>
          <cell r="V64">
            <v>0</v>
          </cell>
          <cell r="X64">
            <v>0</v>
          </cell>
          <cell r="Z64">
            <v>0</v>
          </cell>
        </row>
        <row r="65">
          <cell r="E65" t="str">
            <v>74-032409-00</v>
          </cell>
          <cell r="G65" t="str">
            <v>C</v>
          </cell>
          <cell r="H65" t="str">
            <v>WORKMANSHIP STANDARDS</v>
          </cell>
          <cell r="I65">
            <v>1</v>
          </cell>
          <cell r="J65">
            <v>2</v>
          </cell>
          <cell r="K65" t="str">
            <v>EA</v>
          </cell>
          <cell r="L65" t="str">
            <v>Y</v>
          </cell>
          <cell r="M65" t="str">
            <v xml:space="preserve">   </v>
          </cell>
          <cell r="N65" t="str">
            <v>Z</v>
          </cell>
          <cell r="O65" t="str">
            <v>ZZ</v>
          </cell>
          <cell r="T65">
            <v>0</v>
          </cell>
          <cell r="V65">
            <v>0</v>
          </cell>
          <cell r="X65">
            <v>0</v>
          </cell>
          <cell r="Z65">
            <v>0</v>
          </cell>
        </row>
        <row r="66">
          <cell r="E66" t="str">
            <v>202-065546-001</v>
          </cell>
          <cell r="G66" t="str">
            <v>A</v>
          </cell>
          <cell r="H66" t="str">
            <v>SPEC,VISIBLY CLEAN</v>
          </cell>
          <cell r="I66">
            <v>1</v>
          </cell>
          <cell r="J66">
            <v>2</v>
          </cell>
          <cell r="K66" t="str">
            <v>EA</v>
          </cell>
          <cell r="L66" t="str">
            <v>Y</v>
          </cell>
          <cell r="M66" t="str">
            <v xml:space="preserve">   </v>
          </cell>
          <cell r="N66" t="str">
            <v>Z</v>
          </cell>
          <cell r="O66" t="str">
            <v>ZZ</v>
          </cell>
          <cell r="T66">
            <v>0</v>
          </cell>
          <cell r="V66">
            <v>0</v>
          </cell>
          <cell r="X66">
            <v>0</v>
          </cell>
          <cell r="Z66">
            <v>0</v>
          </cell>
        </row>
        <row r="67">
          <cell r="E67" t="str">
            <v>603-090436-001</v>
          </cell>
          <cell r="G67" t="str">
            <v>J</v>
          </cell>
          <cell r="H67" t="str">
            <v>SPECIFICATION,PACKAGING</v>
          </cell>
          <cell r="I67">
            <v>1</v>
          </cell>
          <cell r="J67">
            <v>2</v>
          </cell>
          <cell r="K67" t="str">
            <v>EA</v>
          </cell>
          <cell r="L67" t="str">
            <v>Y</v>
          </cell>
          <cell r="M67" t="str">
            <v xml:space="preserve">   </v>
          </cell>
          <cell r="N67" t="str">
            <v>Z</v>
          </cell>
          <cell r="O67" t="str">
            <v>ZZ</v>
          </cell>
          <cell r="T67">
            <v>0</v>
          </cell>
          <cell r="V67">
            <v>0</v>
          </cell>
          <cell r="X67">
            <v>0</v>
          </cell>
          <cell r="Z67">
            <v>0</v>
          </cell>
        </row>
        <row r="68">
          <cell r="E68" t="str">
            <v>19-129479-00</v>
          </cell>
          <cell r="F68" t="str">
            <v>FABRICATED</v>
          </cell>
          <cell r="G68" t="str">
            <v>C</v>
          </cell>
          <cell r="H68" t="str">
            <v>SHAFT,HOIST,LFTG TOOL,C3</v>
          </cell>
          <cell r="I68">
            <v>1</v>
          </cell>
          <cell r="J68">
            <v>1</v>
          </cell>
          <cell r="K68" t="str">
            <v>EA</v>
          </cell>
          <cell r="L68" t="str">
            <v>Y</v>
          </cell>
          <cell r="M68" t="str">
            <v xml:space="preserve"> C4</v>
          </cell>
          <cell r="N68" t="str">
            <v>L</v>
          </cell>
          <cell r="O68" t="str">
            <v>Benchmark Precision Tech</v>
          </cell>
          <cell r="S68">
            <v>157.46</v>
          </cell>
          <cell r="T68">
            <v>157.46</v>
          </cell>
          <cell r="U68">
            <v>157.46</v>
          </cell>
          <cell r="V68">
            <v>157.46</v>
          </cell>
          <cell r="W68">
            <v>157.46</v>
          </cell>
          <cell r="X68">
            <v>157.46</v>
          </cell>
          <cell r="Y68">
            <v>157.46</v>
          </cell>
          <cell r="Z68">
            <v>157.46</v>
          </cell>
          <cell r="AA68">
            <v>157.46</v>
          </cell>
        </row>
        <row r="69">
          <cell r="E69" t="str">
            <v>20-100482-00</v>
          </cell>
          <cell r="F69" t="str">
            <v>HARDWARE</v>
          </cell>
          <cell r="G69" t="str">
            <v>E</v>
          </cell>
          <cell r="H69" t="str">
            <v>ACTUATOR,WORM GEAR</v>
          </cell>
          <cell r="I69">
            <v>2</v>
          </cell>
          <cell r="J69">
            <v>2</v>
          </cell>
          <cell r="K69" t="str">
            <v>EA</v>
          </cell>
          <cell r="L69" t="str">
            <v>Y</v>
          </cell>
          <cell r="M69" t="str">
            <v>C4S</v>
          </cell>
          <cell r="N69" t="str">
            <v>L</v>
          </cell>
          <cell r="O69" t="str">
            <v>LINEAR INDUSTRIES</v>
          </cell>
          <cell r="P69" t="str">
            <v>LINEAR TECHNOLOGY</v>
          </cell>
          <cell r="Q69" t="str">
            <v>2536624 MODIFIED</v>
          </cell>
          <cell r="S69">
            <v>678.5</v>
          </cell>
          <cell r="T69">
            <v>1357</v>
          </cell>
          <cell r="U69">
            <v>678.5</v>
          </cell>
          <cell r="V69">
            <v>1357</v>
          </cell>
          <cell r="W69">
            <v>678.5</v>
          </cell>
          <cell r="X69">
            <v>1357</v>
          </cell>
          <cell r="Y69">
            <v>678.5</v>
          </cell>
          <cell r="Z69">
            <v>1357</v>
          </cell>
          <cell r="AA69">
            <v>678.5</v>
          </cell>
        </row>
        <row r="70">
          <cell r="E70" t="str">
            <v>67-268813-00</v>
          </cell>
          <cell r="G70" t="str">
            <v>D</v>
          </cell>
          <cell r="H70" t="str">
            <v>STANDARD,MECHANICAL DRAWING</v>
          </cell>
          <cell r="I70">
            <v>1</v>
          </cell>
          <cell r="J70">
            <v>2</v>
          </cell>
          <cell r="K70" t="str">
            <v>EA</v>
          </cell>
          <cell r="L70" t="str">
            <v>Y</v>
          </cell>
          <cell r="M70" t="str">
            <v xml:space="preserve">   </v>
          </cell>
          <cell r="N70" t="str">
            <v>Z</v>
          </cell>
          <cell r="O70" t="str">
            <v>ZZ</v>
          </cell>
          <cell r="T70">
            <v>0</v>
          </cell>
          <cell r="V70">
            <v>0</v>
          </cell>
          <cell r="X70">
            <v>0</v>
          </cell>
          <cell r="Z70">
            <v>0</v>
          </cell>
        </row>
        <row r="71">
          <cell r="E71" t="str">
            <v>74-160156-00</v>
          </cell>
          <cell r="G71" t="str">
            <v>H</v>
          </cell>
          <cell r="H71" t="str">
            <v>PROC,PACKING REQUIREMENTS</v>
          </cell>
          <cell r="I71">
            <v>1</v>
          </cell>
          <cell r="J71">
            <v>2</v>
          </cell>
          <cell r="K71" t="str">
            <v>EA</v>
          </cell>
          <cell r="L71" t="str">
            <v>Y</v>
          </cell>
          <cell r="M71" t="str">
            <v xml:space="preserve">   </v>
          </cell>
          <cell r="N71" t="str">
            <v>Z</v>
          </cell>
          <cell r="O71" t="str">
            <v>ZZ</v>
          </cell>
          <cell r="T71">
            <v>0</v>
          </cell>
          <cell r="V71">
            <v>0</v>
          </cell>
          <cell r="X71">
            <v>0</v>
          </cell>
          <cell r="Z71">
            <v>0</v>
          </cell>
        </row>
        <row r="72">
          <cell r="E72" t="str">
            <v>749-243114-001</v>
          </cell>
          <cell r="F72" t="str">
            <v>ELECTRO-MECHANICAL</v>
          </cell>
          <cell r="G72" t="str">
            <v>B</v>
          </cell>
          <cell r="H72" t="str">
            <v>CPLG,TRQ LMTR,80IN-LB,9NM,65OA LG,10SER</v>
          </cell>
          <cell r="I72">
            <v>1</v>
          </cell>
          <cell r="J72">
            <v>1</v>
          </cell>
          <cell r="K72" t="str">
            <v>EA</v>
          </cell>
          <cell r="L72" t="str">
            <v xml:space="preserve"> </v>
          </cell>
          <cell r="M72" t="str">
            <v xml:space="preserve"> C4</v>
          </cell>
          <cell r="N72" t="str">
            <v>L</v>
          </cell>
          <cell r="O72" t="str">
            <v>NORTH COAST</v>
          </cell>
          <cell r="P72" t="str">
            <v>R+W AMERICA, LP</v>
          </cell>
          <cell r="Q72" t="str">
            <v>SK2/10/65/W/9.53PFN/15.88PFN/9</v>
          </cell>
          <cell r="S72">
            <v>359.6</v>
          </cell>
          <cell r="T72">
            <v>359.6</v>
          </cell>
          <cell r="U72">
            <v>359.6</v>
          </cell>
          <cell r="V72">
            <v>359.6</v>
          </cell>
          <cell r="W72">
            <v>359.6</v>
          </cell>
          <cell r="X72">
            <v>359.6</v>
          </cell>
          <cell r="Y72">
            <v>359.6</v>
          </cell>
          <cell r="Z72">
            <v>359.6</v>
          </cell>
          <cell r="AA72">
            <v>359.6</v>
          </cell>
        </row>
        <row r="73">
          <cell r="E73" t="str">
            <v>34-10175-00</v>
          </cell>
          <cell r="F73" t="str">
            <v>ELECTRO-MECHANICAL</v>
          </cell>
          <cell r="G73" t="str">
            <v>B</v>
          </cell>
          <cell r="H73" t="str">
            <v>SWITCH, ROLLER LEVER</v>
          </cell>
          <cell r="I73">
            <v>1</v>
          </cell>
          <cell r="J73">
            <v>1</v>
          </cell>
          <cell r="K73" t="str">
            <v>EA</v>
          </cell>
          <cell r="L73" t="str">
            <v>Y</v>
          </cell>
          <cell r="M73" t="str">
            <v xml:space="preserve">   </v>
          </cell>
          <cell r="N73" t="str">
            <v>L</v>
          </cell>
          <cell r="O73" t="str">
            <v>ALLIED ELECTRONICS INC</v>
          </cell>
          <cell r="P73" t="str">
            <v>HONEYWELL</v>
          </cell>
          <cell r="Q73" t="str">
            <v>BZ-2RW822-A2</v>
          </cell>
          <cell r="S73">
            <v>11.33</v>
          </cell>
          <cell r="T73">
            <v>11.33</v>
          </cell>
          <cell r="U73">
            <v>11.33</v>
          </cell>
          <cell r="V73">
            <v>11.33</v>
          </cell>
          <cell r="W73">
            <v>11.33</v>
          </cell>
          <cell r="X73">
            <v>11.33</v>
          </cell>
          <cell r="Y73">
            <v>11.33</v>
          </cell>
          <cell r="Z73">
            <v>11.33</v>
          </cell>
          <cell r="AA73">
            <v>11.33</v>
          </cell>
        </row>
        <row r="74">
          <cell r="E74" t="str">
            <v>22-00190-00</v>
          </cell>
          <cell r="F74" t="str">
            <v>ELECTRO-MECHANICAL</v>
          </cell>
          <cell r="G74" t="str">
            <v>A</v>
          </cell>
          <cell r="H74" t="str">
            <v>FTG,UNION BULKHEAD,3/8SW,SS</v>
          </cell>
          <cell r="I74">
            <v>2</v>
          </cell>
          <cell r="J74">
            <v>2</v>
          </cell>
          <cell r="K74" t="str">
            <v>EA</v>
          </cell>
          <cell r="L74" t="str">
            <v>Y</v>
          </cell>
          <cell r="M74" t="str">
            <v xml:space="preserve">   </v>
          </cell>
          <cell r="N74" t="str">
            <v>L</v>
          </cell>
          <cell r="O74" t="str">
            <v>SWAGELOK SW</v>
          </cell>
          <cell r="P74" t="str">
            <v>SWAGELOK</v>
          </cell>
          <cell r="Q74" t="str">
            <v>SS-600-61</v>
          </cell>
          <cell r="S74">
            <v>20.77</v>
          </cell>
          <cell r="T74">
            <v>41.54</v>
          </cell>
          <cell r="U74">
            <v>20.77</v>
          </cell>
          <cell r="V74">
            <v>41.54</v>
          </cell>
          <cell r="W74">
            <v>20.77</v>
          </cell>
          <cell r="X74">
            <v>41.54</v>
          </cell>
          <cell r="Y74">
            <v>20.77</v>
          </cell>
          <cell r="Z74">
            <v>41.54</v>
          </cell>
          <cell r="AA74">
            <v>20.77</v>
          </cell>
        </row>
        <row r="75">
          <cell r="E75" t="str">
            <v>38-136562-06</v>
          </cell>
          <cell r="F75" t="str">
            <v>ELECTRO-MECHANICAL</v>
          </cell>
          <cell r="G75" t="str">
            <v>B</v>
          </cell>
          <cell r="H75" t="str">
            <v>CABLE,RF CURRENT SENSOR,72 IN.</v>
          </cell>
          <cell r="I75">
            <v>4</v>
          </cell>
          <cell r="J75">
            <v>4</v>
          </cell>
          <cell r="K75" t="str">
            <v>EA</v>
          </cell>
          <cell r="L75" t="str">
            <v>Y</v>
          </cell>
          <cell r="M75" t="str">
            <v xml:space="preserve">   </v>
          </cell>
          <cell r="N75" t="str">
            <v>L</v>
          </cell>
          <cell r="O75" t="str">
            <v>PASTERNACK</v>
          </cell>
          <cell r="P75" t="str">
            <v>3rd Party Supplier/Generic Website</v>
          </cell>
          <cell r="Q75" t="str">
            <v>PE3573-72</v>
          </cell>
          <cell r="S75">
            <v>74.319999999999993</v>
          </cell>
          <cell r="T75">
            <v>297.27999999999997</v>
          </cell>
          <cell r="U75">
            <v>74.319999999999993</v>
          </cell>
          <cell r="V75">
            <v>297.27999999999997</v>
          </cell>
          <cell r="W75">
            <v>74.319999999999993</v>
          </cell>
          <cell r="X75">
            <v>297.27999999999997</v>
          </cell>
          <cell r="Y75">
            <v>74.319999999999993</v>
          </cell>
          <cell r="Z75">
            <v>297.27999999999997</v>
          </cell>
          <cell r="AA75">
            <v>74.319999999999993</v>
          </cell>
        </row>
        <row r="76">
          <cell r="E76" t="str">
            <v>03-360361-02</v>
          </cell>
          <cell r="F76" t="str">
            <v>CABLES</v>
          </cell>
          <cell r="G76" t="str">
            <v>A</v>
          </cell>
          <cell r="H76" t="str">
            <v>CBL ASSY,RELAY CNTRLR,RF PCA,RF DIST,85</v>
          </cell>
          <cell r="I76">
            <v>1</v>
          </cell>
          <cell r="J76">
            <v>1</v>
          </cell>
          <cell r="K76" t="str">
            <v>EA</v>
          </cell>
          <cell r="L76" t="str">
            <v>Y</v>
          </cell>
          <cell r="M76" t="str">
            <v xml:space="preserve">   </v>
          </cell>
          <cell r="N76" t="str">
            <v>L</v>
          </cell>
          <cell r="O76" t="str">
            <v>RAPID MANUFACTURING</v>
          </cell>
          <cell r="S76">
            <v>114</v>
          </cell>
          <cell r="T76">
            <v>114</v>
          </cell>
          <cell r="U76">
            <v>114</v>
          </cell>
          <cell r="V76">
            <v>114</v>
          </cell>
          <cell r="W76">
            <v>62</v>
          </cell>
          <cell r="X76">
            <v>62</v>
          </cell>
          <cell r="Y76">
            <v>62</v>
          </cell>
          <cell r="Z76">
            <v>62</v>
          </cell>
          <cell r="AA76">
            <v>62</v>
          </cell>
        </row>
        <row r="77">
          <cell r="E77" t="str">
            <v>76-360361-02</v>
          </cell>
          <cell r="G77" t="str">
            <v>A</v>
          </cell>
          <cell r="H77" t="str">
            <v>SCHEM,CBL ASSY,RELAY CNTRLR,RF PCA,RF DI</v>
          </cell>
          <cell r="I77">
            <v>1</v>
          </cell>
          <cell r="J77">
            <v>1</v>
          </cell>
          <cell r="K77" t="str">
            <v>EA</v>
          </cell>
          <cell r="L77" t="str">
            <v>Y</v>
          </cell>
          <cell r="M77" t="str">
            <v xml:space="preserve">   </v>
          </cell>
          <cell r="N77" t="str">
            <v>Z</v>
          </cell>
          <cell r="O77" t="str">
            <v>ZZ</v>
          </cell>
          <cell r="T77">
            <v>0</v>
          </cell>
          <cell r="V77">
            <v>0</v>
          </cell>
          <cell r="X77">
            <v>0</v>
          </cell>
          <cell r="Z77">
            <v>0</v>
          </cell>
        </row>
        <row r="78">
          <cell r="E78" t="str">
            <v>38-10035-00</v>
          </cell>
          <cell r="G78" t="str">
            <v>A</v>
          </cell>
          <cell r="H78" t="str">
            <v>CABLE,10 COND,150V 22AW</v>
          </cell>
          <cell r="I78">
            <v>7.5</v>
          </cell>
          <cell r="J78">
            <v>7.5</v>
          </cell>
          <cell r="K78" t="str">
            <v>FT</v>
          </cell>
          <cell r="L78" t="str">
            <v>Y</v>
          </cell>
          <cell r="M78" t="str">
            <v xml:space="preserve">   </v>
          </cell>
          <cell r="N78" t="str">
            <v>L</v>
          </cell>
          <cell r="O78" t="str">
            <v>ZZ</v>
          </cell>
          <cell r="P78" t="str">
            <v>ALPHA WIRE</v>
          </cell>
          <cell r="Q78" t="str">
            <v>1299/10C</v>
          </cell>
          <cell r="T78">
            <v>0</v>
          </cell>
          <cell r="V78">
            <v>0</v>
          </cell>
          <cell r="X78">
            <v>0</v>
          </cell>
          <cell r="Z78">
            <v>0</v>
          </cell>
        </row>
        <row r="79">
          <cell r="E79" t="str">
            <v>39-10021-00</v>
          </cell>
          <cell r="G79" t="str">
            <v>B</v>
          </cell>
          <cell r="H79" t="str">
            <v>CONN,9 PIN D MALE CRIMP</v>
          </cell>
          <cell r="I79">
            <v>1</v>
          </cell>
          <cell r="J79">
            <v>1</v>
          </cell>
          <cell r="K79" t="str">
            <v>EA</v>
          </cell>
          <cell r="L79" t="str">
            <v>Y</v>
          </cell>
          <cell r="M79" t="str">
            <v xml:space="preserve">   </v>
          </cell>
          <cell r="N79" t="str">
            <v>L</v>
          </cell>
          <cell r="O79" t="str">
            <v>ZZ</v>
          </cell>
          <cell r="P79" t="str">
            <v>ITT CANNON</v>
          </cell>
          <cell r="Q79" t="str">
            <v>DEU-9P-K87-F0</v>
          </cell>
          <cell r="T79">
            <v>0</v>
          </cell>
          <cell r="V79">
            <v>0</v>
          </cell>
          <cell r="X79">
            <v>0</v>
          </cell>
          <cell r="Z79">
            <v>0</v>
          </cell>
        </row>
        <row r="80">
          <cell r="E80" t="str">
            <v>39-10022-00</v>
          </cell>
          <cell r="G80" t="str">
            <v>B</v>
          </cell>
          <cell r="H80" t="str">
            <v>CONN,9 PIN D FEM CRIMP</v>
          </cell>
          <cell r="I80">
            <v>1</v>
          </cell>
          <cell r="J80">
            <v>1</v>
          </cell>
          <cell r="K80" t="str">
            <v>EA</v>
          </cell>
          <cell r="L80" t="str">
            <v>Y</v>
          </cell>
          <cell r="M80" t="str">
            <v xml:space="preserve">   </v>
          </cell>
          <cell r="N80" t="str">
            <v>L</v>
          </cell>
          <cell r="O80" t="str">
            <v>ZZ</v>
          </cell>
          <cell r="P80" t="str">
            <v>ITT CANNON</v>
          </cell>
          <cell r="Q80" t="str">
            <v>DEU9SA197F0</v>
          </cell>
          <cell r="T80">
            <v>0</v>
          </cell>
          <cell r="V80">
            <v>0</v>
          </cell>
          <cell r="X80">
            <v>0</v>
          </cell>
          <cell r="Z80">
            <v>0</v>
          </cell>
        </row>
        <row r="81">
          <cell r="E81" t="str">
            <v>39-10031-00</v>
          </cell>
          <cell r="G81" t="str">
            <v>A</v>
          </cell>
          <cell r="H81" t="str">
            <v>CONTACT,PIN,24-20AWG,D-SUB</v>
          </cell>
          <cell r="I81">
            <v>9</v>
          </cell>
          <cell r="J81">
            <v>9</v>
          </cell>
          <cell r="K81" t="str">
            <v>EA</v>
          </cell>
          <cell r="L81" t="str">
            <v>Y</v>
          </cell>
          <cell r="M81" t="str">
            <v xml:space="preserve">   </v>
          </cell>
          <cell r="N81" t="str">
            <v>L</v>
          </cell>
          <cell r="O81" t="str">
            <v>ZZ</v>
          </cell>
          <cell r="P81" t="str">
            <v>ITT CANN</v>
          </cell>
          <cell r="Q81" t="str">
            <v>030-1952-000</v>
          </cell>
          <cell r="T81">
            <v>0</v>
          </cell>
          <cell r="V81">
            <v>0</v>
          </cell>
          <cell r="X81">
            <v>0</v>
          </cell>
          <cell r="Z81">
            <v>0</v>
          </cell>
        </row>
        <row r="82">
          <cell r="E82" t="str">
            <v>39-10032-00</v>
          </cell>
          <cell r="G82" t="str">
            <v>B</v>
          </cell>
          <cell r="H82" t="str">
            <v>CONTACT,SKT,24-20 AWG,D-SUB</v>
          </cell>
          <cell r="I82">
            <v>9</v>
          </cell>
          <cell r="J82">
            <v>9</v>
          </cell>
          <cell r="K82" t="str">
            <v>EA</v>
          </cell>
          <cell r="L82" t="str">
            <v>Y</v>
          </cell>
          <cell r="M82" t="str">
            <v xml:space="preserve">   </v>
          </cell>
          <cell r="N82" t="str">
            <v>L</v>
          </cell>
          <cell r="O82" t="str">
            <v>ZZ</v>
          </cell>
          <cell r="P82" t="str">
            <v>ITT CANNON</v>
          </cell>
          <cell r="Q82" t="str">
            <v>030-1953-000</v>
          </cell>
          <cell r="T82">
            <v>0</v>
          </cell>
          <cell r="V82">
            <v>0</v>
          </cell>
          <cell r="X82">
            <v>0</v>
          </cell>
          <cell r="Z82">
            <v>0</v>
          </cell>
        </row>
        <row r="83">
          <cell r="E83" t="str">
            <v>10-00059-00</v>
          </cell>
          <cell r="G83" t="str">
            <v>A</v>
          </cell>
          <cell r="H83" t="str">
            <v>HEAT SHRINK TUBING,.375,BLACK</v>
          </cell>
          <cell r="I83">
            <v>1</v>
          </cell>
          <cell r="J83">
            <v>1</v>
          </cell>
          <cell r="K83" t="str">
            <v>FT</v>
          </cell>
          <cell r="L83" t="str">
            <v>Y</v>
          </cell>
          <cell r="M83" t="str">
            <v xml:space="preserve">   </v>
          </cell>
          <cell r="N83" t="str">
            <v>L</v>
          </cell>
          <cell r="O83" t="str">
            <v>ZZ</v>
          </cell>
          <cell r="P83" t="str">
            <v>THOMAS &amp; BETTS</v>
          </cell>
          <cell r="Q83" t="str">
            <v>CP0375-0-25</v>
          </cell>
          <cell r="T83">
            <v>0</v>
          </cell>
          <cell r="V83">
            <v>0</v>
          </cell>
          <cell r="X83">
            <v>0</v>
          </cell>
          <cell r="Z83">
            <v>0</v>
          </cell>
        </row>
        <row r="84">
          <cell r="E84" t="str">
            <v>39-00021-01</v>
          </cell>
          <cell r="G84" t="str">
            <v>A</v>
          </cell>
          <cell r="H84" t="str">
            <v>BACKSHELL,9 POS CONN,D-SUB,CBL</v>
          </cell>
          <cell r="I84">
            <v>2</v>
          </cell>
          <cell r="J84">
            <v>2</v>
          </cell>
          <cell r="K84" t="str">
            <v>EA</v>
          </cell>
          <cell r="L84" t="str">
            <v>Y</v>
          </cell>
          <cell r="M84" t="str">
            <v xml:space="preserve">   </v>
          </cell>
          <cell r="N84" t="str">
            <v>L</v>
          </cell>
          <cell r="O84" t="str">
            <v>ZZ</v>
          </cell>
          <cell r="P84" t="str">
            <v>NORTHERN TECH</v>
          </cell>
          <cell r="Q84" t="str">
            <v>C88E000209</v>
          </cell>
          <cell r="T84">
            <v>0</v>
          </cell>
          <cell r="V84">
            <v>0</v>
          </cell>
          <cell r="X84">
            <v>0</v>
          </cell>
          <cell r="Z84">
            <v>0</v>
          </cell>
        </row>
        <row r="85">
          <cell r="E85" t="str">
            <v>79-00021-00</v>
          </cell>
          <cell r="G85" t="str">
            <v>A</v>
          </cell>
          <cell r="H85" t="str">
            <v>LABEL,BLANK 1 X 1/2</v>
          </cell>
          <cell r="I85">
            <v>2</v>
          </cell>
          <cell r="J85">
            <v>2</v>
          </cell>
          <cell r="K85" t="str">
            <v>EA</v>
          </cell>
          <cell r="L85" t="str">
            <v>Y</v>
          </cell>
          <cell r="M85" t="str">
            <v xml:space="preserve">   </v>
          </cell>
          <cell r="N85" t="str">
            <v>L</v>
          </cell>
          <cell r="O85" t="str">
            <v>ZZ</v>
          </cell>
          <cell r="P85" t="str">
            <v>THOMAS &amp; BETTS</v>
          </cell>
          <cell r="Q85" t="str">
            <v>WES-1112</v>
          </cell>
          <cell r="T85">
            <v>0</v>
          </cell>
          <cell r="V85">
            <v>0</v>
          </cell>
          <cell r="X85">
            <v>0</v>
          </cell>
          <cell r="Z85">
            <v>0</v>
          </cell>
        </row>
        <row r="86">
          <cell r="E86" t="str">
            <v>31-00233-00</v>
          </cell>
          <cell r="G86" t="str">
            <v>A</v>
          </cell>
          <cell r="H86" t="str">
            <v>TAPE,COPPER FOIL,1/2</v>
          </cell>
          <cell r="I86">
            <v>1</v>
          </cell>
          <cell r="J86">
            <v>1</v>
          </cell>
          <cell r="K86" t="str">
            <v>FT</v>
          </cell>
          <cell r="L86" t="str">
            <v>Y</v>
          </cell>
          <cell r="M86" t="str">
            <v xml:space="preserve">   </v>
          </cell>
          <cell r="N86" t="str">
            <v>L</v>
          </cell>
          <cell r="O86" t="str">
            <v>ZZ</v>
          </cell>
          <cell r="P86" t="str">
            <v>3M</v>
          </cell>
          <cell r="Q86" t="str">
            <v>1181 TAPE (1/2)</v>
          </cell>
          <cell r="T86">
            <v>0</v>
          </cell>
          <cell r="V86">
            <v>0</v>
          </cell>
          <cell r="X86">
            <v>0</v>
          </cell>
          <cell r="Z86">
            <v>0</v>
          </cell>
        </row>
        <row r="87">
          <cell r="E87" t="str">
            <v>03-353468-00</v>
          </cell>
          <cell r="F87" t="str">
            <v>CABLES</v>
          </cell>
          <cell r="G87" t="str">
            <v>B</v>
          </cell>
          <cell r="H87" t="str">
            <v>CBL ASSY,9DSUB,HOIST LMT SW,INTLK</v>
          </cell>
          <cell r="I87">
            <v>1</v>
          </cell>
          <cell r="J87">
            <v>1</v>
          </cell>
          <cell r="K87" t="str">
            <v>EA</v>
          </cell>
          <cell r="L87" t="str">
            <v>Y</v>
          </cell>
          <cell r="M87" t="str">
            <v xml:space="preserve">   </v>
          </cell>
          <cell r="N87" t="str">
            <v>L</v>
          </cell>
          <cell r="O87" t="str">
            <v>ASCENX TECHNOLOGIES</v>
          </cell>
          <cell r="S87">
            <v>85.93</v>
          </cell>
          <cell r="T87">
            <v>85.93</v>
          </cell>
          <cell r="U87">
            <v>85.93</v>
          </cell>
          <cell r="V87">
            <v>85.93</v>
          </cell>
          <cell r="W87">
            <v>73.709999999999994</v>
          </cell>
          <cell r="X87">
            <v>73.709999999999994</v>
          </cell>
          <cell r="Y87">
            <v>67.83</v>
          </cell>
          <cell r="Z87">
            <v>67.83</v>
          </cell>
          <cell r="AA87">
            <v>64.56</v>
          </cell>
        </row>
        <row r="88">
          <cell r="E88" t="str">
            <v>76-353468-00</v>
          </cell>
          <cell r="G88" t="str">
            <v>B</v>
          </cell>
          <cell r="H88" t="str">
            <v>SCHEM,CBL ASSY,9DSUB,HOIST LMT SW,INTLK</v>
          </cell>
          <cell r="I88">
            <v>1</v>
          </cell>
          <cell r="J88">
            <v>1</v>
          </cell>
          <cell r="K88" t="str">
            <v>EA</v>
          </cell>
          <cell r="L88" t="str">
            <v>Y</v>
          </cell>
          <cell r="M88" t="str">
            <v xml:space="preserve">   </v>
          </cell>
          <cell r="N88" t="str">
            <v>Z</v>
          </cell>
          <cell r="O88" t="str">
            <v>ZZ</v>
          </cell>
          <cell r="T88">
            <v>0</v>
          </cell>
          <cell r="V88">
            <v>0</v>
          </cell>
          <cell r="X88">
            <v>0</v>
          </cell>
          <cell r="Z88">
            <v>0</v>
          </cell>
        </row>
        <row r="89">
          <cell r="E89" t="str">
            <v>38-109763-00</v>
          </cell>
          <cell r="G89" t="str">
            <v>B</v>
          </cell>
          <cell r="H89" t="str">
            <v>CABLE,1TWPR,22AWG,150V</v>
          </cell>
          <cell r="I89">
            <v>8.1999999999999993</v>
          </cell>
          <cell r="J89">
            <v>8.1999999999999993</v>
          </cell>
          <cell r="K89" t="str">
            <v>FT</v>
          </cell>
          <cell r="L89" t="str">
            <v>Y</v>
          </cell>
          <cell r="M89" t="str">
            <v xml:space="preserve">   </v>
          </cell>
          <cell r="N89" t="str">
            <v>L</v>
          </cell>
          <cell r="O89" t="str">
            <v>ZZ</v>
          </cell>
          <cell r="P89" t="str">
            <v>ALPHA WIRE</v>
          </cell>
          <cell r="Q89" t="str">
            <v>2211C</v>
          </cell>
          <cell r="T89">
            <v>0</v>
          </cell>
          <cell r="V89">
            <v>0</v>
          </cell>
          <cell r="X89">
            <v>0</v>
          </cell>
          <cell r="Z89">
            <v>0</v>
          </cell>
        </row>
        <row r="90">
          <cell r="E90" t="str">
            <v>39-10021-00</v>
          </cell>
          <cell r="G90" t="str">
            <v>B</v>
          </cell>
          <cell r="H90" t="str">
            <v>CONN,9 PIN D MALE CRIMP</v>
          </cell>
          <cell r="I90">
            <v>1</v>
          </cell>
          <cell r="J90">
            <v>1</v>
          </cell>
          <cell r="K90" t="str">
            <v>EA</v>
          </cell>
          <cell r="L90" t="str">
            <v>Y</v>
          </cell>
          <cell r="M90" t="str">
            <v xml:space="preserve">   </v>
          </cell>
          <cell r="N90" t="str">
            <v>L</v>
          </cell>
          <cell r="O90" t="str">
            <v>ZZ</v>
          </cell>
          <cell r="P90" t="str">
            <v>ITT CANNON</v>
          </cell>
          <cell r="Q90" t="str">
            <v>DEU-9P-K87-F0</v>
          </cell>
          <cell r="T90">
            <v>0</v>
          </cell>
          <cell r="V90">
            <v>0</v>
          </cell>
          <cell r="X90">
            <v>0</v>
          </cell>
          <cell r="Z90">
            <v>0</v>
          </cell>
        </row>
        <row r="91">
          <cell r="E91" t="str">
            <v>39-340908-09</v>
          </cell>
          <cell r="G91" t="str">
            <v>B</v>
          </cell>
          <cell r="H91" t="str">
            <v>BACKSHELL,9PIN,45DEG,METAL HOOD</v>
          </cell>
          <cell r="I91">
            <v>1</v>
          </cell>
          <cell r="J91">
            <v>1</v>
          </cell>
          <cell r="K91" t="str">
            <v>EA</v>
          </cell>
          <cell r="L91" t="str">
            <v>Y</v>
          </cell>
          <cell r="M91" t="str">
            <v xml:space="preserve">   </v>
          </cell>
          <cell r="N91" t="str">
            <v>L</v>
          </cell>
          <cell r="O91" t="str">
            <v>ZZ</v>
          </cell>
          <cell r="P91" t="str">
            <v>MOLEX, LLC</v>
          </cell>
          <cell r="Q91">
            <v>1727040095</v>
          </cell>
          <cell r="T91">
            <v>0</v>
          </cell>
          <cell r="V91">
            <v>0</v>
          </cell>
          <cell r="X91">
            <v>0</v>
          </cell>
          <cell r="Z91">
            <v>0</v>
          </cell>
        </row>
        <row r="92">
          <cell r="E92" t="str">
            <v>39-10031-00</v>
          </cell>
          <cell r="G92" t="str">
            <v>A</v>
          </cell>
          <cell r="H92" t="str">
            <v>CONTACT,PIN,24-20AWG,D-SUB</v>
          </cell>
          <cell r="I92">
            <v>5</v>
          </cell>
          <cell r="J92">
            <v>5</v>
          </cell>
          <cell r="K92" t="str">
            <v>EA</v>
          </cell>
          <cell r="L92" t="str">
            <v>Y</v>
          </cell>
          <cell r="M92" t="str">
            <v xml:space="preserve">   </v>
          </cell>
          <cell r="N92" t="str">
            <v>L</v>
          </cell>
          <cell r="O92" t="str">
            <v>ZZ</v>
          </cell>
          <cell r="P92" t="str">
            <v>ITT CANN</v>
          </cell>
          <cell r="Q92" t="str">
            <v>030-1952-000</v>
          </cell>
          <cell r="T92">
            <v>0</v>
          </cell>
          <cell r="V92">
            <v>0</v>
          </cell>
          <cell r="X92">
            <v>0</v>
          </cell>
          <cell r="Z92">
            <v>0</v>
          </cell>
        </row>
        <row r="93">
          <cell r="E93" t="str">
            <v>31-00233-00</v>
          </cell>
          <cell r="G93" t="str">
            <v>A</v>
          </cell>
          <cell r="H93" t="str">
            <v>TAPE,COPPER FOIL,1/2</v>
          </cell>
          <cell r="I93">
            <v>1</v>
          </cell>
          <cell r="J93">
            <v>1</v>
          </cell>
          <cell r="K93" t="str">
            <v>FT</v>
          </cell>
          <cell r="L93" t="str">
            <v>Y</v>
          </cell>
          <cell r="M93" t="str">
            <v xml:space="preserve">   </v>
          </cell>
          <cell r="N93" t="str">
            <v>L</v>
          </cell>
          <cell r="O93" t="str">
            <v>ZZ</v>
          </cell>
          <cell r="P93" t="str">
            <v>3M</v>
          </cell>
          <cell r="Q93" t="str">
            <v>1181 TAPE (1/2)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</row>
        <row r="94">
          <cell r="E94" t="str">
            <v>79-00021-00</v>
          </cell>
          <cell r="G94" t="str">
            <v>A</v>
          </cell>
          <cell r="H94" t="str">
            <v>LABEL,BLANK 1 X 1/2</v>
          </cell>
          <cell r="I94">
            <v>3</v>
          </cell>
          <cell r="J94">
            <v>3</v>
          </cell>
          <cell r="K94" t="str">
            <v>EA</v>
          </cell>
          <cell r="L94" t="str">
            <v>Y</v>
          </cell>
          <cell r="M94" t="str">
            <v xml:space="preserve">   </v>
          </cell>
          <cell r="N94" t="str">
            <v>L</v>
          </cell>
          <cell r="O94" t="str">
            <v>ZZ</v>
          </cell>
          <cell r="P94" t="str">
            <v>THOMAS &amp; BETTS</v>
          </cell>
          <cell r="Q94" t="str">
            <v>WES-1112</v>
          </cell>
          <cell r="T94">
            <v>0</v>
          </cell>
          <cell r="V94">
            <v>0</v>
          </cell>
          <cell r="X94">
            <v>0</v>
          </cell>
          <cell r="Z94">
            <v>0</v>
          </cell>
        </row>
        <row r="95">
          <cell r="E95" t="str">
            <v>10-00058-00</v>
          </cell>
          <cell r="G95" t="str">
            <v>A</v>
          </cell>
          <cell r="H95" t="str">
            <v>HEAT SHRINK TUBING,.5,BLACK</v>
          </cell>
          <cell r="I95">
            <v>1</v>
          </cell>
          <cell r="J95">
            <v>1</v>
          </cell>
          <cell r="K95" t="str">
            <v>FT</v>
          </cell>
          <cell r="L95" t="str">
            <v>Y</v>
          </cell>
          <cell r="M95" t="str">
            <v xml:space="preserve">   </v>
          </cell>
          <cell r="N95" t="str">
            <v>L</v>
          </cell>
          <cell r="O95" t="str">
            <v>ZZ</v>
          </cell>
          <cell r="P95" t="str">
            <v>GOURMET ELEC LTD</v>
          </cell>
          <cell r="Q95" t="str">
            <v>B212-SB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</row>
        <row r="96">
          <cell r="E96" t="str">
            <v>31-00200-00</v>
          </cell>
          <cell r="G96" t="str">
            <v>A</v>
          </cell>
          <cell r="H96" t="str">
            <v>TERM RING,STUD,6</v>
          </cell>
          <cell r="I96">
            <v>5</v>
          </cell>
          <cell r="J96">
            <v>5</v>
          </cell>
          <cell r="K96" t="str">
            <v>EA</v>
          </cell>
          <cell r="L96" t="str">
            <v>Y</v>
          </cell>
          <cell r="M96" t="str">
            <v xml:space="preserve">   </v>
          </cell>
          <cell r="N96" t="str">
            <v>L</v>
          </cell>
          <cell r="O96" t="str">
            <v>ZZ</v>
          </cell>
          <cell r="P96" t="str">
            <v>HOLLINGSWORTH</v>
          </cell>
          <cell r="Q96" t="str">
            <v>XR1885-SN</v>
          </cell>
          <cell r="T96">
            <v>0</v>
          </cell>
          <cell r="V96">
            <v>0</v>
          </cell>
          <cell r="X96">
            <v>0</v>
          </cell>
          <cell r="Z96">
            <v>0</v>
          </cell>
        </row>
        <row r="97">
          <cell r="E97" t="str">
            <v>79-307256-00</v>
          </cell>
          <cell r="G97" t="str">
            <v>B</v>
          </cell>
          <cell r="H97" t="str">
            <v>LABEL,BLANK,1.015W X 0.182H,HEAT SHRIN</v>
          </cell>
          <cell r="I97">
            <v>5</v>
          </cell>
          <cell r="J97">
            <v>5</v>
          </cell>
          <cell r="K97" t="str">
            <v>EA</v>
          </cell>
          <cell r="L97" t="str">
            <v>Y</v>
          </cell>
          <cell r="M97" t="str">
            <v xml:space="preserve">   </v>
          </cell>
          <cell r="N97" t="str">
            <v>L</v>
          </cell>
          <cell r="O97" t="str">
            <v>ZZ</v>
          </cell>
          <cell r="P97" t="str">
            <v>BRADY CORPORATION</v>
          </cell>
          <cell r="Q97" t="str">
            <v>PSPT-094-1-WT</v>
          </cell>
          <cell r="T97">
            <v>0</v>
          </cell>
          <cell r="V97">
            <v>0</v>
          </cell>
          <cell r="X97">
            <v>0</v>
          </cell>
          <cell r="Z97">
            <v>0</v>
          </cell>
        </row>
        <row r="98">
          <cell r="E98" t="str">
            <v>10-00060-00</v>
          </cell>
          <cell r="G98" t="str">
            <v>B</v>
          </cell>
          <cell r="H98" t="str">
            <v>HEAT SHRINK TUBING,.25,BLACK</v>
          </cell>
          <cell r="I98">
            <v>1</v>
          </cell>
          <cell r="J98">
            <v>1</v>
          </cell>
          <cell r="K98" t="str">
            <v>FT</v>
          </cell>
          <cell r="L98" t="str">
            <v>Y</v>
          </cell>
          <cell r="M98" t="str">
            <v xml:space="preserve">   </v>
          </cell>
          <cell r="N98" t="str">
            <v>L</v>
          </cell>
          <cell r="O98" t="str">
            <v>ZZ</v>
          </cell>
          <cell r="P98" t="str">
            <v>THOMAS &amp; BETTS</v>
          </cell>
          <cell r="Q98" t="str">
            <v>CP0250-0-25</v>
          </cell>
          <cell r="T98">
            <v>0</v>
          </cell>
          <cell r="V98">
            <v>0</v>
          </cell>
          <cell r="X98">
            <v>0</v>
          </cell>
          <cell r="Z98">
            <v>0</v>
          </cell>
        </row>
        <row r="99">
          <cell r="E99" t="str">
            <v>39-178687-00</v>
          </cell>
          <cell r="G99" t="str">
            <v>B</v>
          </cell>
          <cell r="H99" t="str">
            <v>BACKSHELL,CLIP FOR FCT CONNS</v>
          </cell>
          <cell r="I99">
            <v>2</v>
          </cell>
          <cell r="J99">
            <v>2</v>
          </cell>
          <cell r="K99" t="str">
            <v>EA</v>
          </cell>
          <cell r="L99" t="str">
            <v>Y</v>
          </cell>
          <cell r="M99" t="str">
            <v xml:space="preserve">   </v>
          </cell>
          <cell r="N99" t="str">
            <v>L</v>
          </cell>
          <cell r="O99" t="str">
            <v>ZZ</v>
          </cell>
          <cell r="P99" t="str">
            <v>MOLEX, LLC</v>
          </cell>
          <cell r="Q99">
            <v>1731120066</v>
          </cell>
          <cell r="T99">
            <v>0</v>
          </cell>
          <cell r="V99">
            <v>0</v>
          </cell>
          <cell r="X99">
            <v>0</v>
          </cell>
          <cell r="Z99">
            <v>0</v>
          </cell>
        </row>
        <row r="100">
          <cell r="E100" t="str">
            <v>38-145006-03</v>
          </cell>
          <cell r="G100" t="str">
            <v>C</v>
          </cell>
          <cell r="H100" t="str">
            <v>CABLE,3 COND,22AWG,F SHLD</v>
          </cell>
          <cell r="I100">
            <v>6.4</v>
          </cell>
          <cell r="J100">
            <v>6.4</v>
          </cell>
          <cell r="K100" t="str">
            <v>FT</v>
          </cell>
          <cell r="L100" t="str">
            <v>Y</v>
          </cell>
          <cell r="M100" t="str">
            <v xml:space="preserve">   </v>
          </cell>
          <cell r="N100" t="str">
            <v>L</v>
          </cell>
          <cell r="O100" t="str">
            <v>ZZ</v>
          </cell>
          <cell r="P100" t="str">
            <v>ALPHA WIRE</v>
          </cell>
          <cell r="Q100" t="str">
            <v>1293C</v>
          </cell>
          <cell r="T100">
            <v>0</v>
          </cell>
          <cell r="V100">
            <v>0</v>
          </cell>
          <cell r="X100">
            <v>0</v>
          </cell>
          <cell r="Z100">
            <v>0</v>
          </cell>
        </row>
        <row r="101">
          <cell r="E101" t="str">
            <v>74-10024-00</v>
          </cell>
          <cell r="G101" t="str">
            <v>P</v>
          </cell>
          <cell r="H101" t="str">
            <v>PROC. ELEC. ASS'Y INSTR.</v>
          </cell>
          <cell r="I101">
            <v>1</v>
          </cell>
          <cell r="J101">
            <v>1</v>
          </cell>
          <cell r="K101" t="str">
            <v>EA</v>
          </cell>
          <cell r="L101" t="str">
            <v>Y</v>
          </cell>
          <cell r="M101" t="str">
            <v xml:space="preserve">   </v>
          </cell>
          <cell r="N101" t="str">
            <v>Z</v>
          </cell>
          <cell r="O101" t="str">
            <v>ZZ</v>
          </cell>
          <cell r="T101">
            <v>0</v>
          </cell>
          <cell r="V101">
            <v>0</v>
          </cell>
          <cell r="X101">
            <v>0</v>
          </cell>
          <cell r="Z101">
            <v>0</v>
          </cell>
        </row>
        <row r="102">
          <cell r="E102" t="str">
            <v>74-024094-00</v>
          </cell>
          <cell r="G102" t="str">
            <v>U</v>
          </cell>
          <cell r="H102" t="str">
            <v>PROC,PART IDENTIFICATION</v>
          </cell>
          <cell r="I102">
            <v>1</v>
          </cell>
          <cell r="J102">
            <v>1</v>
          </cell>
          <cell r="K102" t="str">
            <v>EA</v>
          </cell>
          <cell r="L102" t="str">
            <v>Y</v>
          </cell>
          <cell r="M102" t="str">
            <v xml:space="preserve">   </v>
          </cell>
          <cell r="N102" t="str">
            <v>Z</v>
          </cell>
          <cell r="O102" t="str">
            <v>ZZ</v>
          </cell>
          <cell r="T102">
            <v>0</v>
          </cell>
          <cell r="V102">
            <v>0</v>
          </cell>
          <cell r="X102">
            <v>0</v>
          </cell>
          <cell r="Z102">
            <v>0</v>
          </cell>
        </row>
        <row r="103">
          <cell r="E103" t="str">
            <v>965-208382-001</v>
          </cell>
          <cell r="G103" t="str">
            <v>A</v>
          </cell>
          <cell r="H103" t="str">
            <v>EPOXY,FAST SET,50ML CNTNR SIZE</v>
          </cell>
          <cell r="I103">
            <v>1</v>
          </cell>
          <cell r="J103">
            <v>1</v>
          </cell>
          <cell r="K103" t="str">
            <v>EA</v>
          </cell>
          <cell r="L103" t="str">
            <v>Y</v>
          </cell>
          <cell r="M103" t="str">
            <v xml:space="preserve">   </v>
          </cell>
          <cell r="N103" t="str">
            <v>Z</v>
          </cell>
          <cell r="O103" t="str">
            <v>ZZ</v>
          </cell>
          <cell r="P103" t="str">
            <v>ITW DEVCON, INC.</v>
          </cell>
          <cell r="Q103">
            <v>14270</v>
          </cell>
          <cell r="T103">
            <v>0</v>
          </cell>
          <cell r="V103">
            <v>0</v>
          </cell>
          <cell r="X103">
            <v>0</v>
          </cell>
          <cell r="Z103">
            <v>0</v>
          </cell>
        </row>
        <row r="104">
          <cell r="E104" t="str">
            <v>79-10179-00</v>
          </cell>
          <cell r="G104" t="str">
            <v>A</v>
          </cell>
          <cell r="H104" t="str">
            <v>MARKER, WIRE (1-33)</v>
          </cell>
          <cell r="I104">
            <v>1</v>
          </cell>
          <cell r="J104">
            <v>1</v>
          </cell>
          <cell r="K104" t="str">
            <v>EA</v>
          </cell>
          <cell r="L104" t="str">
            <v>Y</v>
          </cell>
          <cell r="M104" t="str">
            <v xml:space="preserve">   </v>
          </cell>
          <cell r="N104" t="str">
            <v>Z</v>
          </cell>
          <cell r="O104" t="str">
            <v>ZZ</v>
          </cell>
          <cell r="P104" t="str">
            <v>BRADY CORPORATION</v>
          </cell>
          <cell r="Q104" t="str">
            <v>WM-1-33-3/4</v>
          </cell>
          <cell r="T104">
            <v>0</v>
          </cell>
          <cell r="V104">
            <v>0</v>
          </cell>
          <cell r="X104">
            <v>0</v>
          </cell>
          <cell r="Z104">
            <v>0</v>
          </cell>
        </row>
        <row r="105">
          <cell r="E105" t="str">
            <v>79-10444-00</v>
          </cell>
          <cell r="G105" t="str">
            <v>B</v>
          </cell>
          <cell r="H105" t="str">
            <v>LABEL,A-Z,0-15,(+),(-),(/),WIRE MARKING</v>
          </cell>
          <cell r="I105">
            <v>1</v>
          </cell>
          <cell r="J105">
            <v>1</v>
          </cell>
          <cell r="K105" t="str">
            <v>EA</v>
          </cell>
          <cell r="L105" t="str">
            <v>Y</v>
          </cell>
          <cell r="M105" t="str">
            <v xml:space="preserve">   </v>
          </cell>
          <cell r="N105" t="str">
            <v>Z</v>
          </cell>
          <cell r="O105" t="str">
            <v>ZZ</v>
          </cell>
          <cell r="P105" t="str">
            <v>BRADY CORPORATION</v>
          </cell>
          <cell r="Q105" t="str">
            <v>PWM-PK-2</v>
          </cell>
          <cell r="T105">
            <v>0</v>
          </cell>
          <cell r="V105">
            <v>0</v>
          </cell>
          <cell r="X105">
            <v>0</v>
          </cell>
          <cell r="Z105">
            <v>0</v>
          </cell>
        </row>
        <row r="106">
          <cell r="E106" t="str">
            <v>79-10183-00</v>
          </cell>
          <cell r="G106" t="str">
            <v>B</v>
          </cell>
          <cell r="H106" t="str">
            <v>MARKERS,WIRE WRITE ON</v>
          </cell>
          <cell r="I106">
            <v>1</v>
          </cell>
          <cell r="J106">
            <v>1</v>
          </cell>
          <cell r="K106" t="str">
            <v>EA</v>
          </cell>
          <cell r="L106" t="str">
            <v>Y</v>
          </cell>
          <cell r="M106" t="str">
            <v xml:space="preserve">   </v>
          </cell>
          <cell r="N106" t="str">
            <v>Z</v>
          </cell>
          <cell r="O106" t="str">
            <v>ZZ</v>
          </cell>
          <cell r="P106" t="str">
            <v>BRADY CORPORATION</v>
          </cell>
          <cell r="Q106" t="str">
            <v>SLFW-250-PK</v>
          </cell>
          <cell r="T106">
            <v>0</v>
          </cell>
          <cell r="V106">
            <v>0</v>
          </cell>
          <cell r="X106">
            <v>0</v>
          </cell>
          <cell r="Z106">
            <v>0</v>
          </cell>
        </row>
        <row r="107">
          <cell r="E107" t="str">
            <v>79-10179-01</v>
          </cell>
          <cell r="G107" t="str">
            <v>A</v>
          </cell>
          <cell r="H107" t="str">
            <v>MARKER, WIRE, 34-66</v>
          </cell>
          <cell r="I107">
            <v>1</v>
          </cell>
          <cell r="J107">
            <v>1</v>
          </cell>
          <cell r="K107" t="str">
            <v>EA</v>
          </cell>
          <cell r="L107" t="str">
            <v>Y</v>
          </cell>
          <cell r="M107" t="str">
            <v xml:space="preserve">   </v>
          </cell>
          <cell r="N107" t="str">
            <v>Z</v>
          </cell>
          <cell r="O107" t="str">
            <v>ZZ</v>
          </cell>
          <cell r="T107">
            <v>0</v>
          </cell>
          <cell r="V107">
            <v>0</v>
          </cell>
          <cell r="X107">
            <v>0</v>
          </cell>
          <cell r="Z107">
            <v>0</v>
          </cell>
        </row>
        <row r="108">
          <cell r="E108" t="str">
            <v>79-10179-02</v>
          </cell>
          <cell r="G108" t="str">
            <v>A</v>
          </cell>
          <cell r="H108" t="str">
            <v>MARKER, WIRE 67-99</v>
          </cell>
          <cell r="I108">
            <v>1</v>
          </cell>
          <cell r="J108">
            <v>1</v>
          </cell>
          <cell r="K108" t="str">
            <v>EA</v>
          </cell>
          <cell r="L108" t="str">
            <v>Y</v>
          </cell>
          <cell r="M108" t="str">
            <v xml:space="preserve">   </v>
          </cell>
          <cell r="N108" t="str">
            <v>Z</v>
          </cell>
          <cell r="O108" t="str">
            <v>ZZ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</row>
        <row r="109">
          <cell r="E109" t="str">
            <v>79-00021-00</v>
          </cell>
          <cell r="G109" t="str">
            <v>A</v>
          </cell>
          <cell r="H109" t="str">
            <v>LABEL,BLANK 1 X 1/2</v>
          </cell>
          <cell r="I109">
            <v>1</v>
          </cell>
          <cell r="J109">
            <v>1</v>
          </cell>
          <cell r="K109" t="str">
            <v>EA</v>
          </cell>
          <cell r="L109" t="str">
            <v>Y</v>
          </cell>
          <cell r="M109" t="str">
            <v xml:space="preserve">   </v>
          </cell>
          <cell r="N109" t="str">
            <v>Z</v>
          </cell>
          <cell r="O109" t="str">
            <v>ZZ</v>
          </cell>
          <cell r="P109" t="str">
            <v>THOMAS &amp; BETTS</v>
          </cell>
          <cell r="Q109" t="str">
            <v>WES-1112</v>
          </cell>
          <cell r="T109">
            <v>0</v>
          </cell>
          <cell r="V109">
            <v>0</v>
          </cell>
          <cell r="X109">
            <v>0</v>
          </cell>
          <cell r="Z109">
            <v>0</v>
          </cell>
        </row>
        <row r="110">
          <cell r="E110" t="str">
            <v>79-00021-01</v>
          </cell>
          <cell r="G110" t="str">
            <v>A</v>
          </cell>
          <cell r="H110" t="str">
            <v>LABEL,BLANK 1 X 1</v>
          </cell>
          <cell r="I110">
            <v>1</v>
          </cell>
          <cell r="J110">
            <v>1</v>
          </cell>
          <cell r="K110" t="str">
            <v>EA</v>
          </cell>
          <cell r="L110" t="str">
            <v>Y</v>
          </cell>
          <cell r="M110" t="str">
            <v xml:space="preserve">   </v>
          </cell>
          <cell r="N110" t="str">
            <v>Z</v>
          </cell>
          <cell r="O110" t="str">
            <v>ZZ</v>
          </cell>
          <cell r="P110" t="str">
            <v>T &amp; B</v>
          </cell>
          <cell r="Q110" t="str">
            <v>WES-1334</v>
          </cell>
          <cell r="T110">
            <v>0</v>
          </cell>
          <cell r="V110">
            <v>0</v>
          </cell>
          <cell r="X110">
            <v>0</v>
          </cell>
          <cell r="Z110">
            <v>0</v>
          </cell>
        </row>
        <row r="111">
          <cell r="E111" t="str">
            <v>79-00021-02</v>
          </cell>
          <cell r="G111" t="str">
            <v>A</v>
          </cell>
          <cell r="H111" t="str">
            <v>LABEL,CBL MARKING,1X.5X1.5,BLANK,WRITE-O</v>
          </cell>
          <cell r="I111">
            <v>1</v>
          </cell>
          <cell r="J111">
            <v>1</v>
          </cell>
          <cell r="K111" t="str">
            <v>EA</v>
          </cell>
          <cell r="L111" t="str">
            <v>Y</v>
          </cell>
          <cell r="M111" t="str">
            <v xml:space="preserve">   </v>
          </cell>
          <cell r="N111" t="str">
            <v>Z</v>
          </cell>
          <cell r="O111" t="str">
            <v>ZZ</v>
          </cell>
          <cell r="P111" t="str">
            <v>THOMAS &amp; BETTS</v>
          </cell>
          <cell r="Q111" t="str">
            <v>WLP-1112</v>
          </cell>
          <cell r="T111">
            <v>0</v>
          </cell>
          <cell r="V111">
            <v>0</v>
          </cell>
          <cell r="X111">
            <v>0</v>
          </cell>
          <cell r="Z111">
            <v>0</v>
          </cell>
        </row>
        <row r="112">
          <cell r="E112" t="str">
            <v>79-00021-03</v>
          </cell>
          <cell r="G112" t="str">
            <v>A</v>
          </cell>
          <cell r="H112" t="str">
            <v>LABEL,CBL MARKING,1X1X3,BLANK,WRITE-ON,S</v>
          </cell>
          <cell r="I112">
            <v>1</v>
          </cell>
          <cell r="J112">
            <v>1</v>
          </cell>
          <cell r="K112" t="str">
            <v>EA</v>
          </cell>
          <cell r="L112" t="str">
            <v>Y</v>
          </cell>
          <cell r="M112" t="str">
            <v xml:space="preserve">   </v>
          </cell>
          <cell r="N112" t="str">
            <v>Z</v>
          </cell>
          <cell r="O112" t="str">
            <v>ZZ</v>
          </cell>
          <cell r="P112" t="str">
            <v>THOMAS &amp; BETTS</v>
          </cell>
          <cell r="Q112" t="str">
            <v>WLP-1300</v>
          </cell>
          <cell r="T112">
            <v>0</v>
          </cell>
          <cell r="V112">
            <v>0</v>
          </cell>
          <cell r="X112">
            <v>0</v>
          </cell>
          <cell r="Z112">
            <v>0</v>
          </cell>
        </row>
        <row r="113">
          <cell r="E113" t="str">
            <v>79-00021-04</v>
          </cell>
          <cell r="G113" t="str">
            <v>B</v>
          </cell>
          <cell r="H113" t="str">
            <v>LABEL,CBL MARKING,1X1X5,BLANK,WRITE-ON,S</v>
          </cell>
          <cell r="I113">
            <v>1</v>
          </cell>
          <cell r="J113">
            <v>1</v>
          </cell>
          <cell r="K113" t="str">
            <v>EA</v>
          </cell>
          <cell r="L113" t="str">
            <v>Y</v>
          </cell>
          <cell r="M113" t="str">
            <v xml:space="preserve">   </v>
          </cell>
          <cell r="N113" t="str">
            <v>Z</v>
          </cell>
          <cell r="O113" t="str">
            <v>ZZ</v>
          </cell>
          <cell r="P113" t="str">
            <v>THOMAS &amp; BETTS</v>
          </cell>
          <cell r="Q113" t="str">
            <v>THT-139-461-2</v>
          </cell>
          <cell r="T113">
            <v>0</v>
          </cell>
          <cell r="V113">
            <v>0</v>
          </cell>
          <cell r="X113">
            <v>0</v>
          </cell>
          <cell r="Z113">
            <v>0</v>
          </cell>
        </row>
        <row r="114">
          <cell r="E114" t="str">
            <v>74-032409-00</v>
          </cell>
          <cell r="G114" t="str">
            <v>C</v>
          </cell>
          <cell r="H114" t="str">
            <v>WORKMANSHIP STANDARDS</v>
          </cell>
          <cell r="I114">
            <v>1</v>
          </cell>
          <cell r="J114">
            <v>1</v>
          </cell>
          <cell r="K114" t="str">
            <v>EA</v>
          </cell>
          <cell r="L114" t="str">
            <v>Y</v>
          </cell>
          <cell r="M114" t="str">
            <v xml:space="preserve">   </v>
          </cell>
          <cell r="N114" t="str">
            <v>Z</v>
          </cell>
          <cell r="O114" t="str">
            <v>ZZ</v>
          </cell>
          <cell r="T114">
            <v>0</v>
          </cell>
          <cell r="V114">
            <v>0</v>
          </cell>
          <cell r="X114">
            <v>0</v>
          </cell>
          <cell r="Z114">
            <v>0</v>
          </cell>
        </row>
        <row r="115">
          <cell r="E115" t="str">
            <v>202-328325-001</v>
          </cell>
          <cell r="G115" t="str">
            <v>F</v>
          </cell>
          <cell r="H115" t="str">
            <v>PROC,CRIMP TERMINATION GUIDELINE</v>
          </cell>
          <cell r="I115">
            <v>1</v>
          </cell>
          <cell r="J115">
            <v>1</v>
          </cell>
          <cell r="K115" t="str">
            <v>EA</v>
          </cell>
          <cell r="L115" t="str">
            <v>Y</v>
          </cell>
          <cell r="M115" t="str">
            <v xml:space="preserve">   </v>
          </cell>
          <cell r="N115" t="str">
            <v>Z</v>
          </cell>
          <cell r="O115" t="str">
            <v>ZZ</v>
          </cell>
          <cell r="T115">
            <v>0</v>
          </cell>
          <cell r="V115">
            <v>0</v>
          </cell>
          <cell r="X115">
            <v>0</v>
          </cell>
          <cell r="Z115">
            <v>0</v>
          </cell>
        </row>
        <row r="116">
          <cell r="E116" t="str">
            <v>74-024094-00</v>
          </cell>
          <cell r="G116" t="str">
            <v>U</v>
          </cell>
          <cell r="H116" t="str">
            <v>PROC,PART IDENTIFICATION</v>
          </cell>
          <cell r="I116">
            <v>1</v>
          </cell>
          <cell r="J116">
            <v>1</v>
          </cell>
          <cell r="K116" t="str">
            <v>EA</v>
          </cell>
          <cell r="L116" t="str">
            <v>Y</v>
          </cell>
          <cell r="M116" t="str">
            <v xml:space="preserve">   </v>
          </cell>
          <cell r="N116" t="str">
            <v>Z</v>
          </cell>
          <cell r="O116" t="str">
            <v>ZZ</v>
          </cell>
          <cell r="T116">
            <v>0</v>
          </cell>
          <cell r="V116">
            <v>0</v>
          </cell>
          <cell r="X116">
            <v>0</v>
          </cell>
          <cell r="Z116">
            <v>0</v>
          </cell>
        </row>
        <row r="117">
          <cell r="E117" t="str">
            <v>603-090436-001</v>
          </cell>
          <cell r="G117" t="str">
            <v>J</v>
          </cell>
          <cell r="H117" t="str">
            <v>SPECIFICATION,PACKAGING</v>
          </cell>
          <cell r="I117">
            <v>1</v>
          </cell>
          <cell r="J117">
            <v>1</v>
          </cell>
          <cell r="K117" t="str">
            <v>EA</v>
          </cell>
          <cell r="L117" t="str">
            <v>Y</v>
          </cell>
          <cell r="M117" t="str">
            <v xml:space="preserve">   </v>
          </cell>
          <cell r="N117" t="str">
            <v>Z</v>
          </cell>
          <cell r="O117" t="str">
            <v>ZZ</v>
          </cell>
          <cell r="T117">
            <v>0</v>
          </cell>
          <cell r="V117">
            <v>0</v>
          </cell>
          <cell r="X117">
            <v>0</v>
          </cell>
          <cell r="Z117">
            <v>0</v>
          </cell>
        </row>
        <row r="118">
          <cell r="E118" t="str">
            <v>03-385320-00</v>
          </cell>
          <cell r="F118" t="str">
            <v>CABLES</v>
          </cell>
          <cell r="G118" t="str">
            <v>A</v>
          </cell>
          <cell r="H118" t="str">
            <v>CBL ASSY,EIOC 0 TO AE MATCH INTFC,PM</v>
          </cell>
          <cell r="I118">
            <v>1</v>
          </cell>
          <cell r="J118">
            <v>1</v>
          </cell>
          <cell r="K118" t="str">
            <v>EA</v>
          </cell>
          <cell r="L118" t="str">
            <v>Y</v>
          </cell>
          <cell r="M118" t="str">
            <v xml:space="preserve">   </v>
          </cell>
          <cell r="N118" t="str">
            <v>L</v>
          </cell>
          <cell r="O118" t="str">
            <v>RAPID MANUFACTURING</v>
          </cell>
          <cell r="S118">
            <v>146</v>
          </cell>
          <cell r="T118">
            <v>146</v>
          </cell>
          <cell r="U118">
            <v>146</v>
          </cell>
          <cell r="V118">
            <v>146</v>
          </cell>
          <cell r="W118">
            <v>146</v>
          </cell>
          <cell r="X118">
            <v>146</v>
          </cell>
          <cell r="Y118">
            <v>113</v>
          </cell>
          <cell r="Z118">
            <v>113</v>
          </cell>
          <cell r="AA118">
            <v>113</v>
          </cell>
        </row>
        <row r="119">
          <cell r="E119" t="str">
            <v>76-385320-00</v>
          </cell>
          <cell r="G119" t="str">
            <v>A</v>
          </cell>
          <cell r="H119" t="str">
            <v>SCHEM,CBL ASSY,EIOC 0 TO AE MATCH INTFC,</v>
          </cell>
          <cell r="I119">
            <v>1</v>
          </cell>
          <cell r="J119">
            <v>1</v>
          </cell>
          <cell r="K119" t="str">
            <v>EA</v>
          </cell>
          <cell r="L119" t="str">
            <v>Y</v>
          </cell>
          <cell r="M119" t="str">
            <v xml:space="preserve">   </v>
          </cell>
          <cell r="N119" t="str">
            <v>Z</v>
          </cell>
          <cell r="O119" t="str">
            <v>ZZ</v>
          </cell>
          <cell r="T119">
            <v>0</v>
          </cell>
          <cell r="V119">
            <v>0</v>
          </cell>
          <cell r="X119">
            <v>0</v>
          </cell>
          <cell r="Z119">
            <v>0</v>
          </cell>
        </row>
        <row r="120">
          <cell r="E120" t="str">
            <v>39-340908-25</v>
          </cell>
          <cell r="G120" t="str">
            <v>B</v>
          </cell>
          <cell r="H120" t="str">
            <v>BACKSHELL,25PIN,45DEG,METAL HOOD</v>
          </cell>
          <cell r="I120">
            <v>1</v>
          </cell>
          <cell r="J120">
            <v>1</v>
          </cell>
          <cell r="K120" t="str">
            <v>EA</v>
          </cell>
          <cell r="L120" t="str">
            <v>Y</v>
          </cell>
          <cell r="M120" t="str">
            <v xml:space="preserve">   </v>
          </cell>
          <cell r="N120" t="str">
            <v>L</v>
          </cell>
          <cell r="O120" t="str">
            <v>ZZ</v>
          </cell>
          <cell r="P120" t="str">
            <v>MOLEX, LLC</v>
          </cell>
          <cell r="Q120">
            <v>1727040099</v>
          </cell>
          <cell r="T120">
            <v>0</v>
          </cell>
          <cell r="V120">
            <v>0</v>
          </cell>
          <cell r="X120">
            <v>0</v>
          </cell>
          <cell r="Z120">
            <v>0</v>
          </cell>
        </row>
        <row r="121">
          <cell r="E121" t="str">
            <v>39-178687-00</v>
          </cell>
          <cell r="G121" t="str">
            <v>B</v>
          </cell>
          <cell r="H121" t="str">
            <v>BACKSHELL,CLIP FOR FCT CONNS</v>
          </cell>
          <cell r="I121">
            <v>2</v>
          </cell>
          <cell r="J121">
            <v>2</v>
          </cell>
          <cell r="K121" t="str">
            <v>EA</v>
          </cell>
          <cell r="L121" t="str">
            <v>Y</v>
          </cell>
          <cell r="M121" t="str">
            <v xml:space="preserve">   </v>
          </cell>
          <cell r="N121" t="str">
            <v>L</v>
          </cell>
          <cell r="O121" t="str">
            <v>ZZ</v>
          </cell>
          <cell r="P121" t="str">
            <v>MOLEX, LLC</v>
          </cell>
          <cell r="Q121">
            <v>1731120066</v>
          </cell>
          <cell r="T121">
            <v>0</v>
          </cell>
          <cell r="V121">
            <v>0</v>
          </cell>
          <cell r="X121">
            <v>0</v>
          </cell>
          <cell r="Z121">
            <v>0</v>
          </cell>
        </row>
        <row r="122">
          <cell r="E122" t="str">
            <v>39-10031-00</v>
          </cell>
          <cell r="G122" t="str">
            <v>A</v>
          </cell>
          <cell r="H122" t="str">
            <v>CONTACT,PIN,24-20AWG,D-SUB</v>
          </cell>
          <cell r="I122">
            <v>28</v>
          </cell>
          <cell r="J122">
            <v>28</v>
          </cell>
          <cell r="K122" t="str">
            <v>EA</v>
          </cell>
          <cell r="L122" t="str">
            <v>Y</v>
          </cell>
          <cell r="M122" t="str">
            <v xml:space="preserve">   </v>
          </cell>
          <cell r="N122" t="str">
            <v>L</v>
          </cell>
          <cell r="O122" t="str">
            <v>ZZ</v>
          </cell>
          <cell r="P122" t="str">
            <v>ITT CANN</v>
          </cell>
          <cell r="Q122" t="str">
            <v>030-1952-000</v>
          </cell>
          <cell r="T122">
            <v>0</v>
          </cell>
          <cell r="V122">
            <v>0</v>
          </cell>
          <cell r="X122">
            <v>0</v>
          </cell>
          <cell r="Z122">
            <v>0</v>
          </cell>
        </row>
        <row r="123">
          <cell r="E123" t="str">
            <v>31-10019-00</v>
          </cell>
          <cell r="G123" t="str">
            <v>A</v>
          </cell>
          <cell r="H123" t="str">
            <v>CONTACT,PIN,2/22-18AWG,D-SUB</v>
          </cell>
          <cell r="I123">
            <v>2</v>
          </cell>
          <cell r="J123">
            <v>2</v>
          </cell>
          <cell r="K123" t="str">
            <v>EA</v>
          </cell>
          <cell r="L123" t="str">
            <v>Y</v>
          </cell>
          <cell r="M123" t="str">
            <v xml:space="preserve">   </v>
          </cell>
          <cell r="N123" t="str">
            <v>L</v>
          </cell>
          <cell r="O123" t="str">
            <v>ZZ</v>
          </cell>
          <cell r="P123" t="str">
            <v>ITT CANNON</v>
          </cell>
          <cell r="Q123" t="str">
            <v>030-1954-000</v>
          </cell>
          <cell r="T123">
            <v>0</v>
          </cell>
          <cell r="V123">
            <v>0</v>
          </cell>
          <cell r="X123">
            <v>0</v>
          </cell>
          <cell r="Z123">
            <v>0</v>
          </cell>
        </row>
        <row r="124">
          <cell r="E124" t="str">
            <v>31-00233-00</v>
          </cell>
          <cell r="G124" t="str">
            <v>A</v>
          </cell>
          <cell r="H124" t="str">
            <v>TAPE,COPPER FOIL,1/2</v>
          </cell>
          <cell r="I124">
            <v>1</v>
          </cell>
          <cell r="J124">
            <v>1</v>
          </cell>
          <cell r="K124" t="str">
            <v>FT</v>
          </cell>
          <cell r="L124" t="str">
            <v>Y</v>
          </cell>
          <cell r="M124" t="str">
            <v xml:space="preserve">   </v>
          </cell>
          <cell r="N124" t="str">
            <v>L</v>
          </cell>
          <cell r="O124" t="str">
            <v>ZZ</v>
          </cell>
          <cell r="P124" t="str">
            <v>3M</v>
          </cell>
          <cell r="Q124" t="str">
            <v>1181 TAPE (1/2)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</row>
        <row r="125">
          <cell r="E125" t="str">
            <v>10-00057-00</v>
          </cell>
          <cell r="G125" t="str">
            <v>A</v>
          </cell>
          <cell r="H125" t="str">
            <v>HEAT SHRINK TUBING,.75,BLACK</v>
          </cell>
          <cell r="I125">
            <v>1</v>
          </cell>
          <cell r="J125">
            <v>1</v>
          </cell>
          <cell r="K125" t="str">
            <v>FT</v>
          </cell>
          <cell r="L125" t="str">
            <v>Y</v>
          </cell>
          <cell r="M125" t="str">
            <v xml:space="preserve">   </v>
          </cell>
          <cell r="N125" t="str">
            <v>L</v>
          </cell>
          <cell r="O125" t="str">
            <v>ZZ</v>
          </cell>
          <cell r="P125" t="str">
            <v>PYRAMID</v>
          </cell>
          <cell r="Q125" t="str">
            <v>B234-SB</v>
          </cell>
          <cell r="T125">
            <v>0</v>
          </cell>
          <cell r="V125">
            <v>0</v>
          </cell>
          <cell r="X125">
            <v>0</v>
          </cell>
          <cell r="Z125">
            <v>0</v>
          </cell>
        </row>
        <row r="126">
          <cell r="E126" t="str">
            <v>10-00061-00</v>
          </cell>
          <cell r="G126" t="str">
            <v>A</v>
          </cell>
          <cell r="H126" t="str">
            <v>HEAT SHRINK TUBING,.125,BLACK</v>
          </cell>
          <cell r="I126">
            <v>0.5</v>
          </cell>
          <cell r="J126">
            <v>0.5</v>
          </cell>
          <cell r="K126" t="str">
            <v>FT</v>
          </cell>
          <cell r="L126" t="str">
            <v>Y</v>
          </cell>
          <cell r="M126" t="str">
            <v xml:space="preserve">   </v>
          </cell>
          <cell r="N126" t="str">
            <v>L</v>
          </cell>
          <cell r="O126" t="str">
            <v>ZZ</v>
          </cell>
          <cell r="P126" t="str">
            <v>GOURMET</v>
          </cell>
          <cell r="Q126" t="str">
            <v>B218-SB</v>
          </cell>
          <cell r="T126">
            <v>0</v>
          </cell>
          <cell r="V126">
            <v>0</v>
          </cell>
          <cell r="X126">
            <v>0</v>
          </cell>
          <cell r="Z126">
            <v>0</v>
          </cell>
        </row>
        <row r="127">
          <cell r="E127" t="str">
            <v>79-00021-01</v>
          </cell>
          <cell r="G127" t="str">
            <v>A</v>
          </cell>
          <cell r="H127" t="str">
            <v>LABEL,BLANK 1 X 1</v>
          </cell>
          <cell r="I127">
            <v>2</v>
          </cell>
          <cell r="J127">
            <v>2</v>
          </cell>
          <cell r="K127" t="str">
            <v>EA</v>
          </cell>
          <cell r="L127" t="str">
            <v>Y</v>
          </cell>
          <cell r="M127" t="str">
            <v xml:space="preserve">   </v>
          </cell>
          <cell r="N127" t="str">
            <v>L</v>
          </cell>
          <cell r="O127" t="str">
            <v>ZZ</v>
          </cell>
          <cell r="P127" t="str">
            <v>T &amp; B</v>
          </cell>
          <cell r="Q127" t="str">
            <v>WES-1334</v>
          </cell>
          <cell r="T127">
            <v>0</v>
          </cell>
          <cell r="V127">
            <v>0</v>
          </cell>
          <cell r="X127">
            <v>0</v>
          </cell>
          <cell r="Z127">
            <v>0</v>
          </cell>
        </row>
        <row r="128">
          <cell r="E128" t="str">
            <v>39-00019-01</v>
          </cell>
          <cell r="G128" t="str">
            <v>B</v>
          </cell>
          <cell r="H128" t="str">
            <v>BACKSHELL,25POS,CONN,VERT</v>
          </cell>
          <cell r="I128">
            <v>1</v>
          </cell>
          <cell r="J128">
            <v>1</v>
          </cell>
          <cell r="K128" t="str">
            <v>EA</v>
          </cell>
          <cell r="L128" t="str">
            <v>Y</v>
          </cell>
          <cell r="M128" t="str">
            <v xml:space="preserve">   </v>
          </cell>
          <cell r="N128" t="str">
            <v>L</v>
          </cell>
          <cell r="O128" t="str">
            <v>ZZ</v>
          </cell>
          <cell r="P128" t="str">
            <v>NORTHERN TECHNOLOGIES</v>
          </cell>
          <cell r="Q128" t="str">
            <v>C88E000203</v>
          </cell>
          <cell r="T128">
            <v>0</v>
          </cell>
          <cell r="V128">
            <v>0</v>
          </cell>
          <cell r="X128">
            <v>0</v>
          </cell>
          <cell r="Z128">
            <v>0</v>
          </cell>
        </row>
        <row r="129">
          <cell r="E129" t="str">
            <v>38-10013-00</v>
          </cell>
          <cell r="G129" t="str">
            <v>C</v>
          </cell>
          <cell r="H129" t="str">
            <v>CABLE,9TWPR,22AWG,150V.ROHS</v>
          </cell>
          <cell r="I129">
            <v>7</v>
          </cell>
          <cell r="J129">
            <v>7</v>
          </cell>
          <cell r="K129" t="str">
            <v>FT</v>
          </cell>
          <cell r="L129" t="str">
            <v>Y</v>
          </cell>
          <cell r="M129" t="str">
            <v xml:space="preserve">   </v>
          </cell>
          <cell r="N129" t="str">
            <v>L</v>
          </cell>
          <cell r="O129" t="str">
            <v>ZZ</v>
          </cell>
          <cell r="P129" t="str">
            <v>ALPHA WIRE</v>
          </cell>
          <cell r="Q129">
            <v>58419</v>
          </cell>
          <cell r="T129">
            <v>0</v>
          </cell>
          <cell r="V129">
            <v>0</v>
          </cell>
          <cell r="X129">
            <v>0</v>
          </cell>
          <cell r="Z129">
            <v>0</v>
          </cell>
        </row>
        <row r="130">
          <cell r="E130" t="str">
            <v>39-10025-00</v>
          </cell>
          <cell r="G130" t="str">
            <v>D</v>
          </cell>
          <cell r="H130" t="str">
            <v>CONN,D-SUB,25M,CRIMP</v>
          </cell>
          <cell r="I130">
            <v>2</v>
          </cell>
          <cell r="J130">
            <v>2</v>
          </cell>
          <cell r="K130" t="str">
            <v>EA</v>
          </cell>
          <cell r="L130" t="str">
            <v>Y</v>
          </cell>
          <cell r="M130" t="str">
            <v xml:space="preserve">   </v>
          </cell>
          <cell r="N130" t="str">
            <v>L</v>
          </cell>
          <cell r="O130" t="str">
            <v>ZZ</v>
          </cell>
          <cell r="P130" t="str">
            <v>ITT CANNON</v>
          </cell>
          <cell r="Q130" t="str">
            <v>DBU-25P K87 FO</v>
          </cell>
          <cell r="T130">
            <v>0</v>
          </cell>
          <cell r="V130">
            <v>0</v>
          </cell>
          <cell r="X130">
            <v>0</v>
          </cell>
          <cell r="Z130">
            <v>0</v>
          </cell>
        </row>
        <row r="131">
          <cell r="E131" t="str">
            <v>853-304181-001</v>
          </cell>
          <cell r="F131" t="str">
            <v>CABLES</v>
          </cell>
          <cell r="G131" t="str">
            <v>A</v>
          </cell>
          <cell r="H131" t="str">
            <v>CA,PHASE SELECT,CAP TAB REM IO</v>
          </cell>
          <cell r="I131">
            <v>1</v>
          </cell>
          <cell r="J131">
            <v>1</v>
          </cell>
          <cell r="K131" t="str">
            <v>EA</v>
          </cell>
          <cell r="L131" t="str">
            <v xml:space="preserve"> </v>
          </cell>
          <cell r="M131" t="str">
            <v xml:space="preserve">   </v>
          </cell>
          <cell r="N131" t="str">
            <v>L</v>
          </cell>
          <cell r="O131" t="str">
            <v>ROGAR</v>
          </cell>
          <cell r="S131">
            <v>50</v>
          </cell>
          <cell r="T131">
            <v>50</v>
          </cell>
          <cell r="U131">
            <v>50</v>
          </cell>
          <cell r="V131">
            <v>50</v>
          </cell>
          <cell r="W131">
            <v>47</v>
          </cell>
          <cell r="X131">
            <v>47</v>
          </cell>
          <cell r="Y131">
            <v>45</v>
          </cell>
          <cell r="Z131">
            <v>45</v>
          </cell>
          <cell r="AA131">
            <v>45</v>
          </cell>
        </row>
        <row r="132">
          <cell r="E132" t="str">
            <v>38-10019-00</v>
          </cell>
          <cell r="G132" t="str">
            <v>C</v>
          </cell>
          <cell r="H132" t="str">
            <v>CABLE,2 TWPR,22AWG,150,ROHS</v>
          </cell>
          <cell r="I132">
            <v>4</v>
          </cell>
          <cell r="J132">
            <v>4</v>
          </cell>
          <cell r="K132" t="str">
            <v>FT</v>
          </cell>
          <cell r="L132" t="str">
            <v>Y</v>
          </cell>
          <cell r="M132" t="str">
            <v xml:space="preserve">   </v>
          </cell>
          <cell r="N132" t="str">
            <v>L</v>
          </cell>
          <cell r="O132" t="str">
            <v>ZZ</v>
          </cell>
          <cell r="P132" t="str">
            <v>ALPHA WIRE</v>
          </cell>
          <cell r="Q132" t="str">
            <v>2212C</v>
          </cell>
          <cell r="T132">
            <v>0</v>
          </cell>
          <cell r="V132">
            <v>0</v>
          </cell>
          <cell r="X132">
            <v>0</v>
          </cell>
          <cell r="Z132">
            <v>0</v>
          </cell>
        </row>
        <row r="133">
          <cell r="E133" t="str">
            <v>35-10122-00</v>
          </cell>
          <cell r="G133" t="str">
            <v>A</v>
          </cell>
          <cell r="H133" t="str">
            <v>WIRE,22AWG,BLK,MTW</v>
          </cell>
          <cell r="I133">
            <v>1</v>
          </cell>
          <cell r="J133">
            <v>1</v>
          </cell>
          <cell r="K133" t="str">
            <v>FT</v>
          </cell>
          <cell r="L133" t="str">
            <v>Y</v>
          </cell>
          <cell r="M133" t="str">
            <v xml:space="preserve">   </v>
          </cell>
          <cell r="N133" t="str">
            <v>L</v>
          </cell>
          <cell r="O133" t="str">
            <v>ZZ</v>
          </cell>
          <cell r="P133" t="str">
            <v>BELDEN INC.</v>
          </cell>
          <cell r="Q133" t="str">
            <v>9921-10</v>
          </cell>
          <cell r="T133">
            <v>0</v>
          </cell>
          <cell r="V133">
            <v>0</v>
          </cell>
          <cell r="X133">
            <v>0</v>
          </cell>
          <cell r="Z133">
            <v>0</v>
          </cell>
        </row>
        <row r="134">
          <cell r="E134" t="str">
            <v>39-178687-00</v>
          </cell>
          <cell r="G134" t="str">
            <v>B</v>
          </cell>
          <cell r="H134" t="str">
            <v>BACKSHELL,CLIP FOR FCT CONNS</v>
          </cell>
          <cell r="I134">
            <v>2</v>
          </cell>
          <cell r="J134">
            <v>2</v>
          </cell>
          <cell r="K134" t="str">
            <v>EA</v>
          </cell>
          <cell r="L134" t="str">
            <v>Y</v>
          </cell>
          <cell r="M134" t="str">
            <v xml:space="preserve">   </v>
          </cell>
          <cell r="N134" t="str">
            <v>L</v>
          </cell>
          <cell r="O134" t="str">
            <v>ZZ</v>
          </cell>
          <cell r="P134" t="str">
            <v>MOLEX, LLC</v>
          </cell>
          <cell r="Q134">
            <v>1731120066</v>
          </cell>
          <cell r="T134">
            <v>0</v>
          </cell>
          <cell r="V134">
            <v>0</v>
          </cell>
          <cell r="X134">
            <v>0</v>
          </cell>
          <cell r="Z134">
            <v>0</v>
          </cell>
        </row>
        <row r="135">
          <cell r="E135" t="str">
            <v>39-10023-00</v>
          </cell>
          <cell r="G135" t="str">
            <v>E</v>
          </cell>
          <cell r="H135" t="str">
            <v>CONN, 15 PIN D M CRIMP</v>
          </cell>
          <cell r="I135">
            <v>1</v>
          </cell>
          <cell r="J135">
            <v>1</v>
          </cell>
          <cell r="K135" t="str">
            <v>EA</v>
          </cell>
          <cell r="L135" t="str">
            <v>Y</v>
          </cell>
          <cell r="M135" t="str">
            <v xml:space="preserve">   </v>
          </cell>
          <cell r="N135" t="str">
            <v>L</v>
          </cell>
          <cell r="O135" t="str">
            <v>ZZ</v>
          </cell>
          <cell r="P135" t="str">
            <v>ITT CANNON</v>
          </cell>
          <cell r="Q135" t="str">
            <v>DAU-15P-K87-F0</v>
          </cell>
          <cell r="T135">
            <v>0</v>
          </cell>
          <cell r="V135">
            <v>0</v>
          </cell>
          <cell r="X135">
            <v>0</v>
          </cell>
          <cell r="Z135">
            <v>0</v>
          </cell>
        </row>
        <row r="136">
          <cell r="E136" t="str">
            <v>669-116372-002</v>
          </cell>
          <cell r="G136" t="str">
            <v>A</v>
          </cell>
          <cell r="H136" t="str">
            <v>CONT,MALE,MACHINE CRIMP,24-20 AWG,ROHS</v>
          </cell>
          <cell r="I136">
            <v>6</v>
          </cell>
          <cell r="J136">
            <v>6</v>
          </cell>
          <cell r="K136" t="str">
            <v>EA</v>
          </cell>
          <cell r="L136" t="str">
            <v>Y</v>
          </cell>
          <cell r="M136" t="str">
            <v xml:space="preserve">   </v>
          </cell>
          <cell r="N136" t="str">
            <v>L</v>
          </cell>
          <cell r="O136" t="str">
            <v>ZZ</v>
          </cell>
          <cell r="P136" t="str">
            <v>ITT CANNON</v>
          </cell>
          <cell r="Q136" t="str">
            <v>030-1952-000</v>
          </cell>
          <cell r="T136">
            <v>0</v>
          </cell>
          <cell r="V136">
            <v>0</v>
          </cell>
          <cell r="X136">
            <v>0</v>
          </cell>
          <cell r="Z136">
            <v>0</v>
          </cell>
        </row>
        <row r="137">
          <cell r="E137" t="str">
            <v>39-340908-15</v>
          </cell>
          <cell r="G137" t="str">
            <v>B</v>
          </cell>
          <cell r="H137" t="str">
            <v>BACKSHELL,15PIN,45DEG,METAL HOOD</v>
          </cell>
          <cell r="I137">
            <v>1</v>
          </cell>
          <cell r="J137">
            <v>1</v>
          </cell>
          <cell r="K137" t="str">
            <v>EA</v>
          </cell>
          <cell r="L137" t="str">
            <v>Y</v>
          </cell>
          <cell r="M137" t="str">
            <v xml:space="preserve">   </v>
          </cell>
          <cell r="N137" t="str">
            <v>L</v>
          </cell>
          <cell r="O137" t="str">
            <v>ZZ</v>
          </cell>
          <cell r="P137" t="str">
            <v>MOLEX, LLC</v>
          </cell>
          <cell r="Q137">
            <v>1727040097</v>
          </cell>
          <cell r="T137">
            <v>0</v>
          </cell>
          <cell r="V137">
            <v>0</v>
          </cell>
          <cell r="X137">
            <v>0</v>
          </cell>
          <cell r="Z137">
            <v>0</v>
          </cell>
        </row>
        <row r="138">
          <cell r="E138" t="str">
            <v>39-10024-00</v>
          </cell>
          <cell r="G138" t="str">
            <v>C</v>
          </cell>
          <cell r="H138" t="str">
            <v>CONN,15 PIN D FEM CRIMP</v>
          </cell>
          <cell r="I138">
            <v>1</v>
          </cell>
          <cell r="J138">
            <v>1</v>
          </cell>
          <cell r="K138" t="str">
            <v>EA</v>
          </cell>
          <cell r="L138" t="str">
            <v>Y</v>
          </cell>
          <cell r="M138" t="str">
            <v xml:space="preserve">   </v>
          </cell>
          <cell r="N138" t="str">
            <v>L</v>
          </cell>
          <cell r="O138" t="str">
            <v>ZZ</v>
          </cell>
          <cell r="P138" t="str">
            <v>ITT CANNON</v>
          </cell>
          <cell r="Q138" t="str">
            <v>DAU-15S-A197-F0</v>
          </cell>
          <cell r="T138">
            <v>0</v>
          </cell>
          <cell r="V138">
            <v>0</v>
          </cell>
          <cell r="X138">
            <v>0</v>
          </cell>
          <cell r="Z138">
            <v>0</v>
          </cell>
        </row>
        <row r="139">
          <cell r="E139" t="str">
            <v>669-116373-002</v>
          </cell>
          <cell r="G139" t="str">
            <v>A</v>
          </cell>
          <cell r="H139" t="str">
            <v>CONT,FEM,MACHINE CRIMP,24-20 AWG,ROHS</v>
          </cell>
          <cell r="I139">
            <v>4</v>
          </cell>
          <cell r="J139">
            <v>4</v>
          </cell>
          <cell r="K139" t="str">
            <v>EA</v>
          </cell>
          <cell r="L139" t="str">
            <v>Y</v>
          </cell>
          <cell r="M139" t="str">
            <v xml:space="preserve">   </v>
          </cell>
          <cell r="N139" t="str">
            <v>L</v>
          </cell>
          <cell r="O139" t="str">
            <v>ZZ</v>
          </cell>
          <cell r="P139" t="str">
            <v>ITT CANNON</v>
          </cell>
          <cell r="Q139" t="str">
            <v>030-1953-000</v>
          </cell>
          <cell r="T139">
            <v>0</v>
          </cell>
          <cell r="V139">
            <v>0</v>
          </cell>
          <cell r="X139">
            <v>0</v>
          </cell>
          <cell r="Z139">
            <v>0</v>
          </cell>
        </row>
        <row r="140">
          <cell r="E140" t="str">
            <v>39-00020-00</v>
          </cell>
          <cell r="G140" t="str">
            <v>C</v>
          </cell>
          <cell r="H140" t="str">
            <v>HOOD,15 PIN CONNECTOR</v>
          </cell>
          <cell r="I140">
            <v>1</v>
          </cell>
          <cell r="J140">
            <v>1</v>
          </cell>
          <cell r="K140" t="str">
            <v>EA</v>
          </cell>
          <cell r="L140" t="str">
            <v>Y</v>
          </cell>
          <cell r="M140" t="str">
            <v xml:space="preserve">   </v>
          </cell>
          <cell r="N140" t="str">
            <v>L</v>
          </cell>
          <cell r="O140" t="str">
            <v>ZZ</v>
          </cell>
          <cell r="P140" t="str">
            <v>NORTHERN TECHNOLOGIES</v>
          </cell>
          <cell r="Q140" t="str">
            <v>C88E000211</v>
          </cell>
          <cell r="T140">
            <v>0</v>
          </cell>
          <cell r="V140">
            <v>0</v>
          </cell>
          <cell r="X140">
            <v>0</v>
          </cell>
          <cell r="Z140">
            <v>0</v>
          </cell>
        </row>
        <row r="141">
          <cell r="E141" t="str">
            <v>10-00059-00</v>
          </cell>
          <cell r="G141" t="str">
            <v>A</v>
          </cell>
          <cell r="H141" t="str">
            <v>HEAT SHRINK TUBING,.375,BLACK</v>
          </cell>
          <cell r="I141">
            <v>1</v>
          </cell>
          <cell r="J141">
            <v>1</v>
          </cell>
          <cell r="K141" t="str">
            <v>FT</v>
          </cell>
          <cell r="L141" t="str">
            <v>Y</v>
          </cell>
          <cell r="M141" t="str">
            <v xml:space="preserve">   </v>
          </cell>
          <cell r="N141" t="str">
            <v>L</v>
          </cell>
          <cell r="O141" t="str">
            <v>ZZ</v>
          </cell>
          <cell r="P141" t="str">
            <v>THOMAS &amp; BETTS</v>
          </cell>
          <cell r="Q141" t="str">
            <v>CP0375-0-25</v>
          </cell>
          <cell r="T141">
            <v>0</v>
          </cell>
          <cell r="V141">
            <v>0</v>
          </cell>
          <cell r="X141">
            <v>0</v>
          </cell>
          <cell r="Z141">
            <v>0</v>
          </cell>
        </row>
        <row r="142">
          <cell r="E142" t="str">
            <v>31-00233-00</v>
          </cell>
          <cell r="G142" t="str">
            <v>A</v>
          </cell>
          <cell r="H142" t="str">
            <v>TAPE,COPPER FOIL,1/2</v>
          </cell>
          <cell r="I142">
            <v>1</v>
          </cell>
          <cell r="J142">
            <v>1</v>
          </cell>
          <cell r="K142" t="str">
            <v>FT</v>
          </cell>
          <cell r="L142" t="str">
            <v>Y</v>
          </cell>
          <cell r="M142" t="str">
            <v xml:space="preserve">   </v>
          </cell>
          <cell r="N142" t="str">
            <v>L</v>
          </cell>
          <cell r="O142" t="str">
            <v>ZZ</v>
          </cell>
          <cell r="P142" t="str">
            <v>3M</v>
          </cell>
          <cell r="Q142" t="str">
            <v>1181 TAPE (1/2)</v>
          </cell>
          <cell r="T142">
            <v>0</v>
          </cell>
          <cell r="V142">
            <v>0</v>
          </cell>
          <cell r="X142">
            <v>0</v>
          </cell>
          <cell r="Z142">
            <v>0</v>
          </cell>
        </row>
        <row r="143">
          <cell r="E143" t="str">
            <v>79-00021-00</v>
          </cell>
          <cell r="G143" t="str">
            <v>A</v>
          </cell>
          <cell r="H143" t="str">
            <v>LABEL,BLANK 1 X 1/2</v>
          </cell>
          <cell r="I143">
            <v>2</v>
          </cell>
          <cell r="J143">
            <v>2</v>
          </cell>
          <cell r="K143" t="str">
            <v>EA</v>
          </cell>
          <cell r="L143" t="str">
            <v>Y</v>
          </cell>
          <cell r="M143" t="str">
            <v xml:space="preserve">   </v>
          </cell>
          <cell r="N143" t="str">
            <v>L</v>
          </cell>
          <cell r="O143" t="str">
            <v>ZZ</v>
          </cell>
          <cell r="P143" t="str">
            <v>THOMAS &amp; BETTS</v>
          </cell>
          <cell r="Q143" t="str">
            <v>WES-1112</v>
          </cell>
          <cell r="T143">
            <v>0</v>
          </cell>
          <cell r="V143">
            <v>0</v>
          </cell>
          <cell r="X143">
            <v>0</v>
          </cell>
          <cell r="Z143">
            <v>0</v>
          </cell>
        </row>
        <row r="144">
          <cell r="E144" t="str">
            <v>225-304181-001</v>
          </cell>
          <cell r="G144" t="str">
            <v>A</v>
          </cell>
          <cell r="H144" t="str">
            <v>DIAG,WRG,PHASE SELECT,CAP TAB REM IO</v>
          </cell>
          <cell r="I144">
            <v>1</v>
          </cell>
          <cell r="J144">
            <v>1</v>
          </cell>
          <cell r="K144" t="str">
            <v>EA</v>
          </cell>
          <cell r="L144" t="str">
            <v xml:space="preserve"> </v>
          </cell>
          <cell r="M144" t="str">
            <v xml:space="preserve">   </v>
          </cell>
          <cell r="N144" t="str">
            <v>Z</v>
          </cell>
          <cell r="O144" t="str">
            <v>ZZ</v>
          </cell>
          <cell r="T144">
            <v>0</v>
          </cell>
          <cell r="V144">
            <v>0</v>
          </cell>
          <cell r="X144">
            <v>0</v>
          </cell>
          <cell r="Z144">
            <v>0</v>
          </cell>
        </row>
        <row r="145">
          <cell r="E145" t="str">
            <v>74-10024-00</v>
          </cell>
          <cell r="G145" t="str">
            <v>P</v>
          </cell>
          <cell r="H145" t="str">
            <v>PROC. ELEC. ASS'Y INSTR.</v>
          </cell>
          <cell r="I145">
            <v>1</v>
          </cell>
          <cell r="J145">
            <v>1</v>
          </cell>
          <cell r="K145" t="str">
            <v>EA</v>
          </cell>
          <cell r="L145" t="str">
            <v>Y</v>
          </cell>
          <cell r="M145" t="str">
            <v xml:space="preserve">   </v>
          </cell>
          <cell r="N145" t="str">
            <v>Z</v>
          </cell>
          <cell r="O145" t="str">
            <v>ZZ</v>
          </cell>
          <cell r="T145">
            <v>0</v>
          </cell>
          <cell r="V145">
            <v>0</v>
          </cell>
          <cell r="X145">
            <v>0</v>
          </cell>
          <cell r="Z145">
            <v>0</v>
          </cell>
        </row>
        <row r="146">
          <cell r="E146" t="str">
            <v>74-024094-00</v>
          </cell>
          <cell r="G146" t="str">
            <v>U</v>
          </cell>
          <cell r="H146" t="str">
            <v>PROC,PART IDENTIFICATION</v>
          </cell>
          <cell r="I146">
            <v>1</v>
          </cell>
          <cell r="J146">
            <v>1</v>
          </cell>
          <cell r="K146" t="str">
            <v>EA</v>
          </cell>
          <cell r="L146" t="str">
            <v>Y</v>
          </cell>
          <cell r="M146" t="str">
            <v xml:space="preserve">   </v>
          </cell>
          <cell r="N146" t="str">
            <v>Z</v>
          </cell>
          <cell r="O146" t="str">
            <v>ZZ</v>
          </cell>
          <cell r="T146">
            <v>0</v>
          </cell>
          <cell r="V146">
            <v>0</v>
          </cell>
          <cell r="X146">
            <v>0</v>
          </cell>
          <cell r="Z146">
            <v>0</v>
          </cell>
        </row>
        <row r="147">
          <cell r="E147" t="str">
            <v>965-208382-001</v>
          </cell>
          <cell r="G147" t="str">
            <v>A</v>
          </cell>
          <cell r="H147" t="str">
            <v>EPOXY,FAST SET,50ML CNTNR SIZE</v>
          </cell>
          <cell r="I147">
            <v>1</v>
          </cell>
          <cell r="J147">
            <v>1</v>
          </cell>
          <cell r="K147" t="str">
            <v>EA</v>
          </cell>
          <cell r="L147" t="str">
            <v>Y</v>
          </cell>
          <cell r="M147" t="str">
            <v xml:space="preserve">   </v>
          </cell>
          <cell r="N147" t="str">
            <v>Z</v>
          </cell>
          <cell r="O147" t="str">
            <v>ZZ</v>
          </cell>
          <cell r="P147" t="str">
            <v>ITW DEVCON, INC.</v>
          </cell>
          <cell r="Q147">
            <v>14270</v>
          </cell>
          <cell r="T147">
            <v>0</v>
          </cell>
          <cell r="V147">
            <v>0</v>
          </cell>
          <cell r="X147">
            <v>0</v>
          </cell>
          <cell r="Z147">
            <v>0</v>
          </cell>
        </row>
        <row r="148">
          <cell r="E148" t="str">
            <v>79-10179-00</v>
          </cell>
          <cell r="G148" t="str">
            <v>A</v>
          </cell>
          <cell r="H148" t="str">
            <v>MARKER, WIRE (1-33)</v>
          </cell>
          <cell r="I148">
            <v>1</v>
          </cell>
          <cell r="J148">
            <v>1</v>
          </cell>
          <cell r="K148" t="str">
            <v>EA</v>
          </cell>
          <cell r="L148" t="str">
            <v>Y</v>
          </cell>
          <cell r="M148" t="str">
            <v xml:space="preserve">   </v>
          </cell>
          <cell r="N148" t="str">
            <v>Z</v>
          </cell>
          <cell r="O148" t="str">
            <v>ZZ</v>
          </cell>
          <cell r="P148" t="str">
            <v>BRADY CORPORATION</v>
          </cell>
          <cell r="Q148" t="str">
            <v>WM-1-33-3/4</v>
          </cell>
          <cell r="T148">
            <v>0</v>
          </cell>
          <cell r="V148">
            <v>0</v>
          </cell>
          <cell r="X148">
            <v>0</v>
          </cell>
          <cell r="Z148">
            <v>0</v>
          </cell>
        </row>
        <row r="149">
          <cell r="E149" t="str">
            <v>79-10444-00</v>
          </cell>
          <cell r="G149" t="str">
            <v>B</v>
          </cell>
          <cell r="H149" t="str">
            <v>LABEL,A-Z,0-15,(+),(-),(/),WIRE MARKING</v>
          </cell>
          <cell r="I149">
            <v>1</v>
          </cell>
          <cell r="J149">
            <v>1</v>
          </cell>
          <cell r="K149" t="str">
            <v>EA</v>
          </cell>
          <cell r="L149" t="str">
            <v>Y</v>
          </cell>
          <cell r="M149" t="str">
            <v xml:space="preserve">   </v>
          </cell>
          <cell r="N149" t="str">
            <v>Z</v>
          </cell>
          <cell r="O149" t="str">
            <v>ZZ</v>
          </cell>
          <cell r="P149" t="str">
            <v>BRADY CORPORATION</v>
          </cell>
          <cell r="Q149" t="str">
            <v>PWM-PK-2</v>
          </cell>
          <cell r="T149">
            <v>0</v>
          </cell>
          <cell r="V149">
            <v>0</v>
          </cell>
          <cell r="X149">
            <v>0</v>
          </cell>
          <cell r="Z149">
            <v>0</v>
          </cell>
        </row>
        <row r="150">
          <cell r="E150" t="str">
            <v>79-10183-00</v>
          </cell>
          <cell r="G150" t="str">
            <v>B</v>
          </cell>
          <cell r="H150" t="str">
            <v>MARKERS,WIRE WRITE ON</v>
          </cell>
          <cell r="I150">
            <v>1</v>
          </cell>
          <cell r="J150">
            <v>1</v>
          </cell>
          <cell r="K150" t="str">
            <v>EA</v>
          </cell>
          <cell r="L150" t="str">
            <v>Y</v>
          </cell>
          <cell r="M150" t="str">
            <v xml:space="preserve">   </v>
          </cell>
          <cell r="N150" t="str">
            <v>Z</v>
          </cell>
          <cell r="O150" t="str">
            <v>ZZ</v>
          </cell>
          <cell r="P150" t="str">
            <v>BRADY CORPORATION</v>
          </cell>
          <cell r="Q150" t="str">
            <v>SLFW-250-PK</v>
          </cell>
          <cell r="T150">
            <v>0</v>
          </cell>
          <cell r="V150">
            <v>0</v>
          </cell>
          <cell r="X150">
            <v>0</v>
          </cell>
          <cell r="Z150">
            <v>0</v>
          </cell>
        </row>
        <row r="151">
          <cell r="E151" t="str">
            <v>79-10179-01</v>
          </cell>
          <cell r="G151" t="str">
            <v>A</v>
          </cell>
          <cell r="H151" t="str">
            <v>MARKER, WIRE, 34-66</v>
          </cell>
          <cell r="I151">
            <v>1</v>
          </cell>
          <cell r="J151">
            <v>1</v>
          </cell>
          <cell r="K151" t="str">
            <v>EA</v>
          </cell>
          <cell r="L151" t="str">
            <v>Y</v>
          </cell>
          <cell r="M151" t="str">
            <v xml:space="preserve">   </v>
          </cell>
          <cell r="N151" t="str">
            <v>Z</v>
          </cell>
          <cell r="O151" t="str">
            <v>ZZ</v>
          </cell>
          <cell r="T151">
            <v>0</v>
          </cell>
          <cell r="V151">
            <v>0</v>
          </cell>
          <cell r="X151">
            <v>0</v>
          </cell>
          <cell r="Z151">
            <v>0</v>
          </cell>
        </row>
        <row r="152">
          <cell r="E152" t="str">
            <v>79-10179-02</v>
          </cell>
          <cell r="G152" t="str">
            <v>A</v>
          </cell>
          <cell r="H152" t="str">
            <v>MARKER, WIRE 67-99</v>
          </cell>
          <cell r="I152">
            <v>1</v>
          </cell>
          <cell r="J152">
            <v>1</v>
          </cell>
          <cell r="K152" t="str">
            <v>EA</v>
          </cell>
          <cell r="L152" t="str">
            <v>Y</v>
          </cell>
          <cell r="M152" t="str">
            <v xml:space="preserve">   </v>
          </cell>
          <cell r="N152" t="str">
            <v>Z</v>
          </cell>
          <cell r="O152" t="str">
            <v>ZZ</v>
          </cell>
          <cell r="T152">
            <v>0</v>
          </cell>
          <cell r="V152">
            <v>0</v>
          </cell>
          <cell r="X152">
            <v>0</v>
          </cell>
          <cell r="Z152">
            <v>0</v>
          </cell>
        </row>
        <row r="153">
          <cell r="E153" t="str">
            <v>79-00021-00</v>
          </cell>
          <cell r="G153" t="str">
            <v>A</v>
          </cell>
          <cell r="H153" t="str">
            <v>LABEL,BLANK 1 X 1/2</v>
          </cell>
          <cell r="I153">
            <v>1</v>
          </cell>
          <cell r="J153">
            <v>1</v>
          </cell>
          <cell r="K153" t="str">
            <v>EA</v>
          </cell>
          <cell r="L153" t="str">
            <v>Y</v>
          </cell>
          <cell r="M153" t="str">
            <v xml:space="preserve">   </v>
          </cell>
          <cell r="N153" t="str">
            <v>Z</v>
          </cell>
          <cell r="O153" t="str">
            <v>ZZ</v>
          </cell>
          <cell r="P153" t="str">
            <v>THOMAS &amp; BETTS</v>
          </cell>
          <cell r="Q153" t="str">
            <v>WES-1112</v>
          </cell>
          <cell r="T153">
            <v>0</v>
          </cell>
          <cell r="V153">
            <v>0</v>
          </cell>
          <cell r="X153">
            <v>0</v>
          </cell>
          <cell r="Z153">
            <v>0</v>
          </cell>
        </row>
        <row r="154">
          <cell r="E154" t="str">
            <v>79-00021-01</v>
          </cell>
          <cell r="G154" t="str">
            <v>A</v>
          </cell>
          <cell r="H154" t="str">
            <v>LABEL,BLANK 1 X 1</v>
          </cell>
          <cell r="I154">
            <v>1</v>
          </cell>
          <cell r="J154">
            <v>1</v>
          </cell>
          <cell r="K154" t="str">
            <v>EA</v>
          </cell>
          <cell r="L154" t="str">
            <v>Y</v>
          </cell>
          <cell r="M154" t="str">
            <v xml:space="preserve">   </v>
          </cell>
          <cell r="N154" t="str">
            <v>Z</v>
          </cell>
          <cell r="O154" t="str">
            <v>ZZ</v>
          </cell>
          <cell r="P154" t="str">
            <v>T &amp; B</v>
          </cell>
          <cell r="Q154" t="str">
            <v>WES-1334</v>
          </cell>
          <cell r="T154">
            <v>0</v>
          </cell>
          <cell r="V154">
            <v>0</v>
          </cell>
          <cell r="X154">
            <v>0</v>
          </cell>
          <cell r="Z154">
            <v>0</v>
          </cell>
        </row>
        <row r="155">
          <cell r="E155" t="str">
            <v>79-00021-02</v>
          </cell>
          <cell r="G155" t="str">
            <v>A</v>
          </cell>
          <cell r="H155" t="str">
            <v>LABEL,CBL MARKING,1X.5X1.5,BLANK,WRITE-O</v>
          </cell>
          <cell r="I155">
            <v>1</v>
          </cell>
          <cell r="J155">
            <v>1</v>
          </cell>
          <cell r="K155" t="str">
            <v>EA</v>
          </cell>
          <cell r="L155" t="str">
            <v>Y</v>
          </cell>
          <cell r="M155" t="str">
            <v xml:space="preserve">   </v>
          </cell>
          <cell r="N155" t="str">
            <v>Z</v>
          </cell>
          <cell r="O155" t="str">
            <v>ZZ</v>
          </cell>
          <cell r="P155" t="str">
            <v>THOMAS &amp; BETTS</v>
          </cell>
          <cell r="Q155" t="str">
            <v>WLP-1112</v>
          </cell>
          <cell r="T155">
            <v>0</v>
          </cell>
          <cell r="V155">
            <v>0</v>
          </cell>
          <cell r="X155">
            <v>0</v>
          </cell>
          <cell r="Z155">
            <v>0</v>
          </cell>
        </row>
        <row r="156">
          <cell r="E156" t="str">
            <v>79-00021-03</v>
          </cell>
          <cell r="G156" t="str">
            <v>A</v>
          </cell>
          <cell r="H156" t="str">
            <v>LABEL,CBL MARKING,1X1X3,BLANK,WRITE-ON,S</v>
          </cell>
          <cell r="I156">
            <v>1</v>
          </cell>
          <cell r="J156">
            <v>1</v>
          </cell>
          <cell r="K156" t="str">
            <v>EA</v>
          </cell>
          <cell r="L156" t="str">
            <v>Y</v>
          </cell>
          <cell r="M156" t="str">
            <v xml:space="preserve">   </v>
          </cell>
          <cell r="N156" t="str">
            <v>Z</v>
          </cell>
          <cell r="O156" t="str">
            <v>ZZ</v>
          </cell>
          <cell r="P156" t="str">
            <v>THOMAS &amp; BETTS</v>
          </cell>
          <cell r="Q156" t="str">
            <v>WLP-1300</v>
          </cell>
          <cell r="T156">
            <v>0</v>
          </cell>
          <cell r="V156">
            <v>0</v>
          </cell>
          <cell r="X156">
            <v>0</v>
          </cell>
          <cell r="Z156">
            <v>0</v>
          </cell>
        </row>
        <row r="157">
          <cell r="E157" t="str">
            <v>79-00021-04</v>
          </cell>
          <cell r="G157" t="str">
            <v>B</v>
          </cell>
          <cell r="H157" t="str">
            <v>LABEL,CBL MARKING,1X1X5,BLANK,WRITE-ON,S</v>
          </cell>
          <cell r="I157">
            <v>1</v>
          </cell>
          <cell r="J157">
            <v>1</v>
          </cell>
          <cell r="K157" t="str">
            <v>EA</v>
          </cell>
          <cell r="L157" t="str">
            <v>Y</v>
          </cell>
          <cell r="M157" t="str">
            <v xml:space="preserve">   </v>
          </cell>
          <cell r="N157" t="str">
            <v>Z</v>
          </cell>
          <cell r="O157" t="str">
            <v>ZZ</v>
          </cell>
          <cell r="P157" t="str">
            <v>THOMAS &amp; BETTS</v>
          </cell>
          <cell r="Q157" t="str">
            <v>THT-139-461-2</v>
          </cell>
          <cell r="T157">
            <v>0</v>
          </cell>
          <cell r="V157">
            <v>0</v>
          </cell>
          <cell r="X157">
            <v>0</v>
          </cell>
          <cell r="Z157">
            <v>0</v>
          </cell>
        </row>
        <row r="158">
          <cell r="E158" t="str">
            <v>74-032409-00</v>
          </cell>
          <cell r="G158" t="str">
            <v>C</v>
          </cell>
          <cell r="H158" t="str">
            <v>WORKMANSHIP STANDARDS</v>
          </cell>
          <cell r="I158">
            <v>1</v>
          </cell>
          <cell r="J158">
            <v>1</v>
          </cell>
          <cell r="K158" t="str">
            <v>EA</v>
          </cell>
          <cell r="L158" t="str">
            <v>Y</v>
          </cell>
          <cell r="M158" t="str">
            <v xml:space="preserve">   </v>
          </cell>
          <cell r="N158" t="str">
            <v>Z</v>
          </cell>
          <cell r="O158" t="str">
            <v>ZZ</v>
          </cell>
          <cell r="T158">
            <v>0</v>
          </cell>
          <cell r="V158">
            <v>0</v>
          </cell>
          <cell r="X158">
            <v>0</v>
          </cell>
          <cell r="Z158">
            <v>0</v>
          </cell>
        </row>
        <row r="159">
          <cell r="E159" t="str">
            <v>202-328325-001</v>
          </cell>
          <cell r="G159" t="str">
            <v>F</v>
          </cell>
          <cell r="H159" t="str">
            <v>PROC,CRIMP TERMINATION GUIDELINE</v>
          </cell>
          <cell r="I159">
            <v>1</v>
          </cell>
          <cell r="J159">
            <v>1</v>
          </cell>
          <cell r="K159" t="str">
            <v>EA</v>
          </cell>
          <cell r="L159" t="str">
            <v>Y</v>
          </cell>
          <cell r="M159" t="str">
            <v xml:space="preserve">   </v>
          </cell>
          <cell r="N159" t="str">
            <v>Z</v>
          </cell>
          <cell r="O159" t="str">
            <v>ZZ</v>
          </cell>
          <cell r="T159">
            <v>0</v>
          </cell>
          <cell r="V159">
            <v>0</v>
          </cell>
          <cell r="X159">
            <v>0</v>
          </cell>
          <cell r="Z159">
            <v>0</v>
          </cell>
        </row>
        <row r="160">
          <cell r="E160" t="str">
            <v>74-024094-00</v>
          </cell>
          <cell r="G160" t="str">
            <v>U</v>
          </cell>
          <cell r="H160" t="str">
            <v>PROC,PART IDENTIFICATION</v>
          </cell>
          <cell r="I160">
            <v>1</v>
          </cell>
          <cell r="J160">
            <v>1</v>
          </cell>
          <cell r="K160" t="str">
            <v>EA</v>
          </cell>
          <cell r="L160" t="str">
            <v>Y</v>
          </cell>
          <cell r="M160" t="str">
            <v xml:space="preserve">   </v>
          </cell>
          <cell r="N160" t="str">
            <v>Z</v>
          </cell>
          <cell r="O160" t="str">
            <v>ZZ</v>
          </cell>
          <cell r="T160">
            <v>0</v>
          </cell>
          <cell r="V160">
            <v>0</v>
          </cell>
          <cell r="X160">
            <v>0</v>
          </cell>
          <cell r="Z160">
            <v>0</v>
          </cell>
        </row>
        <row r="161">
          <cell r="E161" t="str">
            <v>603-090436-001</v>
          </cell>
          <cell r="G161" t="str">
            <v>J</v>
          </cell>
          <cell r="H161" t="str">
            <v>SPECIFICATION,PACKAGING</v>
          </cell>
          <cell r="I161">
            <v>1</v>
          </cell>
          <cell r="J161">
            <v>1</v>
          </cell>
          <cell r="K161" t="str">
            <v>EA</v>
          </cell>
          <cell r="L161" t="str">
            <v>Y</v>
          </cell>
          <cell r="M161" t="str">
            <v xml:space="preserve">   </v>
          </cell>
          <cell r="N161" t="str">
            <v>Z</v>
          </cell>
          <cell r="O161" t="str">
            <v>ZZ</v>
          </cell>
          <cell r="T161">
            <v>0</v>
          </cell>
          <cell r="V161">
            <v>0</v>
          </cell>
          <cell r="X161">
            <v>0</v>
          </cell>
          <cell r="Z161">
            <v>0</v>
          </cell>
        </row>
        <row r="162">
          <cell r="E162" t="str">
            <v>03-339470-00</v>
          </cell>
          <cell r="F162" t="str">
            <v>CABLES</v>
          </cell>
          <cell r="G162" t="str">
            <v>C</v>
          </cell>
          <cell r="H162" t="str">
            <v>CBL ASSY,RF,SWITCH DO,EIOC 0</v>
          </cell>
          <cell r="I162">
            <v>1</v>
          </cell>
          <cell r="J162">
            <v>1</v>
          </cell>
          <cell r="K162" t="str">
            <v>EA</v>
          </cell>
          <cell r="L162" t="str">
            <v>Y</v>
          </cell>
          <cell r="M162" t="str">
            <v xml:space="preserve">   </v>
          </cell>
          <cell r="N162" t="str">
            <v>L</v>
          </cell>
          <cell r="O162" t="str">
            <v>RAPID MANUFACTURING</v>
          </cell>
          <cell r="S162">
            <v>129</v>
          </cell>
          <cell r="T162">
            <v>129</v>
          </cell>
          <cell r="U162">
            <v>129</v>
          </cell>
          <cell r="V162">
            <v>129</v>
          </cell>
          <cell r="W162">
            <v>129</v>
          </cell>
          <cell r="X162">
            <v>129</v>
          </cell>
          <cell r="Y162">
            <v>99</v>
          </cell>
          <cell r="Z162">
            <v>99</v>
          </cell>
          <cell r="AA162">
            <v>88</v>
          </cell>
        </row>
        <row r="163">
          <cell r="E163" t="str">
            <v>76-339470-00</v>
          </cell>
          <cell r="G163" t="str">
            <v>A</v>
          </cell>
          <cell r="H163" t="str">
            <v>SCHEM,CBL ASSY,RF,SWITCH DO,EIOC 0</v>
          </cell>
          <cell r="I163">
            <v>1</v>
          </cell>
          <cell r="J163">
            <v>1</v>
          </cell>
          <cell r="K163" t="str">
            <v>EA</v>
          </cell>
          <cell r="L163" t="str">
            <v>Y</v>
          </cell>
          <cell r="M163" t="str">
            <v xml:space="preserve">   </v>
          </cell>
          <cell r="N163" t="str">
            <v>Z</v>
          </cell>
          <cell r="O163" t="str">
            <v>ZZ</v>
          </cell>
          <cell r="T163">
            <v>0</v>
          </cell>
          <cell r="V163">
            <v>0</v>
          </cell>
          <cell r="X163">
            <v>0</v>
          </cell>
          <cell r="Z163">
            <v>0</v>
          </cell>
        </row>
        <row r="164">
          <cell r="E164" t="str">
            <v>38-046398-00</v>
          </cell>
          <cell r="G164" t="str">
            <v>A</v>
          </cell>
          <cell r="H164" t="str">
            <v>CABLE,9TWPR,22AWG,300V</v>
          </cell>
          <cell r="I164">
            <v>3.5</v>
          </cell>
          <cell r="J164">
            <v>3.5</v>
          </cell>
          <cell r="K164" t="str">
            <v>FT</v>
          </cell>
          <cell r="L164" t="str">
            <v>Y</v>
          </cell>
          <cell r="M164" t="str">
            <v xml:space="preserve">   </v>
          </cell>
          <cell r="N164" t="str">
            <v>L</v>
          </cell>
          <cell r="O164" t="str">
            <v>ZZ</v>
          </cell>
          <cell r="P164" t="str">
            <v>ALPHA WIRE</v>
          </cell>
          <cell r="Q164">
            <v>6014</v>
          </cell>
          <cell r="T164">
            <v>0</v>
          </cell>
          <cell r="V164">
            <v>0</v>
          </cell>
          <cell r="X164">
            <v>0</v>
          </cell>
          <cell r="Z164">
            <v>0</v>
          </cell>
        </row>
        <row r="165">
          <cell r="E165" t="str">
            <v>39-10025-00</v>
          </cell>
          <cell r="G165" t="str">
            <v>D</v>
          </cell>
          <cell r="H165" t="str">
            <v>CONN,D-SUB,25M,CRIMP</v>
          </cell>
          <cell r="I165">
            <v>1</v>
          </cell>
          <cell r="J165">
            <v>1</v>
          </cell>
          <cell r="K165" t="str">
            <v>EA</v>
          </cell>
          <cell r="L165" t="str">
            <v>Y</v>
          </cell>
          <cell r="M165" t="str">
            <v xml:space="preserve">   </v>
          </cell>
          <cell r="N165" t="str">
            <v>L</v>
          </cell>
          <cell r="O165" t="str">
            <v>ZZ</v>
          </cell>
          <cell r="P165" t="str">
            <v>ITT CANNON</v>
          </cell>
          <cell r="Q165" t="str">
            <v>DBU-25P K87 FO</v>
          </cell>
          <cell r="T165">
            <v>0</v>
          </cell>
          <cell r="V165">
            <v>0</v>
          </cell>
          <cell r="X165">
            <v>0</v>
          </cell>
          <cell r="Z165">
            <v>0</v>
          </cell>
        </row>
        <row r="166">
          <cell r="E166" t="str">
            <v>39-10031-00</v>
          </cell>
          <cell r="G166" t="str">
            <v>A</v>
          </cell>
          <cell r="H166" t="str">
            <v>CONTACT,PIN,24-20AWG,D-SUB</v>
          </cell>
          <cell r="I166">
            <v>18</v>
          </cell>
          <cell r="J166">
            <v>18</v>
          </cell>
          <cell r="K166" t="str">
            <v>EA</v>
          </cell>
          <cell r="L166" t="str">
            <v>Y</v>
          </cell>
          <cell r="M166" t="str">
            <v xml:space="preserve">   </v>
          </cell>
          <cell r="N166" t="str">
            <v>L</v>
          </cell>
          <cell r="O166" t="str">
            <v>ZZ</v>
          </cell>
          <cell r="P166" t="str">
            <v>ITT CANN</v>
          </cell>
          <cell r="Q166" t="str">
            <v>030-1952-000</v>
          </cell>
          <cell r="T166">
            <v>0</v>
          </cell>
          <cell r="V166">
            <v>0</v>
          </cell>
          <cell r="X166">
            <v>0</v>
          </cell>
          <cell r="Z166">
            <v>0</v>
          </cell>
        </row>
        <row r="167">
          <cell r="E167" t="str">
            <v>31-00233-00</v>
          </cell>
          <cell r="G167" t="str">
            <v>A</v>
          </cell>
          <cell r="H167" t="str">
            <v>TAPE,COPPER FOIL,1/2</v>
          </cell>
          <cell r="I167">
            <v>1</v>
          </cell>
          <cell r="J167">
            <v>1</v>
          </cell>
          <cell r="K167" t="str">
            <v>FT</v>
          </cell>
          <cell r="L167" t="str">
            <v>Y</v>
          </cell>
          <cell r="M167" t="str">
            <v xml:space="preserve">   </v>
          </cell>
          <cell r="N167" t="str">
            <v>L</v>
          </cell>
          <cell r="O167" t="str">
            <v>ZZ</v>
          </cell>
          <cell r="P167" t="str">
            <v>3M</v>
          </cell>
          <cell r="Q167" t="str">
            <v>1181 TAPE (1/2)</v>
          </cell>
          <cell r="T167">
            <v>0</v>
          </cell>
          <cell r="V167">
            <v>0</v>
          </cell>
          <cell r="X167">
            <v>0</v>
          </cell>
          <cell r="Z167">
            <v>0</v>
          </cell>
        </row>
        <row r="168">
          <cell r="E168" t="str">
            <v>79-00021-00</v>
          </cell>
          <cell r="G168" t="str">
            <v>A</v>
          </cell>
          <cell r="H168" t="str">
            <v>LABEL,BLANK 1 X 1/2</v>
          </cell>
          <cell r="I168">
            <v>2</v>
          </cell>
          <cell r="J168">
            <v>2</v>
          </cell>
          <cell r="K168" t="str">
            <v>EA</v>
          </cell>
          <cell r="L168" t="str">
            <v>Y</v>
          </cell>
          <cell r="M168" t="str">
            <v xml:space="preserve">   </v>
          </cell>
          <cell r="N168" t="str">
            <v>L</v>
          </cell>
          <cell r="O168" t="str">
            <v>ZZ</v>
          </cell>
          <cell r="P168" t="str">
            <v>THOMAS &amp; BETTS</v>
          </cell>
          <cell r="Q168" t="str">
            <v>WES-1112</v>
          </cell>
          <cell r="T168">
            <v>0</v>
          </cell>
          <cell r="V168">
            <v>0</v>
          </cell>
          <cell r="X168">
            <v>0</v>
          </cell>
          <cell r="Z168">
            <v>0</v>
          </cell>
        </row>
        <row r="169">
          <cell r="E169" t="str">
            <v>10-00058-00</v>
          </cell>
          <cell r="G169" t="str">
            <v>A</v>
          </cell>
          <cell r="H169" t="str">
            <v>HEAT SHRINK TUBING,.5,BLACK</v>
          </cell>
          <cell r="I169">
            <v>1</v>
          </cell>
          <cell r="J169">
            <v>1</v>
          </cell>
          <cell r="K169" t="str">
            <v>FT</v>
          </cell>
          <cell r="L169" t="str">
            <v>Y</v>
          </cell>
          <cell r="M169" t="str">
            <v xml:space="preserve">   </v>
          </cell>
          <cell r="N169" t="str">
            <v>L</v>
          </cell>
          <cell r="O169" t="str">
            <v>ZZ</v>
          </cell>
          <cell r="P169" t="str">
            <v>GOURMET ELEC LTD</v>
          </cell>
          <cell r="Q169" t="str">
            <v>B212-SB</v>
          </cell>
          <cell r="T169">
            <v>0</v>
          </cell>
          <cell r="V169">
            <v>0</v>
          </cell>
          <cell r="X169">
            <v>0</v>
          </cell>
          <cell r="Z169">
            <v>0</v>
          </cell>
        </row>
        <row r="170">
          <cell r="E170" t="str">
            <v>39-10026-00</v>
          </cell>
          <cell r="G170" t="str">
            <v>C</v>
          </cell>
          <cell r="H170" t="str">
            <v>CONN,25 PIN D FEMALE CRIMP</v>
          </cell>
          <cell r="I170">
            <v>1</v>
          </cell>
          <cell r="J170">
            <v>1</v>
          </cell>
          <cell r="K170" t="str">
            <v>EA</v>
          </cell>
          <cell r="L170" t="str">
            <v>Y</v>
          </cell>
          <cell r="M170" t="str">
            <v xml:space="preserve">   </v>
          </cell>
          <cell r="N170" t="str">
            <v>L</v>
          </cell>
          <cell r="O170" t="str">
            <v>ZZ</v>
          </cell>
          <cell r="P170" t="str">
            <v>ITT CANNON</v>
          </cell>
          <cell r="Q170" t="str">
            <v>110977-0021</v>
          </cell>
          <cell r="T170">
            <v>0</v>
          </cell>
          <cell r="V170">
            <v>0</v>
          </cell>
          <cell r="X170">
            <v>0</v>
          </cell>
          <cell r="Z170">
            <v>0</v>
          </cell>
        </row>
        <row r="171">
          <cell r="E171" t="str">
            <v>39-00019-01</v>
          </cell>
          <cell r="G171" t="str">
            <v>B</v>
          </cell>
          <cell r="H171" t="str">
            <v>BACKSHELL,25POS,CONN,VERT</v>
          </cell>
          <cell r="I171">
            <v>1</v>
          </cell>
          <cell r="J171">
            <v>1</v>
          </cell>
          <cell r="K171" t="str">
            <v>EA</v>
          </cell>
          <cell r="L171" t="str">
            <v>Y</v>
          </cell>
          <cell r="M171" t="str">
            <v xml:space="preserve">   </v>
          </cell>
          <cell r="N171" t="str">
            <v>L</v>
          </cell>
          <cell r="O171" t="str">
            <v>ZZ</v>
          </cell>
          <cell r="P171" t="str">
            <v>NORTHERN TECHNOLOGIES</v>
          </cell>
          <cell r="Q171" t="str">
            <v>C88E000203</v>
          </cell>
          <cell r="T171">
            <v>0</v>
          </cell>
          <cell r="V171">
            <v>0</v>
          </cell>
          <cell r="X171">
            <v>0</v>
          </cell>
          <cell r="Z171">
            <v>0</v>
          </cell>
        </row>
        <row r="172">
          <cell r="E172" t="str">
            <v>39-10032-00</v>
          </cell>
          <cell r="G172" t="str">
            <v>B</v>
          </cell>
          <cell r="H172" t="str">
            <v>CONTACT,SKT,24-20 AWG,D-SUB</v>
          </cell>
          <cell r="I172">
            <v>18</v>
          </cell>
          <cell r="J172">
            <v>18</v>
          </cell>
          <cell r="K172" t="str">
            <v>EA</v>
          </cell>
          <cell r="L172" t="str">
            <v>Y</v>
          </cell>
          <cell r="M172" t="str">
            <v xml:space="preserve">   </v>
          </cell>
          <cell r="N172" t="str">
            <v>L</v>
          </cell>
          <cell r="O172" t="str">
            <v>ZZ</v>
          </cell>
          <cell r="P172" t="str">
            <v>ITT CANNON</v>
          </cell>
          <cell r="Q172" t="str">
            <v>030-1953-000</v>
          </cell>
          <cell r="T172">
            <v>0</v>
          </cell>
          <cell r="V172">
            <v>0</v>
          </cell>
          <cell r="X172">
            <v>0</v>
          </cell>
          <cell r="Z172">
            <v>0</v>
          </cell>
        </row>
        <row r="173">
          <cell r="E173" t="str">
            <v>39-340908-26</v>
          </cell>
          <cell r="G173" t="str">
            <v>B</v>
          </cell>
          <cell r="H173" t="str">
            <v>BACKSHELL,LRG 25PIN,45DEG,MTEAL HOOD</v>
          </cell>
          <cell r="I173">
            <v>1</v>
          </cell>
          <cell r="J173">
            <v>1</v>
          </cell>
          <cell r="K173" t="str">
            <v>EA</v>
          </cell>
          <cell r="L173" t="str">
            <v>Y</v>
          </cell>
          <cell r="M173" t="str">
            <v xml:space="preserve">   </v>
          </cell>
          <cell r="N173" t="str">
            <v>L</v>
          </cell>
          <cell r="O173" t="str">
            <v>ZZ</v>
          </cell>
          <cell r="P173" t="str">
            <v>MOLEX, LLC</v>
          </cell>
          <cell r="Q173">
            <v>1731110062</v>
          </cell>
          <cell r="T173">
            <v>0</v>
          </cell>
          <cell r="V173">
            <v>0</v>
          </cell>
          <cell r="X173">
            <v>0</v>
          </cell>
          <cell r="Z173">
            <v>0</v>
          </cell>
        </row>
        <row r="174">
          <cell r="E174" t="str">
            <v>39-178687-00</v>
          </cell>
          <cell r="G174" t="str">
            <v>B</v>
          </cell>
          <cell r="H174" t="str">
            <v>BACKSHELL,CLIP FOR FCT CONNS</v>
          </cell>
          <cell r="I174">
            <v>2</v>
          </cell>
          <cell r="J174">
            <v>2</v>
          </cell>
          <cell r="K174" t="str">
            <v>EA</v>
          </cell>
          <cell r="L174" t="str">
            <v>Y</v>
          </cell>
          <cell r="M174" t="str">
            <v xml:space="preserve">   </v>
          </cell>
          <cell r="N174" t="str">
            <v>L</v>
          </cell>
          <cell r="O174" t="str">
            <v>ZZ</v>
          </cell>
          <cell r="P174" t="str">
            <v>MOLEX, LLC</v>
          </cell>
          <cell r="Q174">
            <v>1731120066</v>
          </cell>
          <cell r="T174">
            <v>0</v>
          </cell>
          <cell r="V174">
            <v>0</v>
          </cell>
          <cell r="X174">
            <v>0</v>
          </cell>
          <cell r="Z174">
            <v>0</v>
          </cell>
        </row>
        <row r="175">
          <cell r="E175" t="str">
            <v>74-10024-00</v>
          </cell>
          <cell r="G175" t="str">
            <v>P</v>
          </cell>
          <cell r="H175" t="str">
            <v>PROC. ELEC. ASS'Y INSTR.</v>
          </cell>
          <cell r="I175">
            <v>1</v>
          </cell>
          <cell r="J175">
            <v>1</v>
          </cell>
          <cell r="K175" t="str">
            <v>EA</v>
          </cell>
          <cell r="L175" t="str">
            <v>Y</v>
          </cell>
          <cell r="M175" t="str">
            <v xml:space="preserve">   </v>
          </cell>
          <cell r="N175" t="str">
            <v>Z</v>
          </cell>
          <cell r="O175" t="str">
            <v>ZZ</v>
          </cell>
          <cell r="T175">
            <v>0</v>
          </cell>
          <cell r="V175">
            <v>0</v>
          </cell>
          <cell r="X175">
            <v>0</v>
          </cell>
          <cell r="Z175">
            <v>0</v>
          </cell>
        </row>
        <row r="176">
          <cell r="E176" t="str">
            <v>74-024094-00</v>
          </cell>
          <cell r="G176" t="str">
            <v>U</v>
          </cell>
          <cell r="H176" t="str">
            <v>PROC,PART IDENTIFICATION</v>
          </cell>
          <cell r="I176">
            <v>1</v>
          </cell>
          <cell r="J176">
            <v>1</v>
          </cell>
          <cell r="K176" t="str">
            <v>EA</v>
          </cell>
          <cell r="L176" t="str">
            <v>Y</v>
          </cell>
          <cell r="M176" t="str">
            <v xml:space="preserve">   </v>
          </cell>
          <cell r="N176" t="str">
            <v>Z</v>
          </cell>
          <cell r="O176" t="str">
            <v>ZZ</v>
          </cell>
          <cell r="T176">
            <v>0</v>
          </cell>
          <cell r="V176">
            <v>0</v>
          </cell>
          <cell r="X176">
            <v>0</v>
          </cell>
          <cell r="Z176">
            <v>0</v>
          </cell>
        </row>
        <row r="177">
          <cell r="E177" t="str">
            <v>965-208382-001</v>
          </cell>
          <cell r="G177" t="str">
            <v>A</v>
          </cell>
          <cell r="H177" t="str">
            <v>EPOXY,FAST SET,50ML CNTNR SIZE</v>
          </cell>
          <cell r="I177">
            <v>1</v>
          </cell>
          <cell r="J177">
            <v>1</v>
          </cell>
          <cell r="K177" t="str">
            <v>EA</v>
          </cell>
          <cell r="L177" t="str">
            <v>Y</v>
          </cell>
          <cell r="M177" t="str">
            <v xml:space="preserve">   </v>
          </cell>
          <cell r="N177" t="str">
            <v>Z</v>
          </cell>
          <cell r="O177" t="str">
            <v>ZZ</v>
          </cell>
          <cell r="P177" t="str">
            <v>ITW DEVCON, INC.</v>
          </cell>
          <cell r="Q177">
            <v>14270</v>
          </cell>
          <cell r="T177">
            <v>0</v>
          </cell>
          <cell r="V177">
            <v>0</v>
          </cell>
          <cell r="X177">
            <v>0</v>
          </cell>
          <cell r="Z177">
            <v>0</v>
          </cell>
        </row>
        <row r="178">
          <cell r="E178" t="str">
            <v>79-10179-00</v>
          </cell>
          <cell r="G178" t="str">
            <v>A</v>
          </cell>
          <cell r="H178" t="str">
            <v>MARKER, WIRE (1-33)</v>
          </cell>
          <cell r="I178">
            <v>1</v>
          </cell>
          <cell r="J178">
            <v>1</v>
          </cell>
          <cell r="K178" t="str">
            <v>EA</v>
          </cell>
          <cell r="L178" t="str">
            <v>Y</v>
          </cell>
          <cell r="M178" t="str">
            <v xml:space="preserve">   </v>
          </cell>
          <cell r="N178" t="str">
            <v>Z</v>
          </cell>
          <cell r="O178" t="str">
            <v>ZZ</v>
          </cell>
          <cell r="P178" t="str">
            <v>BRADY CORPORATION</v>
          </cell>
          <cell r="Q178" t="str">
            <v>WM-1-33-3/4</v>
          </cell>
          <cell r="T178">
            <v>0</v>
          </cell>
          <cell r="V178">
            <v>0</v>
          </cell>
          <cell r="X178">
            <v>0</v>
          </cell>
          <cell r="Z178">
            <v>0</v>
          </cell>
        </row>
        <row r="179">
          <cell r="E179" t="str">
            <v>79-10444-00</v>
          </cell>
          <cell r="G179" t="str">
            <v>B</v>
          </cell>
          <cell r="H179" t="str">
            <v>LABEL,A-Z,0-15,(+),(-),(/),WIRE MARKING</v>
          </cell>
          <cell r="I179">
            <v>1</v>
          </cell>
          <cell r="J179">
            <v>1</v>
          </cell>
          <cell r="K179" t="str">
            <v>EA</v>
          </cell>
          <cell r="L179" t="str">
            <v>Y</v>
          </cell>
          <cell r="M179" t="str">
            <v xml:space="preserve">   </v>
          </cell>
          <cell r="N179" t="str">
            <v>Z</v>
          </cell>
          <cell r="O179" t="str">
            <v>ZZ</v>
          </cell>
          <cell r="P179" t="str">
            <v>BRADY CORPORATION</v>
          </cell>
          <cell r="Q179" t="str">
            <v>PWM-PK-2</v>
          </cell>
          <cell r="T179">
            <v>0</v>
          </cell>
          <cell r="V179">
            <v>0</v>
          </cell>
          <cell r="X179">
            <v>0</v>
          </cell>
          <cell r="Z179">
            <v>0</v>
          </cell>
        </row>
        <row r="180">
          <cell r="E180" t="str">
            <v>79-10183-00</v>
          </cell>
          <cell r="G180" t="str">
            <v>B</v>
          </cell>
          <cell r="H180" t="str">
            <v>MARKERS,WIRE WRITE ON</v>
          </cell>
          <cell r="I180">
            <v>1</v>
          </cell>
          <cell r="J180">
            <v>1</v>
          </cell>
          <cell r="K180" t="str">
            <v>EA</v>
          </cell>
          <cell r="L180" t="str">
            <v>Y</v>
          </cell>
          <cell r="M180" t="str">
            <v xml:space="preserve">   </v>
          </cell>
          <cell r="N180" t="str">
            <v>Z</v>
          </cell>
          <cell r="O180" t="str">
            <v>ZZ</v>
          </cell>
          <cell r="P180" t="str">
            <v>BRADY CORPORATION</v>
          </cell>
          <cell r="Q180" t="str">
            <v>SLFW-250-PK</v>
          </cell>
          <cell r="T180">
            <v>0</v>
          </cell>
          <cell r="V180">
            <v>0</v>
          </cell>
          <cell r="X180">
            <v>0</v>
          </cell>
          <cell r="Z180">
            <v>0</v>
          </cell>
        </row>
        <row r="181">
          <cell r="E181" t="str">
            <v>79-10179-01</v>
          </cell>
          <cell r="G181" t="str">
            <v>A</v>
          </cell>
          <cell r="H181" t="str">
            <v>MARKER, WIRE, 34-66</v>
          </cell>
          <cell r="I181">
            <v>1</v>
          </cell>
          <cell r="J181">
            <v>1</v>
          </cell>
          <cell r="K181" t="str">
            <v>EA</v>
          </cell>
          <cell r="L181" t="str">
            <v>Y</v>
          </cell>
          <cell r="M181" t="str">
            <v xml:space="preserve">   </v>
          </cell>
          <cell r="N181" t="str">
            <v>Z</v>
          </cell>
          <cell r="O181" t="str">
            <v>ZZ</v>
          </cell>
          <cell r="T181">
            <v>0</v>
          </cell>
          <cell r="V181">
            <v>0</v>
          </cell>
          <cell r="X181">
            <v>0</v>
          </cell>
          <cell r="Z181">
            <v>0</v>
          </cell>
        </row>
        <row r="182">
          <cell r="E182" t="str">
            <v>79-10179-02</v>
          </cell>
          <cell r="G182" t="str">
            <v>A</v>
          </cell>
          <cell r="H182" t="str">
            <v>MARKER, WIRE 67-99</v>
          </cell>
          <cell r="I182">
            <v>1</v>
          </cell>
          <cell r="J182">
            <v>1</v>
          </cell>
          <cell r="K182" t="str">
            <v>EA</v>
          </cell>
          <cell r="L182" t="str">
            <v>Y</v>
          </cell>
          <cell r="M182" t="str">
            <v xml:space="preserve">   </v>
          </cell>
          <cell r="N182" t="str">
            <v>Z</v>
          </cell>
          <cell r="O182" t="str">
            <v>ZZ</v>
          </cell>
          <cell r="T182">
            <v>0</v>
          </cell>
          <cell r="V182">
            <v>0</v>
          </cell>
          <cell r="X182">
            <v>0</v>
          </cell>
          <cell r="Z182">
            <v>0</v>
          </cell>
        </row>
        <row r="183">
          <cell r="E183" t="str">
            <v>79-00021-00</v>
          </cell>
          <cell r="G183" t="str">
            <v>A</v>
          </cell>
          <cell r="H183" t="str">
            <v>LABEL,BLANK 1 X 1/2</v>
          </cell>
          <cell r="I183">
            <v>1</v>
          </cell>
          <cell r="J183">
            <v>1</v>
          </cell>
          <cell r="K183" t="str">
            <v>EA</v>
          </cell>
          <cell r="L183" t="str">
            <v>Y</v>
          </cell>
          <cell r="M183" t="str">
            <v xml:space="preserve">   </v>
          </cell>
          <cell r="N183" t="str">
            <v>Z</v>
          </cell>
          <cell r="O183" t="str">
            <v>ZZ</v>
          </cell>
          <cell r="P183" t="str">
            <v>THOMAS &amp; BETTS</v>
          </cell>
          <cell r="Q183" t="str">
            <v>WES-1112</v>
          </cell>
          <cell r="T183">
            <v>0</v>
          </cell>
          <cell r="V183">
            <v>0</v>
          </cell>
          <cell r="X183">
            <v>0</v>
          </cell>
          <cell r="Z183">
            <v>0</v>
          </cell>
        </row>
        <row r="184">
          <cell r="E184" t="str">
            <v>79-00021-01</v>
          </cell>
          <cell r="G184" t="str">
            <v>A</v>
          </cell>
          <cell r="H184" t="str">
            <v>LABEL,BLANK 1 X 1</v>
          </cell>
          <cell r="I184">
            <v>1</v>
          </cell>
          <cell r="J184">
            <v>1</v>
          </cell>
          <cell r="K184" t="str">
            <v>EA</v>
          </cell>
          <cell r="L184" t="str">
            <v>Y</v>
          </cell>
          <cell r="M184" t="str">
            <v xml:space="preserve">   </v>
          </cell>
          <cell r="N184" t="str">
            <v>Z</v>
          </cell>
          <cell r="O184" t="str">
            <v>ZZ</v>
          </cell>
          <cell r="P184" t="str">
            <v>T &amp; B</v>
          </cell>
          <cell r="Q184" t="str">
            <v>WES-1334</v>
          </cell>
          <cell r="T184">
            <v>0</v>
          </cell>
          <cell r="V184">
            <v>0</v>
          </cell>
          <cell r="X184">
            <v>0</v>
          </cell>
          <cell r="Z184">
            <v>0</v>
          </cell>
        </row>
        <row r="185">
          <cell r="E185" t="str">
            <v>79-00021-02</v>
          </cell>
          <cell r="G185" t="str">
            <v>A</v>
          </cell>
          <cell r="H185" t="str">
            <v>LABEL,CBL MARKING,1X.5X1.5,BLANK,WRITE-O</v>
          </cell>
          <cell r="I185">
            <v>1</v>
          </cell>
          <cell r="J185">
            <v>1</v>
          </cell>
          <cell r="K185" t="str">
            <v>EA</v>
          </cell>
          <cell r="L185" t="str">
            <v>Y</v>
          </cell>
          <cell r="M185" t="str">
            <v xml:space="preserve">   </v>
          </cell>
          <cell r="N185" t="str">
            <v>Z</v>
          </cell>
          <cell r="O185" t="str">
            <v>ZZ</v>
          </cell>
          <cell r="P185" t="str">
            <v>THOMAS &amp; BETTS</v>
          </cell>
          <cell r="Q185" t="str">
            <v>WLP-1112</v>
          </cell>
          <cell r="T185">
            <v>0</v>
          </cell>
          <cell r="V185">
            <v>0</v>
          </cell>
          <cell r="X185">
            <v>0</v>
          </cell>
          <cell r="Z185">
            <v>0</v>
          </cell>
        </row>
        <row r="186">
          <cell r="E186" t="str">
            <v>79-00021-03</v>
          </cell>
          <cell r="G186" t="str">
            <v>A</v>
          </cell>
          <cell r="H186" t="str">
            <v>LABEL,CBL MARKING,1X1X3,BLANK,WRITE-ON,S</v>
          </cell>
          <cell r="I186">
            <v>1</v>
          </cell>
          <cell r="J186">
            <v>1</v>
          </cell>
          <cell r="K186" t="str">
            <v>EA</v>
          </cell>
          <cell r="L186" t="str">
            <v>Y</v>
          </cell>
          <cell r="M186" t="str">
            <v xml:space="preserve">   </v>
          </cell>
          <cell r="N186" t="str">
            <v>Z</v>
          </cell>
          <cell r="O186" t="str">
            <v>ZZ</v>
          </cell>
          <cell r="P186" t="str">
            <v>THOMAS &amp; BETTS</v>
          </cell>
          <cell r="Q186" t="str">
            <v>WLP-1300</v>
          </cell>
          <cell r="T186">
            <v>0</v>
          </cell>
          <cell r="V186">
            <v>0</v>
          </cell>
          <cell r="X186">
            <v>0</v>
          </cell>
          <cell r="Z186">
            <v>0</v>
          </cell>
        </row>
        <row r="187">
          <cell r="E187" t="str">
            <v>79-00021-04</v>
          </cell>
          <cell r="G187" t="str">
            <v>B</v>
          </cell>
          <cell r="H187" t="str">
            <v>LABEL,CBL MARKING,1X1X5,BLANK,WRITE-ON,S</v>
          </cell>
          <cell r="I187">
            <v>1</v>
          </cell>
          <cell r="J187">
            <v>1</v>
          </cell>
          <cell r="K187" t="str">
            <v>EA</v>
          </cell>
          <cell r="L187" t="str">
            <v>Y</v>
          </cell>
          <cell r="M187" t="str">
            <v xml:space="preserve">   </v>
          </cell>
          <cell r="N187" t="str">
            <v>Z</v>
          </cell>
          <cell r="O187" t="str">
            <v>ZZ</v>
          </cell>
          <cell r="P187" t="str">
            <v>THOMAS &amp; BETTS</v>
          </cell>
          <cell r="Q187" t="str">
            <v>THT-139-461-2</v>
          </cell>
          <cell r="T187">
            <v>0</v>
          </cell>
          <cell r="V187">
            <v>0</v>
          </cell>
          <cell r="X187">
            <v>0</v>
          </cell>
          <cell r="Z187">
            <v>0</v>
          </cell>
        </row>
        <row r="188">
          <cell r="E188" t="str">
            <v>74-032409-00</v>
          </cell>
          <cell r="G188" t="str">
            <v>C</v>
          </cell>
          <cell r="H188" t="str">
            <v>WORKMANSHIP STANDARDS</v>
          </cell>
          <cell r="I188">
            <v>1</v>
          </cell>
          <cell r="J188">
            <v>1</v>
          </cell>
          <cell r="K188" t="str">
            <v>EA</v>
          </cell>
          <cell r="L188" t="str">
            <v>Y</v>
          </cell>
          <cell r="M188" t="str">
            <v xml:space="preserve">   </v>
          </cell>
          <cell r="N188" t="str">
            <v>Z</v>
          </cell>
          <cell r="O188" t="str">
            <v>ZZ</v>
          </cell>
          <cell r="T188">
            <v>0</v>
          </cell>
          <cell r="V188">
            <v>0</v>
          </cell>
          <cell r="X188">
            <v>0</v>
          </cell>
          <cell r="Z188">
            <v>0</v>
          </cell>
        </row>
        <row r="189">
          <cell r="E189" t="str">
            <v>202-328325-001</v>
          </cell>
          <cell r="G189" t="str">
            <v>F</v>
          </cell>
          <cell r="H189" t="str">
            <v>PROC,CRIMP TERMINATION GUIDELINE</v>
          </cell>
          <cell r="I189">
            <v>1</v>
          </cell>
          <cell r="J189">
            <v>1</v>
          </cell>
          <cell r="K189" t="str">
            <v>EA</v>
          </cell>
          <cell r="L189" t="str">
            <v>Y</v>
          </cell>
          <cell r="M189" t="str">
            <v xml:space="preserve">   </v>
          </cell>
          <cell r="N189" t="str">
            <v>Z</v>
          </cell>
          <cell r="O189" t="str">
            <v>ZZ</v>
          </cell>
          <cell r="T189">
            <v>0</v>
          </cell>
          <cell r="V189">
            <v>0</v>
          </cell>
          <cell r="X189">
            <v>0</v>
          </cell>
          <cell r="Z189">
            <v>0</v>
          </cell>
        </row>
        <row r="190">
          <cell r="E190" t="str">
            <v>74-024094-00</v>
          </cell>
          <cell r="G190" t="str">
            <v>U</v>
          </cell>
          <cell r="H190" t="str">
            <v>PROC,PART IDENTIFICATION</v>
          </cell>
          <cell r="I190">
            <v>1</v>
          </cell>
          <cell r="J190">
            <v>1</v>
          </cell>
          <cell r="K190" t="str">
            <v>EA</v>
          </cell>
          <cell r="L190" t="str">
            <v>Y</v>
          </cell>
          <cell r="M190" t="str">
            <v xml:space="preserve">   </v>
          </cell>
          <cell r="N190" t="str">
            <v>Z</v>
          </cell>
          <cell r="O190" t="str">
            <v>ZZ</v>
          </cell>
          <cell r="T190">
            <v>0</v>
          </cell>
          <cell r="V190">
            <v>0</v>
          </cell>
          <cell r="X190">
            <v>0</v>
          </cell>
          <cell r="Z190">
            <v>0</v>
          </cell>
        </row>
        <row r="191">
          <cell r="E191" t="str">
            <v>603-090436-001</v>
          </cell>
          <cell r="G191" t="str">
            <v>J</v>
          </cell>
          <cell r="H191" t="str">
            <v>SPECIFICATION,PACKAGING</v>
          </cell>
          <cell r="I191">
            <v>1</v>
          </cell>
          <cell r="J191">
            <v>1</v>
          </cell>
          <cell r="K191" t="str">
            <v>EA</v>
          </cell>
          <cell r="L191" t="str">
            <v>Y</v>
          </cell>
          <cell r="M191" t="str">
            <v xml:space="preserve">   </v>
          </cell>
          <cell r="N191" t="str">
            <v>Z</v>
          </cell>
          <cell r="O191" t="str">
            <v>ZZ</v>
          </cell>
          <cell r="T191">
            <v>0</v>
          </cell>
          <cell r="V191">
            <v>0</v>
          </cell>
          <cell r="X191">
            <v>0</v>
          </cell>
          <cell r="Z191">
            <v>0</v>
          </cell>
        </row>
        <row r="192">
          <cell r="E192" t="str">
            <v>853-253365-004</v>
          </cell>
          <cell r="F192" t="str">
            <v>CABLES</v>
          </cell>
          <cell r="G192" t="str">
            <v>A</v>
          </cell>
          <cell r="H192" t="str">
            <v>CA,SW,RF ENCL,16,BACK DR SW</v>
          </cell>
          <cell r="I192">
            <v>1</v>
          </cell>
          <cell r="J192">
            <v>1</v>
          </cell>
          <cell r="K192" t="str">
            <v>EA</v>
          </cell>
          <cell r="L192" t="str">
            <v>Y</v>
          </cell>
          <cell r="M192" t="str">
            <v xml:space="preserve">   </v>
          </cell>
          <cell r="N192" t="str">
            <v>L</v>
          </cell>
          <cell r="O192" t="str">
            <v>SUZHOU JUTZE</v>
          </cell>
          <cell r="S192">
            <v>62.4</v>
          </cell>
          <cell r="T192">
            <v>62.4</v>
          </cell>
          <cell r="U192">
            <v>62.4</v>
          </cell>
          <cell r="V192">
            <v>62.4</v>
          </cell>
          <cell r="W192">
            <v>62.4</v>
          </cell>
          <cell r="X192">
            <v>62.4</v>
          </cell>
          <cell r="Y192">
            <v>62.4</v>
          </cell>
          <cell r="Z192">
            <v>62.4</v>
          </cell>
          <cell r="AA192">
            <v>62.4</v>
          </cell>
        </row>
        <row r="193">
          <cell r="E193" t="str">
            <v>79-00021-02</v>
          </cell>
          <cell r="G193" t="str">
            <v>A</v>
          </cell>
          <cell r="H193" t="str">
            <v>LABEL,CBL MARKING,1X.5X1.5,BLANK,WRITE-O</v>
          </cell>
          <cell r="I193">
            <v>2</v>
          </cell>
          <cell r="J193">
            <v>2</v>
          </cell>
          <cell r="K193" t="str">
            <v>EA</v>
          </cell>
          <cell r="L193" t="str">
            <v>Y</v>
          </cell>
          <cell r="M193" t="str">
            <v xml:space="preserve">   </v>
          </cell>
          <cell r="N193" t="str">
            <v>L</v>
          </cell>
          <cell r="O193" t="str">
            <v>ZZ</v>
          </cell>
          <cell r="P193" t="str">
            <v>THOMAS &amp; BETTS</v>
          </cell>
          <cell r="Q193" t="str">
            <v>WLP-1112</v>
          </cell>
          <cell r="T193">
            <v>0</v>
          </cell>
          <cell r="V193">
            <v>0</v>
          </cell>
          <cell r="X193">
            <v>0</v>
          </cell>
          <cell r="Z193">
            <v>0</v>
          </cell>
        </row>
        <row r="194">
          <cell r="E194" t="str">
            <v>10-00071-00</v>
          </cell>
          <cell r="G194" t="str">
            <v>A</v>
          </cell>
          <cell r="H194" t="str">
            <v>HEAT SHRINK TUBING,.094,BLK</v>
          </cell>
          <cell r="I194">
            <v>0.5</v>
          </cell>
          <cell r="J194">
            <v>0.5</v>
          </cell>
          <cell r="K194" t="str">
            <v>FT</v>
          </cell>
          <cell r="L194" t="str">
            <v>Y</v>
          </cell>
          <cell r="M194" t="str">
            <v xml:space="preserve">   </v>
          </cell>
          <cell r="N194" t="str">
            <v>L</v>
          </cell>
          <cell r="O194" t="str">
            <v>ZZ</v>
          </cell>
          <cell r="P194" t="str">
            <v>THOMAS &amp; BETTS</v>
          </cell>
          <cell r="Q194" t="str">
            <v>CP093-0-25</v>
          </cell>
          <cell r="T194">
            <v>0</v>
          </cell>
          <cell r="V194">
            <v>0</v>
          </cell>
          <cell r="X194">
            <v>0</v>
          </cell>
          <cell r="Z194">
            <v>0</v>
          </cell>
        </row>
        <row r="195">
          <cell r="E195" t="str">
            <v>39-10021-00</v>
          </cell>
          <cell r="G195" t="str">
            <v>B</v>
          </cell>
          <cell r="H195" t="str">
            <v>CONN,9 PIN D MALE CRIMP</v>
          </cell>
          <cell r="I195">
            <v>1</v>
          </cell>
          <cell r="J195">
            <v>1</v>
          </cell>
          <cell r="K195" t="str">
            <v>EA</v>
          </cell>
          <cell r="L195" t="str">
            <v>Y</v>
          </cell>
          <cell r="M195" t="str">
            <v xml:space="preserve">   </v>
          </cell>
          <cell r="N195" t="str">
            <v>L</v>
          </cell>
          <cell r="O195" t="str">
            <v>ZZ</v>
          </cell>
          <cell r="P195" t="str">
            <v>ITT CANNON</v>
          </cell>
          <cell r="Q195" t="str">
            <v>DEU-9P-K87-F0</v>
          </cell>
          <cell r="T195">
            <v>0</v>
          </cell>
          <cell r="V195">
            <v>0</v>
          </cell>
          <cell r="X195">
            <v>0</v>
          </cell>
          <cell r="Z195">
            <v>0</v>
          </cell>
        </row>
        <row r="196">
          <cell r="E196" t="str">
            <v>39-340908-09</v>
          </cell>
          <cell r="G196" t="str">
            <v>B</v>
          </cell>
          <cell r="H196" t="str">
            <v>BACKSHELL,9PIN,45DEG,METAL HOOD</v>
          </cell>
          <cell r="I196">
            <v>1</v>
          </cell>
          <cell r="J196">
            <v>1</v>
          </cell>
          <cell r="K196" t="str">
            <v>EA</v>
          </cell>
          <cell r="L196" t="str">
            <v>Y</v>
          </cell>
          <cell r="M196" t="str">
            <v xml:space="preserve">   </v>
          </cell>
          <cell r="N196" t="str">
            <v>L</v>
          </cell>
          <cell r="O196" t="str">
            <v>ZZ</v>
          </cell>
          <cell r="P196" t="str">
            <v>MOLEX, LLC</v>
          </cell>
          <cell r="Q196">
            <v>1727040095</v>
          </cell>
          <cell r="T196">
            <v>0</v>
          </cell>
          <cell r="V196">
            <v>0</v>
          </cell>
          <cell r="X196">
            <v>0</v>
          </cell>
          <cell r="Z196">
            <v>0</v>
          </cell>
        </row>
        <row r="197">
          <cell r="E197" t="str">
            <v>39-178687-00</v>
          </cell>
          <cell r="G197" t="str">
            <v>B</v>
          </cell>
          <cell r="H197" t="str">
            <v>BACKSHELL,CLIP FOR FCT CONNS</v>
          </cell>
          <cell r="I197">
            <v>2</v>
          </cell>
          <cell r="J197">
            <v>2</v>
          </cell>
          <cell r="K197" t="str">
            <v>EA</v>
          </cell>
          <cell r="L197" t="str">
            <v>Y</v>
          </cell>
          <cell r="M197" t="str">
            <v xml:space="preserve">   </v>
          </cell>
          <cell r="N197" t="str">
            <v>L</v>
          </cell>
          <cell r="O197" t="str">
            <v>ZZ</v>
          </cell>
          <cell r="P197" t="str">
            <v>MOLEX, LLC</v>
          </cell>
          <cell r="Q197">
            <v>1731120066</v>
          </cell>
          <cell r="T197">
            <v>0</v>
          </cell>
          <cell r="V197">
            <v>0</v>
          </cell>
          <cell r="X197">
            <v>0</v>
          </cell>
          <cell r="Z197">
            <v>0</v>
          </cell>
        </row>
        <row r="198">
          <cell r="E198" t="str">
            <v>39-10031-00</v>
          </cell>
          <cell r="G198" t="str">
            <v>A</v>
          </cell>
          <cell r="H198" t="str">
            <v>CONTACT,PIN,24-20AWG,D-SUB</v>
          </cell>
          <cell r="I198">
            <v>2</v>
          </cell>
          <cell r="J198">
            <v>2</v>
          </cell>
          <cell r="K198" t="str">
            <v>EA</v>
          </cell>
          <cell r="L198" t="str">
            <v>Y</v>
          </cell>
          <cell r="M198" t="str">
            <v xml:space="preserve">   </v>
          </cell>
          <cell r="N198" t="str">
            <v>L</v>
          </cell>
          <cell r="O198" t="str">
            <v>ZZ</v>
          </cell>
          <cell r="P198" t="str">
            <v>ITT CANN</v>
          </cell>
          <cell r="Q198" t="str">
            <v>030-1952-000</v>
          </cell>
          <cell r="T198">
            <v>0</v>
          </cell>
          <cell r="V198">
            <v>0</v>
          </cell>
          <cell r="X198">
            <v>0</v>
          </cell>
          <cell r="Z198">
            <v>0</v>
          </cell>
        </row>
        <row r="199">
          <cell r="E199" t="str">
            <v>31-10019-00</v>
          </cell>
          <cell r="G199" t="str">
            <v>A</v>
          </cell>
          <cell r="H199" t="str">
            <v>CONTACT,PIN,2/22-18AWG,D-SUB</v>
          </cell>
          <cell r="I199">
            <v>1</v>
          </cell>
          <cell r="J199">
            <v>1</v>
          </cell>
          <cell r="K199" t="str">
            <v>EA</v>
          </cell>
          <cell r="L199" t="str">
            <v>Y</v>
          </cell>
          <cell r="M199" t="str">
            <v xml:space="preserve">   </v>
          </cell>
          <cell r="N199" t="str">
            <v>L</v>
          </cell>
          <cell r="O199" t="str">
            <v>ZZ</v>
          </cell>
          <cell r="P199" t="str">
            <v>ITT CANNON</v>
          </cell>
          <cell r="Q199" t="str">
            <v>030-1954-000</v>
          </cell>
          <cell r="T199">
            <v>0</v>
          </cell>
          <cell r="V199">
            <v>0</v>
          </cell>
          <cell r="X199">
            <v>0</v>
          </cell>
          <cell r="Z199">
            <v>0</v>
          </cell>
        </row>
        <row r="200">
          <cell r="E200" t="str">
            <v>35-10003-00</v>
          </cell>
          <cell r="G200" t="str">
            <v>B</v>
          </cell>
          <cell r="H200" t="str">
            <v>WIRE,22AWG,STRAND,BLACK</v>
          </cell>
          <cell r="I200">
            <v>0.5</v>
          </cell>
          <cell r="J200">
            <v>0.5</v>
          </cell>
          <cell r="K200" t="str">
            <v>FT</v>
          </cell>
          <cell r="L200" t="str">
            <v>Y</v>
          </cell>
          <cell r="M200" t="str">
            <v xml:space="preserve">   </v>
          </cell>
          <cell r="N200" t="str">
            <v>L</v>
          </cell>
          <cell r="O200" t="str">
            <v>ZZ</v>
          </cell>
          <cell r="P200" t="str">
            <v>BELDEN INC.</v>
          </cell>
          <cell r="Q200" t="str">
            <v>83025-10</v>
          </cell>
          <cell r="T200">
            <v>0</v>
          </cell>
          <cell r="V200">
            <v>0</v>
          </cell>
          <cell r="X200">
            <v>0</v>
          </cell>
          <cell r="Z200">
            <v>0</v>
          </cell>
        </row>
        <row r="201">
          <cell r="E201" t="str">
            <v>679-203950-001</v>
          </cell>
          <cell r="G201" t="str">
            <v>C</v>
          </cell>
          <cell r="H201" t="str">
            <v>SNSR, RF COVER INTLK, VXL</v>
          </cell>
          <cell r="I201">
            <v>1</v>
          </cell>
          <cell r="J201">
            <v>1</v>
          </cell>
          <cell r="K201" t="str">
            <v>EA</v>
          </cell>
          <cell r="L201" t="str">
            <v>Y</v>
          </cell>
          <cell r="M201" t="str">
            <v xml:space="preserve">   </v>
          </cell>
          <cell r="N201" t="str">
            <v>L</v>
          </cell>
          <cell r="O201" t="str">
            <v>ZZ</v>
          </cell>
          <cell r="P201" t="str">
            <v>EUCHNER</v>
          </cell>
          <cell r="Q201" t="str">
            <v>CMS-R-BXP</v>
          </cell>
          <cell r="T201">
            <v>0</v>
          </cell>
          <cell r="V201">
            <v>0</v>
          </cell>
          <cell r="X201">
            <v>0</v>
          </cell>
          <cell r="Z201">
            <v>0</v>
          </cell>
        </row>
        <row r="202">
          <cell r="E202" t="str">
            <v>74-10024-00</v>
          </cell>
          <cell r="G202" t="str">
            <v>P</v>
          </cell>
          <cell r="H202" t="str">
            <v>PROC. ELEC. ASS'Y INSTR.</v>
          </cell>
          <cell r="I202">
            <v>1</v>
          </cell>
          <cell r="J202">
            <v>1</v>
          </cell>
          <cell r="K202" t="str">
            <v>EA</v>
          </cell>
          <cell r="L202" t="str">
            <v>Y</v>
          </cell>
          <cell r="M202" t="str">
            <v xml:space="preserve">   </v>
          </cell>
          <cell r="N202" t="str">
            <v>Z</v>
          </cell>
          <cell r="O202" t="str">
            <v>ZZ</v>
          </cell>
          <cell r="T202">
            <v>0</v>
          </cell>
          <cell r="V202">
            <v>0</v>
          </cell>
          <cell r="X202">
            <v>0</v>
          </cell>
          <cell r="Z202">
            <v>0</v>
          </cell>
        </row>
        <row r="203">
          <cell r="E203" t="str">
            <v>74-024094-00</v>
          </cell>
          <cell r="G203" t="str">
            <v>U</v>
          </cell>
          <cell r="H203" t="str">
            <v>PROC,PART IDENTIFICATION</v>
          </cell>
          <cell r="I203">
            <v>1</v>
          </cell>
          <cell r="J203">
            <v>1</v>
          </cell>
          <cell r="K203" t="str">
            <v>EA</v>
          </cell>
          <cell r="L203" t="str">
            <v>Y</v>
          </cell>
          <cell r="M203" t="str">
            <v xml:space="preserve">   </v>
          </cell>
          <cell r="N203" t="str">
            <v>Z</v>
          </cell>
          <cell r="O203" t="str">
            <v>ZZ</v>
          </cell>
          <cell r="T203">
            <v>0</v>
          </cell>
          <cell r="V203">
            <v>0</v>
          </cell>
          <cell r="X203">
            <v>0</v>
          </cell>
          <cell r="Z203">
            <v>0</v>
          </cell>
        </row>
        <row r="204">
          <cell r="E204" t="str">
            <v>965-208382-001</v>
          </cell>
          <cell r="G204" t="str">
            <v>A</v>
          </cell>
          <cell r="H204" t="str">
            <v>EPOXY,FAST SET,50ML CNTNR SIZE</v>
          </cell>
          <cell r="I204">
            <v>1</v>
          </cell>
          <cell r="J204">
            <v>1</v>
          </cell>
          <cell r="K204" t="str">
            <v>EA</v>
          </cell>
          <cell r="L204" t="str">
            <v>Y</v>
          </cell>
          <cell r="M204" t="str">
            <v xml:space="preserve">   </v>
          </cell>
          <cell r="N204" t="str">
            <v>Z</v>
          </cell>
          <cell r="O204" t="str">
            <v>ZZ</v>
          </cell>
          <cell r="P204" t="str">
            <v>ITW DEVCON, INC.</v>
          </cell>
          <cell r="Q204">
            <v>14270</v>
          </cell>
          <cell r="T204">
            <v>0</v>
          </cell>
          <cell r="V204">
            <v>0</v>
          </cell>
          <cell r="X204">
            <v>0</v>
          </cell>
          <cell r="Z204">
            <v>0</v>
          </cell>
        </row>
        <row r="205">
          <cell r="E205" t="str">
            <v>79-10179-00</v>
          </cell>
          <cell r="G205" t="str">
            <v>A</v>
          </cell>
          <cell r="H205" t="str">
            <v>MARKER, WIRE (1-33)</v>
          </cell>
          <cell r="I205">
            <v>1</v>
          </cell>
          <cell r="J205">
            <v>1</v>
          </cell>
          <cell r="K205" t="str">
            <v>EA</v>
          </cell>
          <cell r="L205" t="str">
            <v>Y</v>
          </cell>
          <cell r="M205" t="str">
            <v xml:space="preserve">   </v>
          </cell>
          <cell r="N205" t="str">
            <v>Z</v>
          </cell>
          <cell r="O205" t="str">
            <v>ZZ</v>
          </cell>
          <cell r="P205" t="str">
            <v>BRADY CORPORATION</v>
          </cell>
          <cell r="Q205" t="str">
            <v>WM-1-33-3/4</v>
          </cell>
          <cell r="T205">
            <v>0</v>
          </cell>
          <cell r="V205">
            <v>0</v>
          </cell>
          <cell r="X205">
            <v>0</v>
          </cell>
          <cell r="Z205">
            <v>0</v>
          </cell>
        </row>
        <row r="206">
          <cell r="E206" t="str">
            <v>79-10444-00</v>
          </cell>
          <cell r="G206" t="str">
            <v>B</v>
          </cell>
          <cell r="H206" t="str">
            <v>LABEL,A-Z,0-15,(+),(-),(/),WIRE MARKING</v>
          </cell>
          <cell r="I206">
            <v>1</v>
          </cell>
          <cell r="J206">
            <v>1</v>
          </cell>
          <cell r="K206" t="str">
            <v>EA</v>
          </cell>
          <cell r="L206" t="str">
            <v>Y</v>
          </cell>
          <cell r="M206" t="str">
            <v xml:space="preserve">   </v>
          </cell>
          <cell r="N206" t="str">
            <v>Z</v>
          </cell>
          <cell r="O206" t="str">
            <v>ZZ</v>
          </cell>
          <cell r="P206" t="str">
            <v>BRADY CORPORATION</v>
          </cell>
          <cell r="Q206" t="str">
            <v>PWM-PK-2</v>
          </cell>
          <cell r="T206">
            <v>0</v>
          </cell>
          <cell r="V206">
            <v>0</v>
          </cell>
          <cell r="X206">
            <v>0</v>
          </cell>
          <cell r="Z206">
            <v>0</v>
          </cell>
        </row>
        <row r="207">
          <cell r="E207" t="str">
            <v>79-10183-00</v>
          </cell>
          <cell r="G207" t="str">
            <v>B</v>
          </cell>
          <cell r="H207" t="str">
            <v>MARKERS,WIRE WRITE ON</v>
          </cell>
          <cell r="I207">
            <v>1</v>
          </cell>
          <cell r="J207">
            <v>1</v>
          </cell>
          <cell r="K207" t="str">
            <v>EA</v>
          </cell>
          <cell r="L207" t="str">
            <v>Y</v>
          </cell>
          <cell r="M207" t="str">
            <v xml:space="preserve">   </v>
          </cell>
          <cell r="N207" t="str">
            <v>Z</v>
          </cell>
          <cell r="O207" t="str">
            <v>ZZ</v>
          </cell>
          <cell r="P207" t="str">
            <v>BRADY CORPORATION</v>
          </cell>
          <cell r="Q207" t="str">
            <v>SLFW-250-PK</v>
          </cell>
          <cell r="T207">
            <v>0</v>
          </cell>
          <cell r="V207">
            <v>0</v>
          </cell>
          <cell r="X207">
            <v>0</v>
          </cell>
          <cell r="Z207">
            <v>0</v>
          </cell>
        </row>
        <row r="208">
          <cell r="E208" t="str">
            <v>79-10179-01</v>
          </cell>
          <cell r="G208" t="str">
            <v>A</v>
          </cell>
          <cell r="H208" t="str">
            <v>MARKER, WIRE, 34-66</v>
          </cell>
          <cell r="I208">
            <v>1</v>
          </cell>
          <cell r="J208">
            <v>1</v>
          </cell>
          <cell r="K208" t="str">
            <v>EA</v>
          </cell>
          <cell r="L208" t="str">
            <v>Y</v>
          </cell>
          <cell r="M208" t="str">
            <v xml:space="preserve">   </v>
          </cell>
          <cell r="N208" t="str">
            <v>Z</v>
          </cell>
          <cell r="O208" t="str">
            <v>ZZ</v>
          </cell>
          <cell r="T208">
            <v>0</v>
          </cell>
          <cell r="V208">
            <v>0</v>
          </cell>
          <cell r="X208">
            <v>0</v>
          </cell>
          <cell r="Z208">
            <v>0</v>
          </cell>
        </row>
        <row r="209">
          <cell r="E209" t="str">
            <v>79-10179-02</v>
          </cell>
          <cell r="G209" t="str">
            <v>A</v>
          </cell>
          <cell r="H209" t="str">
            <v>MARKER, WIRE 67-99</v>
          </cell>
          <cell r="I209">
            <v>1</v>
          </cell>
          <cell r="J209">
            <v>1</v>
          </cell>
          <cell r="K209" t="str">
            <v>EA</v>
          </cell>
          <cell r="L209" t="str">
            <v>Y</v>
          </cell>
          <cell r="M209" t="str">
            <v xml:space="preserve">   </v>
          </cell>
          <cell r="N209" t="str">
            <v>Z</v>
          </cell>
          <cell r="O209" t="str">
            <v>ZZ</v>
          </cell>
          <cell r="T209">
            <v>0</v>
          </cell>
          <cell r="V209">
            <v>0</v>
          </cell>
          <cell r="X209">
            <v>0</v>
          </cell>
          <cell r="Z209">
            <v>0</v>
          </cell>
        </row>
        <row r="210">
          <cell r="E210" t="str">
            <v>79-00021-00</v>
          </cell>
          <cell r="G210" t="str">
            <v>A</v>
          </cell>
          <cell r="H210" t="str">
            <v>LABEL,BLANK 1 X 1/2</v>
          </cell>
          <cell r="I210">
            <v>1</v>
          </cell>
          <cell r="J210">
            <v>1</v>
          </cell>
          <cell r="K210" t="str">
            <v>EA</v>
          </cell>
          <cell r="L210" t="str">
            <v>Y</v>
          </cell>
          <cell r="M210" t="str">
            <v xml:space="preserve">   </v>
          </cell>
          <cell r="N210" t="str">
            <v>Z</v>
          </cell>
          <cell r="O210" t="str">
            <v>ZZ</v>
          </cell>
          <cell r="P210" t="str">
            <v>THOMAS &amp; BETTS</v>
          </cell>
          <cell r="Q210" t="str">
            <v>WES-1112</v>
          </cell>
          <cell r="T210">
            <v>0</v>
          </cell>
          <cell r="V210">
            <v>0</v>
          </cell>
          <cell r="X210">
            <v>0</v>
          </cell>
          <cell r="Z210">
            <v>0</v>
          </cell>
        </row>
        <row r="211">
          <cell r="E211" t="str">
            <v>79-00021-01</v>
          </cell>
          <cell r="G211" t="str">
            <v>A</v>
          </cell>
          <cell r="H211" t="str">
            <v>LABEL,BLANK 1 X 1</v>
          </cell>
          <cell r="I211">
            <v>1</v>
          </cell>
          <cell r="J211">
            <v>1</v>
          </cell>
          <cell r="K211" t="str">
            <v>EA</v>
          </cell>
          <cell r="L211" t="str">
            <v>Y</v>
          </cell>
          <cell r="M211" t="str">
            <v xml:space="preserve">   </v>
          </cell>
          <cell r="N211" t="str">
            <v>Z</v>
          </cell>
          <cell r="O211" t="str">
            <v>ZZ</v>
          </cell>
          <cell r="P211" t="str">
            <v>T &amp; B</v>
          </cell>
          <cell r="Q211" t="str">
            <v>WES-1334</v>
          </cell>
          <cell r="T211">
            <v>0</v>
          </cell>
          <cell r="V211">
            <v>0</v>
          </cell>
          <cell r="X211">
            <v>0</v>
          </cell>
          <cell r="Z211">
            <v>0</v>
          </cell>
        </row>
        <row r="212">
          <cell r="E212" t="str">
            <v>79-00021-02</v>
          </cell>
          <cell r="G212" t="str">
            <v>A</v>
          </cell>
          <cell r="H212" t="str">
            <v>LABEL,CBL MARKING,1X.5X1.5,BLANK,WRITE-O</v>
          </cell>
          <cell r="I212">
            <v>1</v>
          </cell>
          <cell r="J212">
            <v>1</v>
          </cell>
          <cell r="K212" t="str">
            <v>EA</v>
          </cell>
          <cell r="L212" t="str">
            <v>Y</v>
          </cell>
          <cell r="M212" t="str">
            <v xml:space="preserve">   </v>
          </cell>
          <cell r="N212" t="str">
            <v>Z</v>
          </cell>
          <cell r="O212" t="str">
            <v>ZZ</v>
          </cell>
          <cell r="P212" t="str">
            <v>THOMAS &amp; BETTS</v>
          </cell>
          <cell r="Q212" t="str">
            <v>WLP-1112</v>
          </cell>
          <cell r="T212">
            <v>0</v>
          </cell>
          <cell r="V212">
            <v>0</v>
          </cell>
          <cell r="X212">
            <v>0</v>
          </cell>
          <cell r="Z212">
            <v>0</v>
          </cell>
        </row>
        <row r="213">
          <cell r="E213" t="str">
            <v>79-00021-03</v>
          </cell>
          <cell r="G213" t="str">
            <v>A</v>
          </cell>
          <cell r="H213" t="str">
            <v>LABEL,CBL MARKING,1X1X3,BLANK,WRITE-ON,S</v>
          </cell>
          <cell r="I213">
            <v>1</v>
          </cell>
          <cell r="J213">
            <v>1</v>
          </cell>
          <cell r="K213" t="str">
            <v>EA</v>
          </cell>
          <cell r="L213" t="str">
            <v>Y</v>
          </cell>
          <cell r="M213" t="str">
            <v xml:space="preserve">   </v>
          </cell>
          <cell r="N213" t="str">
            <v>Z</v>
          </cell>
          <cell r="O213" t="str">
            <v>ZZ</v>
          </cell>
          <cell r="P213" t="str">
            <v>THOMAS &amp; BETTS</v>
          </cell>
          <cell r="Q213" t="str">
            <v>WLP-1300</v>
          </cell>
          <cell r="T213">
            <v>0</v>
          </cell>
          <cell r="V213">
            <v>0</v>
          </cell>
          <cell r="X213">
            <v>0</v>
          </cell>
          <cell r="Z213">
            <v>0</v>
          </cell>
        </row>
        <row r="214">
          <cell r="E214" t="str">
            <v>79-00021-04</v>
          </cell>
          <cell r="G214" t="str">
            <v>B</v>
          </cell>
          <cell r="H214" t="str">
            <v>LABEL,CBL MARKING,1X1X5,BLANK,WRITE-ON,S</v>
          </cell>
          <cell r="I214">
            <v>1</v>
          </cell>
          <cell r="J214">
            <v>1</v>
          </cell>
          <cell r="K214" t="str">
            <v>EA</v>
          </cell>
          <cell r="L214" t="str">
            <v>Y</v>
          </cell>
          <cell r="M214" t="str">
            <v xml:space="preserve">   </v>
          </cell>
          <cell r="N214" t="str">
            <v>Z</v>
          </cell>
          <cell r="O214" t="str">
            <v>ZZ</v>
          </cell>
          <cell r="P214" t="str">
            <v>THOMAS &amp; BETTS</v>
          </cell>
          <cell r="Q214" t="str">
            <v>THT-139-461-2</v>
          </cell>
          <cell r="T214">
            <v>0</v>
          </cell>
          <cell r="V214">
            <v>0</v>
          </cell>
          <cell r="X214">
            <v>0</v>
          </cell>
          <cell r="Z214">
            <v>0</v>
          </cell>
        </row>
        <row r="215">
          <cell r="E215" t="str">
            <v>74-032409-00</v>
          </cell>
          <cell r="G215" t="str">
            <v>C</v>
          </cell>
          <cell r="H215" t="str">
            <v>WORKMANSHIP STANDARDS</v>
          </cell>
          <cell r="I215">
            <v>1</v>
          </cell>
          <cell r="J215">
            <v>1</v>
          </cell>
          <cell r="K215" t="str">
            <v>EA</v>
          </cell>
          <cell r="L215" t="str">
            <v>Y</v>
          </cell>
          <cell r="M215" t="str">
            <v xml:space="preserve">   </v>
          </cell>
          <cell r="N215" t="str">
            <v>Z</v>
          </cell>
          <cell r="O215" t="str">
            <v>ZZ</v>
          </cell>
          <cell r="T215">
            <v>0</v>
          </cell>
          <cell r="V215">
            <v>0</v>
          </cell>
          <cell r="X215">
            <v>0</v>
          </cell>
          <cell r="Z215">
            <v>0</v>
          </cell>
        </row>
        <row r="216">
          <cell r="E216" t="str">
            <v>202-328325-001</v>
          </cell>
          <cell r="G216" t="str">
            <v>F</v>
          </cell>
          <cell r="H216" t="str">
            <v>PROC,CRIMP TERMINATION GUIDELINE</v>
          </cell>
          <cell r="I216">
            <v>1</v>
          </cell>
          <cell r="J216">
            <v>1</v>
          </cell>
          <cell r="K216" t="str">
            <v>EA</v>
          </cell>
          <cell r="L216" t="str">
            <v>Y</v>
          </cell>
          <cell r="M216" t="str">
            <v xml:space="preserve">   </v>
          </cell>
          <cell r="N216" t="str">
            <v>Z</v>
          </cell>
          <cell r="O216" t="str">
            <v>ZZ</v>
          </cell>
          <cell r="T216">
            <v>0</v>
          </cell>
          <cell r="V216">
            <v>0</v>
          </cell>
          <cell r="X216">
            <v>0</v>
          </cell>
          <cell r="Z216">
            <v>0</v>
          </cell>
        </row>
        <row r="217">
          <cell r="E217" t="str">
            <v>74-024094-00</v>
          </cell>
          <cell r="G217" t="str">
            <v>U</v>
          </cell>
          <cell r="H217" t="str">
            <v>PROC,PART IDENTIFICATION</v>
          </cell>
          <cell r="I217">
            <v>1</v>
          </cell>
          <cell r="J217">
            <v>1</v>
          </cell>
          <cell r="K217" t="str">
            <v>EA</v>
          </cell>
          <cell r="L217" t="str">
            <v>Y</v>
          </cell>
          <cell r="M217" t="str">
            <v xml:space="preserve">   </v>
          </cell>
          <cell r="N217" t="str">
            <v>Z</v>
          </cell>
          <cell r="O217" t="str">
            <v>ZZ</v>
          </cell>
          <cell r="T217">
            <v>0</v>
          </cell>
          <cell r="V217">
            <v>0</v>
          </cell>
          <cell r="X217">
            <v>0</v>
          </cell>
          <cell r="Z217">
            <v>0</v>
          </cell>
        </row>
        <row r="218">
          <cell r="E218" t="str">
            <v>603-090436-001</v>
          </cell>
          <cell r="G218" t="str">
            <v>J</v>
          </cell>
          <cell r="H218" t="str">
            <v>SPECIFICATION,PACKAGING</v>
          </cell>
          <cell r="I218">
            <v>1</v>
          </cell>
          <cell r="J218">
            <v>1</v>
          </cell>
          <cell r="K218" t="str">
            <v>EA</v>
          </cell>
          <cell r="L218" t="str">
            <v>Y</v>
          </cell>
          <cell r="M218" t="str">
            <v xml:space="preserve">   </v>
          </cell>
          <cell r="N218" t="str">
            <v>Z</v>
          </cell>
          <cell r="O218" t="str">
            <v>ZZ</v>
          </cell>
          <cell r="T218">
            <v>0</v>
          </cell>
          <cell r="V218">
            <v>0</v>
          </cell>
          <cell r="X218">
            <v>0</v>
          </cell>
          <cell r="Z218">
            <v>0</v>
          </cell>
        </row>
        <row r="219">
          <cell r="E219" t="str">
            <v>853-253365-006</v>
          </cell>
          <cell r="F219" t="str">
            <v>CABLES</v>
          </cell>
          <cell r="G219" t="str">
            <v>A</v>
          </cell>
          <cell r="H219" t="str">
            <v>CA,SW,RF ENCL,37,LEFT DR SW</v>
          </cell>
          <cell r="I219">
            <v>1</v>
          </cell>
          <cell r="J219">
            <v>1</v>
          </cell>
          <cell r="K219" t="str">
            <v>EA</v>
          </cell>
          <cell r="L219" t="str">
            <v xml:space="preserve"> </v>
          </cell>
          <cell r="M219" t="str">
            <v xml:space="preserve">   </v>
          </cell>
          <cell r="N219" t="str">
            <v>L</v>
          </cell>
          <cell r="O219" t="str">
            <v>ROGAR</v>
          </cell>
          <cell r="S219">
            <v>100</v>
          </cell>
          <cell r="T219">
            <v>100</v>
          </cell>
          <cell r="U219">
            <v>100</v>
          </cell>
          <cell r="V219">
            <v>100</v>
          </cell>
          <cell r="W219">
            <v>95</v>
          </cell>
          <cell r="X219">
            <v>95</v>
          </cell>
          <cell r="Y219">
            <v>90</v>
          </cell>
          <cell r="Z219">
            <v>90</v>
          </cell>
          <cell r="AA219">
            <v>85</v>
          </cell>
        </row>
        <row r="220">
          <cell r="E220" t="str">
            <v>79-00021-02</v>
          </cell>
          <cell r="G220" t="str">
            <v>A</v>
          </cell>
          <cell r="H220" t="str">
            <v>LABEL,CBL MARKING,1X.5X1.5,BLANK,WRITE-O</v>
          </cell>
          <cell r="I220">
            <v>2</v>
          </cell>
          <cell r="J220">
            <v>2</v>
          </cell>
          <cell r="K220" t="str">
            <v>EA</v>
          </cell>
          <cell r="L220" t="str">
            <v>Y</v>
          </cell>
          <cell r="M220" t="str">
            <v xml:space="preserve">   </v>
          </cell>
          <cell r="N220" t="str">
            <v>L</v>
          </cell>
          <cell r="O220" t="str">
            <v>ZZ</v>
          </cell>
          <cell r="P220" t="str">
            <v>THOMAS &amp; BETTS</v>
          </cell>
          <cell r="Q220" t="str">
            <v>WLP-1112</v>
          </cell>
          <cell r="T220">
            <v>0</v>
          </cell>
          <cell r="V220">
            <v>0</v>
          </cell>
          <cell r="X220">
            <v>0</v>
          </cell>
          <cell r="Z220">
            <v>0</v>
          </cell>
        </row>
        <row r="221">
          <cell r="E221" t="str">
            <v>10-00071-00</v>
          </cell>
          <cell r="G221" t="str">
            <v>A</v>
          </cell>
          <cell r="H221" t="str">
            <v>HEAT SHRINK TUBING,.094,BLK</v>
          </cell>
          <cell r="I221">
            <v>0.5</v>
          </cell>
          <cell r="J221">
            <v>0.5</v>
          </cell>
          <cell r="K221" t="str">
            <v>FT</v>
          </cell>
          <cell r="L221" t="str">
            <v>Y</v>
          </cell>
          <cell r="M221" t="str">
            <v xml:space="preserve">   </v>
          </cell>
          <cell r="N221" t="str">
            <v>L</v>
          </cell>
          <cell r="O221" t="str">
            <v>ZZ</v>
          </cell>
          <cell r="P221" t="str">
            <v>THOMAS &amp; BETTS</v>
          </cell>
          <cell r="Q221" t="str">
            <v>CP093-0-25</v>
          </cell>
          <cell r="T221">
            <v>0</v>
          </cell>
          <cell r="V221">
            <v>0</v>
          </cell>
          <cell r="X221">
            <v>0</v>
          </cell>
          <cell r="Z221">
            <v>0</v>
          </cell>
        </row>
        <row r="222">
          <cell r="E222" t="str">
            <v>39-10021-00</v>
          </cell>
          <cell r="G222" t="str">
            <v>B</v>
          </cell>
          <cell r="H222" t="str">
            <v>CONN,9 PIN D MALE CRIMP</v>
          </cell>
          <cell r="I222">
            <v>1</v>
          </cell>
          <cell r="J222">
            <v>1</v>
          </cell>
          <cell r="K222" t="str">
            <v>EA</v>
          </cell>
          <cell r="L222" t="str">
            <v>Y</v>
          </cell>
          <cell r="M222" t="str">
            <v xml:space="preserve">   </v>
          </cell>
          <cell r="N222" t="str">
            <v>L</v>
          </cell>
          <cell r="O222" t="str">
            <v>ZZ</v>
          </cell>
          <cell r="P222" t="str">
            <v>ITT CANNON</v>
          </cell>
          <cell r="Q222" t="str">
            <v>DEU-9P-K87-F0</v>
          </cell>
          <cell r="T222">
            <v>0</v>
          </cell>
          <cell r="V222">
            <v>0</v>
          </cell>
          <cell r="X222">
            <v>0</v>
          </cell>
          <cell r="Z222">
            <v>0</v>
          </cell>
        </row>
        <row r="223">
          <cell r="E223" t="str">
            <v>39-340908-09</v>
          </cell>
          <cell r="G223" t="str">
            <v>B</v>
          </cell>
          <cell r="H223" t="str">
            <v>BACKSHELL,9PIN,45DEG,METAL HOOD</v>
          </cell>
          <cell r="I223">
            <v>1</v>
          </cell>
          <cell r="J223">
            <v>1</v>
          </cell>
          <cell r="K223" t="str">
            <v>EA</v>
          </cell>
          <cell r="L223" t="str">
            <v>Y</v>
          </cell>
          <cell r="M223" t="str">
            <v xml:space="preserve">   </v>
          </cell>
          <cell r="N223" t="str">
            <v>L</v>
          </cell>
          <cell r="O223" t="str">
            <v>ZZ</v>
          </cell>
          <cell r="P223" t="str">
            <v>MOLEX, LLC</v>
          </cell>
          <cell r="Q223">
            <v>1727040095</v>
          </cell>
          <cell r="T223">
            <v>0</v>
          </cell>
          <cell r="V223">
            <v>0</v>
          </cell>
          <cell r="X223">
            <v>0</v>
          </cell>
          <cell r="Z223">
            <v>0</v>
          </cell>
        </row>
        <row r="224">
          <cell r="E224" t="str">
            <v>39-178687-00</v>
          </cell>
          <cell r="G224" t="str">
            <v>B</v>
          </cell>
          <cell r="H224" t="str">
            <v>BACKSHELL,CLIP FOR FCT CONNS</v>
          </cell>
          <cell r="I224">
            <v>2</v>
          </cell>
          <cell r="J224">
            <v>2</v>
          </cell>
          <cell r="K224" t="str">
            <v>EA</v>
          </cell>
          <cell r="L224" t="str">
            <v>Y</v>
          </cell>
          <cell r="M224" t="str">
            <v xml:space="preserve">   </v>
          </cell>
          <cell r="N224" t="str">
            <v>L</v>
          </cell>
          <cell r="O224" t="str">
            <v>ZZ</v>
          </cell>
          <cell r="P224" t="str">
            <v>MOLEX, LLC</v>
          </cell>
          <cell r="Q224">
            <v>1731120066</v>
          </cell>
          <cell r="T224">
            <v>0</v>
          </cell>
          <cell r="V224">
            <v>0</v>
          </cell>
          <cell r="X224">
            <v>0</v>
          </cell>
          <cell r="Z224">
            <v>0</v>
          </cell>
        </row>
        <row r="225">
          <cell r="E225" t="str">
            <v>39-10031-00</v>
          </cell>
          <cell r="G225" t="str">
            <v>A</v>
          </cell>
          <cell r="H225" t="str">
            <v>CONTACT,PIN,24-20AWG,D-SUB</v>
          </cell>
          <cell r="I225">
            <v>2</v>
          </cell>
          <cell r="J225">
            <v>2</v>
          </cell>
          <cell r="K225" t="str">
            <v>EA</v>
          </cell>
          <cell r="L225" t="str">
            <v>Y</v>
          </cell>
          <cell r="M225" t="str">
            <v xml:space="preserve">   </v>
          </cell>
          <cell r="N225" t="str">
            <v>L</v>
          </cell>
          <cell r="O225" t="str">
            <v>ZZ</v>
          </cell>
          <cell r="P225" t="str">
            <v>ITT CANN</v>
          </cell>
          <cell r="Q225" t="str">
            <v>030-1952-000</v>
          </cell>
          <cell r="T225">
            <v>0</v>
          </cell>
          <cell r="V225">
            <v>0</v>
          </cell>
          <cell r="X225">
            <v>0</v>
          </cell>
          <cell r="Z225">
            <v>0</v>
          </cell>
        </row>
        <row r="226">
          <cell r="E226" t="str">
            <v>31-10019-00</v>
          </cell>
          <cell r="G226" t="str">
            <v>A</v>
          </cell>
          <cell r="H226" t="str">
            <v>CONTACT,PIN,2/22-18AWG,D-SUB</v>
          </cell>
          <cell r="I226">
            <v>1</v>
          </cell>
          <cell r="J226">
            <v>1</v>
          </cell>
          <cell r="K226" t="str">
            <v>EA</v>
          </cell>
          <cell r="L226" t="str">
            <v>Y</v>
          </cell>
          <cell r="M226" t="str">
            <v xml:space="preserve">   </v>
          </cell>
          <cell r="N226" t="str">
            <v>L</v>
          </cell>
          <cell r="O226" t="str">
            <v>ZZ</v>
          </cell>
          <cell r="P226" t="str">
            <v>ITT CANNON</v>
          </cell>
          <cell r="Q226" t="str">
            <v>030-1954-000</v>
          </cell>
          <cell r="T226">
            <v>0</v>
          </cell>
          <cell r="V226">
            <v>0</v>
          </cell>
          <cell r="X226">
            <v>0</v>
          </cell>
          <cell r="Z226">
            <v>0</v>
          </cell>
        </row>
        <row r="227">
          <cell r="E227" t="str">
            <v>35-10003-00</v>
          </cell>
          <cell r="G227" t="str">
            <v>B</v>
          </cell>
          <cell r="H227" t="str">
            <v>WIRE,22AWG,STRAND,BLACK</v>
          </cell>
          <cell r="I227">
            <v>0.5</v>
          </cell>
          <cell r="J227">
            <v>0.5</v>
          </cell>
          <cell r="K227" t="str">
            <v>FT</v>
          </cell>
          <cell r="L227" t="str">
            <v>Y</v>
          </cell>
          <cell r="M227" t="str">
            <v xml:space="preserve">   </v>
          </cell>
          <cell r="N227" t="str">
            <v>L</v>
          </cell>
          <cell r="O227" t="str">
            <v>ZZ</v>
          </cell>
          <cell r="P227" t="str">
            <v>BELDEN INC.</v>
          </cell>
          <cell r="Q227" t="str">
            <v>83025-10</v>
          </cell>
          <cell r="T227">
            <v>0</v>
          </cell>
          <cell r="V227">
            <v>0</v>
          </cell>
          <cell r="X227">
            <v>0</v>
          </cell>
          <cell r="Z227">
            <v>0</v>
          </cell>
        </row>
        <row r="228">
          <cell r="E228" t="str">
            <v>679-203950-001</v>
          </cell>
          <cell r="G228" t="str">
            <v>C</v>
          </cell>
          <cell r="H228" t="str">
            <v>SNSR, RF COVER INTLK, VXL</v>
          </cell>
          <cell r="I228">
            <v>1</v>
          </cell>
          <cell r="J228">
            <v>1</v>
          </cell>
          <cell r="K228" t="str">
            <v>EA</v>
          </cell>
          <cell r="L228" t="str">
            <v>Y</v>
          </cell>
          <cell r="M228" t="str">
            <v xml:space="preserve">   </v>
          </cell>
          <cell r="N228" t="str">
            <v>L</v>
          </cell>
          <cell r="O228" t="str">
            <v>ZZ</v>
          </cell>
          <cell r="P228" t="str">
            <v>EUCHNER</v>
          </cell>
          <cell r="Q228" t="str">
            <v>CMS-R-BXP</v>
          </cell>
          <cell r="T228">
            <v>0</v>
          </cell>
          <cell r="V228">
            <v>0</v>
          </cell>
          <cell r="X228">
            <v>0</v>
          </cell>
          <cell r="Z228">
            <v>0</v>
          </cell>
        </row>
        <row r="229">
          <cell r="E229" t="str">
            <v>74-10024-00</v>
          </cell>
          <cell r="G229" t="str">
            <v>P</v>
          </cell>
          <cell r="H229" t="str">
            <v>PROC. ELEC. ASS'Y INSTR.</v>
          </cell>
          <cell r="I229">
            <v>1</v>
          </cell>
          <cell r="J229">
            <v>1</v>
          </cell>
          <cell r="K229" t="str">
            <v>EA</v>
          </cell>
          <cell r="L229" t="str">
            <v>Y</v>
          </cell>
          <cell r="M229" t="str">
            <v xml:space="preserve">   </v>
          </cell>
          <cell r="N229" t="str">
            <v>Z</v>
          </cell>
          <cell r="O229" t="str">
            <v>ZZ</v>
          </cell>
          <cell r="T229">
            <v>0</v>
          </cell>
          <cell r="V229">
            <v>0</v>
          </cell>
          <cell r="X229">
            <v>0</v>
          </cell>
          <cell r="Z229">
            <v>0</v>
          </cell>
        </row>
        <row r="230">
          <cell r="E230" t="str">
            <v>74-024094-00</v>
          </cell>
          <cell r="G230" t="str">
            <v>U</v>
          </cell>
          <cell r="H230" t="str">
            <v>PROC,PART IDENTIFICATION</v>
          </cell>
          <cell r="I230">
            <v>1</v>
          </cell>
          <cell r="J230">
            <v>1</v>
          </cell>
          <cell r="K230" t="str">
            <v>EA</v>
          </cell>
          <cell r="L230" t="str">
            <v>Y</v>
          </cell>
          <cell r="M230" t="str">
            <v xml:space="preserve">   </v>
          </cell>
          <cell r="N230" t="str">
            <v>Z</v>
          </cell>
          <cell r="O230" t="str">
            <v>ZZ</v>
          </cell>
          <cell r="T230">
            <v>0</v>
          </cell>
          <cell r="V230">
            <v>0</v>
          </cell>
          <cell r="X230">
            <v>0</v>
          </cell>
          <cell r="Z230">
            <v>0</v>
          </cell>
        </row>
        <row r="231">
          <cell r="E231" t="str">
            <v>965-208382-001</v>
          </cell>
          <cell r="G231" t="str">
            <v>A</v>
          </cell>
          <cell r="H231" t="str">
            <v>EPOXY,FAST SET,50ML CNTNR SIZE</v>
          </cell>
          <cell r="I231">
            <v>1</v>
          </cell>
          <cell r="J231">
            <v>1</v>
          </cell>
          <cell r="K231" t="str">
            <v>EA</v>
          </cell>
          <cell r="L231" t="str">
            <v>Y</v>
          </cell>
          <cell r="M231" t="str">
            <v xml:space="preserve">   </v>
          </cell>
          <cell r="N231" t="str">
            <v>Z</v>
          </cell>
          <cell r="O231" t="str">
            <v>ZZ</v>
          </cell>
          <cell r="P231" t="str">
            <v>ITW DEVCON, INC.</v>
          </cell>
          <cell r="Q231">
            <v>14270</v>
          </cell>
          <cell r="T231">
            <v>0</v>
          </cell>
          <cell r="V231">
            <v>0</v>
          </cell>
          <cell r="X231">
            <v>0</v>
          </cell>
          <cell r="Z231">
            <v>0</v>
          </cell>
        </row>
        <row r="232">
          <cell r="E232" t="str">
            <v>79-10179-00</v>
          </cell>
          <cell r="G232" t="str">
            <v>A</v>
          </cell>
          <cell r="H232" t="str">
            <v>MARKER, WIRE (1-33)</v>
          </cell>
          <cell r="I232">
            <v>1</v>
          </cell>
          <cell r="J232">
            <v>1</v>
          </cell>
          <cell r="K232" t="str">
            <v>EA</v>
          </cell>
          <cell r="L232" t="str">
            <v>Y</v>
          </cell>
          <cell r="M232" t="str">
            <v xml:space="preserve">   </v>
          </cell>
          <cell r="N232" t="str">
            <v>Z</v>
          </cell>
          <cell r="O232" t="str">
            <v>ZZ</v>
          </cell>
          <cell r="P232" t="str">
            <v>BRADY CORPORATION</v>
          </cell>
          <cell r="Q232" t="str">
            <v>WM-1-33-3/4</v>
          </cell>
          <cell r="T232">
            <v>0</v>
          </cell>
          <cell r="V232">
            <v>0</v>
          </cell>
          <cell r="X232">
            <v>0</v>
          </cell>
          <cell r="Z232">
            <v>0</v>
          </cell>
        </row>
        <row r="233">
          <cell r="E233" t="str">
            <v>79-10444-00</v>
          </cell>
          <cell r="G233" t="str">
            <v>B</v>
          </cell>
          <cell r="H233" t="str">
            <v>LABEL,A-Z,0-15,(+),(-),(/),WIRE MARKING</v>
          </cell>
          <cell r="I233">
            <v>1</v>
          </cell>
          <cell r="J233">
            <v>1</v>
          </cell>
          <cell r="K233" t="str">
            <v>EA</v>
          </cell>
          <cell r="L233" t="str">
            <v>Y</v>
          </cell>
          <cell r="M233" t="str">
            <v xml:space="preserve">   </v>
          </cell>
          <cell r="N233" t="str">
            <v>Z</v>
          </cell>
          <cell r="O233" t="str">
            <v>ZZ</v>
          </cell>
          <cell r="P233" t="str">
            <v>BRADY CORPORATION</v>
          </cell>
          <cell r="Q233" t="str">
            <v>PWM-PK-2</v>
          </cell>
          <cell r="T233">
            <v>0</v>
          </cell>
          <cell r="V233">
            <v>0</v>
          </cell>
          <cell r="X233">
            <v>0</v>
          </cell>
          <cell r="Z233">
            <v>0</v>
          </cell>
        </row>
        <row r="234">
          <cell r="E234" t="str">
            <v>79-10183-00</v>
          </cell>
          <cell r="G234" t="str">
            <v>B</v>
          </cell>
          <cell r="H234" t="str">
            <v>MARKERS,WIRE WRITE ON</v>
          </cell>
          <cell r="I234">
            <v>1</v>
          </cell>
          <cell r="J234">
            <v>1</v>
          </cell>
          <cell r="K234" t="str">
            <v>EA</v>
          </cell>
          <cell r="L234" t="str">
            <v>Y</v>
          </cell>
          <cell r="M234" t="str">
            <v xml:space="preserve">   </v>
          </cell>
          <cell r="N234" t="str">
            <v>Z</v>
          </cell>
          <cell r="O234" t="str">
            <v>ZZ</v>
          </cell>
          <cell r="P234" t="str">
            <v>BRADY CORPORATION</v>
          </cell>
          <cell r="Q234" t="str">
            <v>SLFW-250-PK</v>
          </cell>
          <cell r="T234">
            <v>0</v>
          </cell>
          <cell r="V234">
            <v>0</v>
          </cell>
          <cell r="X234">
            <v>0</v>
          </cell>
          <cell r="Z234">
            <v>0</v>
          </cell>
        </row>
        <row r="235">
          <cell r="E235" t="str">
            <v>79-10179-01</v>
          </cell>
          <cell r="G235" t="str">
            <v>A</v>
          </cell>
          <cell r="H235" t="str">
            <v>MARKER, WIRE, 34-66</v>
          </cell>
          <cell r="I235">
            <v>1</v>
          </cell>
          <cell r="J235">
            <v>1</v>
          </cell>
          <cell r="K235" t="str">
            <v>EA</v>
          </cell>
          <cell r="L235" t="str">
            <v>Y</v>
          </cell>
          <cell r="M235" t="str">
            <v xml:space="preserve">   </v>
          </cell>
          <cell r="N235" t="str">
            <v>Z</v>
          </cell>
          <cell r="O235" t="str">
            <v>ZZ</v>
          </cell>
          <cell r="T235">
            <v>0</v>
          </cell>
          <cell r="V235">
            <v>0</v>
          </cell>
          <cell r="X235">
            <v>0</v>
          </cell>
          <cell r="Z235">
            <v>0</v>
          </cell>
        </row>
        <row r="236">
          <cell r="E236" t="str">
            <v>79-10179-02</v>
          </cell>
          <cell r="G236" t="str">
            <v>A</v>
          </cell>
          <cell r="H236" t="str">
            <v>MARKER, WIRE 67-99</v>
          </cell>
          <cell r="I236">
            <v>1</v>
          </cell>
          <cell r="J236">
            <v>1</v>
          </cell>
          <cell r="K236" t="str">
            <v>EA</v>
          </cell>
          <cell r="L236" t="str">
            <v>Y</v>
          </cell>
          <cell r="M236" t="str">
            <v xml:space="preserve">   </v>
          </cell>
          <cell r="N236" t="str">
            <v>Z</v>
          </cell>
          <cell r="O236" t="str">
            <v>ZZ</v>
          </cell>
          <cell r="T236">
            <v>0</v>
          </cell>
          <cell r="V236">
            <v>0</v>
          </cell>
          <cell r="X236">
            <v>0</v>
          </cell>
          <cell r="Z236">
            <v>0</v>
          </cell>
        </row>
        <row r="237">
          <cell r="E237" t="str">
            <v>79-00021-00</v>
          </cell>
          <cell r="G237" t="str">
            <v>A</v>
          </cell>
          <cell r="H237" t="str">
            <v>LABEL,BLANK 1 X 1/2</v>
          </cell>
          <cell r="I237">
            <v>1</v>
          </cell>
          <cell r="J237">
            <v>1</v>
          </cell>
          <cell r="K237" t="str">
            <v>EA</v>
          </cell>
          <cell r="L237" t="str">
            <v>Y</v>
          </cell>
          <cell r="M237" t="str">
            <v xml:space="preserve">   </v>
          </cell>
          <cell r="N237" t="str">
            <v>Z</v>
          </cell>
          <cell r="O237" t="str">
            <v>ZZ</v>
          </cell>
          <cell r="P237" t="str">
            <v>THOMAS &amp; BETTS</v>
          </cell>
          <cell r="Q237" t="str">
            <v>WES-1112</v>
          </cell>
          <cell r="T237">
            <v>0</v>
          </cell>
          <cell r="V237">
            <v>0</v>
          </cell>
          <cell r="X237">
            <v>0</v>
          </cell>
          <cell r="Z237">
            <v>0</v>
          </cell>
        </row>
        <row r="238">
          <cell r="E238" t="str">
            <v>79-00021-01</v>
          </cell>
          <cell r="G238" t="str">
            <v>A</v>
          </cell>
          <cell r="H238" t="str">
            <v>LABEL,BLANK 1 X 1</v>
          </cell>
          <cell r="I238">
            <v>1</v>
          </cell>
          <cell r="J238">
            <v>1</v>
          </cell>
          <cell r="K238" t="str">
            <v>EA</v>
          </cell>
          <cell r="L238" t="str">
            <v>Y</v>
          </cell>
          <cell r="M238" t="str">
            <v xml:space="preserve">   </v>
          </cell>
          <cell r="N238" t="str">
            <v>Z</v>
          </cell>
          <cell r="O238" t="str">
            <v>ZZ</v>
          </cell>
          <cell r="P238" t="str">
            <v>T &amp; B</v>
          </cell>
          <cell r="Q238" t="str">
            <v>WES-1334</v>
          </cell>
          <cell r="T238">
            <v>0</v>
          </cell>
          <cell r="V238">
            <v>0</v>
          </cell>
          <cell r="X238">
            <v>0</v>
          </cell>
          <cell r="Z238">
            <v>0</v>
          </cell>
        </row>
        <row r="239">
          <cell r="E239" t="str">
            <v>79-00021-02</v>
          </cell>
          <cell r="G239" t="str">
            <v>A</v>
          </cell>
          <cell r="H239" t="str">
            <v>LABEL,CBL MARKING,1X.5X1.5,BLANK,WRITE-O</v>
          </cell>
          <cell r="I239">
            <v>1</v>
          </cell>
          <cell r="J239">
            <v>1</v>
          </cell>
          <cell r="K239" t="str">
            <v>EA</v>
          </cell>
          <cell r="L239" t="str">
            <v>Y</v>
          </cell>
          <cell r="M239" t="str">
            <v xml:space="preserve">   </v>
          </cell>
          <cell r="N239" t="str">
            <v>Z</v>
          </cell>
          <cell r="O239" t="str">
            <v>ZZ</v>
          </cell>
          <cell r="P239" t="str">
            <v>THOMAS &amp; BETTS</v>
          </cell>
          <cell r="Q239" t="str">
            <v>WLP-1112</v>
          </cell>
          <cell r="T239">
            <v>0</v>
          </cell>
          <cell r="V239">
            <v>0</v>
          </cell>
          <cell r="X239">
            <v>0</v>
          </cell>
          <cell r="Z239">
            <v>0</v>
          </cell>
        </row>
        <row r="240">
          <cell r="E240" t="str">
            <v>79-00021-03</v>
          </cell>
          <cell r="G240" t="str">
            <v>A</v>
          </cell>
          <cell r="H240" t="str">
            <v>LABEL,CBL MARKING,1X1X3,BLANK,WRITE-ON,S</v>
          </cell>
          <cell r="I240">
            <v>1</v>
          </cell>
          <cell r="J240">
            <v>1</v>
          </cell>
          <cell r="K240" t="str">
            <v>EA</v>
          </cell>
          <cell r="L240" t="str">
            <v>Y</v>
          </cell>
          <cell r="M240" t="str">
            <v xml:space="preserve">   </v>
          </cell>
          <cell r="N240" t="str">
            <v>Z</v>
          </cell>
          <cell r="O240" t="str">
            <v>ZZ</v>
          </cell>
          <cell r="P240" t="str">
            <v>THOMAS &amp; BETTS</v>
          </cell>
          <cell r="Q240" t="str">
            <v>WLP-1300</v>
          </cell>
          <cell r="T240">
            <v>0</v>
          </cell>
          <cell r="V240">
            <v>0</v>
          </cell>
          <cell r="X240">
            <v>0</v>
          </cell>
          <cell r="Z240">
            <v>0</v>
          </cell>
        </row>
        <row r="241">
          <cell r="E241" t="str">
            <v>79-00021-04</v>
          </cell>
          <cell r="G241" t="str">
            <v>B</v>
          </cell>
          <cell r="H241" t="str">
            <v>LABEL,CBL MARKING,1X1X5,BLANK,WRITE-ON,S</v>
          </cell>
          <cell r="I241">
            <v>1</v>
          </cell>
          <cell r="J241">
            <v>1</v>
          </cell>
          <cell r="K241" t="str">
            <v>EA</v>
          </cell>
          <cell r="L241" t="str">
            <v>Y</v>
          </cell>
          <cell r="M241" t="str">
            <v xml:space="preserve">   </v>
          </cell>
          <cell r="N241" t="str">
            <v>Z</v>
          </cell>
          <cell r="O241" t="str">
            <v>ZZ</v>
          </cell>
          <cell r="P241" t="str">
            <v>THOMAS &amp; BETTS</v>
          </cell>
          <cell r="Q241" t="str">
            <v>THT-139-461-2</v>
          </cell>
          <cell r="T241">
            <v>0</v>
          </cell>
          <cell r="V241">
            <v>0</v>
          </cell>
          <cell r="X241">
            <v>0</v>
          </cell>
          <cell r="Z241">
            <v>0</v>
          </cell>
        </row>
        <row r="242">
          <cell r="E242" t="str">
            <v>74-032409-00</v>
          </cell>
          <cell r="G242" t="str">
            <v>C</v>
          </cell>
          <cell r="H242" t="str">
            <v>WORKMANSHIP STANDARDS</v>
          </cell>
          <cell r="I242">
            <v>1</v>
          </cell>
          <cell r="J242">
            <v>1</v>
          </cell>
          <cell r="K242" t="str">
            <v>EA</v>
          </cell>
          <cell r="L242" t="str">
            <v>Y</v>
          </cell>
          <cell r="M242" t="str">
            <v xml:space="preserve">   </v>
          </cell>
          <cell r="N242" t="str">
            <v>Z</v>
          </cell>
          <cell r="O242" t="str">
            <v>ZZ</v>
          </cell>
          <cell r="T242">
            <v>0</v>
          </cell>
          <cell r="V242">
            <v>0</v>
          </cell>
          <cell r="X242">
            <v>0</v>
          </cell>
          <cell r="Z242">
            <v>0</v>
          </cell>
        </row>
        <row r="243">
          <cell r="E243" t="str">
            <v>202-328325-001</v>
          </cell>
          <cell r="G243" t="str">
            <v>F</v>
          </cell>
          <cell r="H243" t="str">
            <v>PROC,CRIMP TERMINATION GUIDELINE</v>
          </cell>
          <cell r="I243">
            <v>1</v>
          </cell>
          <cell r="J243">
            <v>1</v>
          </cell>
          <cell r="K243" t="str">
            <v>EA</v>
          </cell>
          <cell r="L243" t="str">
            <v>Y</v>
          </cell>
          <cell r="M243" t="str">
            <v xml:space="preserve">   </v>
          </cell>
          <cell r="N243" t="str">
            <v>Z</v>
          </cell>
          <cell r="O243" t="str">
            <v>ZZ</v>
          </cell>
          <cell r="T243">
            <v>0</v>
          </cell>
          <cell r="V243">
            <v>0</v>
          </cell>
          <cell r="X243">
            <v>0</v>
          </cell>
          <cell r="Z243">
            <v>0</v>
          </cell>
        </row>
        <row r="244">
          <cell r="E244" t="str">
            <v>74-024094-00</v>
          </cell>
          <cell r="G244" t="str">
            <v>U</v>
          </cell>
          <cell r="H244" t="str">
            <v>PROC,PART IDENTIFICATION</v>
          </cell>
          <cell r="I244">
            <v>1</v>
          </cell>
          <cell r="J244">
            <v>1</v>
          </cell>
          <cell r="K244" t="str">
            <v>EA</v>
          </cell>
          <cell r="L244" t="str">
            <v>Y</v>
          </cell>
          <cell r="M244" t="str">
            <v xml:space="preserve">   </v>
          </cell>
          <cell r="N244" t="str">
            <v>Z</v>
          </cell>
          <cell r="O244" t="str">
            <v>ZZ</v>
          </cell>
          <cell r="T244">
            <v>0</v>
          </cell>
          <cell r="V244">
            <v>0</v>
          </cell>
          <cell r="X244">
            <v>0</v>
          </cell>
          <cell r="Z244">
            <v>0</v>
          </cell>
        </row>
        <row r="245">
          <cell r="E245" t="str">
            <v>603-090436-001</v>
          </cell>
          <cell r="G245" t="str">
            <v>J</v>
          </cell>
          <cell r="H245" t="str">
            <v>SPECIFICATION,PACKAGING</v>
          </cell>
          <cell r="I245">
            <v>1</v>
          </cell>
          <cell r="J245">
            <v>1</v>
          </cell>
          <cell r="K245" t="str">
            <v>EA</v>
          </cell>
          <cell r="L245" t="str">
            <v>Y</v>
          </cell>
          <cell r="M245" t="str">
            <v xml:space="preserve">   </v>
          </cell>
          <cell r="N245" t="str">
            <v>Z</v>
          </cell>
          <cell r="O245" t="str">
            <v>ZZ</v>
          </cell>
          <cell r="T245">
            <v>0</v>
          </cell>
          <cell r="V245">
            <v>0</v>
          </cell>
          <cell r="X245">
            <v>0</v>
          </cell>
          <cell r="Z245">
            <v>0</v>
          </cell>
        </row>
        <row r="246">
          <cell r="E246" t="str">
            <v>853-253365-005</v>
          </cell>
          <cell r="F246" t="str">
            <v>CABLES</v>
          </cell>
          <cell r="G246" t="str">
            <v>A</v>
          </cell>
          <cell r="H246" t="str">
            <v>CA,SW,RF ENCL,55,RIGHT DR SW</v>
          </cell>
          <cell r="I246">
            <v>1</v>
          </cell>
          <cell r="J246">
            <v>1</v>
          </cell>
          <cell r="K246" t="str">
            <v>EA</v>
          </cell>
          <cell r="L246" t="str">
            <v>Y</v>
          </cell>
          <cell r="M246" t="str">
            <v xml:space="preserve">   </v>
          </cell>
          <cell r="N246" t="str">
            <v>L</v>
          </cell>
          <cell r="O246" t="str">
            <v>ROGAR</v>
          </cell>
          <cell r="S246">
            <v>65</v>
          </cell>
          <cell r="T246">
            <v>65</v>
          </cell>
          <cell r="U246">
            <v>65</v>
          </cell>
          <cell r="V246">
            <v>65</v>
          </cell>
          <cell r="W246">
            <v>65</v>
          </cell>
          <cell r="X246">
            <v>65</v>
          </cell>
          <cell r="Y246">
            <v>65</v>
          </cell>
          <cell r="Z246">
            <v>65</v>
          </cell>
          <cell r="AA246">
            <v>65</v>
          </cell>
        </row>
        <row r="247">
          <cell r="E247" t="str">
            <v>79-00021-02</v>
          </cell>
          <cell r="G247" t="str">
            <v>A</v>
          </cell>
          <cell r="H247" t="str">
            <v>LABEL,CBL MARKING,1X.5X1.5,BLANK,WRITE-O</v>
          </cell>
          <cell r="I247">
            <v>2</v>
          </cell>
          <cell r="J247">
            <v>2</v>
          </cell>
          <cell r="K247" t="str">
            <v>EA</v>
          </cell>
          <cell r="L247" t="str">
            <v>Y</v>
          </cell>
          <cell r="M247" t="str">
            <v xml:space="preserve">   </v>
          </cell>
          <cell r="N247" t="str">
            <v>L</v>
          </cell>
          <cell r="O247" t="str">
            <v>ZZ</v>
          </cell>
          <cell r="P247" t="str">
            <v>THOMAS &amp; BETTS</v>
          </cell>
          <cell r="Q247" t="str">
            <v>WLP-1112</v>
          </cell>
          <cell r="T247">
            <v>0</v>
          </cell>
          <cell r="V247">
            <v>0</v>
          </cell>
          <cell r="X247">
            <v>0</v>
          </cell>
          <cell r="Z247">
            <v>0</v>
          </cell>
        </row>
        <row r="248">
          <cell r="E248" t="str">
            <v>10-00071-00</v>
          </cell>
          <cell r="G248" t="str">
            <v>A</v>
          </cell>
          <cell r="H248" t="str">
            <v>HEAT SHRINK TUBING,.094,BLK</v>
          </cell>
          <cell r="I248">
            <v>0.5</v>
          </cell>
          <cell r="J248">
            <v>0.5</v>
          </cell>
          <cell r="K248" t="str">
            <v>FT</v>
          </cell>
          <cell r="L248" t="str">
            <v>Y</v>
          </cell>
          <cell r="M248" t="str">
            <v xml:space="preserve">   </v>
          </cell>
          <cell r="N248" t="str">
            <v>L</v>
          </cell>
          <cell r="O248" t="str">
            <v>ZZ</v>
          </cell>
          <cell r="P248" t="str">
            <v>THOMAS &amp; BETTS</v>
          </cell>
          <cell r="Q248" t="str">
            <v>CP093-0-25</v>
          </cell>
          <cell r="T248">
            <v>0</v>
          </cell>
          <cell r="V248">
            <v>0</v>
          </cell>
          <cell r="X248">
            <v>0</v>
          </cell>
          <cell r="Z248">
            <v>0</v>
          </cell>
        </row>
        <row r="249">
          <cell r="E249" t="str">
            <v>39-10021-00</v>
          </cell>
          <cell r="G249" t="str">
            <v>B</v>
          </cell>
          <cell r="H249" t="str">
            <v>CONN,9 PIN D MALE CRIMP</v>
          </cell>
          <cell r="I249">
            <v>1</v>
          </cell>
          <cell r="J249">
            <v>1</v>
          </cell>
          <cell r="K249" t="str">
            <v>EA</v>
          </cell>
          <cell r="L249" t="str">
            <v>Y</v>
          </cell>
          <cell r="M249" t="str">
            <v xml:space="preserve">   </v>
          </cell>
          <cell r="N249" t="str">
            <v>L</v>
          </cell>
          <cell r="O249" t="str">
            <v>ZZ</v>
          </cell>
          <cell r="P249" t="str">
            <v>ITT CANNON</v>
          </cell>
          <cell r="Q249" t="str">
            <v>DEU-9P-K87-F0</v>
          </cell>
          <cell r="T249">
            <v>0</v>
          </cell>
          <cell r="V249">
            <v>0</v>
          </cell>
          <cell r="X249">
            <v>0</v>
          </cell>
          <cell r="Z249">
            <v>0</v>
          </cell>
        </row>
        <row r="250">
          <cell r="E250" t="str">
            <v>39-340908-09</v>
          </cell>
          <cell r="G250" t="str">
            <v>B</v>
          </cell>
          <cell r="H250" t="str">
            <v>BACKSHELL,9PIN,45DEG,METAL HOOD</v>
          </cell>
          <cell r="I250">
            <v>1</v>
          </cell>
          <cell r="J250">
            <v>1</v>
          </cell>
          <cell r="K250" t="str">
            <v>EA</v>
          </cell>
          <cell r="L250" t="str">
            <v>Y</v>
          </cell>
          <cell r="M250" t="str">
            <v xml:space="preserve">   </v>
          </cell>
          <cell r="N250" t="str">
            <v>L</v>
          </cell>
          <cell r="O250" t="str">
            <v>ZZ</v>
          </cell>
          <cell r="P250" t="str">
            <v>MOLEX, LLC</v>
          </cell>
          <cell r="Q250">
            <v>1727040095</v>
          </cell>
          <cell r="T250">
            <v>0</v>
          </cell>
          <cell r="V250">
            <v>0</v>
          </cell>
          <cell r="X250">
            <v>0</v>
          </cell>
          <cell r="Z250">
            <v>0</v>
          </cell>
        </row>
        <row r="251">
          <cell r="E251" t="str">
            <v>39-178687-00</v>
          </cell>
          <cell r="G251" t="str">
            <v>B</v>
          </cell>
          <cell r="H251" t="str">
            <v>BACKSHELL,CLIP FOR FCT CONNS</v>
          </cell>
          <cell r="I251">
            <v>2</v>
          </cell>
          <cell r="J251">
            <v>2</v>
          </cell>
          <cell r="K251" t="str">
            <v>EA</v>
          </cell>
          <cell r="L251" t="str">
            <v>Y</v>
          </cell>
          <cell r="M251" t="str">
            <v xml:space="preserve">   </v>
          </cell>
          <cell r="N251" t="str">
            <v>L</v>
          </cell>
          <cell r="O251" t="str">
            <v>ZZ</v>
          </cell>
          <cell r="P251" t="str">
            <v>MOLEX, LLC</v>
          </cell>
          <cell r="Q251">
            <v>1731120066</v>
          </cell>
          <cell r="T251">
            <v>0</v>
          </cell>
          <cell r="V251">
            <v>0</v>
          </cell>
          <cell r="X251">
            <v>0</v>
          </cell>
          <cell r="Z251">
            <v>0</v>
          </cell>
        </row>
        <row r="252">
          <cell r="E252" t="str">
            <v>39-10031-00</v>
          </cell>
          <cell r="G252" t="str">
            <v>A</v>
          </cell>
          <cell r="H252" t="str">
            <v>CONTACT,PIN,24-20AWG,D-SUB</v>
          </cell>
          <cell r="I252">
            <v>2</v>
          </cell>
          <cell r="J252">
            <v>2</v>
          </cell>
          <cell r="K252" t="str">
            <v>EA</v>
          </cell>
          <cell r="L252" t="str">
            <v>Y</v>
          </cell>
          <cell r="M252" t="str">
            <v xml:space="preserve">   </v>
          </cell>
          <cell r="N252" t="str">
            <v>L</v>
          </cell>
          <cell r="O252" t="str">
            <v>ZZ</v>
          </cell>
          <cell r="P252" t="str">
            <v>ITT CANN</v>
          </cell>
          <cell r="Q252" t="str">
            <v>030-1952-000</v>
          </cell>
          <cell r="T252">
            <v>0</v>
          </cell>
          <cell r="V252">
            <v>0</v>
          </cell>
          <cell r="X252">
            <v>0</v>
          </cell>
          <cell r="Z252">
            <v>0</v>
          </cell>
        </row>
        <row r="253">
          <cell r="E253" t="str">
            <v>31-10019-00</v>
          </cell>
          <cell r="G253" t="str">
            <v>A</v>
          </cell>
          <cell r="H253" t="str">
            <v>CONTACT,PIN,2/22-18AWG,D-SUB</v>
          </cell>
          <cell r="I253">
            <v>1</v>
          </cell>
          <cell r="J253">
            <v>1</v>
          </cell>
          <cell r="K253" t="str">
            <v>EA</v>
          </cell>
          <cell r="L253" t="str">
            <v>Y</v>
          </cell>
          <cell r="M253" t="str">
            <v xml:space="preserve">   </v>
          </cell>
          <cell r="N253" t="str">
            <v>L</v>
          </cell>
          <cell r="O253" t="str">
            <v>ZZ</v>
          </cell>
          <cell r="P253" t="str">
            <v>ITT CANNON</v>
          </cell>
          <cell r="Q253" t="str">
            <v>030-1954-000</v>
          </cell>
          <cell r="T253">
            <v>0</v>
          </cell>
          <cell r="V253">
            <v>0</v>
          </cell>
          <cell r="X253">
            <v>0</v>
          </cell>
          <cell r="Z253">
            <v>0</v>
          </cell>
        </row>
        <row r="254">
          <cell r="E254" t="str">
            <v>35-10003-00</v>
          </cell>
          <cell r="G254" t="str">
            <v>B</v>
          </cell>
          <cell r="H254" t="str">
            <v>WIRE,22AWG,STRAND,BLACK</v>
          </cell>
          <cell r="I254">
            <v>0.5</v>
          </cell>
          <cell r="J254">
            <v>0.5</v>
          </cell>
          <cell r="K254" t="str">
            <v>FT</v>
          </cell>
          <cell r="L254" t="str">
            <v>Y</v>
          </cell>
          <cell r="M254" t="str">
            <v xml:space="preserve">   </v>
          </cell>
          <cell r="N254" t="str">
            <v>L</v>
          </cell>
          <cell r="O254" t="str">
            <v>ZZ</v>
          </cell>
          <cell r="P254" t="str">
            <v>BELDEN INC.</v>
          </cell>
          <cell r="Q254" t="str">
            <v>83025-10</v>
          </cell>
          <cell r="T254">
            <v>0</v>
          </cell>
          <cell r="V254">
            <v>0</v>
          </cell>
          <cell r="X254">
            <v>0</v>
          </cell>
          <cell r="Z254">
            <v>0</v>
          </cell>
        </row>
        <row r="255">
          <cell r="E255" t="str">
            <v>679-203950-001</v>
          </cell>
          <cell r="G255" t="str">
            <v>C</v>
          </cell>
          <cell r="H255" t="str">
            <v>SNSR, RF COVER INTLK, VXL</v>
          </cell>
          <cell r="I255">
            <v>1</v>
          </cell>
          <cell r="J255">
            <v>1</v>
          </cell>
          <cell r="K255" t="str">
            <v>EA</v>
          </cell>
          <cell r="L255" t="str">
            <v>Y</v>
          </cell>
          <cell r="M255" t="str">
            <v xml:space="preserve">   </v>
          </cell>
          <cell r="N255" t="str">
            <v>L</v>
          </cell>
          <cell r="O255" t="str">
            <v>ZZ</v>
          </cell>
          <cell r="P255" t="str">
            <v>EUCHNER</v>
          </cell>
          <cell r="Q255" t="str">
            <v>CMS-R-BXP</v>
          </cell>
          <cell r="T255">
            <v>0</v>
          </cell>
          <cell r="V255">
            <v>0</v>
          </cell>
          <cell r="X255">
            <v>0</v>
          </cell>
          <cell r="Z255">
            <v>0</v>
          </cell>
        </row>
        <row r="256">
          <cell r="E256" t="str">
            <v>74-10024-00</v>
          </cell>
          <cell r="G256" t="str">
            <v>P</v>
          </cell>
          <cell r="H256" t="str">
            <v>PROC. ELEC. ASS'Y INSTR.</v>
          </cell>
          <cell r="I256">
            <v>1</v>
          </cell>
          <cell r="J256">
            <v>1</v>
          </cell>
          <cell r="K256" t="str">
            <v>EA</v>
          </cell>
          <cell r="L256" t="str">
            <v>Y</v>
          </cell>
          <cell r="M256" t="str">
            <v xml:space="preserve">   </v>
          </cell>
          <cell r="N256" t="str">
            <v>Z</v>
          </cell>
          <cell r="O256" t="str">
            <v>ZZ</v>
          </cell>
          <cell r="T256">
            <v>0</v>
          </cell>
          <cell r="V256">
            <v>0</v>
          </cell>
          <cell r="X256">
            <v>0</v>
          </cell>
          <cell r="Z256">
            <v>0</v>
          </cell>
        </row>
        <row r="257">
          <cell r="E257" t="str">
            <v>74-024094-00</v>
          </cell>
          <cell r="G257" t="str">
            <v>U</v>
          </cell>
          <cell r="H257" t="str">
            <v>PROC,PART IDENTIFICATION</v>
          </cell>
          <cell r="I257">
            <v>1</v>
          </cell>
          <cell r="J257">
            <v>1</v>
          </cell>
          <cell r="K257" t="str">
            <v>EA</v>
          </cell>
          <cell r="L257" t="str">
            <v>Y</v>
          </cell>
          <cell r="M257" t="str">
            <v xml:space="preserve">   </v>
          </cell>
          <cell r="N257" t="str">
            <v>Z</v>
          </cell>
          <cell r="O257" t="str">
            <v>ZZ</v>
          </cell>
          <cell r="T257">
            <v>0</v>
          </cell>
          <cell r="V257">
            <v>0</v>
          </cell>
          <cell r="X257">
            <v>0</v>
          </cell>
          <cell r="Z257">
            <v>0</v>
          </cell>
        </row>
        <row r="258">
          <cell r="E258" t="str">
            <v>965-208382-001</v>
          </cell>
          <cell r="G258" t="str">
            <v>A</v>
          </cell>
          <cell r="H258" t="str">
            <v>EPOXY,FAST SET,50ML CNTNR SIZE</v>
          </cell>
          <cell r="I258">
            <v>1</v>
          </cell>
          <cell r="J258">
            <v>1</v>
          </cell>
          <cell r="K258" t="str">
            <v>EA</v>
          </cell>
          <cell r="L258" t="str">
            <v>Y</v>
          </cell>
          <cell r="M258" t="str">
            <v xml:space="preserve">   </v>
          </cell>
          <cell r="N258" t="str">
            <v>Z</v>
          </cell>
          <cell r="O258" t="str">
            <v>ZZ</v>
          </cell>
          <cell r="P258" t="str">
            <v>ITW DEVCON, INC.</v>
          </cell>
          <cell r="Q258">
            <v>14270</v>
          </cell>
          <cell r="T258">
            <v>0</v>
          </cell>
          <cell r="V258">
            <v>0</v>
          </cell>
          <cell r="X258">
            <v>0</v>
          </cell>
          <cell r="Z258">
            <v>0</v>
          </cell>
        </row>
        <row r="259">
          <cell r="E259" t="str">
            <v>79-10179-00</v>
          </cell>
          <cell r="G259" t="str">
            <v>A</v>
          </cell>
          <cell r="H259" t="str">
            <v>MARKER, WIRE (1-33)</v>
          </cell>
          <cell r="I259">
            <v>1</v>
          </cell>
          <cell r="J259">
            <v>1</v>
          </cell>
          <cell r="K259" t="str">
            <v>EA</v>
          </cell>
          <cell r="L259" t="str">
            <v>Y</v>
          </cell>
          <cell r="M259" t="str">
            <v xml:space="preserve">   </v>
          </cell>
          <cell r="N259" t="str">
            <v>Z</v>
          </cell>
          <cell r="O259" t="str">
            <v>ZZ</v>
          </cell>
          <cell r="P259" t="str">
            <v>BRADY CORPORATION</v>
          </cell>
          <cell r="Q259" t="str">
            <v>WM-1-33-3/4</v>
          </cell>
          <cell r="T259">
            <v>0</v>
          </cell>
          <cell r="V259">
            <v>0</v>
          </cell>
          <cell r="X259">
            <v>0</v>
          </cell>
          <cell r="Z259">
            <v>0</v>
          </cell>
        </row>
        <row r="260">
          <cell r="E260" t="str">
            <v>79-10444-00</v>
          </cell>
          <cell r="G260" t="str">
            <v>B</v>
          </cell>
          <cell r="H260" t="str">
            <v>LABEL,A-Z,0-15,(+),(-),(/),WIRE MARKING</v>
          </cell>
          <cell r="I260">
            <v>1</v>
          </cell>
          <cell r="J260">
            <v>1</v>
          </cell>
          <cell r="K260" t="str">
            <v>EA</v>
          </cell>
          <cell r="L260" t="str">
            <v>Y</v>
          </cell>
          <cell r="M260" t="str">
            <v xml:space="preserve">   </v>
          </cell>
          <cell r="N260" t="str">
            <v>Z</v>
          </cell>
          <cell r="O260" t="str">
            <v>ZZ</v>
          </cell>
          <cell r="P260" t="str">
            <v>BRADY CORPORATION</v>
          </cell>
          <cell r="Q260" t="str">
            <v>PWM-PK-2</v>
          </cell>
          <cell r="T260">
            <v>0</v>
          </cell>
          <cell r="V260">
            <v>0</v>
          </cell>
          <cell r="X260">
            <v>0</v>
          </cell>
          <cell r="Z260">
            <v>0</v>
          </cell>
        </row>
        <row r="261">
          <cell r="E261" t="str">
            <v>79-10183-00</v>
          </cell>
          <cell r="G261" t="str">
            <v>B</v>
          </cell>
          <cell r="H261" t="str">
            <v>MARKERS,WIRE WRITE ON</v>
          </cell>
          <cell r="I261">
            <v>1</v>
          </cell>
          <cell r="J261">
            <v>1</v>
          </cell>
          <cell r="K261" t="str">
            <v>EA</v>
          </cell>
          <cell r="L261" t="str">
            <v>Y</v>
          </cell>
          <cell r="M261" t="str">
            <v xml:space="preserve">   </v>
          </cell>
          <cell r="N261" t="str">
            <v>Z</v>
          </cell>
          <cell r="O261" t="str">
            <v>ZZ</v>
          </cell>
          <cell r="P261" t="str">
            <v>BRADY CORPORATION</v>
          </cell>
          <cell r="Q261" t="str">
            <v>SLFW-250-PK</v>
          </cell>
          <cell r="T261">
            <v>0</v>
          </cell>
          <cell r="V261">
            <v>0</v>
          </cell>
          <cell r="X261">
            <v>0</v>
          </cell>
          <cell r="Z261">
            <v>0</v>
          </cell>
        </row>
        <row r="262">
          <cell r="E262" t="str">
            <v>79-10179-01</v>
          </cell>
          <cell r="G262" t="str">
            <v>A</v>
          </cell>
          <cell r="H262" t="str">
            <v>MARKER, WIRE, 34-66</v>
          </cell>
          <cell r="I262">
            <v>1</v>
          </cell>
          <cell r="J262">
            <v>1</v>
          </cell>
          <cell r="K262" t="str">
            <v>EA</v>
          </cell>
          <cell r="L262" t="str">
            <v>Y</v>
          </cell>
          <cell r="M262" t="str">
            <v xml:space="preserve">   </v>
          </cell>
          <cell r="N262" t="str">
            <v>Z</v>
          </cell>
          <cell r="O262" t="str">
            <v>ZZ</v>
          </cell>
          <cell r="T262">
            <v>0</v>
          </cell>
          <cell r="V262">
            <v>0</v>
          </cell>
          <cell r="X262">
            <v>0</v>
          </cell>
          <cell r="Z262">
            <v>0</v>
          </cell>
        </row>
        <row r="263">
          <cell r="E263" t="str">
            <v>79-10179-02</v>
          </cell>
          <cell r="G263" t="str">
            <v>A</v>
          </cell>
          <cell r="H263" t="str">
            <v>MARKER, WIRE 67-99</v>
          </cell>
          <cell r="I263">
            <v>1</v>
          </cell>
          <cell r="J263">
            <v>1</v>
          </cell>
          <cell r="K263" t="str">
            <v>EA</v>
          </cell>
          <cell r="L263" t="str">
            <v>Y</v>
          </cell>
          <cell r="M263" t="str">
            <v xml:space="preserve">   </v>
          </cell>
          <cell r="N263" t="str">
            <v>Z</v>
          </cell>
          <cell r="O263" t="str">
            <v>ZZ</v>
          </cell>
          <cell r="T263">
            <v>0</v>
          </cell>
          <cell r="V263">
            <v>0</v>
          </cell>
          <cell r="X263">
            <v>0</v>
          </cell>
          <cell r="Z263">
            <v>0</v>
          </cell>
        </row>
        <row r="264">
          <cell r="E264" t="str">
            <v>79-00021-00</v>
          </cell>
          <cell r="G264" t="str">
            <v>A</v>
          </cell>
          <cell r="H264" t="str">
            <v>LABEL,BLANK 1 X 1/2</v>
          </cell>
          <cell r="I264">
            <v>1</v>
          </cell>
          <cell r="J264">
            <v>1</v>
          </cell>
          <cell r="K264" t="str">
            <v>EA</v>
          </cell>
          <cell r="L264" t="str">
            <v>Y</v>
          </cell>
          <cell r="M264" t="str">
            <v xml:space="preserve">   </v>
          </cell>
          <cell r="N264" t="str">
            <v>Z</v>
          </cell>
          <cell r="O264" t="str">
            <v>ZZ</v>
          </cell>
          <cell r="P264" t="str">
            <v>THOMAS &amp; BETTS</v>
          </cell>
          <cell r="Q264" t="str">
            <v>WES-1112</v>
          </cell>
          <cell r="T264">
            <v>0</v>
          </cell>
          <cell r="V264">
            <v>0</v>
          </cell>
          <cell r="X264">
            <v>0</v>
          </cell>
          <cell r="Z264">
            <v>0</v>
          </cell>
        </row>
        <row r="265">
          <cell r="E265" t="str">
            <v>79-00021-01</v>
          </cell>
          <cell r="G265" t="str">
            <v>A</v>
          </cell>
          <cell r="H265" t="str">
            <v>LABEL,BLANK 1 X 1</v>
          </cell>
          <cell r="I265">
            <v>1</v>
          </cell>
          <cell r="J265">
            <v>1</v>
          </cell>
          <cell r="K265" t="str">
            <v>EA</v>
          </cell>
          <cell r="L265" t="str">
            <v>Y</v>
          </cell>
          <cell r="M265" t="str">
            <v xml:space="preserve">   </v>
          </cell>
          <cell r="N265" t="str">
            <v>Z</v>
          </cell>
          <cell r="O265" t="str">
            <v>ZZ</v>
          </cell>
          <cell r="P265" t="str">
            <v>T &amp; B</v>
          </cell>
          <cell r="Q265" t="str">
            <v>WES-1334</v>
          </cell>
          <cell r="T265">
            <v>0</v>
          </cell>
          <cell r="V265">
            <v>0</v>
          </cell>
          <cell r="X265">
            <v>0</v>
          </cell>
          <cell r="Z265">
            <v>0</v>
          </cell>
        </row>
        <row r="266">
          <cell r="E266" t="str">
            <v>79-00021-02</v>
          </cell>
          <cell r="G266" t="str">
            <v>A</v>
          </cell>
          <cell r="H266" t="str">
            <v>LABEL,CBL MARKING,1X.5X1.5,BLANK,WRITE-O</v>
          </cell>
          <cell r="I266">
            <v>1</v>
          </cell>
          <cell r="J266">
            <v>1</v>
          </cell>
          <cell r="K266" t="str">
            <v>EA</v>
          </cell>
          <cell r="L266" t="str">
            <v>Y</v>
          </cell>
          <cell r="M266" t="str">
            <v xml:space="preserve">   </v>
          </cell>
          <cell r="N266" t="str">
            <v>Z</v>
          </cell>
          <cell r="O266" t="str">
            <v>ZZ</v>
          </cell>
          <cell r="P266" t="str">
            <v>THOMAS &amp; BETTS</v>
          </cell>
          <cell r="Q266" t="str">
            <v>WLP-1112</v>
          </cell>
          <cell r="T266">
            <v>0</v>
          </cell>
          <cell r="V266">
            <v>0</v>
          </cell>
          <cell r="X266">
            <v>0</v>
          </cell>
          <cell r="Z266">
            <v>0</v>
          </cell>
        </row>
        <row r="267">
          <cell r="E267" t="str">
            <v>79-00021-03</v>
          </cell>
          <cell r="G267" t="str">
            <v>A</v>
          </cell>
          <cell r="H267" t="str">
            <v>LABEL,CBL MARKING,1X1X3,BLANK,WRITE-ON,S</v>
          </cell>
          <cell r="I267">
            <v>1</v>
          </cell>
          <cell r="J267">
            <v>1</v>
          </cell>
          <cell r="K267" t="str">
            <v>EA</v>
          </cell>
          <cell r="L267" t="str">
            <v>Y</v>
          </cell>
          <cell r="M267" t="str">
            <v xml:space="preserve">   </v>
          </cell>
          <cell r="N267" t="str">
            <v>Z</v>
          </cell>
          <cell r="O267" t="str">
            <v>ZZ</v>
          </cell>
          <cell r="P267" t="str">
            <v>THOMAS &amp; BETTS</v>
          </cell>
          <cell r="Q267" t="str">
            <v>WLP-1300</v>
          </cell>
          <cell r="T267">
            <v>0</v>
          </cell>
          <cell r="V267">
            <v>0</v>
          </cell>
          <cell r="X267">
            <v>0</v>
          </cell>
          <cell r="Z267">
            <v>0</v>
          </cell>
        </row>
        <row r="268">
          <cell r="E268" t="str">
            <v>79-00021-04</v>
          </cell>
          <cell r="G268" t="str">
            <v>B</v>
          </cell>
          <cell r="H268" t="str">
            <v>LABEL,CBL MARKING,1X1X5,BLANK,WRITE-ON,S</v>
          </cell>
          <cell r="I268">
            <v>1</v>
          </cell>
          <cell r="J268">
            <v>1</v>
          </cell>
          <cell r="K268" t="str">
            <v>EA</v>
          </cell>
          <cell r="L268" t="str">
            <v>Y</v>
          </cell>
          <cell r="M268" t="str">
            <v xml:space="preserve">   </v>
          </cell>
          <cell r="N268" t="str">
            <v>Z</v>
          </cell>
          <cell r="O268" t="str">
            <v>ZZ</v>
          </cell>
          <cell r="P268" t="str">
            <v>THOMAS &amp; BETTS</v>
          </cell>
          <cell r="Q268" t="str">
            <v>THT-139-461-2</v>
          </cell>
          <cell r="T268">
            <v>0</v>
          </cell>
          <cell r="V268">
            <v>0</v>
          </cell>
          <cell r="X268">
            <v>0</v>
          </cell>
          <cell r="Z268">
            <v>0</v>
          </cell>
        </row>
        <row r="269">
          <cell r="E269" t="str">
            <v>74-032409-00</v>
          </cell>
          <cell r="G269" t="str">
            <v>C</v>
          </cell>
          <cell r="H269" t="str">
            <v>WORKMANSHIP STANDARDS</v>
          </cell>
          <cell r="I269">
            <v>1</v>
          </cell>
          <cell r="J269">
            <v>1</v>
          </cell>
          <cell r="K269" t="str">
            <v>EA</v>
          </cell>
          <cell r="L269" t="str">
            <v>Y</v>
          </cell>
          <cell r="M269" t="str">
            <v xml:space="preserve">   </v>
          </cell>
          <cell r="N269" t="str">
            <v>Z</v>
          </cell>
          <cell r="O269" t="str">
            <v>ZZ</v>
          </cell>
          <cell r="T269">
            <v>0</v>
          </cell>
          <cell r="V269">
            <v>0</v>
          </cell>
          <cell r="X269">
            <v>0</v>
          </cell>
          <cell r="Z269">
            <v>0</v>
          </cell>
        </row>
        <row r="270">
          <cell r="E270" t="str">
            <v>202-328325-001</v>
          </cell>
          <cell r="G270" t="str">
            <v>F</v>
          </cell>
          <cell r="H270" t="str">
            <v>PROC,CRIMP TERMINATION GUIDELINE</v>
          </cell>
          <cell r="I270">
            <v>1</v>
          </cell>
          <cell r="J270">
            <v>1</v>
          </cell>
          <cell r="K270" t="str">
            <v>EA</v>
          </cell>
          <cell r="L270" t="str">
            <v>Y</v>
          </cell>
          <cell r="M270" t="str">
            <v xml:space="preserve">   </v>
          </cell>
          <cell r="N270" t="str">
            <v>Z</v>
          </cell>
          <cell r="O270" t="str">
            <v>ZZ</v>
          </cell>
          <cell r="T270">
            <v>0</v>
          </cell>
          <cell r="V270">
            <v>0</v>
          </cell>
          <cell r="X270">
            <v>0</v>
          </cell>
          <cell r="Z270">
            <v>0</v>
          </cell>
        </row>
        <row r="271">
          <cell r="E271" t="str">
            <v>74-024094-00</v>
          </cell>
          <cell r="G271" t="str">
            <v>U</v>
          </cell>
          <cell r="H271" t="str">
            <v>PROC,PART IDENTIFICATION</v>
          </cell>
          <cell r="I271">
            <v>1</v>
          </cell>
          <cell r="J271">
            <v>1</v>
          </cell>
          <cell r="K271" t="str">
            <v>EA</v>
          </cell>
          <cell r="L271" t="str">
            <v>Y</v>
          </cell>
          <cell r="M271" t="str">
            <v xml:space="preserve">   </v>
          </cell>
          <cell r="N271" t="str">
            <v>Z</v>
          </cell>
          <cell r="O271" t="str">
            <v>ZZ</v>
          </cell>
          <cell r="T271">
            <v>0</v>
          </cell>
          <cell r="V271">
            <v>0</v>
          </cell>
          <cell r="X271">
            <v>0</v>
          </cell>
          <cell r="Z271">
            <v>0</v>
          </cell>
        </row>
        <row r="272">
          <cell r="E272" t="str">
            <v>603-090436-001</v>
          </cell>
          <cell r="G272" t="str">
            <v>J</v>
          </cell>
          <cell r="H272" t="str">
            <v>SPECIFICATION,PACKAGING</v>
          </cell>
          <cell r="I272">
            <v>1</v>
          </cell>
          <cell r="J272">
            <v>1</v>
          </cell>
          <cell r="K272" t="str">
            <v>EA</v>
          </cell>
          <cell r="L272" t="str">
            <v>Y</v>
          </cell>
          <cell r="M272" t="str">
            <v xml:space="preserve">   </v>
          </cell>
          <cell r="N272" t="str">
            <v>Z</v>
          </cell>
          <cell r="O272" t="str">
            <v>ZZ</v>
          </cell>
          <cell r="T272">
            <v>0</v>
          </cell>
          <cell r="V272">
            <v>0</v>
          </cell>
          <cell r="X272">
            <v>0</v>
          </cell>
          <cell r="Z272">
            <v>0</v>
          </cell>
        </row>
        <row r="273">
          <cell r="E273" t="str">
            <v>853-304180-001</v>
          </cell>
          <cell r="F273" t="str">
            <v>CABLES</v>
          </cell>
          <cell r="G273" t="str">
            <v>A</v>
          </cell>
          <cell r="H273" t="str">
            <v>CA,TAP SELECT,XFMR TAP</v>
          </cell>
          <cell r="I273">
            <v>1</v>
          </cell>
          <cell r="J273">
            <v>1</v>
          </cell>
          <cell r="K273" t="str">
            <v>EA</v>
          </cell>
          <cell r="L273" t="str">
            <v xml:space="preserve"> </v>
          </cell>
          <cell r="M273" t="str">
            <v xml:space="preserve">   </v>
          </cell>
          <cell r="N273" t="str">
            <v>L</v>
          </cell>
          <cell r="O273" t="str">
            <v>ROGAR</v>
          </cell>
          <cell r="S273">
            <v>50</v>
          </cell>
          <cell r="T273">
            <v>50</v>
          </cell>
          <cell r="U273">
            <v>50</v>
          </cell>
          <cell r="V273">
            <v>50</v>
          </cell>
          <cell r="W273">
            <v>47</v>
          </cell>
          <cell r="X273">
            <v>47</v>
          </cell>
          <cell r="Y273">
            <v>45</v>
          </cell>
          <cell r="Z273">
            <v>45</v>
          </cell>
          <cell r="AA273">
            <v>45</v>
          </cell>
        </row>
        <row r="274">
          <cell r="E274" t="str">
            <v>38-10005-00</v>
          </cell>
          <cell r="G274" t="str">
            <v>B</v>
          </cell>
          <cell r="H274" t="str">
            <v>CABLE,3TWPR,22AWG,150V</v>
          </cell>
          <cell r="I274">
            <v>4</v>
          </cell>
          <cell r="J274">
            <v>4</v>
          </cell>
          <cell r="K274" t="str">
            <v>FT</v>
          </cell>
          <cell r="L274" t="str">
            <v>Y</v>
          </cell>
          <cell r="M274" t="str">
            <v xml:space="preserve">   </v>
          </cell>
          <cell r="N274" t="str">
            <v>L</v>
          </cell>
          <cell r="O274" t="str">
            <v>ZZ</v>
          </cell>
          <cell r="P274" t="str">
            <v>ALPHA WIRE</v>
          </cell>
          <cell r="Q274" t="str">
            <v>2213C</v>
          </cell>
          <cell r="T274">
            <v>0</v>
          </cell>
          <cell r="V274">
            <v>0</v>
          </cell>
          <cell r="X274">
            <v>0</v>
          </cell>
          <cell r="Z274">
            <v>0</v>
          </cell>
        </row>
        <row r="275">
          <cell r="E275" t="str">
            <v>39-178687-00</v>
          </cell>
          <cell r="G275" t="str">
            <v>B</v>
          </cell>
          <cell r="H275" t="str">
            <v>BACKSHELL,CLIP FOR FCT CONNS</v>
          </cell>
          <cell r="I275">
            <v>2</v>
          </cell>
          <cell r="J275">
            <v>2</v>
          </cell>
          <cell r="K275" t="str">
            <v>EA</v>
          </cell>
          <cell r="L275" t="str">
            <v>Y</v>
          </cell>
          <cell r="M275" t="str">
            <v xml:space="preserve">   </v>
          </cell>
          <cell r="N275" t="str">
            <v>L</v>
          </cell>
          <cell r="O275" t="str">
            <v>ZZ</v>
          </cell>
          <cell r="P275" t="str">
            <v>MOLEX, LLC</v>
          </cell>
          <cell r="Q275">
            <v>1731120066</v>
          </cell>
          <cell r="T275">
            <v>0</v>
          </cell>
          <cell r="V275">
            <v>0</v>
          </cell>
          <cell r="X275">
            <v>0</v>
          </cell>
          <cell r="Z275">
            <v>0</v>
          </cell>
        </row>
        <row r="276">
          <cell r="E276" t="str">
            <v>39-10023-00</v>
          </cell>
          <cell r="G276" t="str">
            <v>E</v>
          </cell>
          <cell r="H276" t="str">
            <v>CONN, 15 PIN D M CRIMP</v>
          </cell>
          <cell r="I276">
            <v>1</v>
          </cell>
          <cell r="J276">
            <v>1</v>
          </cell>
          <cell r="K276" t="str">
            <v>EA</v>
          </cell>
          <cell r="L276" t="str">
            <v>Y</v>
          </cell>
          <cell r="M276" t="str">
            <v xml:space="preserve">   </v>
          </cell>
          <cell r="N276" t="str">
            <v>L</v>
          </cell>
          <cell r="O276" t="str">
            <v>ZZ</v>
          </cell>
          <cell r="P276" t="str">
            <v>ITT CANNON</v>
          </cell>
          <cell r="Q276" t="str">
            <v>DAU-15P-K87-F0</v>
          </cell>
          <cell r="T276">
            <v>0</v>
          </cell>
          <cell r="V276">
            <v>0</v>
          </cell>
          <cell r="X276">
            <v>0</v>
          </cell>
          <cell r="Z276">
            <v>0</v>
          </cell>
        </row>
        <row r="277">
          <cell r="E277" t="str">
            <v>669-116372-002</v>
          </cell>
          <cell r="G277" t="str">
            <v>A</v>
          </cell>
          <cell r="H277" t="str">
            <v>CONT,MALE,MACHINE CRIMP,24-20 AWG,ROHS</v>
          </cell>
          <cell r="I277">
            <v>6</v>
          </cell>
          <cell r="J277">
            <v>6</v>
          </cell>
          <cell r="K277" t="str">
            <v>EA</v>
          </cell>
          <cell r="L277" t="str">
            <v>Y</v>
          </cell>
          <cell r="M277" t="str">
            <v xml:space="preserve">   </v>
          </cell>
          <cell r="N277" t="str">
            <v>L</v>
          </cell>
          <cell r="O277" t="str">
            <v>ZZ</v>
          </cell>
          <cell r="P277" t="str">
            <v>ITT CANNON</v>
          </cell>
          <cell r="Q277" t="str">
            <v>030-1952-000</v>
          </cell>
          <cell r="T277">
            <v>0</v>
          </cell>
          <cell r="V277">
            <v>0</v>
          </cell>
          <cell r="X277">
            <v>0</v>
          </cell>
          <cell r="Z277">
            <v>0</v>
          </cell>
        </row>
        <row r="278">
          <cell r="E278" t="str">
            <v>39-340908-15</v>
          </cell>
          <cell r="G278" t="str">
            <v>B</v>
          </cell>
          <cell r="H278" t="str">
            <v>BACKSHELL,15PIN,45DEG,METAL HOOD</v>
          </cell>
          <cell r="I278">
            <v>1</v>
          </cell>
          <cell r="J278">
            <v>1</v>
          </cell>
          <cell r="K278" t="str">
            <v>EA</v>
          </cell>
          <cell r="L278" t="str">
            <v>Y</v>
          </cell>
          <cell r="M278" t="str">
            <v xml:space="preserve">   </v>
          </cell>
          <cell r="N278" t="str">
            <v>L</v>
          </cell>
          <cell r="O278" t="str">
            <v>ZZ</v>
          </cell>
          <cell r="P278" t="str">
            <v>MOLEX, LLC</v>
          </cell>
          <cell r="Q278">
            <v>1727040097</v>
          </cell>
          <cell r="T278">
            <v>0</v>
          </cell>
          <cell r="V278">
            <v>0</v>
          </cell>
          <cell r="X278">
            <v>0</v>
          </cell>
          <cell r="Z278">
            <v>0</v>
          </cell>
        </row>
        <row r="279">
          <cell r="E279" t="str">
            <v>39-10024-00</v>
          </cell>
          <cell r="G279" t="str">
            <v>C</v>
          </cell>
          <cell r="H279" t="str">
            <v>CONN,15 PIN D FEM CRIMP</v>
          </cell>
          <cell r="I279">
            <v>1</v>
          </cell>
          <cell r="J279">
            <v>1</v>
          </cell>
          <cell r="K279" t="str">
            <v>EA</v>
          </cell>
          <cell r="L279" t="str">
            <v>Y</v>
          </cell>
          <cell r="M279" t="str">
            <v xml:space="preserve">   </v>
          </cell>
          <cell r="N279" t="str">
            <v>L</v>
          </cell>
          <cell r="O279" t="str">
            <v>ZZ</v>
          </cell>
          <cell r="P279" t="str">
            <v>ITT CANNON</v>
          </cell>
          <cell r="Q279" t="str">
            <v>DAU-15S-A197-F0</v>
          </cell>
          <cell r="T279">
            <v>0</v>
          </cell>
          <cell r="V279">
            <v>0</v>
          </cell>
          <cell r="X279">
            <v>0</v>
          </cell>
          <cell r="Z279">
            <v>0</v>
          </cell>
        </row>
        <row r="280">
          <cell r="E280" t="str">
            <v>669-116373-002</v>
          </cell>
          <cell r="G280" t="str">
            <v>A</v>
          </cell>
          <cell r="H280" t="str">
            <v>CONT,FEM,MACHINE CRIMP,24-20 AWG,ROHS</v>
          </cell>
          <cell r="I280">
            <v>6</v>
          </cell>
          <cell r="J280">
            <v>6</v>
          </cell>
          <cell r="K280" t="str">
            <v>EA</v>
          </cell>
          <cell r="L280" t="str">
            <v>Y</v>
          </cell>
          <cell r="M280" t="str">
            <v xml:space="preserve">   </v>
          </cell>
          <cell r="N280" t="str">
            <v>L</v>
          </cell>
          <cell r="O280" t="str">
            <v>ZZ</v>
          </cell>
          <cell r="P280" t="str">
            <v>ITT CANNON</v>
          </cell>
          <cell r="Q280" t="str">
            <v>030-1953-000</v>
          </cell>
          <cell r="T280">
            <v>0</v>
          </cell>
          <cell r="V280">
            <v>0</v>
          </cell>
          <cell r="X280">
            <v>0</v>
          </cell>
          <cell r="Z280">
            <v>0</v>
          </cell>
        </row>
        <row r="281">
          <cell r="E281" t="str">
            <v>39-00020-00</v>
          </cell>
          <cell r="G281" t="str">
            <v>C</v>
          </cell>
          <cell r="H281" t="str">
            <v>HOOD,15 PIN CONNECTOR</v>
          </cell>
          <cell r="I281">
            <v>1</v>
          </cell>
          <cell r="J281">
            <v>1</v>
          </cell>
          <cell r="K281" t="str">
            <v>EA</v>
          </cell>
          <cell r="L281" t="str">
            <v>Y</v>
          </cell>
          <cell r="M281" t="str">
            <v xml:space="preserve">   </v>
          </cell>
          <cell r="N281" t="str">
            <v>L</v>
          </cell>
          <cell r="O281" t="str">
            <v>ZZ</v>
          </cell>
          <cell r="P281" t="str">
            <v>NORTHERN TECHNOLOGIES</v>
          </cell>
          <cell r="Q281" t="str">
            <v>C88E000211</v>
          </cell>
          <cell r="T281">
            <v>0</v>
          </cell>
          <cell r="V281">
            <v>0</v>
          </cell>
          <cell r="X281">
            <v>0</v>
          </cell>
          <cell r="Z281">
            <v>0</v>
          </cell>
        </row>
        <row r="282">
          <cell r="E282" t="str">
            <v>10-00059-00</v>
          </cell>
          <cell r="G282" t="str">
            <v>A</v>
          </cell>
          <cell r="H282" t="str">
            <v>HEAT SHRINK TUBING,.375,BLACK</v>
          </cell>
          <cell r="I282">
            <v>1</v>
          </cell>
          <cell r="J282">
            <v>1</v>
          </cell>
          <cell r="K282" t="str">
            <v>FT</v>
          </cell>
          <cell r="L282" t="str">
            <v>Y</v>
          </cell>
          <cell r="M282" t="str">
            <v xml:space="preserve">   </v>
          </cell>
          <cell r="N282" t="str">
            <v>L</v>
          </cell>
          <cell r="O282" t="str">
            <v>ZZ</v>
          </cell>
          <cell r="P282" t="str">
            <v>THOMAS &amp; BETTS</v>
          </cell>
          <cell r="Q282" t="str">
            <v>CP0375-0-25</v>
          </cell>
          <cell r="T282">
            <v>0</v>
          </cell>
          <cell r="V282">
            <v>0</v>
          </cell>
          <cell r="X282">
            <v>0</v>
          </cell>
          <cell r="Z282">
            <v>0</v>
          </cell>
        </row>
        <row r="283">
          <cell r="E283" t="str">
            <v>31-00233-00</v>
          </cell>
          <cell r="G283" t="str">
            <v>A</v>
          </cell>
          <cell r="H283" t="str">
            <v>TAPE,COPPER FOIL,1/2</v>
          </cell>
          <cell r="I283">
            <v>1</v>
          </cell>
          <cell r="J283">
            <v>1</v>
          </cell>
          <cell r="K283" t="str">
            <v>FT</v>
          </cell>
          <cell r="L283" t="str">
            <v>Y</v>
          </cell>
          <cell r="M283" t="str">
            <v xml:space="preserve">   </v>
          </cell>
          <cell r="N283" t="str">
            <v>L</v>
          </cell>
          <cell r="O283" t="str">
            <v>ZZ</v>
          </cell>
          <cell r="P283" t="str">
            <v>3M</v>
          </cell>
          <cell r="Q283" t="str">
            <v>1181 TAPE (1/2)</v>
          </cell>
          <cell r="T283">
            <v>0</v>
          </cell>
          <cell r="V283">
            <v>0</v>
          </cell>
          <cell r="X283">
            <v>0</v>
          </cell>
          <cell r="Z283">
            <v>0</v>
          </cell>
        </row>
        <row r="284">
          <cell r="E284" t="str">
            <v>79-00021-00</v>
          </cell>
          <cell r="G284" t="str">
            <v>A</v>
          </cell>
          <cell r="H284" t="str">
            <v>LABEL,BLANK 1 X 1/2</v>
          </cell>
          <cell r="I284">
            <v>2</v>
          </cell>
          <cell r="J284">
            <v>2</v>
          </cell>
          <cell r="K284" t="str">
            <v>EA</v>
          </cell>
          <cell r="L284" t="str">
            <v>Y</v>
          </cell>
          <cell r="M284" t="str">
            <v xml:space="preserve">   </v>
          </cell>
          <cell r="N284" t="str">
            <v>L</v>
          </cell>
          <cell r="O284" t="str">
            <v>ZZ</v>
          </cell>
          <cell r="P284" t="str">
            <v>THOMAS &amp; BETTS</v>
          </cell>
          <cell r="Q284" t="str">
            <v>WES-1112</v>
          </cell>
          <cell r="T284">
            <v>0</v>
          </cell>
          <cell r="V284">
            <v>0</v>
          </cell>
          <cell r="X284">
            <v>0</v>
          </cell>
          <cell r="Z284">
            <v>0</v>
          </cell>
        </row>
        <row r="285">
          <cell r="E285" t="str">
            <v>225-304180-001</v>
          </cell>
          <cell r="G285" t="str">
            <v>A</v>
          </cell>
          <cell r="H285" t="str">
            <v>DIAG,WRG,TAP SELECT,XFMR TAP</v>
          </cell>
          <cell r="I285">
            <v>1</v>
          </cell>
          <cell r="J285">
            <v>1</v>
          </cell>
          <cell r="K285" t="str">
            <v>EA</v>
          </cell>
          <cell r="L285" t="str">
            <v xml:space="preserve"> </v>
          </cell>
          <cell r="M285" t="str">
            <v xml:space="preserve">   </v>
          </cell>
          <cell r="N285" t="str">
            <v>Z</v>
          </cell>
          <cell r="O285" t="str">
            <v>ZZ</v>
          </cell>
          <cell r="T285">
            <v>0</v>
          </cell>
          <cell r="V285">
            <v>0</v>
          </cell>
          <cell r="X285">
            <v>0</v>
          </cell>
          <cell r="Z285">
            <v>0</v>
          </cell>
        </row>
        <row r="286">
          <cell r="E286" t="str">
            <v>74-10024-00</v>
          </cell>
          <cell r="G286" t="str">
            <v>P</v>
          </cell>
          <cell r="H286" t="str">
            <v>PROC. ELEC. ASS'Y INSTR.</v>
          </cell>
          <cell r="I286">
            <v>1</v>
          </cell>
          <cell r="J286">
            <v>1</v>
          </cell>
          <cell r="K286" t="str">
            <v>EA</v>
          </cell>
          <cell r="L286" t="str">
            <v>Y</v>
          </cell>
          <cell r="M286" t="str">
            <v xml:space="preserve">   </v>
          </cell>
          <cell r="N286" t="str">
            <v>Z</v>
          </cell>
          <cell r="O286" t="str">
            <v>ZZ</v>
          </cell>
          <cell r="T286">
            <v>0</v>
          </cell>
          <cell r="V286">
            <v>0</v>
          </cell>
          <cell r="X286">
            <v>0</v>
          </cell>
          <cell r="Z286">
            <v>0</v>
          </cell>
        </row>
        <row r="287">
          <cell r="E287" t="str">
            <v>74-024094-00</v>
          </cell>
          <cell r="G287" t="str">
            <v>U</v>
          </cell>
          <cell r="H287" t="str">
            <v>PROC,PART IDENTIFICATION</v>
          </cell>
          <cell r="I287">
            <v>1</v>
          </cell>
          <cell r="J287">
            <v>1</v>
          </cell>
          <cell r="K287" t="str">
            <v>EA</v>
          </cell>
          <cell r="L287" t="str">
            <v>Y</v>
          </cell>
          <cell r="M287" t="str">
            <v xml:space="preserve">   </v>
          </cell>
          <cell r="N287" t="str">
            <v>Z</v>
          </cell>
          <cell r="O287" t="str">
            <v>ZZ</v>
          </cell>
          <cell r="T287">
            <v>0</v>
          </cell>
          <cell r="V287">
            <v>0</v>
          </cell>
          <cell r="X287">
            <v>0</v>
          </cell>
          <cell r="Z287">
            <v>0</v>
          </cell>
        </row>
        <row r="288">
          <cell r="E288" t="str">
            <v>965-208382-001</v>
          </cell>
          <cell r="G288" t="str">
            <v>A</v>
          </cell>
          <cell r="H288" t="str">
            <v>EPOXY,FAST SET,50ML CNTNR SIZE</v>
          </cell>
          <cell r="I288">
            <v>1</v>
          </cell>
          <cell r="J288">
            <v>1</v>
          </cell>
          <cell r="K288" t="str">
            <v>EA</v>
          </cell>
          <cell r="L288" t="str">
            <v>Y</v>
          </cell>
          <cell r="M288" t="str">
            <v xml:space="preserve">   </v>
          </cell>
          <cell r="N288" t="str">
            <v>Z</v>
          </cell>
          <cell r="O288" t="str">
            <v>ZZ</v>
          </cell>
          <cell r="P288" t="str">
            <v>ITW DEVCON, INC.</v>
          </cell>
          <cell r="Q288">
            <v>14270</v>
          </cell>
          <cell r="T288">
            <v>0</v>
          </cell>
          <cell r="V288">
            <v>0</v>
          </cell>
          <cell r="X288">
            <v>0</v>
          </cell>
          <cell r="Z288">
            <v>0</v>
          </cell>
        </row>
        <row r="289">
          <cell r="E289" t="str">
            <v>79-10179-00</v>
          </cell>
          <cell r="G289" t="str">
            <v>A</v>
          </cell>
          <cell r="H289" t="str">
            <v>MARKER, WIRE (1-33)</v>
          </cell>
          <cell r="I289">
            <v>1</v>
          </cell>
          <cell r="J289">
            <v>1</v>
          </cell>
          <cell r="K289" t="str">
            <v>EA</v>
          </cell>
          <cell r="L289" t="str">
            <v>Y</v>
          </cell>
          <cell r="M289" t="str">
            <v xml:space="preserve">   </v>
          </cell>
          <cell r="N289" t="str">
            <v>Z</v>
          </cell>
          <cell r="O289" t="str">
            <v>ZZ</v>
          </cell>
          <cell r="P289" t="str">
            <v>BRADY CORPORATION</v>
          </cell>
          <cell r="Q289" t="str">
            <v>WM-1-33-3/4</v>
          </cell>
          <cell r="T289">
            <v>0</v>
          </cell>
          <cell r="V289">
            <v>0</v>
          </cell>
          <cell r="X289">
            <v>0</v>
          </cell>
          <cell r="Z289">
            <v>0</v>
          </cell>
        </row>
        <row r="290">
          <cell r="E290" t="str">
            <v>79-10444-00</v>
          </cell>
          <cell r="G290" t="str">
            <v>B</v>
          </cell>
          <cell r="H290" t="str">
            <v>LABEL,A-Z,0-15,(+),(-),(/),WIRE MARKING</v>
          </cell>
          <cell r="I290">
            <v>1</v>
          </cell>
          <cell r="J290">
            <v>1</v>
          </cell>
          <cell r="K290" t="str">
            <v>EA</v>
          </cell>
          <cell r="L290" t="str">
            <v>Y</v>
          </cell>
          <cell r="M290" t="str">
            <v xml:space="preserve">   </v>
          </cell>
          <cell r="N290" t="str">
            <v>Z</v>
          </cell>
          <cell r="O290" t="str">
            <v>ZZ</v>
          </cell>
          <cell r="P290" t="str">
            <v>BRADY CORPORATION</v>
          </cell>
          <cell r="Q290" t="str">
            <v>PWM-PK-2</v>
          </cell>
          <cell r="T290">
            <v>0</v>
          </cell>
          <cell r="V290">
            <v>0</v>
          </cell>
          <cell r="X290">
            <v>0</v>
          </cell>
          <cell r="Z290">
            <v>0</v>
          </cell>
        </row>
        <row r="291">
          <cell r="E291" t="str">
            <v>79-10183-00</v>
          </cell>
          <cell r="G291" t="str">
            <v>B</v>
          </cell>
          <cell r="H291" t="str">
            <v>MARKERS,WIRE WRITE ON</v>
          </cell>
          <cell r="I291">
            <v>1</v>
          </cell>
          <cell r="J291">
            <v>1</v>
          </cell>
          <cell r="K291" t="str">
            <v>EA</v>
          </cell>
          <cell r="L291" t="str">
            <v>Y</v>
          </cell>
          <cell r="M291" t="str">
            <v xml:space="preserve">   </v>
          </cell>
          <cell r="N291" t="str">
            <v>Z</v>
          </cell>
          <cell r="O291" t="str">
            <v>ZZ</v>
          </cell>
          <cell r="P291" t="str">
            <v>BRADY CORPORATION</v>
          </cell>
          <cell r="Q291" t="str">
            <v>SLFW-250-PK</v>
          </cell>
          <cell r="T291">
            <v>0</v>
          </cell>
          <cell r="V291">
            <v>0</v>
          </cell>
          <cell r="X291">
            <v>0</v>
          </cell>
          <cell r="Z291">
            <v>0</v>
          </cell>
        </row>
        <row r="292">
          <cell r="E292" t="str">
            <v>79-10179-01</v>
          </cell>
          <cell r="G292" t="str">
            <v>A</v>
          </cell>
          <cell r="H292" t="str">
            <v>MARKER, WIRE, 34-66</v>
          </cell>
          <cell r="I292">
            <v>1</v>
          </cell>
          <cell r="J292">
            <v>1</v>
          </cell>
          <cell r="K292" t="str">
            <v>EA</v>
          </cell>
          <cell r="L292" t="str">
            <v>Y</v>
          </cell>
          <cell r="M292" t="str">
            <v xml:space="preserve">   </v>
          </cell>
          <cell r="N292" t="str">
            <v>Z</v>
          </cell>
          <cell r="O292" t="str">
            <v>ZZ</v>
          </cell>
          <cell r="T292">
            <v>0</v>
          </cell>
          <cell r="V292">
            <v>0</v>
          </cell>
          <cell r="X292">
            <v>0</v>
          </cell>
          <cell r="Z292">
            <v>0</v>
          </cell>
        </row>
        <row r="293">
          <cell r="E293" t="str">
            <v>79-10179-02</v>
          </cell>
          <cell r="G293" t="str">
            <v>A</v>
          </cell>
          <cell r="H293" t="str">
            <v>MARKER, WIRE 67-99</v>
          </cell>
          <cell r="I293">
            <v>1</v>
          </cell>
          <cell r="J293">
            <v>1</v>
          </cell>
          <cell r="K293" t="str">
            <v>EA</v>
          </cell>
          <cell r="L293" t="str">
            <v>Y</v>
          </cell>
          <cell r="M293" t="str">
            <v xml:space="preserve">   </v>
          </cell>
          <cell r="N293" t="str">
            <v>Z</v>
          </cell>
          <cell r="O293" t="str">
            <v>ZZ</v>
          </cell>
          <cell r="T293">
            <v>0</v>
          </cell>
          <cell r="V293">
            <v>0</v>
          </cell>
          <cell r="X293">
            <v>0</v>
          </cell>
          <cell r="Z293">
            <v>0</v>
          </cell>
        </row>
        <row r="294">
          <cell r="E294" t="str">
            <v>79-00021-00</v>
          </cell>
          <cell r="G294" t="str">
            <v>A</v>
          </cell>
          <cell r="H294" t="str">
            <v>LABEL,BLANK 1 X 1/2</v>
          </cell>
          <cell r="I294">
            <v>1</v>
          </cell>
          <cell r="J294">
            <v>1</v>
          </cell>
          <cell r="K294" t="str">
            <v>EA</v>
          </cell>
          <cell r="L294" t="str">
            <v>Y</v>
          </cell>
          <cell r="M294" t="str">
            <v xml:space="preserve">   </v>
          </cell>
          <cell r="N294" t="str">
            <v>Z</v>
          </cell>
          <cell r="O294" t="str">
            <v>ZZ</v>
          </cell>
          <cell r="P294" t="str">
            <v>THOMAS &amp; BETTS</v>
          </cell>
          <cell r="Q294" t="str">
            <v>WES-1112</v>
          </cell>
          <cell r="T294">
            <v>0</v>
          </cell>
          <cell r="V294">
            <v>0</v>
          </cell>
          <cell r="X294">
            <v>0</v>
          </cell>
          <cell r="Z294">
            <v>0</v>
          </cell>
        </row>
        <row r="295">
          <cell r="E295" t="str">
            <v>79-00021-01</v>
          </cell>
          <cell r="G295" t="str">
            <v>A</v>
          </cell>
          <cell r="H295" t="str">
            <v>LABEL,BLANK 1 X 1</v>
          </cell>
          <cell r="I295">
            <v>1</v>
          </cell>
          <cell r="J295">
            <v>1</v>
          </cell>
          <cell r="K295" t="str">
            <v>EA</v>
          </cell>
          <cell r="L295" t="str">
            <v>Y</v>
          </cell>
          <cell r="M295" t="str">
            <v xml:space="preserve">   </v>
          </cell>
          <cell r="N295" t="str">
            <v>Z</v>
          </cell>
          <cell r="O295" t="str">
            <v>ZZ</v>
          </cell>
          <cell r="P295" t="str">
            <v>T &amp; B</v>
          </cell>
          <cell r="Q295" t="str">
            <v>WES-1334</v>
          </cell>
          <cell r="T295">
            <v>0</v>
          </cell>
          <cell r="V295">
            <v>0</v>
          </cell>
          <cell r="X295">
            <v>0</v>
          </cell>
          <cell r="Z295">
            <v>0</v>
          </cell>
        </row>
        <row r="296">
          <cell r="E296" t="str">
            <v>79-00021-02</v>
          </cell>
          <cell r="G296" t="str">
            <v>A</v>
          </cell>
          <cell r="H296" t="str">
            <v>LABEL,CBL MARKING,1X.5X1.5,BLANK,WRITE-O</v>
          </cell>
          <cell r="I296">
            <v>1</v>
          </cell>
          <cell r="J296">
            <v>1</v>
          </cell>
          <cell r="K296" t="str">
            <v>EA</v>
          </cell>
          <cell r="L296" t="str">
            <v>Y</v>
          </cell>
          <cell r="M296" t="str">
            <v xml:space="preserve">   </v>
          </cell>
          <cell r="N296" t="str">
            <v>Z</v>
          </cell>
          <cell r="O296" t="str">
            <v>ZZ</v>
          </cell>
          <cell r="P296" t="str">
            <v>THOMAS &amp; BETTS</v>
          </cell>
          <cell r="Q296" t="str">
            <v>WLP-1112</v>
          </cell>
          <cell r="T296">
            <v>0</v>
          </cell>
          <cell r="V296">
            <v>0</v>
          </cell>
          <cell r="X296">
            <v>0</v>
          </cell>
          <cell r="Z296">
            <v>0</v>
          </cell>
        </row>
        <row r="297">
          <cell r="E297" t="str">
            <v>79-00021-03</v>
          </cell>
          <cell r="G297" t="str">
            <v>A</v>
          </cell>
          <cell r="H297" t="str">
            <v>LABEL,CBL MARKING,1X1X3,BLANK,WRITE-ON,S</v>
          </cell>
          <cell r="I297">
            <v>1</v>
          </cell>
          <cell r="J297">
            <v>1</v>
          </cell>
          <cell r="K297" t="str">
            <v>EA</v>
          </cell>
          <cell r="L297" t="str">
            <v>Y</v>
          </cell>
          <cell r="M297" t="str">
            <v xml:space="preserve">   </v>
          </cell>
          <cell r="N297" t="str">
            <v>Z</v>
          </cell>
          <cell r="O297" t="str">
            <v>ZZ</v>
          </cell>
          <cell r="P297" t="str">
            <v>THOMAS &amp; BETTS</v>
          </cell>
          <cell r="Q297" t="str">
            <v>WLP-1300</v>
          </cell>
          <cell r="T297">
            <v>0</v>
          </cell>
          <cell r="V297">
            <v>0</v>
          </cell>
          <cell r="X297">
            <v>0</v>
          </cell>
          <cell r="Z297">
            <v>0</v>
          </cell>
        </row>
        <row r="298">
          <cell r="E298" t="str">
            <v>79-00021-04</v>
          </cell>
          <cell r="G298" t="str">
            <v>B</v>
          </cell>
          <cell r="H298" t="str">
            <v>LABEL,CBL MARKING,1X1X5,BLANK,WRITE-ON,S</v>
          </cell>
          <cell r="I298">
            <v>1</v>
          </cell>
          <cell r="J298">
            <v>1</v>
          </cell>
          <cell r="K298" t="str">
            <v>EA</v>
          </cell>
          <cell r="L298" t="str">
            <v>Y</v>
          </cell>
          <cell r="M298" t="str">
            <v xml:space="preserve">   </v>
          </cell>
          <cell r="N298" t="str">
            <v>Z</v>
          </cell>
          <cell r="O298" t="str">
            <v>ZZ</v>
          </cell>
          <cell r="P298" t="str">
            <v>THOMAS &amp; BETTS</v>
          </cell>
          <cell r="Q298" t="str">
            <v>THT-139-461-2</v>
          </cell>
          <cell r="T298">
            <v>0</v>
          </cell>
          <cell r="V298">
            <v>0</v>
          </cell>
          <cell r="X298">
            <v>0</v>
          </cell>
          <cell r="Z298">
            <v>0</v>
          </cell>
        </row>
        <row r="299">
          <cell r="E299" t="str">
            <v>74-032409-00</v>
          </cell>
          <cell r="G299" t="str">
            <v>C</v>
          </cell>
          <cell r="H299" t="str">
            <v>WORKMANSHIP STANDARDS</v>
          </cell>
          <cell r="I299">
            <v>1</v>
          </cell>
          <cell r="J299">
            <v>1</v>
          </cell>
          <cell r="K299" t="str">
            <v>EA</v>
          </cell>
          <cell r="L299" t="str">
            <v>Y</v>
          </cell>
          <cell r="M299" t="str">
            <v xml:space="preserve">   </v>
          </cell>
          <cell r="N299" t="str">
            <v>Z</v>
          </cell>
          <cell r="O299" t="str">
            <v>ZZ</v>
          </cell>
          <cell r="T299">
            <v>0</v>
          </cell>
          <cell r="V299">
            <v>0</v>
          </cell>
          <cell r="X299">
            <v>0</v>
          </cell>
          <cell r="Z299">
            <v>0</v>
          </cell>
        </row>
        <row r="300">
          <cell r="E300" t="str">
            <v>202-328325-001</v>
          </cell>
          <cell r="G300" t="str">
            <v>F</v>
          </cell>
          <cell r="H300" t="str">
            <v>PROC,CRIMP TERMINATION GUIDELINE</v>
          </cell>
          <cell r="I300">
            <v>1</v>
          </cell>
          <cell r="J300">
            <v>1</v>
          </cell>
          <cell r="K300" t="str">
            <v>EA</v>
          </cell>
          <cell r="L300" t="str">
            <v>Y</v>
          </cell>
          <cell r="M300" t="str">
            <v xml:space="preserve">   </v>
          </cell>
          <cell r="N300" t="str">
            <v>Z</v>
          </cell>
          <cell r="O300" t="str">
            <v>ZZ</v>
          </cell>
          <cell r="T300">
            <v>0</v>
          </cell>
          <cell r="V300">
            <v>0</v>
          </cell>
          <cell r="X300">
            <v>0</v>
          </cell>
          <cell r="Z300">
            <v>0</v>
          </cell>
        </row>
        <row r="301">
          <cell r="E301" t="str">
            <v>74-024094-00</v>
          </cell>
          <cell r="G301" t="str">
            <v>U</v>
          </cell>
          <cell r="H301" t="str">
            <v>PROC,PART IDENTIFICATION</v>
          </cell>
          <cell r="I301">
            <v>1</v>
          </cell>
          <cell r="J301">
            <v>1</v>
          </cell>
          <cell r="K301" t="str">
            <v>EA</v>
          </cell>
          <cell r="L301" t="str">
            <v>Y</v>
          </cell>
          <cell r="M301" t="str">
            <v xml:space="preserve">   </v>
          </cell>
          <cell r="N301" t="str">
            <v>Z</v>
          </cell>
          <cell r="O301" t="str">
            <v>ZZ</v>
          </cell>
          <cell r="T301">
            <v>0</v>
          </cell>
          <cell r="V301">
            <v>0</v>
          </cell>
          <cell r="X301">
            <v>0</v>
          </cell>
          <cell r="Z301">
            <v>0</v>
          </cell>
        </row>
        <row r="302">
          <cell r="E302" t="str">
            <v>603-090436-001</v>
          </cell>
          <cell r="G302" t="str">
            <v>J</v>
          </cell>
          <cell r="H302" t="str">
            <v>SPECIFICATION,PACKAGING</v>
          </cell>
          <cell r="I302">
            <v>1</v>
          </cell>
          <cell r="J302">
            <v>1</v>
          </cell>
          <cell r="K302" t="str">
            <v>EA</v>
          </cell>
          <cell r="L302" t="str">
            <v>Y</v>
          </cell>
          <cell r="M302" t="str">
            <v xml:space="preserve">   </v>
          </cell>
          <cell r="N302" t="str">
            <v>Z</v>
          </cell>
          <cell r="O302" t="str">
            <v>ZZ</v>
          </cell>
          <cell r="T302">
            <v>0</v>
          </cell>
          <cell r="V302">
            <v>0</v>
          </cell>
          <cell r="X302">
            <v>0</v>
          </cell>
          <cell r="Z302">
            <v>0</v>
          </cell>
        </row>
        <row r="303">
          <cell r="E303" t="str">
            <v>03-353462-00</v>
          </cell>
          <cell r="F303" t="str">
            <v>CABLES</v>
          </cell>
          <cell r="G303" t="str">
            <v>B</v>
          </cell>
          <cell r="H303" t="str">
            <v>CBL ASSY,RF COOLING FAN,PM</v>
          </cell>
          <cell r="I303">
            <v>1</v>
          </cell>
          <cell r="J303">
            <v>1</v>
          </cell>
          <cell r="K303" t="str">
            <v>EA</v>
          </cell>
          <cell r="L303" t="str">
            <v>Y</v>
          </cell>
          <cell r="M303" t="str">
            <v xml:space="preserve">   </v>
          </cell>
          <cell r="N303" t="str">
            <v>L</v>
          </cell>
          <cell r="O303" t="str">
            <v>NPI SOLUTIONS</v>
          </cell>
          <cell r="S303">
            <v>150</v>
          </cell>
          <cell r="T303">
            <v>150</v>
          </cell>
          <cell r="U303">
            <v>71.180000000000007</v>
          </cell>
          <cell r="V303">
            <v>71.180000000000007</v>
          </cell>
          <cell r="W303">
            <v>60.11</v>
          </cell>
          <cell r="X303">
            <v>60.11</v>
          </cell>
          <cell r="Y303">
            <v>55.95</v>
          </cell>
          <cell r="Z303">
            <v>55.95</v>
          </cell>
          <cell r="AA303">
            <v>53.16</v>
          </cell>
        </row>
        <row r="304">
          <cell r="E304" t="str">
            <v>76-353462-00</v>
          </cell>
          <cell r="G304" t="str">
            <v>A</v>
          </cell>
          <cell r="H304" t="str">
            <v>SCHEM,CBL ASSY,RF COOLING FAN,PM</v>
          </cell>
          <cell r="I304">
            <v>1</v>
          </cell>
          <cell r="J304">
            <v>1</v>
          </cell>
          <cell r="K304" t="str">
            <v>EA</v>
          </cell>
          <cell r="L304" t="str">
            <v>Y</v>
          </cell>
          <cell r="M304" t="str">
            <v xml:space="preserve">   </v>
          </cell>
          <cell r="N304" t="str">
            <v>Z</v>
          </cell>
          <cell r="O304" t="str">
            <v>ZZ</v>
          </cell>
          <cell r="T304">
            <v>0</v>
          </cell>
          <cell r="V304">
            <v>0</v>
          </cell>
          <cell r="X304">
            <v>0</v>
          </cell>
          <cell r="Z304">
            <v>0</v>
          </cell>
        </row>
        <row r="305">
          <cell r="E305" t="str">
            <v>39-10021-00</v>
          </cell>
          <cell r="G305" t="str">
            <v>B</v>
          </cell>
          <cell r="H305" t="str">
            <v>CONN,9 PIN D MALE CRIMP</v>
          </cell>
          <cell r="I305">
            <v>1</v>
          </cell>
          <cell r="J305">
            <v>1</v>
          </cell>
          <cell r="K305" t="str">
            <v>EA</v>
          </cell>
          <cell r="L305" t="str">
            <v>Y</v>
          </cell>
          <cell r="M305" t="str">
            <v xml:space="preserve">   </v>
          </cell>
          <cell r="N305" t="str">
            <v>L</v>
          </cell>
          <cell r="O305" t="str">
            <v>ZZ</v>
          </cell>
          <cell r="P305" t="str">
            <v>ITT CANNON</v>
          </cell>
          <cell r="Q305" t="str">
            <v>DEU-9P-K87-F0</v>
          </cell>
          <cell r="T305">
            <v>0</v>
          </cell>
          <cell r="V305">
            <v>0</v>
          </cell>
          <cell r="X305">
            <v>0</v>
          </cell>
          <cell r="Z305">
            <v>0</v>
          </cell>
        </row>
        <row r="306">
          <cell r="E306" t="str">
            <v>39-287654-00</v>
          </cell>
          <cell r="G306" t="str">
            <v>B</v>
          </cell>
          <cell r="H306" t="str">
            <v>CONN,5 POS,0.093,RECPT HSG</v>
          </cell>
          <cell r="I306">
            <v>1</v>
          </cell>
          <cell r="J306">
            <v>1</v>
          </cell>
          <cell r="K306" t="str">
            <v>EA</v>
          </cell>
          <cell r="L306" t="str">
            <v>Y</v>
          </cell>
          <cell r="M306" t="str">
            <v xml:space="preserve">   </v>
          </cell>
          <cell r="N306" t="str">
            <v>L</v>
          </cell>
          <cell r="O306" t="str">
            <v>ZZ</v>
          </cell>
          <cell r="P306" t="str">
            <v>TE CONNECTIVITY</v>
          </cell>
          <cell r="Q306" t="str">
            <v>770083-1</v>
          </cell>
          <cell r="T306">
            <v>0</v>
          </cell>
          <cell r="V306">
            <v>0</v>
          </cell>
          <cell r="X306">
            <v>0</v>
          </cell>
          <cell r="Z306">
            <v>0</v>
          </cell>
        </row>
        <row r="307">
          <cell r="E307" t="str">
            <v>39-340908-09</v>
          </cell>
          <cell r="G307" t="str">
            <v>B</v>
          </cell>
          <cell r="H307" t="str">
            <v>BACKSHELL,9PIN,45DEG,METAL HOOD</v>
          </cell>
          <cell r="I307">
            <v>1</v>
          </cell>
          <cell r="J307">
            <v>1</v>
          </cell>
          <cell r="K307" t="str">
            <v>EA</v>
          </cell>
          <cell r="L307" t="str">
            <v>Y</v>
          </cell>
          <cell r="M307" t="str">
            <v xml:space="preserve">   </v>
          </cell>
          <cell r="N307" t="str">
            <v>L</v>
          </cell>
          <cell r="O307" t="str">
            <v>ZZ</v>
          </cell>
          <cell r="P307" t="str">
            <v>MOLEX, LLC</v>
          </cell>
          <cell r="Q307">
            <v>1727040095</v>
          </cell>
          <cell r="T307">
            <v>0</v>
          </cell>
          <cell r="V307">
            <v>0</v>
          </cell>
          <cell r="X307">
            <v>0</v>
          </cell>
          <cell r="Z307">
            <v>0</v>
          </cell>
        </row>
        <row r="308">
          <cell r="E308" t="str">
            <v>39-10031-00</v>
          </cell>
          <cell r="G308" t="str">
            <v>A</v>
          </cell>
          <cell r="H308" t="str">
            <v>CONTACT,PIN,24-20AWG,D-SUB</v>
          </cell>
          <cell r="I308">
            <v>5</v>
          </cell>
          <cell r="J308">
            <v>5</v>
          </cell>
          <cell r="K308" t="str">
            <v>EA</v>
          </cell>
          <cell r="L308" t="str">
            <v>Y</v>
          </cell>
          <cell r="M308" t="str">
            <v xml:space="preserve">   </v>
          </cell>
          <cell r="N308" t="str">
            <v>L</v>
          </cell>
          <cell r="O308" t="str">
            <v>ZZ</v>
          </cell>
          <cell r="P308" t="str">
            <v>ITT CANN</v>
          </cell>
          <cell r="Q308" t="str">
            <v>030-1952-000</v>
          </cell>
          <cell r="T308">
            <v>0</v>
          </cell>
          <cell r="V308">
            <v>0</v>
          </cell>
          <cell r="X308">
            <v>0</v>
          </cell>
          <cell r="Z308">
            <v>0</v>
          </cell>
        </row>
        <row r="309">
          <cell r="E309" t="str">
            <v>39-114829-00</v>
          </cell>
          <cell r="G309" t="str">
            <v>C</v>
          </cell>
          <cell r="H309" t="str">
            <v>CONTACT,SCKT,18-22AWG</v>
          </cell>
          <cell r="I309">
            <v>5</v>
          </cell>
          <cell r="J309">
            <v>5</v>
          </cell>
          <cell r="K309" t="str">
            <v>EA</v>
          </cell>
          <cell r="L309" t="str">
            <v>Y</v>
          </cell>
          <cell r="M309" t="str">
            <v xml:space="preserve">   </v>
          </cell>
          <cell r="N309" t="str">
            <v>L</v>
          </cell>
          <cell r="O309" t="str">
            <v>ZZ</v>
          </cell>
          <cell r="P309" t="str">
            <v>MOLEX, LLC</v>
          </cell>
          <cell r="Q309">
            <v>1184157</v>
          </cell>
          <cell r="T309">
            <v>0</v>
          </cell>
          <cell r="V309">
            <v>0</v>
          </cell>
          <cell r="X309">
            <v>0</v>
          </cell>
          <cell r="Z309">
            <v>0</v>
          </cell>
        </row>
        <row r="310">
          <cell r="E310" t="str">
            <v>38-145006-05</v>
          </cell>
          <cell r="G310" t="str">
            <v>A</v>
          </cell>
          <cell r="H310" t="str">
            <v>CABLE,5 COND,22AWG,F SHLD</v>
          </cell>
          <cell r="I310">
            <v>5.6</v>
          </cell>
          <cell r="J310">
            <v>5.6</v>
          </cell>
          <cell r="K310" t="str">
            <v>FT</v>
          </cell>
          <cell r="L310" t="str">
            <v>Y</v>
          </cell>
          <cell r="M310" t="str">
            <v xml:space="preserve">   </v>
          </cell>
          <cell r="N310" t="str">
            <v>L</v>
          </cell>
          <cell r="O310" t="str">
            <v>ZZ</v>
          </cell>
          <cell r="P310" t="str">
            <v>ALPHA WIRE</v>
          </cell>
          <cell r="Q310" t="str">
            <v>1295C</v>
          </cell>
          <cell r="T310">
            <v>0</v>
          </cell>
          <cell r="V310">
            <v>0</v>
          </cell>
          <cell r="X310">
            <v>0</v>
          </cell>
          <cell r="Z310">
            <v>0</v>
          </cell>
        </row>
        <row r="311">
          <cell r="E311" t="str">
            <v>31-00233-00</v>
          </cell>
          <cell r="G311" t="str">
            <v>A</v>
          </cell>
          <cell r="H311" t="str">
            <v>TAPE,COPPER FOIL,1/2</v>
          </cell>
          <cell r="I311">
            <v>1</v>
          </cell>
          <cell r="J311">
            <v>1</v>
          </cell>
          <cell r="K311" t="str">
            <v>FT</v>
          </cell>
          <cell r="L311" t="str">
            <v>Y</v>
          </cell>
          <cell r="M311" t="str">
            <v xml:space="preserve">   </v>
          </cell>
          <cell r="N311" t="str">
            <v>L</v>
          </cell>
          <cell r="O311" t="str">
            <v>ZZ</v>
          </cell>
          <cell r="P311" t="str">
            <v>3M</v>
          </cell>
          <cell r="Q311" t="str">
            <v>1181 TAPE (1/2)</v>
          </cell>
          <cell r="T311">
            <v>0</v>
          </cell>
          <cell r="V311">
            <v>0</v>
          </cell>
          <cell r="X311">
            <v>0</v>
          </cell>
          <cell r="Z311">
            <v>0</v>
          </cell>
        </row>
        <row r="312">
          <cell r="E312" t="str">
            <v>10-00059-00</v>
          </cell>
          <cell r="G312" t="str">
            <v>A</v>
          </cell>
          <cell r="H312" t="str">
            <v>HEAT SHRINK TUBING,.375,BLACK</v>
          </cell>
          <cell r="I312">
            <v>1</v>
          </cell>
          <cell r="J312">
            <v>1</v>
          </cell>
          <cell r="K312" t="str">
            <v>FT</v>
          </cell>
          <cell r="L312" t="str">
            <v>Y</v>
          </cell>
          <cell r="M312" t="str">
            <v xml:space="preserve">   </v>
          </cell>
          <cell r="N312" t="str">
            <v>L</v>
          </cell>
          <cell r="O312" t="str">
            <v>ZZ</v>
          </cell>
          <cell r="P312" t="str">
            <v>THOMAS &amp; BETTS</v>
          </cell>
          <cell r="Q312" t="str">
            <v>CP0375-0-25</v>
          </cell>
          <cell r="T312">
            <v>0</v>
          </cell>
          <cell r="V312">
            <v>0</v>
          </cell>
          <cell r="X312">
            <v>0</v>
          </cell>
          <cell r="Z312">
            <v>0</v>
          </cell>
        </row>
        <row r="313">
          <cell r="E313" t="str">
            <v>79-00021-00</v>
          </cell>
          <cell r="G313" t="str">
            <v>A</v>
          </cell>
          <cell r="H313" t="str">
            <v>LABEL,BLANK 1 X 1/2</v>
          </cell>
          <cell r="I313">
            <v>2</v>
          </cell>
          <cell r="J313">
            <v>2</v>
          </cell>
          <cell r="K313" t="str">
            <v>EA</v>
          </cell>
          <cell r="L313" t="str">
            <v>Y</v>
          </cell>
          <cell r="M313" t="str">
            <v xml:space="preserve">   </v>
          </cell>
          <cell r="N313" t="str">
            <v>L</v>
          </cell>
          <cell r="O313" t="str">
            <v>ZZ</v>
          </cell>
          <cell r="P313" t="str">
            <v>THOMAS &amp; BETTS</v>
          </cell>
          <cell r="Q313" t="str">
            <v>WES-1112</v>
          </cell>
          <cell r="T313">
            <v>0</v>
          </cell>
          <cell r="V313">
            <v>0</v>
          </cell>
          <cell r="X313">
            <v>0</v>
          </cell>
          <cell r="Z313">
            <v>0</v>
          </cell>
        </row>
        <row r="314">
          <cell r="E314" t="str">
            <v>39-178687-00</v>
          </cell>
          <cell r="G314" t="str">
            <v>B</v>
          </cell>
          <cell r="H314" t="str">
            <v>BACKSHELL,CLIP FOR FCT CONNS</v>
          </cell>
          <cell r="I314">
            <v>2</v>
          </cell>
          <cell r="J314">
            <v>2</v>
          </cell>
          <cell r="K314" t="str">
            <v>EA</v>
          </cell>
          <cell r="L314" t="str">
            <v>Y</v>
          </cell>
          <cell r="M314" t="str">
            <v xml:space="preserve">   </v>
          </cell>
          <cell r="N314" t="str">
            <v>L</v>
          </cell>
          <cell r="O314" t="str">
            <v>ZZ</v>
          </cell>
          <cell r="P314" t="str">
            <v>MOLEX, LLC</v>
          </cell>
          <cell r="Q314">
            <v>1731120066</v>
          </cell>
          <cell r="T314">
            <v>0</v>
          </cell>
          <cell r="V314">
            <v>0</v>
          </cell>
          <cell r="X314">
            <v>0</v>
          </cell>
          <cell r="Z314">
            <v>0</v>
          </cell>
        </row>
        <row r="315">
          <cell r="E315" t="str">
            <v>21-042023-06</v>
          </cell>
          <cell r="F315" t="str">
            <v>HARDWARE</v>
          </cell>
          <cell r="G315" t="str">
            <v>C</v>
          </cell>
          <cell r="H315" t="str">
            <v>WASHER, FLAT, 6, SST</v>
          </cell>
          <cell r="I315">
            <v>4</v>
          </cell>
          <cell r="J315">
            <v>4</v>
          </cell>
          <cell r="K315" t="str">
            <v>EA</v>
          </cell>
          <cell r="L315" t="str">
            <v>Y</v>
          </cell>
          <cell r="M315" t="str">
            <v xml:space="preserve">   </v>
          </cell>
          <cell r="N315" t="str">
            <v>L</v>
          </cell>
          <cell r="O315" t="str">
            <v>OPTIMAS</v>
          </cell>
          <cell r="P315" t="str">
            <v>PRO STAINLESS</v>
          </cell>
          <cell r="Q315" t="str">
            <v>ORDER BY DESCRIPTION</v>
          </cell>
          <cell r="S315">
            <v>0.02</v>
          </cell>
          <cell r="T315">
            <v>0.08</v>
          </cell>
          <cell r="U315">
            <v>0.02</v>
          </cell>
          <cell r="V315">
            <v>0.08</v>
          </cell>
          <cell r="W315">
            <v>0.02</v>
          </cell>
          <cell r="X315">
            <v>0.08</v>
          </cell>
          <cell r="Y315">
            <v>0.02</v>
          </cell>
          <cell r="Z315">
            <v>0.08</v>
          </cell>
          <cell r="AA315">
            <v>0.02</v>
          </cell>
        </row>
        <row r="316">
          <cell r="E316" t="str">
            <v>21-042024-05</v>
          </cell>
          <cell r="F316" t="str">
            <v>HARDWARE</v>
          </cell>
          <cell r="G316" t="str">
            <v>A</v>
          </cell>
          <cell r="H316" t="str">
            <v>WASHER,LOCK,6,SS</v>
          </cell>
          <cell r="I316">
            <v>2</v>
          </cell>
          <cell r="J316">
            <v>2</v>
          </cell>
          <cell r="K316" t="str">
            <v>EA</v>
          </cell>
          <cell r="L316" t="str">
            <v>Y</v>
          </cell>
          <cell r="M316" t="str">
            <v xml:space="preserve">   </v>
          </cell>
          <cell r="N316" t="str">
            <v>L</v>
          </cell>
          <cell r="O316" t="str">
            <v>AIH</v>
          </cell>
          <cell r="P316" t="str">
            <v>PRO STAINLESS</v>
          </cell>
          <cell r="Q316" t="str">
            <v>#6 LOCK WASHER SST</v>
          </cell>
          <cell r="S316">
            <v>0.02</v>
          </cell>
          <cell r="T316">
            <v>0.04</v>
          </cell>
          <cell r="U316">
            <v>0.02</v>
          </cell>
          <cell r="V316">
            <v>0.04</v>
          </cell>
          <cell r="W316">
            <v>0.02</v>
          </cell>
          <cell r="X316">
            <v>0.04</v>
          </cell>
          <cell r="Y316">
            <v>0.02</v>
          </cell>
          <cell r="Z316">
            <v>0.04</v>
          </cell>
          <cell r="AA316">
            <v>0.02</v>
          </cell>
        </row>
        <row r="317">
          <cell r="E317" t="str">
            <v>21-042024-06</v>
          </cell>
          <cell r="F317" t="str">
            <v>HARDWARE</v>
          </cell>
          <cell r="G317" t="str">
            <v>A</v>
          </cell>
          <cell r="H317" t="str">
            <v>WASHER,LOCK,8,SS</v>
          </cell>
          <cell r="I317">
            <v>14</v>
          </cell>
          <cell r="J317">
            <v>14</v>
          </cell>
          <cell r="K317" t="str">
            <v>EA</v>
          </cell>
          <cell r="L317" t="str">
            <v>Y</v>
          </cell>
          <cell r="M317" t="str">
            <v xml:space="preserve">   </v>
          </cell>
          <cell r="N317" t="str">
            <v>L</v>
          </cell>
          <cell r="O317" t="str">
            <v>AIH</v>
          </cell>
          <cell r="P317" t="str">
            <v>MCMASTER-CARR</v>
          </cell>
          <cell r="Q317" t="str">
            <v>BY DESCRIPTION</v>
          </cell>
          <cell r="S317">
            <v>0.1</v>
          </cell>
          <cell r="T317">
            <v>1.4000000000000001</v>
          </cell>
          <cell r="U317">
            <v>0.1</v>
          </cell>
          <cell r="V317">
            <v>1.4000000000000001</v>
          </cell>
          <cell r="W317">
            <v>0.1</v>
          </cell>
          <cell r="X317">
            <v>1.4000000000000001</v>
          </cell>
          <cell r="Y317">
            <v>0.1</v>
          </cell>
          <cell r="Z317">
            <v>1.4000000000000001</v>
          </cell>
          <cell r="AA317">
            <v>0.1</v>
          </cell>
        </row>
        <row r="318">
          <cell r="E318" t="str">
            <v>21-041267-08</v>
          </cell>
          <cell r="F318" t="str">
            <v>HARDWARE</v>
          </cell>
          <cell r="G318" t="str">
            <v>C</v>
          </cell>
          <cell r="H318" t="str">
            <v>SCRW, SKT, CAP, 8-32 X 1/2,SS</v>
          </cell>
          <cell r="I318">
            <v>2</v>
          </cell>
          <cell r="J318">
            <v>2</v>
          </cell>
          <cell r="K318" t="str">
            <v>EA</v>
          </cell>
          <cell r="L318" t="str">
            <v>Y</v>
          </cell>
          <cell r="M318" t="str">
            <v xml:space="preserve">   </v>
          </cell>
          <cell r="N318" t="str">
            <v>L</v>
          </cell>
          <cell r="O318" t="str">
            <v>OPTIMAS</v>
          </cell>
          <cell r="P318" t="str">
            <v>ORDER TO SPECIFICATION</v>
          </cell>
          <cell r="Q318" t="str">
            <v>ORDER TO SPECIFICATION</v>
          </cell>
          <cell r="S318">
            <v>8.5000000000000006E-2</v>
          </cell>
          <cell r="T318">
            <v>0.17</v>
          </cell>
          <cell r="U318">
            <v>8.5000000000000006E-2</v>
          </cell>
          <cell r="V318">
            <v>0.17</v>
          </cell>
          <cell r="W318">
            <v>8.5000000000000006E-2</v>
          </cell>
          <cell r="X318">
            <v>0.17</v>
          </cell>
          <cell r="Y318">
            <v>8.5000000000000006E-2</v>
          </cell>
          <cell r="Z318">
            <v>0.17</v>
          </cell>
          <cell r="AA318">
            <v>8.5000000000000006E-2</v>
          </cell>
        </row>
        <row r="319">
          <cell r="E319" t="str">
            <v>21-042023-08</v>
          </cell>
          <cell r="F319" t="str">
            <v>HARDWARE</v>
          </cell>
          <cell r="G319" t="str">
            <v>B</v>
          </cell>
          <cell r="H319" t="str">
            <v>WASHER, FLAT, 10, SST</v>
          </cell>
          <cell r="I319">
            <v>42</v>
          </cell>
          <cell r="J319">
            <v>42</v>
          </cell>
          <cell r="K319" t="str">
            <v>EA</v>
          </cell>
          <cell r="L319" t="str">
            <v>Y</v>
          </cell>
          <cell r="M319" t="str">
            <v xml:space="preserve">   </v>
          </cell>
          <cell r="N319" t="str">
            <v>L</v>
          </cell>
          <cell r="O319" t="str">
            <v>PRO-STAINLESS</v>
          </cell>
          <cell r="S319">
            <v>0.02</v>
          </cell>
          <cell r="T319">
            <v>0.84</v>
          </cell>
          <cell r="U319">
            <v>0.02</v>
          </cell>
          <cell r="V319">
            <v>0.84</v>
          </cell>
          <cell r="W319">
            <v>0.02</v>
          </cell>
          <cell r="X319">
            <v>0.84</v>
          </cell>
          <cell r="Y319">
            <v>0.02</v>
          </cell>
          <cell r="Z319">
            <v>0.84</v>
          </cell>
          <cell r="AA319">
            <v>0.02</v>
          </cell>
        </row>
        <row r="320">
          <cell r="E320" t="str">
            <v>21-042024-07</v>
          </cell>
          <cell r="F320" t="str">
            <v>HARDWARE</v>
          </cell>
          <cell r="G320" t="str">
            <v>A</v>
          </cell>
          <cell r="H320" t="str">
            <v>WASHER,LOCK,10,SS</v>
          </cell>
          <cell r="I320">
            <v>44</v>
          </cell>
          <cell r="J320">
            <v>44</v>
          </cell>
          <cell r="K320" t="str">
            <v>EA</v>
          </cell>
          <cell r="L320" t="str">
            <v>Y</v>
          </cell>
          <cell r="M320" t="str">
            <v xml:space="preserve">   </v>
          </cell>
          <cell r="N320" t="str">
            <v>L</v>
          </cell>
          <cell r="O320" t="str">
            <v>PRO-STAINLESS</v>
          </cell>
          <cell r="P320" t="str">
            <v>PRO STAINLESS</v>
          </cell>
          <cell r="Q320" t="str">
            <v>WASHER,LOCK,#10,SS</v>
          </cell>
          <cell r="S320">
            <v>0.02</v>
          </cell>
          <cell r="T320">
            <v>0.88</v>
          </cell>
          <cell r="U320">
            <v>0.02</v>
          </cell>
          <cell r="V320">
            <v>0.88</v>
          </cell>
          <cell r="W320">
            <v>0.02</v>
          </cell>
          <cell r="X320">
            <v>0.88</v>
          </cell>
          <cell r="Y320">
            <v>0.02</v>
          </cell>
          <cell r="Z320">
            <v>0.88</v>
          </cell>
          <cell r="AA320">
            <v>0.02</v>
          </cell>
        </row>
        <row r="321">
          <cell r="E321" t="str">
            <v>21-041269-10</v>
          </cell>
          <cell r="F321" t="str">
            <v>HARDWARE</v>
          </cell>
          <cell r="G321" t="str">
            <v>B</v>
          </cell>
          <cell r="H321" t="str">
            <v>SCRW,SKT,CAP,10-32X.625,SS</v>
          </cell>
          <cell r="I321">
            <v>11</v>
          </cell>
          <cell r="J321">
            <v>11</v>
          </cell>
          <cell r="K321" t="str">
            <v>EA</v>
          </cell>
          <cell r="L321" t="str">
            <v>Y</v>
          </cell>
          <cell r="M321" t="str">
            <v xml:space="preserve">   </v>
          </cell>
          <cell r="N321" t="str">
            <v>L</v>
          </cell>
          <cell r="O321" t="str">
            <v>AIH</v>
          </cell>
          <cell r="P321" t="str">
            <v>PRO STAINLESS</v>
          </cell>
          <cell r="Q321" t="str">
            <v>SCRW,SKT,CAP,10-32X.625,SS</v>
          </cell>
          <cell r="S321">
            <v>0.06</v>
          </cell>
          <cell r="T321">
            <v>0.65999999999999992</v>
          </cell>
          <cell r="U321">
            <v>0.06</v>
          </cell>
          <cell r="V321">
            <v>0.65999999999999992</v>
          </cell>
          <cell r="W321">
            <v>0.06</v>
          </cell>
          <cell r="X321">
            <v>0.65999999999999992</v>
          </cell>
          <cell r="Y321">
            <v>0.06</v>
          </cell>
          <cell r="Z321">
            <v>0.65999999999999992</v>
          </cell>
          <cell r="AA321">
            <v>0.06</v>
          </cell>
        </row>
        <row r="322">
          <cell r="E322" t="str">
            <v>21-041269-12</v>
          </cell>
          <cell r="F322" t="str">
            <v>HARDWARE</v>
          </cell>
          <cell r="G322" t="str">
            <v>B</v>
          </cell>
          <cell r="H322" t="str">
            <v>SCRW,SKT,CAP,10-32X.75,SS</v>
          </cell>
          <cell r="I322">
            <v>9</v>
          </cell>
          <cell r="J322">
            <v>9</v>
          </cell>
          <cell r="K322" t="str">
            <v>EA</v>
          </cell>
          <cell r="L322" t="str">
            <v>Y</v>
          </cell>
          <cell r="M322" t="str">
            <v xml:space="preserve">   </v>
          </cell>
          <cell r="N322" t="str">
            <v>L</v>
          </cell>
          <cell r="O322" t="str">
            <v>AIH</v>
          </cell>
          <cell r="P322" t="str">
            <v>PRO STAINLESS</v>
          </cell>
          <cell r="Q322" t="str">
            <v>SCRW,SKT,CAP,10-32X.75,SS</v>
          </cell>
          <cell r="S322">
            <v>0.08</v>
          </cell>
          <cell r="T322">
            <v>0.72</v>
          </cell>
          <cell r="U322">
            <v>0.08</v>
          </cell>
          <cell r="V322">
            <v>0.72</v>
          </cell>
          <cell r="W322">
            <v>0.08</v>
          </cell>
          <cell r="X322">
            <v>0.72</v>
          </cell>
          <cell r="Y322">
            <v>0.08</v>
          </cell>
          <cell r="Z322">
            <v>0.72</v>
          </cell>
          <cell r="AA322">
            <v>0.08</v>
          </cell>
        </row>
        <row r="323">
          <cell r="E323" t="str">
            <v>21-041906-06</v>
          </cell>
          <cell r="F323" t="str">
            <v>HARDWARE</v>
          </cell>
          <cell r="G323" t="str">
            <v>A</v>
          </cell>
          <cell r="H323" t="str">
            <v>SCRW,BUT,HEX,10-32x.375,SS</v>
          </cell>
          <cell r="I323">
            <v>9</v>
          </cell>
          <cell r="J323">
            <v>9</v>
          </cell>
          <cell r="K323" t="str">
            <v>EA</v>
          </cell>
          <cell r="L323" t="str">
            <v>Y</v>
          </cell>
          <cell r="M323" t="str">
            <v xml:space="preserve">   </v>
          </cell>
          <cell r="N323" t="str">
            <v>L</v>
          </cell>
          <cell r="O323" t="str">
            <v>PRO-STAINLESS</v>
          </cell>
          <cell r="P323" t="str">
            <v>PRO STAINLESS</v>
          </cell>
          <cell r="Q323" t="str">
            <v>SCR,BUT,HEX 10-32X</v>
          </cell>
          <cell r="S323">
            <v>0.04</v>
          </cell>
          <cell r="T323">
            <v>0.36</v>
          </cell>
          <cell r="U323">
            <v>0.04</v>
          </cell>
          <cell r="V323">
            <v>0.36</v>
          </cell>
          <cell r="W323">
            <v>0.04</v>
          </cell>
          <cell r="X323">
            <v>0.36</v>
          </cell>
          <cell r="Y323">
            <v>0.04</v>
          </cell>
          <cell r="Z323">
            <v>0.36</v>
          </cell>
          <cell r="AA323">
            <v>0.04</v>
          </cell>
        </row>
        <row r="324">
          <cell r="E324" t="str">
            <v>21-041906-04</v>
          </cell>
          <cell r="F324" t="str">
            <v>HARDWARE</v>
          </cell>
          <cell r="G324" t="str">
            <v>A</v>
          </cell>
          <cell r="H324" t="str">
            <v>SCRW,BUT,HEX,10-32x.25,SS</v>
          </cell>
          <cell r="I324">
            <v>41</v>
          </cell>
          <cell r="J324">
            <v>41</v>
          </cell>
          <cell r="K324" t="str">
            <v>EA</v>
          </cell>
          <cell r="L324" t="str">
            <v>Y</v>
          </cell>
          <cell r="M324" t="str">
            <v xml:space="preserve">   </v>
          </cell>
          <cell r="N324" t="str">
            <v>L</v>
          </cell>
          <cell r="O324" t="str">
            <v>AIH</v>
          </cell>
          <cell r="S324">
            <v>0.05</v>
          </cell>
          <cell r="T324">
            <v>2.0500000000000003</v>
          </cell>
          <cell r="U324">
            <v>0.05</v>
          </cell>
          <cell r="V324">
            <v>2.0500000000000003</v>
          </cell>
          <cell r="W324">
            <v>0.05</v>
          </cell>
          <cell r="X324">
            <v>2.0500000000000003</v>
          </cell>
          <cell r="Y324">
            <v>0.05</v>
          </cell>
          <cell r="Z324">
            <v>2.0500000000000003</v>
          </cell>
          <cell r="AA324">
            <v>0.05</v>
          </cell>
        </row>
        <row r="325">
          <cell r="E325" t="str">
            <v>21-041307-20</v>
          </cell>
          <cell r="F325" t="str">
            <v>HARDWARE</v>
          </cell>
          <cell r="G325" t="str">
            <v>A</v>
          </cell>
          <cell r="H325" t="str">
            <v>SCRW,FLAT,HEX,3/8-16x1.25,S</v>
          </cell>
          <cell r="I325">
            <v>1</v>
          </cell>
          <cell r="J325">
            <v>1</v>
          </cell>
          <cell r="K325" t="str">
            <v>EA</v>
          </cell>
          <cell r="L325" t="str">
            <v>Y</v>
          </cell>
          <cell r="M325" t="str">
            <v xml:space="preserve">   </v>
          </cell>
          <cell r="N325" t="str">
            <v>L</v>
          </cell>
          <cell r="O325" t="str">
            <v>AIH</v>
          </cell>
          <cell r="S325">
            <v>0.6</v>
          </cell>
          <cell r="T325">
            <v>0.6</v>
          </cell>
          <cell r="U325">
            <v>0.6</v>
          </cell>
          <cell r="V325">
            <v>0.6</v>
          </cell>
          <cell r="W325">
            <v>0.6</v>
          </cell>
          <cell r="X325">
            <v>0.6</v>
          </cell>
          <cell r="Y325">
            <v>0.6</v>
          </cell>
          <cell r="Z325">
            <v>0.6</v>
          </cell>
          <cell r="AA325">
            <v>0.6</v>
          </cell>
        </row>
        <row r="326">
          <cell r="E326" t="str">
            <v>21-041906-10</v>
          </cell>
          <cell r="F326" t="str">
            <v>HARDWARE</v>
          </cell>
          <cell r="G326" t="str">
            <v>A</v>
          </cell>
          <cell r="H326" t="str">
            <v>SCRW,BUT,HEX,10-32x.625,SS</v>
          </cell>
          <cell r="I326">
            <v>14</v>
          </cell>
          <cell r="J326">
            <v>14</v>
          </cell>
          <cell r="K326" t="str">
            <v>EA</v>
          </cell>
          <cell r="L326" t="str">
            <v>Y</v>
          </cell>
          <cell r="M326" t="str">
            <v xml:space="preserve">   </v>
          </cell>
          <cell r="N326" t="str">
            <v>L</v>
          </cell>
          <cell r="O326" t="str">
            <v>OPTIMAS</v>
          </cell>
          <cell r="P326" t="str">
            <v>PRO STAINLESS</v>
          </cell>
          <cell r="Q326" t="str">
            <v>SCR,BUT,HEX,10-32X</v>
          </cell>
          <cell r="S326">
            <v>0.08</v>
          </cell>
          <cell r="T326">
            <v>1.1200000000000001</v>
          </cell>
          <cell r="U326">
            <v>0.08</v>
          </cell>
          <cell r="V326">
            <v>1.1200000000000001</v>
          </cell>
          <cell r="W326">
            <v>0.08</v>
          </cell>
          <cell r="X326">
            <v>1.1200000000000001</v>
          </cell>
          <cell r="Y326">
            <v>0.08</v>
          </cell>
          <cell r="Z326">
            <v>1.1200000000000001</v>
          </cell>
          <cell r="AA326">
            <v>0.08</v>
          </cell>
        </row>
        <row r="327">
          <cell r="E327" t="str">
            <v>21-045952-00</v>
          </cell>
          <cell r="F327" t="str">
            <v>HARDWARE</v>
          </cell>
          <cell r="G327" t="str">
            <v>B</v>
          </cell>
          <cell r="H327" t="str">
            <v>NUT,KEPS HEX,6-32,SST</v>
          </cell>
          <cell r="I327">
            <v>2</v>
          </cell>
          <cell r="J327">
            <v>2</v>
          </cell>
          <cell r="K327" t="str">
            <v>EA</v>
          </cell>
          <cell r="L327" t="str">
            <v>Y</v>
          </cell>
          <cell r="M327" t="str">
            <v xml:space="preserve">   </v>
          </cell>
          <cell r="N327" t="str">
            <v>L</v>
          </cell>
          <cell r="O327" t="str">
            <v>MCMASTER CARR</v>
          </cell>
          <cell r="P327" t="str">
            <v>MCMASTER-CARR</v>
          </cell>
          <cell r="Q327" t="str">
            <v>96278A007</v>
          </cell>
          <cell r="S327">
            <v>0.1055</v>
          </cell>
          <cell r="T327">
            <v>0.21099999999999999</v>
          </cell>
          <cell r="U327">
            <v>0.1055</v>
          </cell>
          <cell r="V327">
            <v>0.21099999999999999</v>
          </cell>
          <cell r="W327">
            <v>0.1055</v>
          </cell>
          <cell r="X327">
            <v>0.21099999999999999</v>
          </cell>
          <cell r="Y327">
            <v>0.1055</v>
          </cell>
          <cell r="Z327">
            <v>0.21099999999999999</v>
          </cell>
          <cell r="AA327">
            <v>0.1055</v>
          </cell>
        </row>
        <row r="328">
          <cell r="E328" t="str">
            <v>21-041270-14</v>
          </cell>
          <cell r="F328" t="str">
            <v>HARDWARE</v>
          </cell>
          <cell r="G328" t="str">
            <v>B</v>
          </cell>
          <cell r="H328" t="str">
            <v>SCRW,SKT,HEX,1/4-20X.875,SS</v>
          </cell>
          <cell r="I328">
            <v>6</v>
          </cell>
          <cell r="J328">
            <v>6</v>
          </cell>
          <cell r="K328" t="str">
            <v>EA</v>
          </cell>
          <cell r="L328" t="str">
            <v>Y</v>
          </cell>
          <cell r="M328" t="str">
            <v xml:space="preserve">   </v>
          </cell>
          <cell r="N328" t="str">
            <v>L</v>
          </cell>
          <cell r="O328" t="str">
            <v>AIH</v>
          </cell>
          <cell r="P328" t="str">
            <v>IFI STANDARD</v>
          </cell>
          <cell r="Q328" t="str">
            <v>BY DESCRIPTION</v>
          </cell>
          <cell r="S328">
            <v>0.14000000000000001</v>
          </cell>
          <cell r="T328">
            <v>0.84000000000000008</v>
          </cell>
          <cell r="U328">
            <v>0.14000000000000001</v>
          </cell>
          <cell r="V328">
            <v>0.84000000000000008</v>
          </cell>
          <cell r="W328">
            <v>0.14000000000000001</v>
          </cell>
          <cell r="X328">
            <v>0.84000000000000008</v>
          </cell>
          <cell r="Y328">
            <v>0.14000000000000001</v>
          </cell>
          <cell r="Z328">
            <v>0.84000000000000008</v>
          </cell>
          <cell r="AA328">
            <v>0.14000000000000001</v>
          </cell>
        </row>
        <row r="329">
          <cell r="E329" t="str">
            <v>21-042024-08</v>
          </cell>
          <cell r="F329" t="str">
            <v>HARDWARE</v>
          </cell>
          <cell r="G329" t="str">
            <v>A</v>
          </cell>
          <cell r="H329" t="str">
            <v>WASHER,LOCK,1/4,SS</v>
          </cell>
          <cell r="I329">
            <v>11</v>
          </cell>
          <cell r="J329">
            <v>11</v>
          </cell>
          <cell r="K329" t="str">
            <v>EA</v>
          </cell>
          <cell r="L329" t="str">
            <v>Y</v>
          </cell>
          <cell r="M329" t="str">
            <v xml:space="preserve">   </v>
          </cell>
          <cell r="N329" t="str">
            <v>L</v>
          </cell>
          <cell r="O329" t="str">
            <v>PRO-STAINLESS</v>
          </cell>
          <cell r="P329" t="str">
            <v>INDUSTRY STD</v>
          </cell>
          <cell r="Q329" t="str">
            <v>WASHER, LOCK, 1/4""</v>
          </cell>
          <cell r="S329">
            <v>0.03</v>
          </cell>
          <cell r="T329">
            <v>0.32999999999999996</v>
          </cell>
          <cell r="U329">
            <v>0.03</v>
          </cell>
          <cell r="V329">
            <v>0.32999999999999996</v>
          </cell>
          <cell r="W329">
            <v>0.03</v>
          </cell>
          <cell r="X329">
            <v>0.32999999999999996</v>
          </cell>
          <cell r="Y329">
            <v>0.03</v>
          </cell>
          <cell r="Z329">
            <v>0.32999999999999996</v>
          </cell>
          <cell r="AA329">
            <v>0.03</v>
          </cell>
        </row>
        <row r="330">
          <cell r="E330" t="str">
            <v>21-042023-09</v>
          </cell>
          <cell r="F330" t="str">
            <v>HARDWARE</v>
          </cell>
          <cell r="G330" t="str">
            <v>B</v>
          </cell>
          <cell r="H330" t="str">
            <v>WASHER , FLAT, 1 / 4, SST</v>
          </cell>
          <cell r="I330">
            <v>11</v>
          </cell>
          <cell r="J330">
            <v>11</v>
          </cell>
          <cell r="K330" t="str">
            <v>EA</v>
          </cell>
          <cell r="L330" t="str">
            <v>Y</v>
          </cell>
          <cell r="M330" t="str">
            <v xml:space="preserve">   </v>
          </cell>
          <cell r="N330" t="str">
            <v>L</v>
          </cell>
          <cell r="O330" t="str">
            <v>PRO-STAINLESS</v>
          </cell>
          <cell r="S330">
            <v>0.02</v>
          </cell>
          <cell r="T330">
            <v>0.22</v>
          </cell>
          <cell r="U330">
            <v>0.02</v>
          </cell>
          <cell r="V330">
            <v>0.22</v>
          </cell>
          <cell r="W330">
            <v>0.02</v>
          </cell>
          <cell r="X330">
            <v>0.22</v>
          </cell>
          <cell r="Y330">
            <v>0.02</v>
          </cell>
          <cell r="Z330">
            <v>0.22</v>
          </cell>
          <cell r="AA330">
            <v>0.02</v>
          </cell>
        </row>
        <row r="331">
          <cell r="E331" t="str">
            <v>21-041267-28</v>
          </cell>
          <cell r="F331" t="str">
            <v>HARDWARE</v>
          </cell>
          <cell r="G331" t="str">
            <v>C</v>
          </cell>
          <cell r="H331" t="str">
            <v>SCRW, SKT, CAP, 8-32 X 1-3/4,SS</v>
          </cell>
          <cell r="I331">
            <v>6</v>
          </cell>
          <cell r="J331">
            <v>6</v>
          </cell>
          <cell r="K331" t="str">
            <v>EA</v>
          </cell>
          <cell r="L331" t="str">
            <v>Y</v>
          </cell>
          <cell r="M331" t="str">
            <v xml:space="preserve">   </v>
          </cell>
          <cell r="N331" t="str">
            <v>L</v>
          </cell>
          <cell r="O331" t="str">
            <v>OPTIMAS</v>
          </cell>
          <cell r="P331" t="str">
            <v>ORDER TO SPECIFICATION</v>
          </cell>
          <cell r="Q331" t="str">
            <v>ORDER TO SPECIFICATION</v>
          </cell>
          <cell r="S331">
            <v>0.11</v>
          </cell>
          <cell r="T331">
            <v>0.66</v>
          </cell>
          <cell r="U331">
            <v>0.11</v>
          </cell>
          <cell r="V331">
            <v>0.66</v>
          </cell>
          <cell r="W331">
            <v>0.11</v>
          </cell>
          <cell r="X331">
            <v>0.66</v>
          </cell>
          <cell r="Y331">
            <v>0.11</v>
          </cell>
          <cell r="Z331">
            <v>0.66</v>
          </cell>
          <cell r="AA331">
            <v>0.11</v>
          </cell>
        </row>
        <row r="332">
          <cell r="E332" t="str">
            <v>21-042023-07</v>
          </cell>
          <cell r="F332" t="str">
            <v>HARDWARE</v>
          </cell>
          <cell r="G332" t="str">
            <v>B</v>
          </cell>
          <cell r="H332" t="str">
            <v>WASHER, FLAT, 8, SST</v>
          </cell>
          <cell r="I332">
            <v>14</v>
          </cell>
          <cell r="J332">
            <v>14</v>
          </cell>
          <cell r="K332" t="str">
            <v>EA</v>
          </cell>
          <cell r="L332" t="str">
            <v>Y</v>
          </cell>
          <cell r="M332" t="str">
            <v xml:space="preserve">   </v>
          </cell>
          <cell r="N332" t="str">
            <v>L</v>
          </cell>
          <cell r="O332" t="str">
            <v>AIH</v>
          </cell>
          <cell r="P332" t="str">
            <v>PRO STAINLESS</v>
          </cell>
          <cell r="Q332" t="str">
            <v>ORDER BY DESCRIPTION</v>
          </cell>
          <cell r="S332">
            <v>0.03</v>
          </cell>
          <cell r="T332">
            <v>0.42</v>
          </cell>
          <cell r="U332">
            <v>0.03</v>
          </cell>
          <cell r="V332">
            <v>0.42</v>
          </cell>
          <cell r="W332">
            <v>0.03</v>
          </cell>
          <cell r="X332">
            <v>0.42</v>
          </cell>
          <cell r="Y332">
            <v>0.03</v>
          </cell>
          <cell r="Z332">
            <v>0.42</v>
          </cell>
          <cell r="AA332">
            <v>0.03</v>
          </cell>
        </row>
        <row r="333">
          <cell r="E333" t="str">
            <v>21-041270-16</v>
          </cell>
          <cell r="F333" t="str">
            <v>HARDWARE</v>
          </cell>
          <cell r="G333" t="str">
            <v>B</v>
          </cell>
          <cell r="H333" t="str">
            <v>SCRW,SKT,HEX,1/4-20X1,SS</v>
          </cell>
          <cell r="I333">
            <v>2</v>
          </cell>
          <cell r="J333">
            <v>2</v>
          </cell>
          <cell r="K333" t="str">
            <v>EA</v>
          </cell>
          <cell r="L333" t="str">
            <v>Y</v>
          </cell>
          <cell r="M333" t="str">
            <v xml:space="preserve">   </v>
          </cell>
          <cell r="N333" t="str">
            <v>L</v>
          </cell>
          <cell r="O333" t="str">
            <v>AIH</v>
          </cell>
          <cell r="P333" t="str">
            <v>PRO STAINLESS</v>
          </cell>
          <cell r="Q333" t="str">
            <v>SCR,SKT,HEX,1/4-20</v>
          </cell>
          <cell r="S333">
            <v>0.1</v>
          </cell>
          <cell r="T333">
            <v>0.2</v>
          </cell>
          <cell r="U333">
            <v>0.1</v>
          </cell>
          <cell r="V333">
            <v>0.2</v>
          </cell>
          <cell r="W333">
            <v>0.1</v>
          </cell>
          <cell r="X333">
            <v>0.2</v>
          </cell>
          <cell r="Y333">
            <v>0.1</v>
          </cell>
          <cell r="Z333">
            <v>0.2</v>
          </cell>
          <cell r="AA333">
            <v>0.1</v>
          </cell>
        </row>
        <row r="334">
          <cell r="E334" t="str">
            <v>31-00228-00</v>
          </cell>
          <cell r="F334" t="str">
            <v>ELECTRO-MECHANICAL</v>
          </cell>
          <cell r="G334" t="str">
            <v>A</v>
          </cell>
          <cell r="H334" t="str">
            <v>TIE MOUNT,SCREW MOUNT</v>
          </cell>
          <cell r="I334">
            <v>58</v>
          </cell>
          <cell r="J334">
            <v>58</v>
          </cell>
          <cell r="K334" t="str">
            <v>EA</v>
          </cell>
          <cell r="L334" t="str">
            <v>Y</v>
          </cell>
          <cell r="M334" t="str">
            <v xml:space="preserve">   </v>
          </cell>
          <cell r="N334" t="str">
            <v>L</v>
          </cell>
          <cell r="O334" t="str">
            <v>HEILIND</v>
          </cell>
          <cell r="P334" t="str">
            <v>3rd Party Supplier/Generic Website</v>
          </cell>
          <cell r="Q334" t="str">
            <v>TM3S10-C</v>
          </cell>
          <cell r="S334">
            <v>1.59</v>
          </cell>
          <cell r="T334">
            <v>92.22</v>
          </cell>
          <cell r="U334">
            <v>1.59</v>
          </cell>
          <cell r="V334">
            <v>92.22</v>
          </cell>
          <cell r="W334">
            <v>1.59</v>
          </cell>
          <cell r="X334">
            <v>92.22</v>
          </cell>
          <cell r="Y334">
            <v>1.59</v>
          </cell>
          <cell r="Z334">
            <v>92.22</v>
          </cell>
          <cell r="AA334">
            <v>1.59</v>
          </cell>
        </row>
        <row r="335">
          <cell r="E335" t="str">
            <v>960-004843-002</v>
          </cell>
          <cell r="F335" t="str">
            <v>ELECTRO-MECHANICAL</v>
          </cell>
          <cell r="G335" t="str">
            <v>A</v>
          </cell>
          <cell r="H335" t="str">
            <v>LUBT,KRYTOX,HI VAC,2 OZ.</v>
          </cell>
          <cell r="I335">
            <v>1</v>
          </cell>
          <cell r="J335">
            <v>1</v>
          </cell>
          <cell r="K335" t="str">
            <v>EA</v>
          </cell>
          <cell r="L335" t="str">
            <v>Y</v>
          </cell>
          <cell r="M335" t="str">
            <v xml:space="preserve">   </v>
          </cell>
          <cell r="N335" t="str">
            <v>L</v>
          </cell>
          <cell r="O335" t="str">
            <v>SIGMA-ALDRICH</v>
          </cell>
          <cell r="P335" t="str">
            <v>DUPONT</v>
          </cell>
          <cell r="Q335" t="str">
            <v>KRYTOX LVP</v>
          </cell>
          <cell r="S335">
            <v>124.2</v>
          </cell>
          <cell r="T335">
            <v>124.2</v>
          </cell>
          <cell r="U335">
            <v>124.2</v>
          </cell>
          <cell r="V335">
            <v>124.2</v>
          </cell>
          <cell r="W335">
            <v>124.2</v>
          </cell>
          <cell r="X335">
            <v>124.2</v>
          </cell>
          <cell r="Y335">
            <v>124.2</v>
          </cell>
          <cell r="Z335">
            <v>124.2</v>
          </cell>
          <cell r="AA335">
            <v>124.2</v>
          </cell>
        </row>
        <row r="336">
          <cell r="E336" t="str">
            <v>31-00157-00</v>
          </cell>
          <cell r="F336" t="str">
            <v>ELECTRO-MECHANICAL</v>
          </cell>
          <cell r="G336" t="str">
            <v>A</v>
          </cell>
          <cell r="H336" t="str">
            <v>TIE WRAP 11.0 NYLON</v>
          </cell>
          <cell r="I336">
            <v>59</v>
          </cell>
          <cell r="J336">
            <v>59</v>
          </cell>
          <cell r="K336" t="str">
            <v>EA</v>
          </cell>
          <cell r="L336" t="str">
            <v>Y</v>
          </cell>
          <cell r="M336" t="str">
            <v xml:space="preserve">   </v>
          </cell>
          <cell r="N336" t="str">
            <v>L</v>
          </cell>
          <cell r="O336" t="str">
            <v>ALLIED ELECTRONICS INC</v>
          </cell>
          <cell r="P336" t="str">
            <v>THOMAS &amp; BETTS</v>
          </cell>
          <cell r="Q336" t="str">
            <v>TY26M</v>
          </cell>
          <cell r="S336">
            <v>0.11</v>
          </cell>
          <cell r="T336">
            <v>6.49</v>
          </cell>
          <cell r="U336">
            <v>0.11</v>
          </cell>
          <cell r="V336">
            <v>6.49</v>
          </cell>
          <cell r="W336">
            <v>0.11</v>
          </cell>
          <cell r="X336">
            <v>6.49</v>
          </cell>
          <cell r="Y336">
            <v>0.11</v>
          </cell>
          <cell r="Z336">
            <v>6.49</v>
          </cell>
          <cell r="AA336">
            <v>0.11</v>
          </cell>
        </row>
        <row r="337">
          <cell r="E337" t="str">
            <v>720-061175-006</v>
          </cell>
          <cell r="F337" t="str">
            <v>HARDWARE</v>
          </cell>
          <cell r="G337" t="str">
            <v>D</v>
          </cell>
          <cell r="H337" t="str">
            <v>SCR,BTN HD,SKT HD,SST,10-32 X 3/8L</v>
          </cell>
          <cell r="I337">
            <v>4</v>
          </cell>
          <cell r="J337">
            <v>4</v>
          </cell>
          <cell r="K337" t="str">
            <v>EA</v>
          </cell>
          <cell r="L337" t="str">
            <v>Y</v>
          </cell>
          <cell r="M337" t="str">
            <v xml:space="preserve"> C4</v>
          </cell>
          <cell r="N337" t="str">
            <v>L</v>
          </cell>
          <cell r="O337" t="str">
            <v>GEXPRO</v>
          </cell>
          <cell r="P337" t="str">
            <v>ORDER TO SPECIFICATION</v>
          </cell>
          <cell r="Q337" t="str">
            <v>ORDER TO SPECIFICATION</v>
          </cell>
          <cell r="S337">
            <v>1.78</v>
          </cell>
          <cell r="T337">
            <v>7.12</v>
          </cell>
          <cell r="U337">
            <v>1.78</v>
          </cell>
          <cell r="V337">
            <v>7.12</v>
          </cell>
          <cell r="W337">
            <v>1.78</v>
          </cell>
          <cell r="X337">
            <v>7.12</v>
          </cell>
          <cell r="Y337">
            <v>1.78</v>
          </cell>
          <cell r="Z337">
            <v>7.12</v>
          </cell>
          <cell r="AA337">
            <v>1.78</v>
          </cell>
        </row>
        <row r="338">
          <cell r="E338" t="str">
            <v>857-280769-001</v>
          </cell>
          <cell r="G338" t="str">
            <v>A</v>
          </cell>
          <cell r="H338" t="str">
            <v>KIT,RF SWITCH ENCL,VXT</v>
          </cell>
          <cell r="I338">
            <v>1</v>
          </cell>
          <cell r="J338">
            <v>1</v>
          </cell>
          <cell r="K338" t="str">
            <v>EA</v>
          </cell>
          <cell r="L338" t="str">
            <v xml:space="preserve"> </v>
          </cell>
          <cell r="M338" t="str">
            <v xml:space="preserve">   </v>
          </cell>
          <cell r="N338" t="str">
            <v>L</v>
          </cell>
          <cell r="O338" t="str">
            <v>AA UCT CHANDLER KIT</v>
          </cell>
          <cell r="T338">
            <v>0</v>
          </cell>
          <cell r="V338">
            <v>0</v>
          </cell>
          <cell r="X338">
            <v>0</v>
          </cell>
          <cell r="Z338">
            <v>0</v>
          </cell>
        </row>
        <row r="339">
          <cell r="E339" t="str">
            <v>17-146415-00</v>
          </cell>
          <cell r="F339" t="str">
            <v>FABRICATED</v>
          </cell>
          <cell r="G339" t="str">
            <v>B</v>
          </cell>
          <cell r="H339" t="str">
            <v>PLATE,PC BD MT,RF SWITCH,VCTR</v>
          </cell>
          <cell r="I339">
            <v>1</v>
          </cell>
          <cell r="J339">
            <v>1</v>
          </cell>
          <cell r="K339" t="str">
            <v>EA</v>
          </cell>
          <cell r="L339" t="str">
            <v>Y</v>
          </cell>
          <cell r="M339" t="str">
            <v xml:space="preserve">   </v>
          </cell>
          <cell r="N339" t="str">
            <v>L</v>
          </cell>
          <cell r="O339" t="str">
            <v>Tri-FAB (through UCT CA)</v>
          </cell>
          <cell r="S339">
            <v>37.35</v>
          </cell>
          <cell r="T339">
            <v>37.35</v>
          </cell>
          <cell r="U339">
            <v>37.35</v>
          </cell>
          <cell r="V339">
            <v>37.35</v>
          </cell>
          <cell r="W339">
            <v>37.35</v>
          </cell>
          <cell r="X339">
            <v>37.35</v>
          </cell>
          <cell r="Y339">
            <v>37.35</v>
          </cell>
          <cell r="Z339">
            <v>37.35</v>
          </cell>
          <cell r="AA339">
            <v>37.35</v>
          </cell>
        </row>
        <row r="340">
          <cell r="E340" t="str">
            <v>03-141493-00</v>
          </cell>
          <cell r="F340" t="str">
            <v>PCBA</v>
          </cell>
          <cell r="G340" t="str">
            <v>G</v>
          </cell>
          <cell r="H340" t="str">
            <v>PCA,C3 SEQ,RF SW,CUR SNS</v>
          </cell>
          <cell r="I340">
            <v>1</v>
          </cell>
          <cell r="J340">
            <v>1</v>
          </cell>
          <cell r="K340" t="str">
            <v>EA</v>
          </cell>
          <cell r="L340" t="str">
            <v>Y</v>
          </cell>
          <cell r="M340" t="str">
            <v xml:space="preserve"> C4</v>
          </cell>
          <cell r="N340" t="str">
            <v>L</v>
          </cell>
          <cell r="O340" t="str">
            <v>PLEXUS</v>
          </cell>
          <cell r="S340">
            <v>130.04</v>
          </cell>
          <cell r="T340">
            <v>130.04</v>
          </cell>
          <cell r="U340">
            <v>130.04</v>
          </cell>
          <cell r="V340">
            <v>130.04</v>
          </cell>
          <cell r="W340">
            <v>130.04</v>
          </cell>
          <cell r="X340">
            <v>130.04</v>
          </cell>
          <cell r="Y340">
            <v>130.04</v>
          </cell>
          <cell r="Z340">
            <v>130.04</v>
          </cell>
          <cell r="AA340">
            <v>130.04</v>
          </cell>
        </row>
        <row r="341">
          <cell r="E341" t="str">
            <v>76-141493-00</v>
          </cell>
          <cell r="G341" t="str">
            <v>G</v>
          </cell>
          <cell r="H341" t="str">
            <v>SCHEM,C3 SEQ,RF SW,CUR SNS</v>
          </cell>
          <cell r="I341">
            <v>1</v>
          </cell>
          <cell r="J341">
            <v>1</v>
          </cell>
          <cell r="K341" t="str">
            <v>EA</v>
          </cell>
          <cell r="L341" t="str">
            <v>Y</v>
          </cell>
          <cell r="M341" t="str">
            <v xml:space="preserve">   </v>
          </cell>
          <cell r="N341" t="str">
            <v>Z</v>
          </cell>
          <cell r="O341" t="str">
            <v>ZZ</v>
          </cell>
          <cell r="T341">
            <v>0</v>
          </cell>
          <cell r="V341">
            <v>0</v>
          </cell>
          <cell r="X341">
            <v>0</v>
          </cell>
          <cell r="Z341">
            <v>0</v>
          </cell>
        </row>
        <row r="342">
          <cell r="E342" t="str">
            <v>26-141493-00</v>
          </cell>
          <cell r="G342" t="str">
            <v>B</v>
          </cell>
          <cell r="H342" t="str">
            <v>PCB,C3 SEQ,RF SW,CUR SNS</v>
          </cell>
          <cell r="I342">
            <v>1</v>
          </cell>
          <cell r="J342">
            <v>1</v>
          </cell>
          <cell r="K342" t="str">
            <v>EA</v>
          </cell>
          <cell r="L342" t="str">
            <v>Y</v>
          </cell>
          <cell r="M342" t="str">
            <v xml:space="preserve"> C1</v>
          </cell>
          <cell r="N342" t="str">
            <v>L</v>
          </cell>
          <cell r="O342" t="str">
            <v>ZZ</v>
          </cell>
          <cell r="T342">
            <v>0</v>
          </cell>
          <cell r="V342">
            <v>0</v>
          </cell>
          <cell r="X342">
            <v>0</v>
          </cell>
          <cell r="Z342">
            <v>0</v>
          </cell>
        </row>
        <row r="343">
          <cell r="E343" t="str">
            <v>28-00022-00</v>
          </cell>
          <cell r="G343" t="str">
            <v>C</v>
          </cell>
          <cell r="H343" t="str">
            <v>RES,1MOHMS,0.25W,1/4W,5%,ROHS</v>
          </cell>
          <cell r="I343">
            <v>4</v>
          </cell>
          <cell r="J343">
            <v>4</v>
          </cell>
          <cell r="K343" t="str">
            <v>EA</v>
          </cell>
          <cell r="L343" t="str">
            <v>Y</v>
          </cell>
          <cell r="M343" t="str">
            <v xml:space="preserve">   </v>
          </cell>
          <cell r="N343" t="str">
            <v>L</v>
          </cell>
          <cell r="O343" t="str">
            <v>ZZ</v>
          </cell>
          <cell r="P343" t="str">
            <v>VISHAY BC COMPONENTS</v>
          </cell>
          <cell r="Q343" t="str">
            <v>VR25000001004JA500</v>
          </cell>
          <cell r="T343">
            <v>0</v>
          </cell>
          <cell r="V343">
            <v>0</v>
          </cell>
          <cell r="X343">
            <v>0</v>
          </cell>
          <cell r="Z343">
            <v>0</v>
          </cell>
        </row>
        <row r="344">
          <cell r="E344" t="str">
            <v>28-10013-00</v>
          </cell>
          <cell r="G344" t="str">
            <v>B</v>
          </cell>
          <cell r="H344" t="str">
            <v>RES,10K,1/4W 5%,CARBON</v>
          </cell>
          <cell r="I344">
            <v>4</v>
          </cell>
          <cell r="J344">
            <v>4</v>
          </cell>
          <cell r="K344" t="str">
            <v>EA</v>
          </cell>
          <cell r="L344" t="str">
            <v>Y</v>
          </cell>
          <cell r="M344" t="str">
            <v xml:space="preserve">   </v>
          </cell>
          <cell r="N344" t="str">
            <v>L</v>
          </cell>
          <cell r="O344" t="str">
            <v>ZZ</v>
          </cell>
          <cell r="P344" t="str">
            <v>OHMITE</v>
          </cell>
          <cell r="Q344" t="str">
            <v>OD103JE</v>
          </cell>
          <cell r="T344">
            <v>0</v>
          </cell>
          <cell r="V344">
            <v>0</v>
          </cell>
          <cell r="X344">
            <v>0</v>
          </cell>
          <cell r="Z344">
            <v>0</v>
          </cell>
        </row>
        <row r="345">
          <cell r="E345" t="str">
            <v>28-10032-00</v>
          </cell>
          <cell r="G345" t="str">
            <v>C</v>
          </cell>
          <cell r="H345" t="str">
            <v>RES,100K,1/4W,5%,CC</v>
          </cell>
          <cell r="I345">
            <v>4</v>
          </cell>
          <cell r="J345">
            <v>4</v>
          </cell>
          <cell r="K345" t="str">
            <v>EA</v>
          </cell>
          <cell r="L345" t="str">
            <v>Y</v>
          </cell>
          <cell r="M345" t="str">
            <v xml:space="preserve">   </v>
          </cell>
          <cell r="N345" t="str">
            <v>L</v>
          </cell>
          <cell r="O345" t="str">
            <v>ZZ</v>
          </cell>
          <cell r="P345" t="str">
            <v>TE CONNECTIVITY</v>
          </cell>
          <cell r="Q345" t="str">
            <v>CBT25J100K</v>
          </cell>
          <cell r="T345">
            <v>0</v>
          </cell>
          <cell r="V345">
            <v>0</v>
          </cell>
          <cell r="X345">
            <v>0</v>
          </cell>
          <cell r="Z345">
            <v>0</v>
          </cell>
        </row>
        <row r="346">
          <cell r="E346" t="str">
            <v>28-10031-00</v>
          </cell>
          <cell r="G346" t="str">
            <v>B</v>
          </cell>
          <cell r="H346" t="str">
            <v>RES,20K,1/4W,5%,CC</v>
          </cell>
          <cell r="I346">
            <v>4</v>
          </cell>
          <cell r="J346">
            <v>4</v>
          </cell>
          <cell r="K346" t="str">
            <v>EA</v>
          </cell>
          <cell r="L346" t="str">
            <v>Y</v>
          </cell>
          <cell r="M346" t="str">
            <v xml:space="preserve">   </v>
          </cell>
          <cell r="N346" t="str">
            <v>L</v>
          </cell>
          <cell r="O346" t="str">
            <v>ZZ</v>
          </cell>
          <cell r="P346" t="str">
            <v>OHMITE</v>
          </cell>
          <cell r="Q346" t="str">
            <v>OD203JE</v>
          </cell>
          <cell r="T346">
            <v>0</v>
          </cell>
          <cell r="V346">
            <v>0</v>
          </cell>
          <cell r="X346">
            <v>0</v>
          </cell>
          <cell r="Z346">
            <v>0</v>
          </cell>
        </row>
        <row r="347">
          <cell r="E347" t="str">
            <v>28-135505-00</v>
          </cell>
          <cell r="G347" t="str">
            <v>A</v>
          </cell>
          <cell r="H347" t="str">
            <v>RES,10M,1/4W,5%,CF</v>
          </cell>
          <cell r="I347">
            <v>4</v>
          </cell>
          <cell r="J347">
            <v>4</v>
          </cell>
          <cell r="K347" t="str">
            <v>EA</v>
          </cell>
          <cell r="L347" t="str">
            <v>Y</v>
          </cell>
          <cell r="M347" t="str">
            <v xml:space="preserve">   </v>
          </cell>
          <cell r="N347" t="str">
            <v>L</v>
          </cell>
          <cell r="O347" t="str">
            <v>ZZ</v>
          </cell>
          <cell r="P347" t="str">
            <v>YAGEO</v>
          </cell>
          <cell r="Q347" t="str">
            <v>CFR-25JB 10M</v>
          </cell>
          <cell r="T347">
            <v>0</v>
          </cell>
          <cell r="V347">
            <v>0</v>
          </cell>
          <cell r="X347">
            <v>0</v>
          </cell>
          <cell r="Z347">
            <v>0</v>
          </cell>
        </row>
        <row r="348">
          <cell r="E348" t="str">
            <v>28-135499-00</v>
          </cell>
          <cell r="G348" t="str">
            <v>A</v>
          </cell>
          <cell r="H348" t="str">
            <v>RES,51,1W,5%,MO</v>
          </cell>
          <cell r="I348">
            <v>4</v>
          </cell>
          <cell r="J348">
            <v>4</v>
          </cell>
          <cell r="K348" t="str">
            <v>EA</v>
          </cell>
          <cell r="L348" t="str">
            <v>Y</v>
          </cell>
          <cell r="M348" t="str">
            <v xml:space="preserve">   </v>
          </cell>
          <cell r="N348" t="str">
            <v>L</v>
          </cell>
          <cell r="O348" t="str">
            <v>ZZ</v>
          </cell>
          <cell r="P348" t="str">
            <v>YAGEO</v>
          </cell>
          <cell r="Q348" t="str">
            <v>RSF100JB-51R</v>
          </cell>
          <cell r="T348">
            <v>0</v>
          </cell>
          <cell r="V348">
            <v>0</v>
          </cell>
          <cell r="X348">
            <v>0</v>
          </cell>
          <cell r="Z348">
            <v>0</v>
          </cell>
        </row>
        <row r="349">
          <cell r="E349" t="str">
            <v>29-10013-00</v>
          </cell>
          <cell r="G349" t="str">
            <v>B</v>
          </cell>
          <cell r="H349" t="str">
            <v>CAP,47UF,35V,TANT,20%,AXIAL</v>
          </cell>
          <cell r="I349">
            <v>1</v>
          </cell>
          <cell r="J349">
            <v>1</v>
          </cell>
          <cell r="K349" t="str">
            <v>EA</v>
          </cell>
          <cell r="L349" t="str">
            <v>Y</v>
          </cell>
          <cell r="M349" t="str">
            <v xml:space="preserve">   </v>
          </cell>
          <cell r="N349" t="str">
            <v>L</v>
          </cell>
          <cell r="O349" t="str">
            <v>ZZ</v>
          </cell>
          <cell r="P349" t="str">
            <v>KEMET</v>
          </cell>
          <cell r="Q349" t="str">
            <v>T322F476M035AT</v>
          </cell>
          <cell r="T349">
            <v>0</v>
          </cell>
          <cell r="V349">
            <v>0</v>
          </cell>
          <cell r="X349">
            <v>0</v>
          </cell>
          <cell r="Z349">
            <v>0</v>
          </cell>
        </row>
        <row r="350">
          <cell r="E350" t="str">
            <v>29-135314-00</v>
          </cell>
          <cell r="G350" t="str">
            <v>C</v>
          </cell>
          <cell r="H350" t="str">
            <v>CAP,1000PF,100V,5%,CER MON</v>
          </cell>
          <cell r="I350">
            <v>20</v>
          </cell>
          <cell r="J350">
            <v>20</v>
          </cell>
          <cell r="K350" t="str">
            <v>EA</v>
          </cell>
          <cell r="L350" t="str">
            <v>Y</v>
          </cell>
          <cell r="M350" t="str">
            <v xml:space="preserve">   </v>
          </cell>
          <cell r="N350" t="str">
            <v>L</v>
          </cell>
          <cell r="O350" t="str">
            <v>ZZ</v>
          </cell>
          <cell r="P350" t="str">
            <v>KEMET</v>
          </cell>
          <cell r="Q350" t="str">
            <v>C322C102JIG5TA</v>
          </cell>
          <cell r="T350">
            <v>0</v>
          </cell>
          <cell r="V350">
            <v>0</v>
          </cell>
          <cell r="X350">
            <v>0</v>
          </cell>
          <cell r="Z350">
            <v>0</v>
          </cell>
        </row>
        <row r="351">
          <cell r="E351" t="str">
            <v>688-165301-001</v>
          </cell>
          <cell r="G351" t="str">
            <v>B</v>
          </cell>
          <cell r="H351" t="str">
            <v>FLTR,ELEC,130/100MHZ,EMI BEADS,3.4X5</v>
          </cell>
          <cell r="I351">
            <v>8</v>
          </cell>
          <cell r="J351">
            <v>8</v>
          </cell>
          <cell r="K351" t="str">
            <v>EA</v>
          </cell>
          <cell r="L351" t="str">
            <v>Y</v>
          </cell>
          <cell r="M351" t="str">
            <v xml:space="preserve"> C4</v>
          </cell>
          <cell r="N351" t="str">
            <v>L</v>
          </cell>
          <cell r="O351" t="str">
            <v>ZZ</v>
          </cell>
          <cell r="P351" t="str">
            <v>MURATA MANUFACTURING CO., LTD</v>
          </cell>
          <cell r="Q351" t="str">
            <v>BL02RN2R1M2B</v>
          </cell>
          <cell r="T351">
            <v>0</v>
          </cell>
          <cell r="V351">
            <v>0</v>
          </cell>
          <cell r="X351">
            <v>0</v>
          </cell>
          <cell r="Z351">
            <v>0</v>
          </cell>
        </row>
        <row r="352">
          <cell r="E352" t="str">
            <v>32-00019-00</v>
          </cell>
          <cell r="G352" t="str">
            <v>B</v>
          </cell>
          <cell r="H352" t="str">
            <v>IC,QUAD,COMPARATOR,LM339</v>
          </cell>
          <cell r="I352">
            <v>1</v>
          </cell>
          <cell r="J352">
            <v>1</v>
          </cell>
          <cell r="K352" t="str">
            <v>EA</v>
          </cell>
          <cell r="L352" t="str">
            <v>Y</v>
          </cell>
          <cell r="M352" t="str">
            <v xml:space="preserve"> C4</v>
          </cell>
          <cell r="N352" t="str">
            <v>L</v>
          </cell>
          <cell r="O352" t="str">
            <v>ZZ</v>
          </cell>
          <cell r="P352" t="str">
            <v>TEXAS INST</v>
          </cell>
          <cell r="Q352" t="str">
            <v>LM339AN</v>
          </cell>
          <cell r="T352">
            <v>0</v>
          </cell>
          <cell r="V352">
            <v>0</v>
          </cell>
          <cell r="X352">
            <v>0</v>
          </cell>
          <cell r="Z352">
            <v>0</v>
          </cell>
        </row>
        <row r="353">
          <cell r="E353" t="str">
            <v>32-135392-00</v>
          </cell>
          <cell r="G353" t="str">
            <v>A</v>
          </cell>
          <cell r="H353" t="str">
            <v>DIODE,1N5231B,ZENER,5.1V</v>
          </cell>
          <cell r="I353">
            <v>4</v>
          </cell>
          <cell r="J353">
            <v>4</v>
          </cell>
          <cell r="K353" t="str">
            <v>EA</v>
          </cell>
          <cell r="L353" t="str">
            <v>Y</v>
          </cell>
          <cell r="M353" t="str">
            <v xml:space="preserve">   </v>
          </cell>
          <cell r="N353" t="str">
            <v>L</v>
          </cell>
          <cell r="O353" t="str">
            <v>ZZ</v>
          </cell>
          <cell r="P353" t="str">
            <v>VISHAY/LITE-ON</v>
          </cell>
          <cell r="Q353" t="str">
            <v>1N5231B</v>
          </cell>
          <cell r="T353">
            <v>0</v>
          </cell>
          <cell r="V353">
            <v>0</v>
          </cell>
          <cell r="X353">
            <v>0</v>
          </cell>
          <cell r="Z353">
            <v>0</v>
          </cell>
        </row>
        <row r="354">
          <cell r="E354" t="str">
            <v>32-10269-00</v>
          </cell>
          <cell r="G354" t="str">
            <v>C</v>
          </cell>
          <cell r="H354" t="str">
            <v>DIODE,1N4148</v>
          </cell>
          <cell r="I354">
            <v>8</v>
          </cell>
          <cell r="J354">
            <v>8</v>
          </cell>
          <cell r="K354" t="str">
            <v>EA</v>
          </cell>
          <cell r="L354" t="str">
            <v>Y</v>
          </cell>
          <cell r="M354" t="str">
            <v xml:space="preserve">   </v>
          </cell>
          <cell r="N354" t="str">
            <v>L</v>
          </cell>
          <cell r="O354" t="str">
            <v>ZZ</v>
          </cell>
          <cell r="P354" t="str">
            <v>ON SEMICONDUCTOR</v>
          </cell>
          <cell r="Q354" t="str">
            <v>1N4148</v>
          </cell>
          <cell r="T354">
            <v>0</v>
          </cell>
          <cell r="V354">
            <v>0</v>
          </cell>
          <cell r="X354">
            <v>0</v>
          </cell>
          <cell r="Z354">
            <v>0</v>
          </cell>
        </row>
        <row r="355">
          <cell r="E355" t="str">
            <v>39-151313-00</v>
          </cell>
          <cell r="G355" t="str">
            <v>A</v>
          </cell>
          <cell r="H355" t="str">
            <v>CONN, RECEP, COAX, STRT, PCB</v>
          </cell>
          <cell r="I355">
            <v>4</v>
          </cell>
          <cell r="J355">
            <v>4</v>
          </cell>
          <cell r="K355" t="str">
            <v>EA</v>
          </cell>
          <cell r="L355" t="str">
            <v>Y</v>
          </cell>
          <cell r="M355" t="str">
            <v xml:space="preserve">   </v>
          </cell>
          <cell r="N355" t="str">
            <v>L</v>
          </cell>
          <cell r="O355" t="str">
            <v>ZZ</v>
          </cell>
          <cell r="P355" t="str">
            <v>AMPHENOL</v>
          </cell>
          <cell r="Q355" t="str">
            <v>901-144-8-RFX</v>
          </cell>
          <cell r="T355">
            <v>0</v>
          </cell>
          <cell r="V355">
            <v>0</v>
          </cell>
          <cell r="X355">
            <v>0</v>
          </cell>
          <cell r="Z355">
            <v>0</v>
          </cell>
        </row>
        <row r="356">
          <cell r="E356" t="str">
            <v>39-10154-00</v>
          </cell>
          <cell r="G356" t="str">
            <v>B</v>
          </cell>
          <cell r="H356" t="str">
            <v>CONN, PC MOUNT 25 PIN D MALE</v>
          </cell>
          <cell r="I356">
            <v>1</v>
          </cell>
          <cell r="J356">
            <v>1</v>
          </cell>
          <cell r="K356" t="str">
            <v>EA</v>
          </cell>
          <cell r="L356" t="str">
            <v>Y</v>
          </cell>
          <cell r="M356" t="str">
            <v xml:space="preserve">   </v>
          </cell>
          <cell r="N356" t="str">
            <v>L</v>
          </cell>
          <cell r="O356" t="str">
            <v>ZZ</v>
          </cell>
          <cell r="P356" t="str">
            <v>TE CONNECTIVITY</v>
          </cell>
          <cell r="Q356" t="str">
            <v>5205737-7</v>
          </cell>
          <cell r="T356">
            <v>0</v>
          </cell>
          <cell r="V356">
            <v>0</v>
          </cell>
          <cell r="X356">
            <v>0</v>
          </cell>
          <cell r="Z356">
            <v>0</v>
          </cell>
        </row>
        <row r="357">
          <cell r="E357" t="str">
            <v>31-054606-00</v>
          </cell>
          <cell r="G357" t="str">
            <v>B</v>
          </cell>
          <cell r="H357" t="str">
            <v>CONN,D-SUB,9 SOCKET</v>
          </cell>
          <cell r="I357">
            <v>1</v>
          </cell>
          <cell r="J357">
            <v>1</v>
          </cell>
          <cell r="K357" t="str">
            <v>EA</v>
          </cell>
          <cell r="L357" t="str">
            <v>Y</v>
          </cell>
          <cell r="M357" t="str">
            <v xml:space="preserve">   </v>
          </cell>
          <cell r="N357" t="str">
            <v>L</v>
          </cell>
          <cell r="O357" t="str">
            <v>ZZ</v>
          </cell>
          <cell r="P357" t="str">
            <v>TE CONNECTIVITY</v>
          </cell>
          <cell r="Q357" t="str">
            <v>5747150-8</v>
          </cell>
          <cell r="T357">
            <v>0</v>
          </cell>
          <cell r="V357">
            <v>0</v>
          </cell>
          <cell r="X357">
            <v>0</v>
          </cell>
          <cell r="Z357">
            <v>0</v>
          </cell>
        </row>
        <row r="358">
          <cell r="E358" t="str">
            <v>39-10161-00</v>
          </cell>
          <cell r="G358" t="str">
            <v>B</v>
          </cell>
          <cell r="H358" t="str">
            <v>CONN, PC MOUNT 15P D FEMALE</v>
          </cell>
          <cell r="I358">
            <v>1</v>
          </cell>
          <cell r="J358">
            <v>1</v>
          </cell>
          <cell r="K358" t="str">
            <v>EA</v>
          </cell>
          <cell r="L358" t="str">
            <v>Y</v>
          </cell>
          <cell r="M358" t="str">
            <v xml:space="preserve">   </v>
          </cell>
          <cell r="N358" t="str">
            <v>L</v>
          </cell>
          <cell r="O358" t="str">
            <v>ZZ</v>
          </cell>
          <cell r="P358" t="str">
            <v>AMP/TYCO</v>
          </cell>
          <cell r="Q358" t="str">
            <v>5205736-7</v>
          </cell>
          <cell r="T358">
            <v>0</v>
          </cell>
          <cell r="V358">
            <v>0</v>
          </cell>
          <cell r="X358">
            <v>0</v>
          </cell>
          <cell r="Z358">
            <v>0</v>
          </cell>
        </row>
        <row r="359">
          <cell r="E359" t="str">
            <v>39-00015-00</v>
          </cell>
          <cell r="G359" t="str">
            <v>B</v>
          </cell>
          <cell r="H359" t="str">
            <v>SCRW,LOCK,FEMALE,FOR D SUB</v>
          </cell>
          <cell r="I359">
            <v>4</v>
          </cell>
          <cell r="J359">
            <v>4</v>
          </cell>
          <cell r="K359" t="str">
            <v>EA</v>
          </cell>
          <cell r="L359" t="str">
            <v>Y</v>
          </cell>
          <cell r="M359" t="str">
            <v xml:space="preserve">   </v>
          </cell>
          <cell r="N359" t="str">
            <v>L</v>
          </cell>
          <cell r="O359" t="str">
            <v>ZZ</v>
          </cell>
          <cell r="P359" t="str">
            <v>CINCH CONNECTIVITY SOLUTIONS</v>
          </cell>
          <cell r="Q359" t="str">
            <v>D20418-42</v>
          </cell>
          <cell r="T359">
            <v>0</v>
          </cell>
          <cell r="V359">
            <v>0</v>
          </cell>
          <cell r="X359">
            <v>0</v>
          </cell>
          <cell r="Z359">
            <v>0</v>
          </cell>
        </row>
        <row r="360">
          <cell r="E360" t="str">
            <v>39-00148-00</v>
          </cell>
          <cell r="G360" t="str">
            <v>A</v>
          </cell>
          <cell r="H360" t="str">
            <v>SCRW,LOCK,FEMALE,FOR D-SUB</v>
          </cell>
          <cell r="I360">
            <v>2</v>
          </cell>
          <cell r="J360">
            <v>2</v>
          </cell>
          <cell r="K360" t="str">
            <v>EA</v>
          </cell>
          <cell r="L360" t="str">
            <v>Y</v>
          </cell>
          <cell r="M360" t="str">
            <v xml:space="preserve">   </v>
          </cell>
          <cell r="N360" t="str">
            <v>L</v>
          </cell>
          <cell r="O360" t="str">
            <v>ZZ</v>
          </cell>
          <cell r="P360" t="str">
            <v>ITT CANNON</v>
          </cell>
          <cell r="Q360" t="str">
            <v>D20418-50</v>
          </cell>
          <cell r="T360">
            <v>0</v>
          </cell>
          <cell r="V360">
            <v>0</v>
          </cell>
          <cell r="X360">
            <v>0</v>
          </cell>
          <cell r="Z360">
            <v>0</v>
          </cell>
        </row>
        <row r="361">
          <cell r="E361" t="str">
            <v>31-111801-00</v>
          </cell>
          <cell r="G361" t="str">
            <v>B</v>
          </cell>
          <cell r="H361" t="str">
            <v>BSHG,STANDOFF,4-40 X .435L</v>
          </cell>
          <cell r="I361">
            <v>4</v>
          </cell>
          <cell r="J361">
            <v>4</v>
          </cell>
          <cell r="K361" t="str">
            <v>PAK</v>
          </cell>
          <cell r="L361" t="str">
            <v>Y</v>
          </cell>
          <cell r="M361" t="str">
            <v xml:space="preserve">   </v>
          </cell>
          <cell r="N361" t="str">
            <v>L</v>
          </cell>
          <cell r="O361" t="str">
            <v>ZZ</v>
          </cell>
          <cell r="P361" t="str">
            <v>TE CONNECTIVITY</v>
          </cell>
          <cell r="Q361" t="str">
            <v>5205933-3</v>
          </cell>
          <cell r="T361">
            <v>0</v>
          </cell>
          <cell r="V361">
            <v>0</v>
          </cell>
          <cell r="X361">
            <v>0</v>
          </cell>
          <cell r="Z361">
            <v>0</v>
          </cell>
        </row>
        <row r="362">
          <cell r="E362" t="str">
            <v>21-041342-04</v>
          </cell>
          <cell r="G362" t="str">
            <v>A</v>
          </cell>
          <cell r="H362" t="str">
            <v>SCRW,PAN,PHIL,4-40x.25,SS</v>
          </cell>
          <cell r="I362">
            <v>4</v>
          </cell>
          <cell r="J362">
            <v>4</v>
          </cell>
          <cell r="K362" t="str">
            <v>EA</v>
          </cell>
          <cell r="L362" t="str">
            <v>Y</v>
          </cell>
          <cell r="M362" t="str">
            <v xml:space="preserve">   </v>
          </cell>
          <cell r="N362" t="str">
            <v>L</v>
          </cell>
          <cell r="O362" t="str">
            <v>ZZ</v>
          </cell>
          <cell r="T362">
            <v>0</v>
          </cell>
          <cell r="V362">
            <v>0</v>
          </cell>
          <cell r="X362">
            <v>0</v>
          </cell>
          <cell r="Z362">
            <v>0</v>
          </cell>
        </row>
        <row r="363">
          <cell r="E363" t="str">
            <v>21-042024-03</v>
          </cell>
          <cell r="G363" t="str">
            <v>A</v>
          </cell>
          <cell r="H363" t="str">
            <v>WASHER,LOCK,4,SS</v>
          </cell>
          <cell r="I363">
            <v>6</v>
          </cell>
          <cell r="J363">
            <v>6</v>
          </cell>
          <cell r="K363" t="str">
            <v>EA</v>
          </cell>
          <cell r="L363" t="str">
            <v>Y</v>
          </cell>
          <cell r="M363" t="str">
            <v xml:space="preserve">   </v>
          </cell>
          <cell r="N363" t="str">
            <v>L</v>
          </cell>
          <cell r="O363" t="str">
            <v>ZZ</v>
          </cell>
          <cell r="P363" t="str">
            <v>MCMASTER-CARR</v>
          </cell>
          <cell r="Q363" t="str">
            <v>BY DESCRIPTION</v>
          </cell>
          <cell r="T363">
            <v>0</v>
          </cell>
          <cell r="V363">
            <v>0</v>
          </cell>
          <cell r="X363">
            <v>0</v>
          </cell>
          <cell r="Z363">
            <v>0</v>
          </cell>
        </row>
        <row r="364">
          <cell r="E364" t="str">
            <v>21-041953-07</v>
          </cell>
          <cell r="G364" t="str">
            <v>B</v>
          </cell>
          <cell r="H364" t="str">
            <v>NUT, HEX, 4-40, SST</v>
          </cell>
          <cell r="I364">
            <v>2</v>
          </cell>
          <cell r="J364">
            <v>2</v>
          </cell>
          <cell r="K364" t="str">
            <v>EA</v>
          </cell>
          <cell r="L364" t="str">
            <v>Y</v>
          </cell>
          <cell r="M364" t="str">
            <v xml:space="preserve">   </v>
          </cell>
          <cell r="N364" t="str">
            <v>L</v>
          </cell>
          <cell r="O364" t="str">
            <v>ZZ</v>
          </cell>
          <cell r="T364">
            <v>0</v>
          </cell>
          <cell r="V364">
            <v>0</v>
          </cell>
          <cell r="X364">
            <v>0</v>
          </cell>
          <cell r="Z364">
            <v>0</v>
          </cell>
        </row>
        <row r="365">
          <cell r="E365" t="str">
            <v>603-090436-001</v>
          </cell>
          <cell r="G365" t="str">
            <v>J</v>
          </cell>
          <cell r="H365" t="str">
            <v>SPECIFICATION,PACKAGING</v>
          </cell>
          <cell r="I365">
            <v>1</v>
          </cell>
          <cell r="J365">
            <v>1</v>
          </cell>
          <cell r="K365" t="str">
            <v>EA</v>
          </cell>
          <cell r="L365" t="str">
            <v>Y</v>
          </cell>
          <cell r="M365" t="str">
            <v xml:space="preserve">   </v>
          </cell>
          <cell r="N365" t="str">
            <v>Z</v>
          </cell>
          <cell r="O365" t="str">
            <v>ZZ</v>
          </cell>
          <cell r="T365">
            <v>0</v>
          </cell>
          <cell r="V365">
            <v>0</v>
          </cell>
          <cell r="X365">
            <v>0</v>
          </cell>
          <cell r="Z365">
            <v>0</v>
          </cell>
        </row>
        <row r="366">
          <cell r="E366" t="str">
            <v>202-A27164-001</v>
          </cell>
          <cell r="G366" t="str">
            <v>A</v>
          </cell>
          <cell r="H366" t="str">
            <v>LOW POWER THRESHOLD AT 13.56MHZ: 400W</v>
          </cell>
          <cell r="I366">
            <v>1</v>
          </cell>
          <cell r="J366">
            <v>1</v>
          </cell>
          <cell r="K366" t="str">
            <v>EA</v>
          </cell>
          <cell r="L366" t="str">
            <v>Y</v>
          </cell>
          <cell r="M366" t="str">
            <v xml:space="preserve"> C4</v>
          </cell>
          <cell r="N366" t="str">
            <v>Z</v>
          </cell>
          <cell r="O366" t="str">
            <v>ZZ</v>
          </cell>
          <cell r="T366">
            <v>0</v>
          </cell>
          <cell r="V366">
            <v>0</v>
          </cell>
          <cell r="X366">
            <v>0</v>
          </cell>
          <cell r="Z366">
            <v>0</v>
          </cell>
        </row>
        <row r="367">
          <cell r="E367" t="str">
            <v>17-146903-00</v>
          </cell>
          <cell r="F367" t="str">
            <v>FABRICATED</v>
          </cell>
          <cell r="G367" t="str">
            <v>B</v>
          </cell>
          <cell r="H367" t="str">
            <v>COVER,PC BOARD,RF SWITCH,VCTR</v>
          </cell>
          <cell r="I367">
            <v>1</v>
          </cell>
          <cell r="J367">
            <v>1</v>
          </cell>
          <cell r="K367" t="str">
            <v>EA</v>
          </cell>
          <cell r="L367" t="str">
            <v>Y</v>
          </cell>
          <cell r="M367" t="str">
            <v xml:space="preserve">   </v>
          </cell>
          <cell r="N367" t="str">
            <v>L</v>
          </cell>
          <cell r="O367" t="str">
            <v>CMP</v>
          </cell>
          <cell r="S367">
            <v>356.84</v>
          </cell>
          <cell r="T367">
            <v>356.84</v>
          </cell>
          <cell r="U367">
            <v>133.63999999999999</v>
          </cell>
          <cell r="V367">
            <v>133.63999999999999</v>
          </cell>
          <cell r="W367">
            <v>87.8</v>
          </cell>
          <cell r="X367">
            <v>87.8</v>
          </cell>
          <cell r="Y367">
            <v>51.18</v>
          </cell>
          <cell r="Z367">
            <v>51.18</v>
          </cell>
          <cell r="AA367">
            <v>51.18</v>
          </cell>
        </row>
        <row r="368">
          <cell r="E368" t="str">
            <v>21-042023-06</v>
          </cell>
          <cell r="F368" t="str">
            <v>HARDWARE</v>
          </cell>
          <cell r="G368" t="str">
            <v>C</v>
          </cell>
          <cell r="H368" t="str">
            <v>WASHER, FLAT, 6, SST</v>
          </cell>
          <cell r="I368">
            <v>5</v>
          </cell>
          <cell r="J368">
            <v>5</v>
          </cell>
          <cell r="K368" t="str">
            <v>EA</v>
          </cell>
          <cell r="L368" t="str">
            <v>Y</v>
          </cell>
          <cell r="M368" t="str">
            <v xml:space="preserve">   </v>
          </cell>
          <cell r="N368" t="str">
            <v>L</v>
          </cell>
          <cell r="O368" t="str">
            <v>OPTIMAS</v>
          </cell>
          <cell r="P368" t="str">
            <v>PRO STAINLESS</v>
          </cell>
          <cell r="Q368" t="str">
            <v>ORDER BY DESCRIPTION</v>
          </cell>
          <cell r="S368">
            <v>0.02</v>
          </cell>
          <cell r="T368">
            <v>0.1</v>
          </cell>
          <cell r="U368">
            <v>0.02</v>
          </cell>
          <cell r="V368">
            <v>0.1</v>
          </cell>
          <cell r="W368">
            <v>0.02</v>
          </cell>
          <cell r="X368">
            <v>0.1</v>
          </cell>
          <cell r="Y368">
            <v>0.02</v>
          </cell>
          <cell r="Z368">
            <v>0.1</v>
          </cell>
          <cell r="AA368">
            <v>0.02</v>
          </cell>
        </row>
        <row r="369">
          <cell r="E369" t="str">
            <v>21-042024-05</v>
          </cell>
          <cell r="F369" t="str">
            <v>HARDWARE</v>
          </cell>
          <cell r="G369" t="str">
            <v>A</v>
          </cell>
          <cell r="H369" t="str">
            <v>WASHER,LOCK,6,SS</v>
          </cell>
          <cell r="I369">
            <v>5</v>
          </cell>
          <cell r="J369">
            <v>5</v>
          </cell>
          <cell r="K369" t="str">
            <v>EA</v>
          </cell>
          <cell r="L369" t="str">
            <v>Y</v>
          </cell>
          <cell r="M369" t="str">
            <v xml:space="preserve">   </v>
          </cell>
          <cell r="N369" t="str">
            <v>L</v>
          </cell>
          <cell r="O369" t="str">
            <v>AIH</v>
          </cell>
          <cell r="P369" t="str">
            <v>PRO STAINLESS</v>
          </cell>
          <cell r="Q369" t="str">
            <v>#6 LOCK WASHER SST</v>
          </cell>
          <cell r="S369">
            <v>0.02</v>
          </cell>
          <cell r="T369">
            <v>0.1</v>
          </cell>
          <cell r="U369">
            <v>0.02</v>
          </cell>
          <cell r="V369">
            <v>0.1</v>
          </cell>
          <cell r="W369">
            <v>0.02</v>
          </cell>
          <cell r="X369">
            <v>0.1</v>
          </cell>
          <cell r="Y369">
            <v>0.02</v>
          </cell>
          <cell r="Z369">
            <v>0.1</v>
          </cell>
          <cell r="AA369">
            <v>0.02</v>
          </cell>
        </row>
        <row r="370">
          <cell r="E370" t="str">
            <v>21-041903-08</v>
          </cell>
          <cell r="F370" t="str">
            <v>HARDWARE</v>
          </cell>
          <cell r="G370" t="str">
            <v>A</v>
          </cell>
          <cell r="H370" t="str">
            <v>SCRW,BUT,HEX,6-32x.5,SS</v>
          </cell>
          <cell r="I370">
            <v>5</v>
          </cell>
          <cell r="J370">
            <v>5</v>
          </cell>
          <cell r="K370" t="str">
            <v>EA</v>
          </cell>
          <cell r="L370" t="str">
            <v>Y</v>
          </cell>
          <cell r="M370" t="str">
            <v xml:space="preserve">   </v>
          </cell>
          <cell r="N370" t="str">
            <v>L</v>
          </cell>
          <cell r="O370" t="str">
            <v>AIH</v>
          </cell>
          <cell r="S370">
            <v>4.4999999999999998E-2</v>
          </cell>
          <cell r="T370">
            <v>0.22499999999999998</v>
          </cell>
          <cell r="U370">
            <v>4.4999999999999998E-2</v>
          </cell>
          <cell r="V370">
            <v>0.22499999999999998</v>
          </cell>
          <cell r="W370">
            <v>4.4999999999999998E-2</v>
          </cell>
          <cell r="X370">
            <v>0.22499999999999998</v>
          </cell>
          <cell r="Y370">
            <v>4.4999999999999998E-2</v>
          </cell>
          <cell r="Z370">
            <v>0.22499999999999998</v>
          </cell>
          <cell r="AA370">
            <v>4.4999999999999998E-2</v>
          </cell>
        </row>
        <row r="371">
          <cell r="E371" t="str">
            <v>21-042023-08</v>
          </cell>
          <cell r="F371" t="str">
            <v>HARDWARE</v>
          </cell>
          <cell r="G371" t="str">
            <v>B</v>
          </cell>
          <cell r="H371" t="str">
            <v>WASHER, FLAT, 10, SST</v>
          </cell>
          <cell r="I371">
            <v>4</v>
          </cell>
          <cell r="J371">
            <v>4</v>
          </cell>
          <cell r="K371" t="str">
            <v>EA</v>
          </cell>
          <cell r="L371" t="str">
            <v>Y</v>
          </cell>
          <cell r="M371" t="str">
            <v xml:space="preserve">   </v>
          </cell>
          <cell r="N371" t="str">
            <v>L</v>
          </cell>
          <cell r="O371" t="str">
            <v>PRO-STAINLESS</v>
          </cell>
          <cell r="S371">
            <v>0.02</v>
          </cell>
          <cell r="T371">
            <v>0.08</v>
          </cell>
          <cell r="U371">
            <v>0.02</v>
          </cell>
          <cell r="V371">
            <v>0.08</v>
          </cell>
          <cell r="W371">
            <v>0.02</v>
          </cell>
          <cell r="X371">
            <v>0.08</v>
          </cell>
          <cell r="Y371">
            <v>0.02</v>
          </cell>
          <cell r="Z371">
            <v>0.08</v>
          </cell>
          <cell r="AA371">
            <v>0.02</v>
          </cell>
        </row>
        <row r="372">
          <cell r="E372" t="str">
            <v>21-042024-07</v>
          </cell>
          <cell r="F372" t="str">
            <v>HARDWARE</v>
          </cell>
          <cell r="G372" t="str">
            <v>A</v>
          </cell>
          <cell r="H372" t="str">
            <v>WASHER,LOCK,10,SS</v>
          </cell>
          <cell r="I372">
            <v>4</v>
          </cell>
          <cell r="J372">
            <v>4</v>
          </cell>
          <cell r="K372" t="str">
            <v>EA</v>
          </cell>
          <cell r="L372" t="str">
            <v>Y</v>
          </cell>
          <cell r="M372" t="str">
            <v xml:space="preserve">   </v>
          </cell>
          <cell r="N372" t="str">
            <v>L</v>
          </cell>
          <cell r="O372" t="str">
            <v>PRO-STAINLESS</v>
          </cell>
          <cell r="P372" t="str">
            <v>PRO STAINLESS</v>
          </cell>
          <cell r="Q372" t="str">
            <v>WASHER,LOCK,#10,SS</v>
          </cell>
          <cell r="S372">
            <v>0.02</v>
          </cell>
          <cell r="T372">
            <v>0.08</v>
          </cell>
          <cell r="U372">
            <v>0.02</v>
          </cell>
          <cell r="V372">
            <v>0.08</v>
          </cell>
          <cell r="W372">
            <v>0.02</v>
          </cell>
          <cell r="X372">
            <v>0.08</v>
          </cell>
          <cell r="Y372">
            <v>0.02</v>
          </cell>
          <cell r="Z372">
            <v>0.08</v>
          </cell>
          <cell r="AA372">
            <v>0.02</v>
          </cell>
        </row>
        <row r="373">
          <cell r="E373" t="str">
            <v>21-041269-10</v>
          </cell>
          <cell r="F373" t="str">
            <v>HARDWARE</v>
          </cell>
          <cell r="G373" t="str">
            <v>B</v>
          </cell>
          <cell r="H373" t="str">
            <v>SCRW,SKT,CAP,10-32X.625,SS</v>
          </cell>
          <cell r="I373">
            <v>4</v>
          </cell>
          <cell r="J373">
            <v>4</v>
          </cell>
          <cell r="K373" t="str">
            <v>EA</v>
          </cell>
          <cell r="L373" t="str">
            <v>Y</v>
          </cell>
          <cell r="M373" t="str">
            <v xml:space="preserve">   </v>
          </cell>
          <cell r="N373" t="str">
            <v>L</v>
          </cell>
          <cell r="O373" t="str">
            <v>AIH</v>
          </cell>
          <cell r="P373" t="str">
            <v>PRO STAINLESS</v>
          </cell>
          <cell r="Q373" t="str">
            <v>SCRW,SKT,CAP,10-32X.625,SS</v>
          </cell>
          <cell r="S373">
            <v>0.06</v>
          </cell>
          <cell r="T373">
            <v>0.24</v>
          </cell>
          <cell r="U373">
            <v>0.06</v>
          </cell>
          <cell r="V373">
            <v>0.24</v>
          </cell>
          <cell r="W373">
            <v>0.06</v>
          </cell>
          <cell r="X373">
            <v>0.24</v>
          </cell>
          <cell r="Y373">
            <v>0.06</v>
          </cell>
          <cell r="Z373">
            <v>0.24</v>
          </cell>
          <cell r="AA373">
            <v>0.06</v>
          </cell>
        </row>
        <row r="374">
          <cell r="E374" t="str">
            <v>22-397504-00</v>
          </cell>
          <cell r="F374" t="str">
            <v>ELECTRO-MECHANICAL</v>
          </cell>
          <cell r="G374" t="str">
            <v>A</v>
          </cell>
          <cell r="H374" t="str">
            <v>FTG,SWG,ELL,90 DEG,3/8-3/8TUBE,SST</v>
          </cell>
          <cell r="I374">
            <v>2</v>
          </cell>
          <cell r="J374">
            <v>2</v>
          </cell>
          <cell r="K374" t="str">
            <v>EA</v>
          </cell>
          <cell r="L374" t="str">
            <v>Y</v>
          </cell>
          <cell r="M374" t="str">
            <v xml:space="preserve">   </v>
          </cell>
          <cell r="N374" t="str">
            <v>L</v>
          </cell>
          <cell r="O374" t="str">
            <v>SWAGELOK SW</v>
          </cell>
          <cell r="P374" t="str">
            <v>SWAGELOK</v>
          </cell>
          <cell r="Q374" t="str">
            <v>SS-600-2R-6</v>
          </cell>
          <cell r="S374">
            <v>33.479999999999997</v>
          </cell>
          <cell r="T374">
            <v>66.959999999999994</v>
          </cell>
          <cell r="U374">
            <v>33.479999999999997</v>
          </cell>
          <cell r="V374">
            <v>66.959999999999994</v>
          </cell>
          <cell r="W374">
            <v>33.479999999999997</v>
          </cell>
          <cell r="X374">
            <v>66.959999999999994</v>
          </cell>
          <cell r="Y374">
            <v>33.479999999999997</v>
          </cell>
          <cell r="Z374">
            <v>66.959999999999994</v>
          </cell>
          <cell r="AA374">
            <v>33.479999999999997</v>
          </cell>
        </row>
        <row r="375">
          <cell r="E375" t="str">
            <v>714-286838-007</v>
          </cell>
          <cell r="F375" t="str">
            <v>FABRICATED</v>
          </cell>
          <cell r="G375" t="str">
            <v>A</v>
          </cell>
          <cell r="H375" t="str">
            <v>PL,BHD,TRICKLE PURGE,SEC PURGE</v>
          </cell>
          <cell r="I375">
            <v>1</v>
          </cell>
          <cell r="J375">
            <v>1</v>
          </cell>
          <cell r="K375" t="str">
            <v>EA</v>
          </cell>
          <cell r="L375" t="str">
            <v xml:space="preserve"> </v>
          </cell>
          <cell r="M375" t="str">
            <v xml:space="preserve">   </v>
          </cell>
          <cell r="N375" t="str">
            <v>L</v>
          </cell>
          <cell r="O375" t="str">
            <v>UCT CHANDLER FAB</v>
          </cell>
          <cell r="S375">
            <v>612.81910000000005</v>
          </cell>
          <cell r="T375">
            <v>612.81910000000005</v>
          </cell>
          <cell r="U375">
            <v>207.9879</v>
          </cell>
          <cell r="V375">
            <v>207.9879</v>
          </cell>
          <cell r="W375">
            <v>127.0196</v>
          </cell>
          <cell r="X375">
            <v>127.0196</v>
          </cell>
          <cell r="Y375">
            <v>66.290800000000004</v>
          </cell>
          <cell r="Z375">
            <v>66.290800000000004</v>
          </cell>
          <cell r="AA375">
            <v>29.859699999999997</v>
          </cell>
        </row>
        <row r="376">
          <cell r="E376" t="str">
            <v>67-268813-00</v>
          </cell>
          <cell r="G376" t="str">
            <v>D</v>
          </cell>
          <cell r="H376" t="str">
            <v>STANDARD,MECHANICAL DRAWING</v>
          </cell>
          <cell r="I376">
            <v>1</v>
          </cell>
          <cell r="J376">
            <v>1</v>
          </cell>
          <cell r="K376" t="str">
            <v>EA</v>
          </cell>
          <cell r="L376" t="str">
            <v>Y</v>
          </cell>
          <cell r="M376" t="str">
            <v xml:space="preserve">   </v>
          </cell>
          <cell r="N376" t="str">
            <v>Z</v>
          </cell>
          <cell r="O376" t="str">
            <v>ZZ</v>
          </cell>
          <cell r="T376">
            <v>0</v>
          </cell>
          <cell r="V376">
            <v>0</v>
          </cell>
          <cell r="X376">
            <v>0</v>
          </cell>
          <cell r="Z376">
            <v>0</v>
          </cell>
        </row>
        <row r="377">
          <cell r="E377" t="str">
            <v>74-032409-00</v>
          </cell>
          <cell r="G377" t="str">
            <v>C</v>
          </cell>
          <cell r="H377" t="str">
            <v>WORKMANSHIP STANDARDS</v>
          </cell>
          <cell r="I377">
            <v>1</v>
          </cell>
          <cell r="J377">
            <v>1</v>
          </cell>
          <cell r="K377" t="str">
            <v>EA</v>
          </cell>
          <cell r="L377" t="str">
            <v>Y</v>
          </cell>
          <cell r="M377" t="str">
            <v xml:space="preserve">   </v>
          </cell>
          <cell r="N377" t="str">
            <v>Z</v>
          </cell>
          <cell r="O377" t="str">
            <v>ZZ</v>
          </cell>
          <cell r="T377">
            <v>0</v>
          </cell>
          <cell r="V377">
            <v>0</v>
          </cell>
          <cell r="X377">
            <v>0</v>
          </cell>
          <cell r="Z377">
            <v>0</v>
          </cell>
        </row>
        <row r="378">
          <cell r="E378" t="str">
            <v>75-00001-09</v>
          </cell>
          <cell r="G378" t="str">
            <v>Y</v>
          </cell>
          <cell r="H378" t="str">
            <v>SPEC,PAINT,BLACK (SILKSCREEN)</v>
          </cell>
          <cell r="I378">
            <v>1</v>
          </cell>
          <cell r="J378">
            <v>1</v>
          </cell>
          <cell r="K378" t="str">
            <v>EA</v>
          </cell>
          <cell r="L378" t="str">
            <v>Y</v>
          </cell>
          <cell r="M378" t="str">
            <v xml:space="preserve">   </v>
          </cell>
          <cell r="N378" t="str">
            <v>Z</v>
          </cell>
          <cell r="O378" t="str">
            <v>ZZ</v>
          </cell>
          <cell r="T378">
            <v>0</v>
          </cell>
          <cell r="V378">
            <v>0</v>
          </cell>
          <cell r="X378">
            <v>0</v>
          </cell>
          <cell r="Z378">
            <v>0</v>
          </cell>
        </row>
        <row r="379">
          <cell r="E379" t="str">
            <v>202-087801-001</v>
          </cell>
          <cell r="G379" t="str">
            <v>A</v>
          </cell>
          <cell r="H379" t="str">
            <v>PROC,CLN, IPA WIPE</v>
          </cell>
          <cell r="I379">
            <v>1</v>
          </cell>
          <cell r="J379">
            <v>1</v>
          </cell>
          <cell r="K379" t="str">
            <v>EA</v>
          </cell>
          <cell r="L379" t="str">
            <v>Y</v>
          </cell>
          <cell r="M379" t="str">
            <v xml:space="preserve">   </v>
          </cell>
          <cell r="N379" t="str">
            <v>Z</v>
          </cell>
          <cell r="O379" t="str">
            <v>ZZ</v>
          </cell>
          <cell r="T379">
            <v>0</v>
          </cell>
          <cell r="V379">
            <v>0</v>
          </cell>
          <cell r="X379">
            <v>0</v>
          </cell>
          <cell r="Z379">
            <v>0</v>
          </cell>
        </row>
        <row r="380">
          <cell r="E380" t="str">
            <v>603-090436-001</v>
          </cell>
          <cell r="G380" t="str">
            <v>J</v>
          </cell>
          <cell r="H380" t="str">
            <v>SPECIFICATION,PACKAGING</v>
          </cell>
          <cell r="I380">
            <v>1</v>
          </cell>
          <cell r="J380">
            <v>1</v>
          </cell>
          <cell r="K380" t="str">
            <v>EA</v>
          </cell>
          <cell r="L380" t="str">
            <v>Y</v>
          </cell>
          <cell r="M380" t="str">
            <v xml:space="preserve">   </v>
          </cell>
          <cell r="N380" t="str">
            <v>Z</v>
          </cell>
          <cell r="O380" t="str">
            <v>ZZ</v>
          </cell>
          <cell r="T380">
            <v>0</v>
          </cell>
          <cell r="V380">
            <v>0</v>
          </cell>
          <cell r="X380">
            <v>0</v>
          </cell>
          <cell r="Z380">
            <v>0</v>
          </cell>
        </row>
        <row r="381">
          <cell r="E381" t="str">
            <v>685-134956-001</v>
          </cell>
          <cell r="F381" t="str">
            <v>ELECTRO-MECHANICAL</v>
          </cell>
          <cell r="G381" t="str">
            <v>A</v>
          </cell>
          <cell r="H381" t="str">
            <v>MDL,ELEC,ECAT JUNCTION,8 PORT</v>
          </cell>
          <cell r="I381">
            <v>1</v>
          </cell>
          <cell r="J381">
            <v>1</v>
          </cell>
          <cell r="K381" t="str">
            <v>EA</v>
          </cell>
          <cell r="L381" t="str">
            <v>Y</v>
          </cell>
          <cell r="M381" t="str">
            <v xml:space="preserve">   </v>
          </cell>
          <cell r="N381" t="str">
            <v>L</v>
          </cell>
          <cell r="O381" t="str">
            <v>BECKHOFF</v>
          </cell>
          <cell r="P381" t="str">
            <v>BECKHOFF</v>
          </cell>
          <cell r="Q381" t="str">
            <v>CU1128</v>
          </cell>
          <cell r="S381">
            <v>287</v>
          </cell>
          <cell r="T381">
            <v>287</v>
          </cell>
          <cell r="U381">
            <v>287</v>
          </cell>
          <cell r="V381">
            <v>287</v>
          </cell>
          <cell r="W381">
            <v>287</v>
          </cell>
          <cell r="X381">
            <v>287</v>
          </cell>
          <cell r="Y381">
            <v>287</v>
          </cell>
          <cell r="Z381">
            <v>287</v>
          </cell>
          <cell r="AA381">
            <v>2.87</v>
          </cell>
        </row>
        <row r="382">
          <cell r="E382" t="str">
            <v>685-073482-001</v>
          </cell>
          <cell r="F382" t="str">
            <v>ELECTRO-MECHANICAL</v>
          </cell>
          <cell r="G382" t="str">
            <v>A</v>
          </cell>
          <cell r="H382" t="str">
            <v>MDL,ELEC,E-SW,1000 MBPS RJ45 8 POS,ROHS</v>
          </cell>
          <cell r="I382">
            <v>1</v>
          </cell>
          <cell r="J382">
            <v>1</v>
          </cell>
          <cell r="K382" t="str">
            <v>EA</v>
          </cell>
          <cell r="L382" t="str">
            <v>Y</v>
          </cell>
          <cell r="M382" t="str">
            <v xml:space="preserve">   </v>
          </cell>
          <cell r="N382" t="str">
            <v>L</v>
          </cell>
          <cell r="O382" t="str">
            <v>STEVEN ENGINEERING</v>
          </cell>
          <cell r="P382" t="str">
            <v>PHOENIX CONTACT</v>
          </cell>
          <cell r="Q382">
            <v>2891673</v>
          </cell>
          <cell r="S382">
            <v>322.88</v>
          </cell>
          <cell r="T382">
            <v>322.88</v>
          </cell>
          <cell r="U382">
            <v>322.88</v>
          </cell>
          <cell r="V382">
            <v>322.88</v>
          </cell>
          <cell r="W382">
            <v>322.88</v>
          </cell>
          <cell r="X382">
            <v>322.88</v>
          </cell>
          <cell r="Y382">
            <v>322.88</v>
          </cell>
          <cell r="Z382">
            <v>322.88</v>
          </cell>
          <cell r="AA382">
            <v>315</v>
          </cell>
        </row>
        <row r="383">
          <cell r="E383" t="str">
            <v>714-331565-004</v>
          </cell>
          <cell r="F383" t="str">
            <v>FABRICATED</v>
          </cell>
          <cell r="G383" t="str">
            <v>B</v>
          </cell>
          <cell r="H383" t="str">
            <v>BRKT,CONTROLLER,ALN SHD,UPPER FRAME</v>
          </cell>
          <cell r="I383">
            <v>1</v>
          </cell>
          <cell r="J383">
            <v>1</v>
          </cell>
          <cell r="K383" t="str">
            <v>EA</v>
          </cell>
          <cell r="L383" t="str">
            <v xml:space="preserve"> </v>
          </cell>
          <cell r="M383" t="str">
            <v xml:space="preserve">   </v>
          </cell>
          <cell r="N383" t="str">
            <v>L</v>
          </cell>
          <cell r="O383" t="str">
            <v>UCT CHANDLER FAB</v>
          </cell>
          <cell r="S383">
            <v>677.71940000000006</v>
          </cell>
          <cell r="T383">
            <v>677.71940000000006</v>
          </cell>
          <cell r="U383">
            <v>422.61930000000001</v>
          </cell>
          <cell r="V383">
            <v>422.61930000000001</v>
          </cell>
          <cell r="W383">
            <v>375.19809999999995</v>
          </cell>
          <cell r="X383">
            <v>375.19809999999995</v>
          </cell>
          <cell r="Y383">
            <v>339.63220000000001</v>
          </cell>
          <cell r="Z383">
            <v>339.63220000000001</v>
          </cell>
          <cell r="AA383">
            <v>318.29059999999998</v>
          </cell>
        </row>
        <row r="384">
          <cell r="E384" t="str">
            <v>67-268813-00</v>
          </cell>
          <cell r="G384" t="str">
            <v>D</v>
          </cell>
          <cell r="H384" t="str">
            <v>STANDARD,MECHANICAL DRAWING</v>
          </cell>
          <cell r="I384">
            <v>1</v>
          </cell>
          <cell r="J384">
            <v>1</v>
          </cell>
          <cell r="K384" t="str">
            <v>EA</v>
          </cell>
          <cell r="L384" t="str">
            <v>Y</v>
          </cell>
          <cell r="M384" t="str">
            <v xml:space="preserve">   </v>
          </cell>
          <cell r="N384" t="str">
            <v>Z</v>
          </cell>
          <cell r="O384" t="str">
            <v>ZZ</v>
          </cell>
          <cell r="T384">
            <v>0</v>
          </cell>
          <cell r="V384">
            <v>0</v>
          </cell>
          <cell r="X384">
            <v>0</v>
          </cell>
          <cell r="Z384">
            <v>0</v>
          </cell>
        </row>
        <row r="385">
          <cell r="E385" t="str">
            <v>74-032409-00</v>
          </cell>
          <cell r="G385" t="str">
            <v>C</v>
          </cell>
          <cell r="H385" t="str">
            <v>WORKMANSHIP STANDARDS</v>
          </cell>
          <cell r="I385">
            <v>1</v>
          </cell>
          <cell r="J385">
            <v>1</v>
          </cell>
          <cell r="K385" t="str">
            <v>EA</v>
          </cell>
          <cell r="L385" t="str">
            <v>Y</v>
          </cell>
          <cell r="M385" t="str">
            <v xml:space="preserve">   </v>
          </cell>
          <cell r="N385" t="str">
            <v>Z</v>
          </cell>
          <cell r="O385" t="str">
            <v>ZZ</v>
          </cell>
          <cell r="T385">
            <v>0</v>
          </cell>
          <cell r="V385">
            <v>0</v>
          </cell>
          <cell r="X385">
            <v>0</v>
          </cell>
          <cell r="Z385">
            <v>0</v>
          </cell>
        </row>
        <row r="386">
          <cell r="E386" t="str">
            <v>202-065546-001</v>
          </cell>
          <cell r="G386" t="str">
            <v>A</v>
          </cell>
          <cell r="H386" t="str">
            <v>SPEC,VISIBLY CLEAN</v>
          </cell>
          <cell r="I386">
            <v>1</v>
          </cell>
          <cell r="J386">
            <v>1</v>
          </cell>
          <cell r="K386" t="str">
            <v>EA</v>
          </cell>
          <cell r="L386" t="str">
            <v>Y</v>
          </cell>
          <cell r="M386" t="str">
            <v xml:space="preserve">   </v>
          </cell>
          <cell r="N386" t="str">
            <v>Z</v>
          </cell>
          <cell r="O386" t="str">
            <v>ZZ</v>
          </cell>
          <cell r="T386">
            <v>0</v>
          </cell>
          <cell r="V386">
            <v>0</v>
          </cell>
          <cell r="X386">
            <v>0</v>
          </cell>
          <cell r="Z386">
            <v>0</v>
          </cell>
        </row>
        <row r="387">
          <cell r="E387" t="str">
            <v>603-090436-001</v>
          </cell>
          <cell r="G387" t="str">
            <v>J</v>
          </cell>
          <cell r="H387" t="str">
            <v>SPECIFICATION,PACKAGING</v>
          </cell>
          <cell r="I387">
            <v>1</v>
          </cell>
          <cell r="J387">
            <v>1</v>
          </cell>
          <cell r="K387" t="str">
            <v>EA</v>
          </cell>
          <cell r="L387" t="str">
            <v>Y</v>
          </cell>
          <cell r="M387" t="str">
            <v xml:space="preserve">   </v>
          </cell>
          <cell r="N387" t="str">
            <v>Z</v>
          </cell>
          <cell r="O387" t="str">
            <v>ZZ</v>
          </cell>
          <cell r="T387">
            <v>0</v>
          </cell>
          <cell r="V387">
            <v>0</v>
          </cell>
          <cell r="X387">
            <v>0</v>
          </cell>
          <cell r="Z387">
            <v>0</v>
          </cell>
        </row>
        <row r="388">
          <cell r="E388" t="str">
            <v>853-286333-003</v>
          </cell>
          <cell r="F388" t="str">
            <v>CABLES</v>
          </cell>
          <cell r="G388" t="str">
            <v>A</v>
          </cell>
          <cell r="H388" t="str">
            <v>CA,72W-7W2,HSH PWR BX TO EX PWR SUP</v>
          </cell>
          <cell r="I388">
            <v>1</v>
          </cell>
          <cell r="J388">
            <v>1</v>
          </cell>
          <cell r="K388" t="str">
            <v>EA</v>
          </cell>
          <cell r="L388" t="str">
            <v xml:space="preserve"> </v>
          </cell>
          <cell r="M388" t="str">
            <v xml:space="preserve">   </v>
          </cell>
          <cell r="N388" t="str">
            <v>L</v>
          </cell>
          <cell r="O388" t="str">
            <v>ROGAR</v>
          </cell>
          <cell r="S388">
            <v>95</v>
          </cell>
          <cell r="T388">
            <v>95</v>
          </cell>
          <cell r="U388">
            <v>95</v>
          </cell>
          <cell r="V388">
            <v>95</v>
          </cell>
          <cell r="W388">
            <v>90</v>
          </cell>
          <cell r="X388">
            <v>90</v>
          </cell>
          <cell r="Y388">
            <v>85</v>
          </cell>
          <cell r="Z388">
            <v>85</v>
          </cell>
          <cell r="AA388">
            <v>80</v>
          </cell>
        </row>
        <row r="389">
          <cell r="E389" t="str">
            <v>668-288876-002</v>
          </cell>
          <cell r="G389" t="str">
            <v>A</v>
          </cell>
          <cell r="H389" t="str">
            <v>CONN,PLUG,D-SUB,COMBO,CRIMP STYLE,7W2</v>
          </cell>
          <cell r="I389">
            <v>1</v>
          </cell>
          <cell r="J389">
            <v>1</v>
          </cell>
          <cell r="K389" t="str">
            <v>EA</v>
          </cell>
          <cell r="L389" t="str">
            <v>Y</v>
          </cell>
          <cell r="M389" t="str">
            <v xml:space="preserve">   </v>
          </cell>
          <cell r="N389" t="str">
            <v>L</v>
          </cell>
          <cell r="O389" t="str">
            <v>ZZ</v>
          </cell>
          <cell r="P389" t="str">
            <v>CONEC ELEKTRONISCHE BAUELEMENTE GMBH</v>
          </cell>
          <cell r="Q389" t="str">
            <v>3007W2PXK99A10X</v>
          </cell>
          <cell r="T389">
            <v>0</v>
          </cell>
          <cell r="V389">
            <v>0</v>
          </cell>
          <cell r="X389">
            <v>0</v>
          </cell>
          <cell r="Z389">
            <v>0</v>
          </cell>
        </row>
        <row r="390">
          <cell r="E390" t="str">
            <v>39-340908-15</v>
          </cell>
          <cell r="G390" t="str">
            <v>B</v>
          </cell>
          <cell r="H390" t="str">
            <v>BACKSHELL,15PIN,45DEG,METAL HOOD</v>
          </cell>
          <cell r="I390">
            <v>1</v>
          </cell>
          <cell r="J390">
            <v>1</v>
          </cell>
          <cell r="K390" t="str">
            <v>EA</v>
          </cell>
          <cell r="L390" t="str">
            <v>Y</v>
          </cell>
          <cell r="M390" t="str">
            <v xml:space="preserve">   </v>
          </cell>
          <cell r="N390" t="str">
            <v>L</v>
          </cell>
          <cell r="O390" t="str">
            <v>ZZ</v>
          </cell>
          <cell r="P390" t="str">
            <v>MOLEX, LLC</v>
          </cell>
          <cell r="Q390">
            <v>1727040097</v>
          </cell>
          <cell r="T390">
            <v>0</v>
          </cell>
          <cell r="V390">
            <v>0</v>
          </cell>
          <cell r="X390">
            <v>0</v>
          </cell>
          <cell r="Z390">
            <v>0</v>
          </cell>
        </row>
        <row r="391">
          <cell r="E391" t="str">
            <v>669-111898-001</v>
          </cell>
          <cell r="G391" t="str">
            <v>B</v>
          </cell>
          <cell r="H391" t="str">
            <v>CONT,PIN,CRIMP,10A,20-16AWG,ROHS</v>
          </cell>
          <cell r="I391">
            <v>2</v>
          </cell>
          <cell r="J391">
            <v>2</v>
          </cell>
          <cell r="K391" t="str">
            <v>EA</v>
          </cell>
          <cell r="L391" t="str">
            <v>Y</v>
          </cell>
          <cell r="M391" t="str">
            <v xml:space="preserve">   </v>
          </cell>
          <cell r="N391" t="str">
            <v>L</v>
          </cell>
          <cell r="O391" t="str">
            <v>ZZ</v>
          </cell>
          <cell r="P391" t="str">
            <v>CONEC ELEKTRONISCHE BAUELEMENTE GMBH</v>
          </cell>
          <cell r="Q391" t="str">
            <v>131C11019X</v>
          </cell>
          <cell r="T391">
            <v>0</v>
          </cell>
          <cell r="V391">
            <v>0</v>
          </cell>
          <cell r="X391">
            <v>0</v>
          </cell>
          <cell r="Z391">
            <v>0</v>
          </cell>
        </row>
        <row r="392">
          <cell r="E392" t="str">
            <v>39-178687-00</v>
          </cell>
          <cell r="G392" t="str">
            <v>B</v>
          </cell>
          <cell r="H392" t="str">
            <v>BACKSHELL,CLIP FOR FCT CONNS</v>
          </cell>
          <cell r="I392">
            <v>4</v>
          </cell>
          <cell r="J392">
            <v>4</v>
          </cell>
          <cell r="K392" t="str">
            <v>EA</v>
          </cell>
          <cell r="L392" t="str">
            <v>Y</v>
          </cell>
          <cell r="M392" t="str">
            <v xml:space="preserve">   </v>
          </cell>
          <cell r="N392" t="str">
            <v>L</v>
          </cell>
          <cell r="O392" t="str">
            <v>ZZ</v>
          </cell>
          <cell r="P392" t="str">
            <v>MOLEX, LLC</v>
          </cell>
          <cell r="Q392">
            <v>1731120066</v>
          </cell>
          <cell r="T392">
            <v>0</v>
          </cell>
          <cell r="V392">
            <v>0</v>
          </cell>
          <cell r="X392">
            <v>0</v>
          </cell>
          <cell r="Z392">
            <v>0</v>
          </cell>
        </row>
        <row r="393">
          <cell r="E393" t="str">
            <v>38-160752-00</v>
          </cell>
          <cell r="G393" t="str">
            <v>A</v>
          </cell>
          <cell r="H393" t="str">
            <v>CABLE,16AWG,1TWPR,SHIELD,600V</v>
          </cell>
          <cell r="I393">
            <v>7</v>
          </cell>
          <cell r="J393">
            <v>7</v>
          </cell>
          <cell r="K393" t="str">
            <v>FT</v>
          </cell>
          <cell r="L393" t="str">
            <v>Y</v>
          </cell>
          <cell r="M393" t="str">
            <v xml:space="preserve">   </v>
          </cell>
          <cell r="N393" t="str">
            <v>L</v>
          </cell>
          <cell r="O393" t="str">
            <v>ZZ</v>
          </cell>
          <cell r="P393" t="str">
            <v>BELDEN INC.</v>
          </cell>
          <cell r="Q393">
            <v>8719</v>
          </cell>
          <cell r="T393">
            <v>0</v>
          </cell>
          <cell r="V393">
            <v>0</v>
          </cell>
          <cell r="X393">
            <v>0</v>
          </cell>
          <cell r="Z393">
            <v>0</v>
          </cell>
        </row>
        <row r="394">
          <cell r="E394" t="str">
            <v>10-00061-00</v>
          </cell>
          <cell r="G394" t="str">
            <v>A</v>
          </cell>
          <cell r="H394" t="str">
            <v>HEAT SHRINK TUBING,.125,BLACK</v>
          </cell>
          <cell r="I394">
            <v>0.5</v>
          </cell>
          <cell r="J394">
            <v>0.5</v>
          </cell>
          <cell r="K394" t="str">
            <v>FT</v>
          </cell>
          <cell r="L394" t="str">
            <v>Y</v>
          </cell>
          <cell r="M394" t="str">
            <v xml:space="preserve">   </v>
          </cell>
          <cell r="N394" t="str">
            <v>L</v>
          </cell>
          <cell r="O394" t="str">
            <v>ZZ</v>
          </cell>
          <cell r="P394" t="str">
            <v>GOURMET</v>
          </cell>
          <cell r="Q394" t="str">
            <v>B218-SB</v>
          </cell>
          <cell r="T394">
            <v>0</v>
          </cell>
          <cell r="V394">
            <v>0</v>
          </cell>
          <cell r="X394">
            <v>0</v>
          </cell>
          <cell r="Z394">
            <v>0</v>
          </cell>
        </row>
        <row r="395">
          <cell r="E395" t="str">
            <v>79-00021-02</v>
          </cell>
          <cell r="G395" t="str">
            <v>A</v>
          </cell>
          <cell r="H395" t="str">
            <v>LABEL,CBL MARKING,1X.5X1.5,BLANK,WRITE-O</v>
          </cell>
          <cell r="I395">
            <v>2</v>
          </cell>
          <cell r="J395">
            <v>2</v>
          </cell>
          <cell r="K395" t="str">
            <v>EA</v>
          </cell>
          <cell r="L395" t="str">
            <v>Y</v>
          </cell>
          <cell r="M395" t="str">
            <v xml:space="preserve">   </v>
          </cell>
          <cell r="N395" t="str">
            <v>L</v>
          </cell>
          <cell r="O395" t="str">
            <v>ZZ</v>
          </cell>
          <cell r="P395" t="str">
            <v>THOMAS &amp; BETTS</v>
          </cell>
          <cell r="Q395" t="str">
            <v>WLP-1112</v>
          </cell>
          <cell r="T395">
            <v>0</v>
          </cell>
          <cell r="V395">
            <v>0</v>
          </cell>
          <cell r="X395">
            <v>0</v>
          </cell>
          <cell r="Z395">
            <v>0</v>
          </cell>
        </row>
        <row r="396">
          <cell r="E396" t="str">
            <v>10-00058-00</v>
          </cell>
          <cell r="G396" t="str">
            <v>A</v>
          </cell>
          <cell r="H396" t="str">
            <v>HEAT SHRINK TUBING,.5,BLACK</v>
          </cell>
          <cell r="I396">
            <v>1</v>
          </cell>
          <cell r="J396">
            <v>1</v>
          </cell>
          <cell r="K396" t="str">
            <v>FT</v>
          </cell>
          <cell r="L396" t="str">
            <v>Y</v>
          </cell>
          <cell r="M396" t="str">
            <v xml:space="preserve">   </v>
          </cell>
          <cell r="N396" t="str">
            <v>L</v>
          </cell>
          <cell r="O396" t="str">
            <v>ZZ</v>
          </cell>
          <cell r="P396" t="str">
            <v>GOURMET ELEC LTD</v>
          </cell>
          <cell r="Q396" t="str">
            <v>B212-SB</v>
          </cell>
          <cell r="T396">
            <v>0</v>
          </cell>
          <cell r="V396">
            <v>0</v>
          </cell>
          <cell r="X396">
            <v>0</v>
          </cell>
          <cell r="Z396">
            <v>0</v>
          </cell>
        </row>
        <row r="397">
          <cell r="E397" t="str">
            <v>950-002618-001</v>
          </cell>
          <cell r="G397" t="str">
            <v>A</v>
          </cell>
          <cell r="H397" t="str">
            <v>TAPE  COPPER 3.5 MIL</v>
          </cell>
          <cell r="I397">
            <v>1</v>
          </cell>
          <cell r="J397">
            <v>1</v>
          </cell>
          <cell r="K397" t="str">
            <v>FT</v>
          </cell>
          <cell r="L397" t="str">
            <v>Y</v>
          </cell>
          <cell r="M397" t="str">
            <v xml:space="preserve">   </v>
          </cell>
          <cell r="N397" t="str">
            <v>L</v>
          </cell>
          <cell r="O397" t="str">
            <v>ZZ</v>
          </cell>
          <cell r="P397" t="str">
            <v>3M</v>
          </cell>
          <cell r="Q397">
            <v>1181</v>
          </cell>
          <cell r="T397">
            <v>0</v>
          </cell>
          <cell r="V397">
            <v>0</v>
          </cell>
          <cell r="X397">
            <v>0</v>
          </cell>
          <cell r="Z397">
            <v>0</v>
          </cell>
        </row>
        <row r="398">
          <cell r="E398" t="str">
            <v>668-288875-002</v>
          </cell>
          <cell r="G398" t="str">
            <v>A</v>
          </cell>
          <cell r="H398" t="str">
            <v>CONN,RCPT,D-SUB,COMBO,CRIMP,7W2</v>
          </cell>
          <cell r="I398">
            <v>1</v>
          </cell>
          <cell r="J398">
            <v>1</v>
          </cell>
          <cell r="K398" t="str">
            <v>EA</v>
          </cell>
          <cell r="L398" t="str">
            <v>Y</v>
          </cell>
          <cell r="M398" t="str">
            <v xml:space="preserve">   </v>
          </cell>
          <cell r="N398" t="str">
            <v>L</v>
          </cell>
          <cell r="O398" t="str">
            <v>ZZ</v>
          </cell>
          <cell r="P398" t="str">
            <v>CONEC ELEKTRONISCHE BAUELEMENTE GMBH</v>
          </cell>
          <cell r="Q398" t="str">
            <v>3007W2SXK99A10X</v>
          </cell>
          <cell r="T398">
            <v>0</v>
          </cell>
          <cell r="V398">
            <v>0</v>
          </cell>
          <cell r="X398">
            <v>0</v>
          </cell>
          <cell r="Z398">
            <v>0</v>
          </cell>
        </row>
        <row r="399">
          <cell r="E399" t="str">
            <v>39-178688-15</v>
          </cell>
          <cell r="G399" t="str">
            <v>D</v>
          </cell>
          <cell r="H399" t="str">
            <v>BACKSHELL,D-SUB,METAL FOR CLIP,FCT</v>
          </cell>
          <cell r="I399">
            <v>1</v>
          </cell>
          <cell r="J399">
            <v>1</v>
          </cell>
          <cell r="K399" t="str">
            <v>EA</v>
          </cell>
          <cell r="L399" t="str">
            <v>Y</v>
          </cell>
          <cell r="M399" t="str">
            <v xml:space="preserve">   </v>
          </cell>
          <cell r="N399" t="str">
            <v>L</v>
          </cell>
          <cell r="O399" t="str">
            <v>ZZ</v>
          </cell>
          <cell r="P399" t="str">
            <v>MOLEX</v>
          </cell>
          <cell r="Q399">
            <v>1727040098</v>
          </cell>
          <cell r="T399">
            <v>0</v>
          </cell>
          <cell r="V399">
            <v>0</v>
          </cell>
          <cell r="X399">
            <v>0</v>
          </cell>
          <cell r="Z399">
            <v>0</v>
          </cell>
        </row>
        <row r="400">
          <cell r="E400" t="str">
            <v>669-107049-001</v>
          </cell>
          <cell r="G400" t="str">
            <v>B</v>
          </cell>
          <cell r="H400" t="str">
            <v>CONT,SKT,CRIMP,10A,20-16AWG,ROHS</v>
          </cell>
          <cell r="I400">
            <v>2</v>
          </cell>
          <cell r="J400">
            <v>2</v>
          </cell>
          <cell r="K400" t="str">
            <v>EA</v>
          </cell>
          <cell r="L400" t="str">
            <v>Y</v>
          </cell>
          <cell r="M400" t="str">
            <v xml:space="preserve">   </v>
          </cell>
          <cell r="N400" t="str">
            <v>L</v>
          </cell>
          <cell r="O400" t="str">
            <v>ZZ</v>
          </cell>
          <cell r="P400" t="str">
            <v>CONEC ELEKTRONISCHE BAUELEMENTE GMBH</v>
          </cell>
          <cell r="Q400" t="str">
            <v>132C11019X</v>
          </cell>
          <cell r="T400">
            <v>0</v>
          </cell>
          <cell r="V400">
            <v>0</v>
          </cell>
          <cell r="X400">
            <v>0</v>
          </cell>
          <cell r="Z400">
            <v>0</v>
          </cell>
        </row>
        <row r="401">
          <cell r="E401" t="str">
            <v>225-286333-003</v>
          </cell>
          <cell r="G401" t="str">
            <v>A</v>
          </cell>
          <cell r="H401" t="str">
            <v>DIAG,WRG,72W-7W2,HSH PWR BX TO EX PW SUP</v>
          </cell>
          <cell r="I401">
            <v>1</v>
          </cell>
          <cell r="J401">
            <v>1</v>
          </cell>
          <cell r="K401" t="str">
            <v>EA</v>
          </cell>
          <cell r="L401" t="str">
            <v xml:space="preserve"> </v>
          </cell>
          <cell r="M401" t="str">
            <v xml:space="preserve">   </v>
          </cell>
          <cell r="N401" t="str">
            <v>Z</v>
          </cell>
          <cell r="O401" t="str">
            <v>ZZ</v>
          </cell>
          <cell r="T401">
            <v>0</v>
          </cell>
          <cell r="V401">
            <v>0</v>
          </cell>
          <cell r="X401">
            <v>0</v>
          </cell>
          <cell r="Z401">
            <v>0</v>
          </cell>
        </row>
        <row r="402">
          <cell r="E402" t="str">
            <v>74-10024-00</v>
          </cell>
          <cell r="G402" t="str">
            <v>P</v>
          </cell>
          <cell r="H402" t="str">
            <v>PROC. ELEC. ASS'Y INSTR.</v>
          </cell>
          <cell r="I402">
            <v>1</v>
          </cell>
          <cell r="J402">
            <v>1</v>
          </cell>
          <cell r="K402" t="str">
            <v>EA</v>
          </cell>
          <cell r="L402" t="str">
            <v>Y</v>
          </cell>
          <cell r="M402" t="str">
            <v xml:space="preserve">   </v>
          </cell>
          <cell r="N402" t="str">
            <v>Z</v>
          </cell>
          <cell r="O402" t="str">
            <v>ZZ</v>
          </cell>
          <cell r="T402">
            <v>0</v>
          </cell>
          <cell r="V402">
            <v>0</v>
          </cell>
          <cell r="X402">
            <v>0</v>
          </cell>
          <cell r="Z402">
            <v>0</v>
          </cell>
        </row>
        <row r="403">
          <cell r="E403" t="str">
            <v>74-024094-00</v>
          </cell>
          <cell r="G403" t="str">
            <v>U</v>
          </cell>
          <cell r="H403" t="str">
            <v>PROC,PART IDENTIFICATION</v>
          </cell>
          <cell r="I403">
            <v>1</v>
          </cell>
          <cell r="J403">
            <v>1</v>
          </cell>
          <cell r="K403" t="str">
            <v>EA</v>
          </cell>
          <cell r="L403" t="str">
            <v>Y</v>
          </cell>
          <cell r="M403" t="str">
            <v xml:space="preserve">   </v>
          </cell>
          <cell r="N403" t="str">
            <v>Z</v>
          </cell>
          <cell r="O403" t="str">
            <v>ZZ</v>
          </cell>
          <cell r="T403">
            <v>0</v>
          </cell>
          <cell r="V403">
            <v>0</v>
          </cell>
          <cell r="X403">
            <v>0</v>
          </cell>
          <cell r="Z403">
            <v>0</v>
          </cell>
        </row>
        <row r="404">
          <cell r="E404" t="str">
            <v>965-208382-001</v>
          </cell>
          <cell r="G404" t="str">
            <v>A</v>
          </cell>
          <cell r="H404" t="str">
            <v>EPOXY,FAST SET,50ML CNTNR SIZE</v>
          </cell>
          <cell r="I404">
            <v>1</v>
          </cell>
          <cell r="J404">
            <v>1</v>
          </cell>
          <cell r="K404" t="str">
            <v>EA</v>
          </cell>
          <cell r="L404" t="str">
            <v>Y</v>
          </cell>
          <cell r="M404" t="str">
            <v xml:space="preserve">   </v>
          </cell>
          <cell r="N404" t="str">
            <v>Z</v>
          </cell>
          <cell r="O404" t="str">
            <v>ZZ</v>
          </cell>
          <cell r="P404" t="str">
            <v>ITW DEVCON, INC.</v>
          </cell>
          <cell r="Q404">
            <v>14270</v>
          </cell>
          <cell r="T404">
            <v>0</v>
          </cell>
          <cell r="V404">
            <v>0</v>
          </cell>
          <cell r="X404">
            <v>0</v>
          </cell>
          <cell r="Z404">
            <v>0</v>
          </cell>
        </row>
        <row r="405">
          <cell r="E405" t="str">
            <v>79-10179-00</v>
          </cell>
          <cell r="G405" t="str">
            <v>A</v>
          </cell>
          <cell r="H405" t="str">
            <v>MARKER, WIRE (1-33)</v>
          </cell>
          <cell r="I405">
            <v>1</v>
          </cell>
          <cell r="J405">
            <v>1</v>
          </cell>
          <cell r="K405" t="str">
            <v>EA</v>
          </cell>
          <cell r="L405" t="str">
            <v>Y</v>
          </cell>
          <cell r="M405" t="str">
            <v xml:space="preserve">   </v>
          </cell>
          <cell r="N405" t="str">
            <v>Z</v>
          </cell>
          <cell r="O405" t="str">
            <v>ZZ</v>
          </cell>
          <cell r="P405" t="str">
            <v>BRADY CORPORATION</v>
          </cell>
          <cell r="Q405" t="str">
            <v>WM-1-33-3/4</v>
          </cell>
          <cell r="T405">
            <v>0</v>
          </cell>
          <cell r="V405">
            <v>0</v>
          </cell>
          <cell r="X405">
            <v>0</v>
          </cell>
          <cell r="Z405">
            <v>0</v>
          </cell>
        </row>
        <row r="406">
          <cell r="E406" t="str">
            <v>79-10444-00</v>
          </cell>
          <cell r="G406" t="str">
            <v>B</v>
          </cell>
          <cell r="H406" t="str">
            <v>LABEL,A-Z,0-15,(+),(-),(/),WIRE MARKING</v>
          </cell>
          <cell r="I406">
            <v>1</v>
          </cell>
          <cell r="J406">
            <v>1</v>
          </cell>
          <cell r="K406" t="str">
            <v>EA</v>
          </cell>
          <cell r="L406" t="str">
            <v>Y</v>
          </cell>
          <cell r="M406" t="str">
            <v xml:space="preserve">   </v>
          </cell>
          <cell r="N406" t="str">
            <v>Z</v>
          </cell>
          <cell r="O406" t="str">
            <v>ZZ</v>
          </cell>
          <cell r="P406" t="str">
            <v>BRADY CORPORATION</v>
          </cell>
          <cell r="Q406" t="str">
            <v>PWM-PK-2</v>
          </cell>
          <cell r="T406">
            <v>0</v>
          </cell>
          <cell r="V406">
            <v>0</v>
          </cell>
          <cell r="X406">
            <v>0</v>
          </cell>
          <cell r="Z406">
            <v>0</v>
          </cell>
        </row>
        <row r="407">
          <cell r="E407" t="str">
            <v>79-10183-00</v>
          </cell>
          <cell r="G407" t="str">
            <v>B</v>
          </cell>
          <cell r="H407" t="str">
            <v>MARKERS,WIRE WRITE ON</v>
          </cell>
          <cell r="I407">
            <v>1</v>
          </cell>
          <cell r="J407">
            <v>1</v>
          </cell>
          <cell r="K407" t="str">
            <v>EA</v>
          </cell>
          <cell r="L407" t="str">
            <v>Y</v>
          </cell>
          <cell r="M407" t="str">
            <v xml:space="preserve">   </v>
          </cell>
          <cell r="N407" t="str">
            <v>Z</v>
          </cell>
          <cell r="O407" t="str">
            <v>ZZ</v>
          </cell>
          <cell r="P407" t="str">
            <v>BRADY CORPORATION</v>
          </cell>
          <cell r="Q407" t="str">
            <v>SLFW-250-PK</v>
          </cell>
          <cell r="T407">
            <v>0</v>
          </cell>
          <cell r="V407">
            <v>0</v>
          </cell>
          <cell r="X407">
            <v>0</v>
          </cell>
          <cell r="Z407">
            <v>0</v>
          </cell>
        </row>
        <row r="408">
          <cell r="E408" t="str">
            <v>79-10179-01</v>
          </cell>
          <cell r="G408" t="str">
            <v>A</v>
          </cell>
          <cell r="H408" t="str">
            <v>MARKER, WIRE, 34-66</v>
          </cell>
          <cell r="I408">
            <v>1</v>
          </cell>
          <cell r="J408">
            <v>1</v>
          </cell>
          <cell r="K408" t="str">
            <v>EA</v>
          </cell>
          <cell r="L408" t="str">
            <v>Y</v>
          </cell>
          <cell r="M408" t="str">
            <v xml:space="preserve">   </v>
          </cell>
          <cell r="N408" t="str">
            <v>Z</v>
          </cell>
          <cell r="O408" t="str">
            <v>ZZ</v>
          </cell>
          <cell r="T408">
            <v>0</v>
          </cell>
          <cell r="V408">
            <v>0</v>
          </cell>
          <cell r="X408">
            <v>0</v>
          </cell>
          <cell r="Z408">
            <v>0</v>
          </cell>
        </row>
        <row r="409">
          <cell r="E409" t="str">
            <v>79-10179-02</v>
          </cell>
          <cell r="G409" t="str">
            <v>A</v>
          </cell>
          <cell r="H409" t="str">
            <v>MARKER, WIRE 67-99</v>
          </cell>
          <cell r="I409">
            <v>1</v>
          </cell>
          <cell r="J409">
            <v>1</v>
          </cell>
          <cell r="K409" t="str">
            <v>EA</v>
          </cell>
          <cell r="L409" t="str">
            <v>Y</v>
          </cell>
          <cell r="M409" t="str">
            <v xml:space="preserve">   </v>
          </cell>
          <cell r="N409" t="str">
            <v>Z</v>
          </cell>
          <cell r="O409" t="str">
            <v>ZZ</v>
          </cell>
          <cell r="T409">
            <v>0</v>
          </cell>
          <cell r="V409">
            <v>0</v>
          </cell>
          <cell r="X409">
            <v>0</v>
          </cell>
          <cell r="Z409">
            <v>0</v>
          </cell>
        </row>
        <row r="410">
          <cell r="E410" t="str">
            <v>79-00021-00</v>
          </cell>
          <cell r="G410" t="str">
            <v>A</v>
          </cell>
          <cell r="H410" t="str">
            <v>LABEL,BLANK 1 X 1/2</v>
          </cell>
          <cell r="I410">
            <v>1</v>
          </cell>
          <cell r="J410">
            <v>1</v>
          </cell>
          <cell r="K410" t="str">
            <v>EA</v>
          </cell>
          <cell r="L410" t="str">
            <v>Y</v>
          </cell>
          <cell r="M410" t="str">
            <v xml:space="preserve">   </v>
          </cell>
          <cell r="N410" t="str">
            <v>Z</v>
          </cell>
          <cell r="O410" t="str">
            <v>ZZ</v>
          </cell>
          <cell r="P410" t="str">
            <v>THOMAS &amp; BETTS</v>
          </cell>
          <cell r="Q410" t="str">
            <v>WES-1112</v>
          </cell>
          <cell r="T410">
            <v>0</v>
          </cell>
          <cell r="V410">
            <v>0</v>
          </cell>
          <cell r="X410">
            <v>0</v>
          </cell>
          <cell r="Z410">
            <v>0</v>
          </cell>
        </row>
        <row r="411">
          <cell r="E411" t="str">
            <v>79-00021-01</v>
          </cell>
          <cell r="G411" t="str">
            <v>A</v>
          </cell>
          <cell r="H411" t="str">
            <v>LABEL,BLANK 1 X 1</v>
          </cell>
          <cell r="I411">
            <v>1</v>
          </cell>
          <cell r="J411">
            <v>1</v>
          </cell>
          <cell r="K411" t="str">
            <v>EA</v>
          </cell>
          <cell r="L411" t="str">
            <v>Y</v>
          </cell>
          <cell r="M411" t="str">
            <v xml:space="preserve">   </v>
          </cell>
          <cell r="N411" t="str">
            <v>Z</v>
          </cell>
          <cell r="O411" t="str">
            <v>ZZ</v>
          </cell>
          <cell r="P411" t="str">
            <v>T &amp; B</v>
          </cell>
          <cell r="Q411" t="str">
            <v>WES-1334</v>
          </cell>
          <cell r="T411">
            <v>0</v>
          </cell>
          <cell r="V411">
            <v>0</v>
          </cell>
          <cell r="X411">
            <v>0</v>
          </cell>
          <cell r="Z411">
            <v>0</v>
          </cell>
        </row>
        <row r="412">
          <cell r="E412" t="str">
            <v>79-00021-02</v>
          </cell>
          <cell r="G412" t="str">
            <v>A</v>
          </cell>
          <cell r="H412" t="str">
            <v>LABEL,CBL MARKING,1X.5X1.5,BLANK,WRITE-O</v>
          </cell>
          <cell r="I412">
            <v>1</v>
          </cell>
          <cell r="J412">
            <v>1</v>
          </cell>
          <cell r="K412" t="str">
            <v>EA</v>
          </cell>
          <cell r="L412" t="str">
            <v>Y</v>
          </cell>
          <cell r="M412" t="str">
            <v xml:space="preserve">   </v>
          </cell>
          <cell r="N412" t="str">
            <v>Z</v>
          </cell>
          <cell r="O412" t="str">
            <v>ZZ</v>
          </cell>
          <cell r="P412" t="str">
            <v>THOMAS &amp; BETTS</v>
          </cell>
          <cell r="Q412" t="str">
            <v>WLP-1112</v>
          </cell>
          <cell r="T412">
            <v>0</v>
          </cell>
          <cell r="V412">
            <v>0</v>
          </cell>
          <cell r="X412">
            <v>0</v>
          </cell>
          <cell r="Z412">
            <v>0</v>
          </cell>
        </row>
        <row r="413">
          <cell r="E413" t="str">
            <v>79-00021-03</v>
          </cell>
          <cell r="G413" t="str">
            <v>A</v>
          </cell>
          <cell r="H413" t="str">
            <v>LABEL,CBL MARKING,1X1X3,BLANK,WRITE-ON,S</v>
          </cell>
          <cell r="I413">
            <v>1</v>
          </cell>
          <cell r="J413">
            <v>1</v>
          </cell>
          <cell r="K413" t="str">
            <v>EA</v>
          </cell>
          <cell r="L413" t="str">
            <v>Y</v>
          </cell>
          <cell r="M413" t="str">
            <v xml:space="preserve">   </v>
          </cell>
          <cell r="N413" t="str">
            <v>Z</v>
          </cell>
          <cell r="O413" t="str">
            <v>ZZ</v>
          </cell>
          <cell r="P413" t="str">
            <v>THOMAS &amp; BETTS</v>
          </cell>
          <cell r="Q413" t="str">
            <v>WLP-1300</v>
          </cell>
          <cell r="T413">
            <v>0</v>
          </cell>
          <cell r="V413">
            <v>0</v>
          </cell>
          <cell r="X413">
            <v>0</v>
          </cell>
          <cell r="Z413">
            <v>0</v>
          </cell>
        </row>
        <row r="414">
          <cell r="E414" t="str">
            <v>79-00021-04</v>
          </cell>
          <cell r="G414" t="str">
            <v>B</v>
          </cell>
          <cell r="H414" t="str">
            <v>LABEL,CBL MARKING,1X1X5,BLANK,WRITE-ON,S</v>
          </cell>
          <cell r="I414">
            <v>1</v>
          </cell>
          <cell r="J414">
            <v>1</v>
          </cell>
          <cell r="K414" t="str">
            <v>EA</v>
          </cell>
          <cell r="L414" t="str">
            <v>Y</v>
          </cell>
          <cell r="M414" t="str">
            <v xml:space="preserve">   </v>
          </cell>
          <cell r="N414" t="str">
            <v>Z</v>
          </cell>
          <cell r="O414" t="str">
            <v>ZZ</v>
          </cell>
          <cell r="P414" t="str">
            <v>THOMAS &amp; BETTS</v>
          </cell>
          <cell r="Q414" t="str">
            <v>THT-139-461-2</v>
          </cell>
          <cell r="T414">
            <v>0</v>
          </cell>
          <cell r="V414">
            <v>0</v>
          </cell>
          <cell r="X414">
            <v>0</v>
          </cell>
          <cell r="Z414">
            <v>0</v>
          </cell>
        </row>
        <row r="415">
          <cell r="E415" t="str">
            <v>74-032409-00</v>
          </cell>
          <cell r="G415" t="str">
            <v>C</v>
          </cell>
          <cell r="H415" t="str">
            <v>WORKMANSHIP STANDARDS</v>
          </cell>
          <cell r="I415">
            <v>1</v>
          </cell>
          <cell r="J415">
            <v>1</v>
          </cell>
          <cell r="K415" t="str">
            <v>EA</v>
          </cell>
          <cell r="L415" t="str">
            <v>Y</v>
          </cell>
          <cell r="M415" t="str">
            <v xml:space="preserve">   </v>
          </cell>
          <cell r="N415" t="str">
            <v>Z</v>
          </cell>
          <cell r="O415" t="str">
            <v>ZZ</v>
          </cell>
          <cell r="T415">
            <v>0</v>
          </cell>
          <cell r="V415">
            <v>0</v>
          </cell>
          <cell r="X415">
            <v>0</v>
          </cell>
          <cell r="Z415">
            <v>0</v>
          </cell>
        </row>
        <row r="416">
          <cell r="E416" t="str">
            <v>202-328325-001</v>
          </cell>
          <cell r="G416" t="str">
            <v>F</v>
          </cell>
          <cell r="H416" t="str">
            <v>PROC,CRIMP TERMINATION GUIDELINE</v>
          </cell>
          <cell r="I416">
            <v>1</v>
          </cell>
          <cell r="J416">
            <v>1</v>
          </cell>
          <cell r="K416" t="str">
            <v>EA</v>
          </cell>
          <cell r="L416" t="str">
            <v>Y</v>
          </cell>
          <cell r="M416" t="str">
            <v xml:space="preserve">   </v>
          </cell>
          <cell r="N416" t="str">
            <v>Z</v>
          </cell>
          <cell r="O416" t="str">
            <v>ZZ</v>
          </cell>
          <cell r="T416">
            <v>0</v>
          </cell>
          <cell r="V416">
            <v>0</v>
          </cell>
          <cell r="X416">
            <v>0</v>
          </cell>
          <cell r="Z416">
            <v>0</v>
          </cell>
        </row>
        <row r="417">
          <cell r="E417" t="str">
            <v>74-024094-00</v>
          </cell>
          <cell r="G417" t="str">
            <v>U</v>
          </cell>
          <cell r="H417" t="str">
            <v>PROC,PART IDENTIFICATION</v>
          </cell>
          <cell r="I417">
            <v>1</v>
          </cell>
          <cell r="J417">
            <v>1</v>
          </cell>
          <cell r="K417" t="str">
            <v>EA</v>
          </cell>
          <cell r="L417" t="str">
            <v>Y</v>
          </cell>
          <cell r="M417" t="str">
            <v xml:space="preserve">   </v>
          </cell>
          <cell r="N417" t="str">
            <v>Z</v>
          </cell>
          <cell r="O417" t="str">
            <v>ZZ</v>
          </cell>
          <cell r="T417">
            <v>0</v>
          </cell>
          <cell r="V417">
            <v>0</v>
          </cell>
          <cell r="X417">
            <v>0</v>
          </cell>
          <cell r="Z417">
            <v>0</v>
          </cell>
        </row>
        <row r="418">
          <cell r="E418" t="str">
            <v>603-090436-001</v>
          </cell>
          <cell r="G418" t="str">
            <v>J</v>
          </cell>
          <cell r="H418" t="str">
            <v>SPECIFICATION,PACKAGING</v>
          </cell>
          <cell r="I418">
            <v>1</v>
          </cell>
          <cell r="J418">
            <v>1</v>
          </cell>
          <cell r="K418" t="str">
            <v>EA</v>
          </cell>
          <cell r="L418" t="str">
            <v>Y</v>
          </cell>
          <cell r="M418" t="str">
            <v xml:space="preserve">   </v>
          </cell>
          <cell r="N418" t="str">
            <v>Z</v>
          </cell>
          <cell r="O418" t="str">
            <v>ZZ</v>
          </cell>
          <cell r="T418">
            <v>0</v>
          </cell>
          <cell r="V418">
            <v>0</v>
          </cell>
          <cell r="X418">
            <v>0</v>
          </cell>
          <cell r="Z418">
            <v>0</v>
          </cell>
        </row>
        <row r="419">
          <cell r="E419" t="str">
            <v>853-292377-244</v>
          </cell>
          <cell r="F419" t="str">
            <v>CABLES</v>
          </cell>
          <cell r="G419" t="str">
            <v>A</v>
          </cell>
          <cell r="H419" t="str">
            <v>CA,SIG,HT SHD,SERIAL,NODE 0,TER SER</v>
          </cell>
          <cell r="I419">
            <v>1</v>
          </cell>
          <cell r="J419">
            <v>1</v>
          </cell>
          <cell r="K419" t="str">
            <v>EA</v>
          </cell>
          <cell r="L419" t="str">
            <v xml:space="preserve"> </v>
          </cell>
          <cell r="M419" t="str">
            <v xml:space="preserve">   </v>
          </cell>
          <cell r="N419" t="str">
            <v>L</v>
          </cell>
          <cell r="O419" t="str">
            <v>ROGAR</v>
          </cell>
          <cell r="S419">
            <v>100</v>
          </cell>
          <cell r="T419">
            <v>100</v>
          </cell>
          <cell r="U419">
            <v>100</v>
          </cell>
          <cell r="V419">
            <v>100</v>
          </cell>
          <cell r="W419">
            <v>90</v>
          </cell>
          <cell r="X419">
            <v>90</v>
          </cell>
          <cell r="Y419">
            <v>80</v>
          </cell>
          <cell r="Z419">
            <v>80</v>
          </cell>
          <cell r="AA419">
            <v>70</v>
          </cell>
        </row>
        <row r="420">
          <cell r="E420" t="str">
            <v>38-145006-03</v>
          </cell>
          <cell r="G420" t="str">
            <v>C</v>
          </cell>
          <cell r="H420" t="str">
            <v>CABLE,3 COND,22AWG,F SHLD</v>
          </cell>
          <cell r="I420">
            <v>6.25</v>
          </cell>
          <cell r="J420">
            <v>6.25</v>
          </cell>
          <cell r="K420" t="str">
            <v>FT</v>
          </cell>
          <cell r="L420" t="str">
            <v>Y</v>
          </cell>
          <cell r="M420" t="str">
            <v xml:space="preserve">   </v>
          </cell>
          <cell r="N420" t="str">
            <v>L</v>
          </cell>
          <cell r="O420" t="str">
            <v>ZZ</v>
          </cell>
          <cell r="P420" t="str">
            <v>ALPHA WIRE</v>
          </cell>
          <cell r="Q420" t="str">
            <v>1293C</v>
          </cell>
          <cell r="T420">
            <v>0</v>
          </cell>
          <cell r="V420">
            <v>0</v>
          </cell>
          <cell r="X420">
            <v>0</v>
          </cell>
          <cell r="Z420">
            <v>0</v>
          </cell>
        </row>
        <row r="421">
          <cell r="E421" t="str">
            <v>10-00058-00</v>
          </cell>
          <cell r="G421" t="str">
            <v>A</v>
          </cell>
          <cell r="H421" t="str">
            <v>HEAT SHRINK TUBING,.5,BLACK</v>
          </cell>
          <cell r="I421">
            <v>1</v>
          </cell>
          <cell r="J421">
            <v>1</v>
          </cell>
          <cell r="K421" t="str">
            <v>FT</v>
          </cell>
          <cell r="L421" t="str">
            <v>Y</v>
          </cell>
          <cell r="M421" t="str">
            <v xml:space="preserve">   </v>
          </cell>
          <cell r="N421" t="str">
            <v>L</v>
          </cell>
          <cell r="O421" t="str">
            <v>ZZ</v>
          </cell>
          <cell r="P421" t="str">
            <v>GOURMET ELEC LTD</v>
          </cell>
          <cell r="Q421" t="str">
            <v>B212-SB</v>
          </cell>
          <cell r="T421">
            <v>0</v>
          </cell>
          <cell r="V421">
            <v>0</v>
          </cell>
          <cell r="X421">
            <v>0</v>
          </cell>
          <cell r="Z421">
            <v>0</v>
          </cell>
        </row>
        <row r="422">
          <cell r="E422" t="str">
            <v>950-002618-001</v>
          </cell>
          <cell r="G422" t="str">
            <v>A</v>
          </cell>
          <cell r="H422" t="str">
            <v>TAPE  COPPER 3.5 MIL</v>
          </cell>
          <cell r="I422">
            <v>1</v>
          </cell>
          <cell r="J422">
            <v>1</v>
          </cell>
          <cell r="K422" t="str">
            <v>FT</v>
          </cell>
          <cell r="L422" t="str">
            <v>Y</v>
          </cell>
          <cell r="M422" t="str">
            <v xml:space="preserve">   </v>
          </cell>
          <cell r="N422" t="str">
            <v>L</v>
          </cell>
          <cell r="O422" t="str">
            <v>ZZ</v>
          </cell>
          <cell r="P422" t="str">
            <v>3M</v>
          </cell>
          <cell r="Q422">
            <v>1181</v>
          </cell>
          <cell r="T422">
            <v>0</v>
          </cell>
          <cell r="V422">
            <v>0</v>
          </cell>
          <cell r="X422">
            <v>0</v>
          </cell>
          <cell r="Z422">
            <v>0</v>
          </cell>
        </row>
        <row r="423">
          <cell r="E423" t="str">
            <v>10-00060-00</v>
          </cell>
          <cell r="G423" t="str">
            <v>B</v>
          </cell>
          <cell r="H423" t="str">
            <v>HEAT SHRINK TUBING,.25,BLACK</v>
          </cell>
          <cell r="I423">
            <v>1</v>
          </cell>
          <cell r="J423">
            <v>1</v>
          </cell>
          <cell r="K423" t="str">
            <v>FT</v>
          </cell>
          <cell r="L423" t="str">
            <v>Y</v>
          </cell>
          <cell r="M423" t="str">
            <v xml:space="preserve">   </v>
          </cell>
          <cell r="N423" t="str">
            <v>L</v>
          </cell>
          <cell r="O423" t="str">
            <v>ZZ</v>
          </cell>
          <cell r="P423" t="str">
            <v>THOMAS &amp; BETTS</v>
          </cell>
          <cell r="Q423" t="str">
            <v>CP0250-0-25</v>
          </cell>
          <cell r="T423">
            <v>0</v>
          </cell>
          <cell r="V423">
            <v>0</v>
          </cell>
          <cell r="X423">
            <v>0</v>
          </cell>
          <cell r="Z423">
            <v>0</v>
          </cell>
        </row>
        <row r="424">
          <cell r="E424" t="str">
            <v>31-00155-00</v>
          </cell>
          <cell r="G424" t="str">
            <v>A</v>
          </cell>
          <cell r="H424" t="str">
            <v>TIE WRAP,3.6 NYLON</v>
          </cell>
          <cell r="I424">
            <v>1</v>
          </cell>
          <cell r="J424">
            <v>1</v>
          </cell>
          <cell r="K424" t="str">
            <v>EA</v>
          </cell>
          <cell r="L424" t="str">
            <v>Y</v>
          </cell>
          <cell r="M424" t="str">
            <v xml:space="preserve">   </v>
          </cell>
          <cell r="N424" t="str">
            <v>L</v>
          </cell>
          <cell r="O424" t="str">
            <v>ZZ</v>
          </cell>
          <cell r="P424" t="str">
            <v>THOMAS &amp; BETTS</v>
          </cell>
          <cell r="Q424" t="str">
            <v>TY23M</v>
          </cell>
          <cell r="T424">
            <v>0</v>
          </cell>
          <cell r="V424">
            <v>0</v>
          </cell>
          <cell r="X424">
            <v>0</v>
          </cell>
          <cell r="Z424">
            <v>0</v>
          </cell>
        </row>
        <row r="425">
          <cell r="E425" t="str">
            <v>10-00059-00</v>
          </cell>
          <cell r="G425" t="str">
            <v>A</v>
          </cell>
          <cell r="H425" t="str">
            <v>HEAT SHRINK TUBING,.375,BLACK</v>
          </cell>
          <cell r="I425">
            <v>1</v>
          </cell>
          <cell r="J425">
            <v>1</v>
          </cell>
          <cell r="K425" t="str">
            <v>FT</v>
          </cell>
          <cell r="L425" t="str">
            <v>Y</v>
          </cell>
          <cell r="M425" t="str">
            <v xml:space="preserve">   </v>
          </cell>
          <cell r="N425" t="str">
            <v>L</v>
          </cell>
          <cell r="O425" t="str">
            <v>ZZ</v>
          </cell>
          <cell r="P425" t="str">
            <v>THOMAS &amp; BETTS</v>
          </cell>
          <cell r="Q425" t="str">
            <v>CP0375-0-25</v>
          </cell>
          <cell r="T425">
            <v>0</v>
          </cell>
          <cell r="V425">
            <v>0</v>
          </cell>
          <cell r="X425">
            <v>0</v>
          </cell>
          <cell r="Z425">
            <v>0</v>
          </cell>
        </row>
        <row r="426">
          <cell r="E426" t="str">
            <v>79-00021-02</v>
          </cell>
          <cell r="G426" t="str">
            <v>A</v>
          </cell>
          <cell r="H426" t="str">
            <v>LABEL,CBL MARKING,1X.5X1.5,BLANK,WRITE-O</v>
          </cell>
          <cell r="I426">
            <v>3</v>
          </cell>
          <cell r="J426">
            <v>3</v>
          </cell>
          <cell r="K426" t="str">
            <v>EA</v>
          </cell>
          <cell r="L426" t="str">
            <v>Y</v>
          </cell>
          <cell r="M426" t="str">
            <v xml:space="preserve">   </v>
          </cell>
          <cell r="N426" t="str">
            <v>L</v>
          </cell>
          <cell r="O426" t="str">
            <v>ZZ</v>
          </cell>
          <cell r="P426" t="str">
            <v>THOMAS &amp; BETTS</v>
          </cell>
          <cell r="Q426" t="str">
            <v>WLP-1112</v>
          </cell>
          <cell r="T426">
            <v>0</v>
          </cell>
          <cell r="V426">
            <v>0</v>
          </cell>
          <cell r="X426">
            <v>0</v>
          </cell>
          <cell r="Z426">
            <v>0</v>
          </cell>
        </row>
        <row r="427">
          <cell r="E427" t="str">
            <v>681-008523-001</v>
          </cell>
          <cell r="G427" t="str">
            <v>B</v>
          </cell>
          <cell r="H427" t="str">
            <v>CA,NTWK,4 TW PR,SHLD,YEL</v>
          </cell>
          <cell r="I427">
            <v>4.25</v>
          </cell>
          <cell r="J427">
            <v>4.25</v>
          </cell>
          <cell r="K427" t="str">
            <v>FT</v>
          </cell>
          <cell r="L427" t="str">
            <v>Y</v>
          </cell>
          <cell r="M427" t="str">
            <v xml:space="preserve">   </v>
          </cell>
          <cell r="N427" t="str">
            <v>L</v>
          </cell>
          <cell r="O427" t="str">
            <v>ZZ</v>
          </cell>
          <cell r="T427">
            <v>0</v>
          </cell>
          <cell r="V427">
            <v>0</v>
          </cell>
          <cell r="X427">
            <v>0</v>
          </cell>
          <cell r="Z427">
            <v>0</v>
          </cell>
        </row>
        <row r="428">
          <cell r="E428" t="str">
            <v>39-178687-00</v>
          </cell>
          <cell r="G428" t="str">
            <v>B</v>
          </cell>
          <cell r="H428" t="str">
            <v>BACKSHELL,CLIP FOR FCT CONNS</v>
          </cell>
          <cell r="I428">
            <v>4</v>
          </cell>
          <cell r="J428">
            <v>4</v>
          </cell>
          <cell r="K428" t="str">
            <v>EA</v>
          </cell>
          <cell r="L428" t="str">
            <v>Y</v>
          </cell>
          <cell r="M428" t="str">
            <v xml:space="preserve">   </v>
          </cell>
          <cell r="N428" t="str">
            <v>L</v>
          </cell>
          <cell r="O428" t="str">
            <v>ZZ</v>
          </cell>
          <cell r="P428" t="str">
            <v>MOLEX, LLC</v>
          </cell>
          <cell r="Q428">
            <v>1731120066</v>
          </cell>
          <cell r="T428">
            <v>0</v>
          </cell>
          <cell r="V428">
            <v>0</v>
          </cell>
          <cell r="X428">
            <v>0</v>
          </cell>
          <cell r="Z428">
            <v>0</v>
          </cell>
        </row>
        <row r="429">
          <cell r="E429" t="str">
            <v>39-10021-00</v>
          </cell>
          <cell r="G429" t="str">
            <v>B</v>
          </cell>
          <cell r="H429" t="str">
            <v>CONN,9 PIN D MALE CRIMP</v>
          </cell>
          <cell r="I429">
            <v>2</v>
          </cell>
          <cell r="J429">
            <v>2</v>
          </cell>
          <cell r="K429" t="str">
            <v>EA</v>
          </cell>
          <cell r="L429" t="str">
            <v>Y</v>
          </cell>
          <cell r="M429" t="str">
            <v xml:space="preserve">   </v>
          </cell>
          <cell r="N429" t="str">
            <v>L</v>
          </cell>
          <cell r="O429" t="str">
            <v>ZZ</v>
          </cell>
          <cell r="P429" t="str">
            <v>ITT CANNON</v>
          </cell>
          <cell r="Q429" t="str">
            <v>DEU-9P-K87-F0</v>
          </cell>
          <cell r="T429">
            <v>0</v>
          </cell>
          <cell r="V429">
            <v>0</v>
          </cell>
          <cell r="X429">
            <v>0</v>
          </cell>
          <cell r="Z429">
            <v>0</v>
          </cell>
        </row>
        <row r="430">
          <cell r="E430" t="str">
            <v>669-116372-002</v>
          </cell>
          <cell r="G430" t="str">
            <v>A</v>
          </cell>
          <cell r="H430" t="str">
            <v>CONT,MALE,MACHINE CRIMP,24-20 AWG,ROHS</v>
          </cell>
          <cell r="I430">
            <v>6</v>
          </cell>
          <cell r="J430">
            <v>6</v>
          </cell>
          <cell r="K430" t="str">
            <v>EA</v>
          </cell>
          <cell r="L430" t="str">
            <v>Y</v>
          </cell>
          <cell r="M430" t="str">
            <v xml:space="preserve">   </v>
          </cell>
          <cell r="N430" t="str">
            <v>L</v>
          </cell>
          <cell r="O430" t="str">
            <v>ZZ</v>
          </cell>
          <cell r="P430" t="str">
            <v>ITT CANNON</v>
          </cell>
          <cell r="Q430" t="str">
            <v>030-1952-000</v>
          </cell>
          <cell r="T430">
            <v>0</v>
          </cell>
          <cell r="V430">
            <v>0</v>
          </cell>
          <cell r="X430">
            <v>0</v>
          </cell>
          <cell r="Z430">
            <v>0</v>
          </cell>
        </row>
        <row r="431">
          <cell r="E431" t="str">
            <v>669-116372-003</v>
          </cell>
          <cell r="G431" t="str">
            <v>A</v>
          </cell>
          <cell r="H431" t="str">
            <v>CONT,MALE,MACHINE CRIMP,30-26 AWG,ROHS</v>
          </cell>
          <cell r="I431">
            <v>3</v>
          </cell>
          <cell r="J431">
            <v>3</v>
          </cell>
          <cell r="K431" t="str">
            <v>EA</v>
          </cell>
          <cell r="L431" t="str">
            <v>Y</v>
          </cell>
          <cell r="M431" t="str">
            <v xml:space="preserve">   </v>
          </cell>
          <cell r="N431" t="str">
            <v>L</v>
          </cell>
          <cell r="O431" t="str">
            <v>ZZ</v>
          </cell>
          <cell r="P431" t="str">
            <v>ITT CANNON</v>
          </cell>
          <cell r="Q431" t="str">
            <v>030-1952-002</v>
          </cell>
          <cell r="T431">
            <v>0</v>
          </cell>
          <cell r="V431">
            <v>0</v>
          </cell>
          <cell r="X431">
            <v>0</v>
          </cell>
          <cell r="Z431">
            <v>0</v>
          </cell>
        </row>
        <row r="432">
          <cell r="E432" t="str">
            <v>39-178688-09</v>
          </cell>
          <cell r="G432" t="str">
            <v>D</v>
          </cell>
          <cell r="H432" t="str">
            <v>BACKSHELL,D-SUB,METAL FOR CLIP,FCT</v>
          </cell>
          <cell r="I432">
            <v>1</v>
          </cell>
          <cell r="J432">
            <v>1</v>
          </cell>
          <cell r="K432" t="str">
            <v>EA</v>
          </cell>
          <cell r="L432" t="str">
            <v>Y</v>
          </cell>
          <cell r="M432" t="str">
            <v xml:space="preserve">   </v>
          </cell>
          <cell r="N432" t="str">
            <v>L</v>
          </cell>
          <cell r="O432" t="str">
            <v>ZZ</v>
          </cell>
          <cell r="P432" t="str">
            <v>MOLEX</v>
          </cell>
          <cell r="Q432">
            <v>1727040096</v>
          </cell>
          <cell r="T432">
            <v>0</v>
          </cell>
          <cell r="V432">
            <v>0</v>
          </cell>
          <cell r="X432">
            <v>0</v>
          </cell>
          <cell r="Z432">
            <v>0</v>
          </cell>
        </row>
        <row r="433">
          <cell r="E433" t="str">
            <v>39-340908-09</v>
          </cell>
          <cell r="G433" t="str">
            <v>B</v>
          </cell>
          <cell r="H433" t="str">
            <v>BACKSHELL,9PIN,45DEG,METAL HOOD</v>
          </cell>
          <cell r="I433">
            <v>1</v>
          </cell>
          <cell r="J433">
            <v>1</v>
          </cell>
          <cell r="K433" t="str">
            <v>EA</v>
          </cell>
          <cell r="L433" t="str">
            <v>Y</v>
          </cell>
          <cell r="M433" t="str">
            <v xml:space="preserve">   </v>
          </cell>
          <cell r="N433" t="str">
            <v>L</v>
          </cell>
          <cell r="O433" t="str">
            <v>ZZ</v>
          </cell>
          <cell r="P433" t="str">
            <v>MOLEX, LLC</v>
          </cell>
          <cell r="Q433">
            <v>1727040095</v>
          </cell>
          <cell r="T433">
            <v>0</v>
          </cell>
          <cell r="V433">
            <v>0</v>
          </cell>
          <cell r="X433">
            <v>0</v>
          </cell>
          <cell r="Z433">
            <v>0</v>
          </cell>
        </row>
        <row r="434">
          <cell r="E434" t="str">
            <v>668-101639-001</v>
          </cell>
          <cell r="G434" t="str">
            <v>A</v>
          </cell>
          <cell r="H434" t="str">
            <v>CONN,NTWK,MODULAR PLUG,SHLD,8 POS</v>
          </cell>
          <cell r="I434">
            <v>1</v>
          </cell>
          <cell r="J434">
            <v>1</v>
          </cell>
          <cell r="K434" t="str">
            <v>EA</v>
          </cell>
          <cell r="L434" t="str">
            <v>Y</v>
          </cell>
          <cell r="M434" t="str">
            <v xml:space="preserve">   </v>
          </cell>
          <cell r="N434" t="str">
            <v>L</v>
          </cell>
          <cell r="O434" t="str">
            <v>ZZ</v>
          </cell>
          <cell r="P434" t="str">
            <v>SENTINEL CONN SYSTEM</v>
          </cell>
          <cell r="Q434" t="str">
            <v>106S08080058C34</v>
          </cell>
          <cell r="T434">
            <v>0</v>
          </cell>
          <cell r="V434">
            <v>0</v>
          </cell>
          <cell r="X434">
            <v>0</v>
          </cell>
          <cell r="Z434">
            <v>0</v>
          </cell>
        </row>
        <row r="435">
          <cell r="E435" t="str">
            <v>225-292377-244</v>
          </cell>
          <cell r="G435" t="str">
            <v>A</v>
          </cell>
          <cell r="H435" t="str">
            <v>DIAG,WRG,SIG,HT SHD,SRL,NODE</v>
          </cell>
          <cell r="I435">
            <v>1</v>
          </cell>
          <cell r="J435">
            <v>1</v>
          </cell>
          <cell r="K435" t="str">
            <v>EA</v>
          </cell>
          <cell r="L435" t="str">
            <v xml:space="preserve"> </v>
          </cell>
          <cell r="M435" t="str">
            <v xml:space="preserve">   </v>
          </cell>
          <cell r="N435" t="str">
            <v>Z</v>
          </cell>
          <cell r="O435" t="str">
            <v>ZZ</v>
          </cell>
          <cell r="T435">
            <v>0</v>
          </cell>
          <cell r="V435">
            <v>0</v>
          </cell>
          <cell r="X435">
            <v>0</v>
          </cell>
          <cell r="Z435">
            <v>0</v>
          </cell>
        </row>
        <row r="436">
          <cell r="E436" t="str">
            <v>74-10024-00</v>
          </cell>
          <cell r="G436" t="str">
            <v>P</v>
          </cell>
          <cell r="H436" t="str">
            <v>PROC. ELEC. ASS'Y INSTR.</v>
          </cell>
          <cell r="I436">
            <v>1</v>
          </cell>
          <cell r="J436">
            <v>1</v>
          </cell>
          <cell r="K436" t="str">
            <v>EA</v>
          </cell>
          <cell r="L436" t="str">
            <v>Y</v>
          </cell>
          <cell r="M436" t="str">
            <v xml:space="preserve">   </v>
          </cell>
          <cell r="N436" t="str">
            <v>Z</v>
          </cell>
          <cell r="O436" t="str">
            <v>ZZ</v>
          </cell>
          <cell r="T436">
            <v>0</v>
          </cell>
          <cell r="V436">
            <v>0</v>
          </cell>
          <cell r="X436">
            <v>0</v>
          </cell>
          <cell r="Z436">
            <v>0</v>
          </cell>
        </row>
        <row r="437">
          <cell r="E437" t="str">
            <v>74-024094-00</v>
          </cell>
          <cell r="G437" t="str">
            <v>U</v>
          </cell>
          <cell r="H437" t="str">
            <v>PROC,PART IDENTIFICATION</v>
          </cell>
          <cell r="I437">
            <v>1</v>
          </cell>
          <cell r="J437">
            <v>1</v>
          </cell>
          <cell r="K437" t="str">
            <v>EA</v>
          </cell>
          <cell r="L437" t="str">
            <v>Y</v>
          </cell>
          <cell r="M437" t="str">
            <v xml:space="preserve">   </v>
          </cell>
          <cell r="N437" t="str">
            <v>Z</v>
          </cell>
          <cell r="O437" t="str">
            <v>ZZ</v>
          </cell>
          <cell r="T437">
            <v>0</v>
          </cell>
          <cell r="V437">
            <v>0</v>
          </cell>
          <cell r="X437">
            <v>0</v>
          </cell>
          <cell r="Z437">
            <v>0</v>
          </cell>
        </row>
        <row r="438">
          <cell r="E438" t="str">
            <v>965-208382-001</v>
          </cell>
          <cell r="G438" t="str">
            <v>A</v>
          </cell>
          <cell r="H438" t="str">
            <v>EPOXY,FAST SET,50ML CNTNR SIZE</v>
          </cell>
          <cell r="I438">
            <v>1</v>
          </cell>
          <cell r="J438">
            <v>1</v>
          </cell>
          <cell r="K438" t="str">
            <v>EA</v>
          </cell>
          <cell r="L438" t="str">
            <v>Y</v>
          </cell>
          <cell r="M438" t="str">
            <v xml:space="preserve">   </v>
          </cell>
          <cell r="N438" t="str">
            <v>Z</v>
          </cell>
          <cell r="O438" t="str">
            <v>ZZ</v>
          </cell>
          <cell r="P438" t="str">
            <v>ITW DEVCON, INC.</v>
          </cell>
          <cell r="Q438">
            <v>14270</v>
          </cell>
          <cell r="T438">
            <v>0</v>
          </cell>
          <cell r="V438">
            <v>0</v>
          </cell>
          <cell r="X438">
            <v>0</v>
          </cell>
          <cell r="Z438">
            <v>0</v>
          </cell>
        </row>
        <row r="439">
          <cell r="E439" t="str">
            <v>79-10179-00</v>
          </cell>
          <cell r="G439" t="str">
            <v>A</v>
          </cell>
          <cell r="H439" t="str">
            <v>MARKER, WIRE (1-33)</v>
          </cell>
          <cell r="I439">
            <v>1</v>
          </cell>
          <cell r="J439">
            <v>1</v>
          </cell>
          <cell r="K439" t="str">
            <v>EA</v>
          </cell>
          <cell r="L439" t="str">
            <v>Y</v>
          </cell>
          <cell r="M439" t="str">
            <v xml:space="preserve">   </v>
          </cell>
          <cell r="N439" t="str">
            <v>Z</v>
          </cell>
          <cell r="O439" t="str">
            <v>ZZ</v>
          </cell>
          <cell r="P439" t="str">
            <v>BRADY CORPORATION</v>
          </cell>
          <cell r="Q439" t="str">
            <v>WM-1-33-3/4</v>
          </cell>
          <cell r="T439">
            <v>0</v>
          </cell>
          <cell r="V439">
            <v>0</v>
          </cell>
          <cell r="X439">
            <v>0</v>
          </cell>
          <cell r="Z439">
            <v>0</v>
          </cell>
        </row>
        <row r="440">
          <cell r="E440" t="str">
            <v>79-10444-00</v>
          </cell>
          <cell r="G440" t="str">
            <v>B</v>
          </cell>
          <cell r="H440" t="str">
            <v>LABEL,A-Z,0-15,(+),(-),(/),WIRE MARKING</v>
          </cell>
          <cell r="I440">
            <v>1</v>
          </cell>
          <cell r="J440">
            <v>1</v>
          </cell>
          <cell r="K440" t="str">
            <v>EA</v>
          </cell>
          <cell r="L440" t="str">
            <v>Y</v>
          </cell>
          <cell r="M440" t="str">
            <v xml:space="preserve">   </v>
          </cell>
          <cell r="N440" t="str">
            <v>Z</v>
          </cell>
          <cell r="O440" t="str">
            <v>ZZ</v>
          </cell>
          <cell r="P440" t="str">
            <v>BRADY CORPORATION</v>
          </cell>
          <cell r="Q440" t="str">
            <v>PWM-PK-2</v>
          </cell>
          <cell r="T440">
            <v>0</v>
          </cell>
          <cell r="V440">
            <v>0</v>
          </cell>
          <cell r="X440">
            <v>0</v>
          </cell>
          <cell r="Z440">
            <v>0</v>
          </cell>
        </row>
        <row r="441">
          <cell r="E441" t="str">
            <v>79-10183-00</v>
          </cell>
          <cell r="G441" t="str">
            <v>B</v>
          </cell>
          <cell r="H441" t="str">
            <v>MARKERS,WIRE WRITE ON</v>
          </cell>
          <cell r="I441">
            <v>1</v>
          </cell>
          <cell r="J441">
            <v>1</v>
          </cell>
          <cell r="K441" t="str">
            <v>EA</v>
          </cell>
          <cell r="L441" t="str">
            <v>Y</v>
          </cell>
          <cell r="M441" t="str">
            <v xml:space="preserve">   </v>
          </cell>
          <cell r="N441" t="str">
            <v>Z</v>
          </cell>
          <cell r="O441" t="str">
            <v>ZZ</v>
          </cell>
          <cell r="P441" t="str">
            <v>BRADY CORPORATION</v>
          </cell>
          <cell r="Q441" t="str">
            <v>SLFW-250-PK</v>
          </cell>
          <cell r="T441">
            <v>0</v>
          </cell>
          <cell r="V441">
            <v>0</v>
          </cell>
          <cell r="X441">
            <v>0</v>
          </cell>
          <cell r="Z441">
            <v>0</v>
          </cell>
        </row>
        <row r="442">
          <cell r="E442" t="str">
            <v>79-10179-01</v>
          </cell>
          <cell r="G442" t="str">
            <v>A</v>
          </cell>
          <cell r="H442" t="str">
            <v>MARKER, WIRE, 34-66</v>
          </cell>
          <cell r="I442">
            <v>1</v>
          </cell>
          <cell r="J442">
            <v>1</v>
          </cell>
          <cell r="K442" t="str">
            <v>EA</v>
          </cell>
          <cell r="L442" t="str">
            <v>Y</v>
          </cell>
          <cell r="M442" t="str">
            <v xml:space="preserve">   </v>
          </cell>
          <cell r="N442" t="str">
            <v>Z</v>
          </cell>
          <cell r="O442" t="str">
            <v>ZZ</v>
          </cell>
          <cell r="T442">
            <v>0</v>
          </cell>
          <cell r="V442">
            <v>0</v>
          </cell>
          <cell r="X442">
            <v>0</v>
          </cell>
          <cell r="Z442">
            <v>0</v>
          </cell>
        </row>
        <row r="443">
          <cell r="E443" t="str">
            <v>79-10179-02</v>
          </cell>
          <cell r="G443" t="str">
            <v>A</v>
          </cell>
          <cell r="H443" t="str">
            <v>MARKER, WIRE 67-99</v>
          </cell>
          <cell r="I443">
            <v>1</v>
          </cell>
          <cell r="J443">
            <v>1</v>
          </cell>
          <cell r="K443" t="str">
            <v>EA</v>
          </cell>
          <cell r="L443" t="str">
            <v>Y</v>
          </cell>
          <cell r="M443" t="str">
            <v xml:space="preserve">   </v>
          </cell>
          <cell r="N443" t="str">
            <v>Z</v>
          </cell>
          <cell r="O443" t="str">
            <v>ZZ</v>
          </cell>
          <cell r="T443">
            <v>0</v>
          </cell>
          <cell r="V443">
            <v>0</v>
          </cell>
          <cell r="X443">
            <v>0</v>
          </cell>
          <cell r="Z443">
            <v>0</v>
          </cell>
        </row>
        <row r="444">
          <cell r="E444" t="str">
            <v>79-00021-00</v>
          </cell>
          <cell r="G444" t="str">
            <v>A</v>
          </cell>
          <cell r="H444" t="str">
            <v>LABEL,BLANK 1 X 1/2</v>
          </cell>
          <cell r="I444">
            <v>1</v>
          </cell>
          <cell r="J444">
            <v>1</v>
          </cell>
          <cell r="K444" t="str">
            <v>EA</v>
          </cell>
          <cell r="L444" t="str">
            <v>Y</v>
          </cell>
          <cell r="M444" t="str">
            <v xml:space="preserve">   </v>
          </cell>
          <cell r="N444" t="str">
            <v>Z</v>
          </cell>
          <cell r="O444" t="str">
            <v>ZZ</v>
          </cell>
          <cell r="P444" t="str">
            <v>THOMAS &amp; BETTS</v>
          </cell>
          <cell r="Q444" t="str">
            <v>WES-1112</v>
          </cell>
          <cell r="T444">
            <v>0</v>
          </cell>
          <cell r="V444">
            <v>0</v>
          </cell>
          <cell r="X444">
            <v>0</v>
          </cell>
          <cell r="Z444">
            <v>0</v>
          </cell>
        </row>
        <row r="445">
          <cell r="E445" t="str">
            <v>79-00021-01</v>
          </cell>
          <cell r="G445" t="str">
            <v>A</v>
          </cell>
          <cell r="H445" t="str">
            <v>LABEL,BLANK 1 X 1</v>
          </cell>
          <cell r="I445">
            <v>1</v>
          </cell>
          <cell r="J445">
            <v>1</v>
          </cell>
          <cell r="K445" t="str">
            <v>EA</v>
          </cell>
          <cell r="L445" t="str">
            <v>Y</v>
          </cell>
          <cell r="M445" t="str">
            <v xml:space="preserve">   </v>
          </cell>
          <cell r="N445" t="str">
            <v>Z</v>
          </cell>
          <cell r="O445" t="str">
            <v>ZZ</v>
          </cell>
          <cell r="P445" t="str">
            <v>T &amp; B</v>
          </cell>
          <cell r="Q445" t="str">
            <v>WES-1334</v>
          </cell>
          <cell r="T445">
            <v>0</v>
          </cell>
          <cell r="V445">
            <v>0</v>
          </cell>
          <cell r="X445">
            <v>0</v>
          </cell>
          <cell r="Z445">
            <v>0</v>
          </cell>
        </row>
        <row r="446">
          <cell r="E446" t="str">
            <v>79-00021-02</v>
          </cell>
          <cell r="G446" t="str">
            <v>A</v>
          </cell>
          <cell r="H446" t="str">
            <v>LABEL,CBL MARKING,1X.5X1.5,BLANK,WRITE-O</v>
          </cell>
          <cell r="I446">
            <v>1</v>
          </cell>
          <cell r="J446">
            <v>1</v>
          </cell>
          <cell r="K446" t="str">
            <v>EA</v>
          </cell>
          <cell r="L446" t="str">
            <v>Y</v>
          </cell>
          <cell r="M446" t="str">
            <v xml:space="preserve">   </v>
          </cell>
          <cell r="N446" t="str">
            <v>Z</v>
          </cell>
          <cell r="O446" t="str">
            <v>ZZ</v>
          </cell>
          <cell r="P446" t="str">
            <v>THOMAS &amp; BETTS</v>
          </cell>
          <cell r="Q446" t="str">
            <v>WLP-1112</v>
          </cell>
          <cell r="T446">
            <v>0</v>
          </cell>
          <cell r="V446">
            <v>0</v>
          </cell>
          <cell r="X446">
            <v>0</v>
          </cell>
          <cell r="Z446">
            <v>0</v>
          </cell>
        </row>
        <row r="447">
          <cell r="E447" t="str">
            <v>79-00021-03</v>
          </cell>
          <cell r="G447" t="str">
            <v>A</v>
          </cell>
          <cell r="H447" t="str">
            <v>LABEL,CBL MARKING,1X1X3,BLANK,WRITE-ON,S</v>
          </cell>
          <cell r="I447">
            <v>1</v>
          </cell>
          <cell r="J447">
            <v>1</v>
          </cell>
          <cell r="K447" t="str">
            <v>EA</v>
          </cell>
          <cell r="L447" t="str">
            <v>Y</v>
          </cell>
          <cell r="M447" t="str">
            <v xml:space="preserve">   </v>
          </cell>
          <cell r="N447" t="str">
            <v>Z</v>
          </cell>
          <cell r="O447" t="str">
            <v>ZZ</v>
          </cell>
          <cell r="P447" t="str">
            <v>THOMAS &amp; BETTS</v>
          </cell>
          <cell r="Q447" t="str">
            <v>WLP-1300</v>
          </cell>
          <cell r="T447">
            <v>0</v>
          </cell>
          <cell r="V447">
            <v>0</v>
          </cell>
          <cell r="X447">
            <v>0</v>
          </cell>
          <cell r="Z447">
            <v>0</v>
          </cell>
        </row>
        <row r="448">
          <cell r="E448" t="str">
            <v>79-00021-04</v>
          </cell>
          <cell r="G448" t="str">
            <v>B</v>
          </cell>
          <cell r="H448" t="str">
            <v>LABEL,CBL MARKING,1X1X5,BLANK,WRITE-ON,S</v>
          </cell>
          <cell r="I448">
            <v>1</v>
          </cell>
          <cell r="J448">
            <v>1</v>
          </cell>
          <cell r="K448" t="str">
            <v>EA</v>
          </cell>
          <cell r="L448" t="str">
            <v>Y</v>
          </cell>
          <cell r="M448" t="str">
            <v xml:space="preserve">   </v>
          </cell>
          <cell r="N448" t="str">
            <v>Z</v>
          </cell>
          <cell r="O448" t="str">
            <v>ZZ</v>
          </cell>
          <cell r="P448" t="str">
            <v>THOMAS &amp; BETTS</v>
          </cell>
          <cell r="Q448" t="str">
            <v>THT-139-461-2</v>
          </cell>
          <cell r="T448">
            <v>0</v>
          </cell>
          <cell r="V448">
            <v>0</v>
          </cell>
          <cell r="X448">
            <v>0</v>
          </cell>
          <cell r="Z448">
            <v>0</v>
          </cell>
        </row>
        <row r="449">
          <cell r="E449" t="str">
            <v>74-032409-00</v>
          </cell>
          <cell r="G449" t="str">
            <v>C</v>
          </cell>
          <cell r="H449" t="str">
            <v>WORKMANSHIP STANDARDS</v>
          </cell>
          <cell r="I449">
            <v>1</v>
          </cell>
          <cell r="J449">
            <v>1</v>
          </cell>
          <cell r="K449" t="str">
            <v>EA</v>
          </cell>
          <cell r="L449" t="str">
            <v>Y</v>
          </cell>
          <cell r="M449" t="str">
            <v xml:space="preserve">   </v>
          </cell>
          <cell r="N449" t="str">
            <v>Z</v>
          </cell>
          <cell r="O449" t="str">
            <v>ZZ</v>
          </cell>
          <cell r="T449">
            <v>0</v>
          </cell>
          <cell r="V449">
            <v>0</v>
          </cell>
          <cell r="X449">
            <v>0</v>
          </cell>
          <cell r="Z449">
            <v>0</v>
          </cell>
        </row>
        <row r="450">
          <cell r="E450" t="str">
            <v>202-328325-001</v>
          </cell>
          <cell r="G450" t="str">
            <v>F</v>
          </cell>
          <cell r="H450" t="str">
            <v>PROC,CRIMP TERMINATION GUIDELINE</v>
          </cell>
          <cell r="I450">
            <v>1</v>
          </cell>
          <cell r="J450">
            <v>1</v>
          </cell>
          <cell r="K450" t="str">
            <v>EA</v>
          </cell>
          <cell r="L450" t="str">
            <v>Y</v>
          </cell>
          <cell r="M450" t="str">
            <v xml:space="preserve">   </v>
          </cell>
          <cell r="N450" t="str">
            <v>Z</v>
          </cell>
          <cell r="O450" t="str">
            <v>ZZ</v>
          </cell>
          <cell r="T450">
            <v>0</v>
          </cell>
          <cell r="V450">
            <v>0</v>
          </cell>
          <cell r="X450">
            <v>0</v>
          </cell>
          <cell r="Z450">
            <v>0</v>
          </cell>
        </row>
        <row r="451">
          <cell r="E451" t="str">
            <v>74-024094-00</v>
          </cell>
          <cell r="G451" t="str">
            <v>U</v>
          </cell>
          <cell r="H451" t="str">
            <v>PROC,PART IDENTIFICATION</v>
          </cell>
          <cell r="I451">
            <v>1</v>
          </cell>
          <cell r="J451">
            <v>1</v>
          </cell>
          <cell r="K451" t="str">
            <v>EA</v>
          </cell>
          <cell r="L451" t="str">
            <v>Y</v>
          </cell>
          <cell r="M451" t="str">
            <v xml:space="preserve">   </v>
          </cell>
          <cell r="N451" t="str">
            <v>Z</v>
          </cell>
          <cell r="O451" t="str">
            <v>ZZ</v>
          </cell>
          <cell r="T451">
            <v>0</v>
          </cell>
          <cell r="V451">
            <v>0</v>
          </cell>
          <cell r="X451">
            <v>0</v>
          </cell>
          <cell r="Z451">
            <v>0</v>
          </cell>
        </row>
        <row r="452">
          <cell r="E452" t="str">
            <v>603-090436-001</v>
          </cell>
          <cell r="G452" t="str">
            <v>J</v>
          </cell>
          <cell r="H452" t="str">
            <v>SPECIFICATION,PACKAGING</v>
          </cell>
          <cell r="I452">
            <v>1</v>
          </cell>
          <cell r="J452">
            <v>1</v>
          </cell>
          <cell r="K452" t="str">
            <v>EA</v>
          </cell>
          <cell r="L452" t="str">
            <v>Y</v>
          </cell>
          <cell r="M452" t="str">
            <v xml:space="preserve">   </v>
          </cell>
          <cell r="N452" t="str">
            <v>Z</v>
          </cell>
          <cell r="O452" t="str">
            <v>ZZ</v>
          </cell>
          <cell r="T452">
            <v>0</v>
          </cell>
          <cell r="V452">
            <v>0</v>
          </cell>
          <cell r="X452">
            <v>0</v>
          </cell>
          <cell r="Z452">
            <v>0</v>
          </cell>
        </row>
        <row r="453">
          <cell r="E453" t="str">
            <v>853-286568-106</v>
          </cell>
          <cell r="F453" t="str">
            <v>CABLES</v>
          </cell>
          <cell r="G453" t="str">
            <v>A</v>
          </cell>
          <cell r="H453" t="str">
            <v>CA,24V,DC PWR TO TRMNL SVR</v>
          </cell>
          <cell r="I453">
            <v>1</v>
          </cell>
          <cell r="J453">
            <v>1</v>
          </cell>
          <cell r="K453" t="str">
            <v>EA</v>
          </cell>
          <cell r="L453" t="str">
            <v xml:space="preserve"> </v>
          </cell>
          <cell r="M453" t="str">
            <v xml:space="preserve">   </v>
          </cell>
          <cell r="N453" t="str">
            <v>L</v>
          </cell>
          <cell r="O453" t="str">
            <v>Golden State Assy</v>
          </cell>
          <cell r="S453">
            <v>73</v>
          </cell>
          <cell r="T453">
            <v>73</v>
          </cell>
          <cell r="U453">
            <v>73</v>
          </cell>
          <cell r="V453">
            <v>73</v>
          </cell>
          <cell r="W453">
            <v>73</v>
          </cell>
          <cell r="X453">
            <v>73</v>
          </cell>
          <cell r="Y453">
            <v>52</v>
          </cell>
          <cell r="Z453">
            <v>52</v>
          </cell>
          <cell r="AA453">
            <v>52</v>
          </cell>
        </row>
        <row r="454">
          <cell r="E454" t="str">
            <v>38-181167-00</v>
          </cell>
          <cell r="G454" t="str">
            <v>A</v>
          </cell>
          <cell r="H454" t="str">
            <v>CABLE,RAW,PAIRED,1PR,18AWG,300V,FOIL</v>
          </cell>
          <cell r="I454">
            <v>4</v>
          </cell>
          <cell r="J454">
            <v>4</v>
          </cell>
          <cell r="K454" t="str">
            <v>FT</v>
          </cell>
          <cell r="L454" t="str">
            <v>Y</v>
          </cell>
          <cell r="M454" t="str">
            <v xml:space="preserve">   </v>
          </cell>
          <cell r="N454" t="str">
            <v>L</v>
          </cell>
          <cell r="O454" t="str">
            <v>ZZ</v>
          </cell>
          <cell r="P454" t="str">
            <v>ALPHA WIRE</v>
          </cell>
          <cell r="Q454" t="str">
            <v>2241C</v>
          </cell>
          <cell r="T454">
            <v>0</v>
          </cell>
          <cell r="V454">
            <v>0</v>
          </cell>
          <cell r="X454">
            <v>0</v>
          </cell>
          <cell r="Z454">
            <v>0</v>
          </cell>
        </row>
        <row r="455">
          <cell r="E455" t="str">
            <v>10-00060-00</v>
          </cell>
          <cell r="G455" t="str">
            <v>B</v>
          </cell>
          <cell r="H455" t="str">
            <v>HEAT SHRINK TUBING,.25,BLACK</v>
          </cell>
          <cell r="I455">
            <v>0.5</v>
          </cell>
          <cell r="J455">
            <v>0.5</v>
          </cell>
          <cell r="K455" t="str">
            <v>FT</v>
          </cell>
          <cell r="L455" t="str">
            <v>Y</v>
          </cell>
          <cell r="M455" t="str">
            <v xml:space="preserve">   </v>
          </cell>
          <cell r="N455" t="str">
            <v>L</v>
          </cell>
          <cell r="O455" t="str">
            <v>ZZ</v>
          </cell>
          <cell r="P455" t="str">
            <v>THOMAS &amp; BETTS</v>
          </cell>
          <cell r="Q455" t="str">
            <v>CP0250-0-25</v>
          </cell>
          <cell r="T455">
            <v>0</v>
          </cell>
          <cell r="V455">
            <v>0</v>
          </cell>
          <cell r="X455">
            <v>0</v>
          </cell>
          <cell r="Z455">
            <v>0</v>
          </cell>
        </row>
        <row r="456">
          <cell r="E456" t="str">
            <v>31-00233-00</v>
          </cell>
          <cell r="G456" t="str">
            <v>A</v>
          </cell>
          <cell r="H456" t="str">
            <v>TAPE,COPPER FOIL,1/2</v>
          </cell>
          <cell r="I456">
            <v>0.5</v>
          </cell>
          <cell r="J456">
            <v>0.5</v>
          </cell>
          <cell r="K456" t="str">
            <v>FT</v>
          </cell>
          <cell r="L456" t="str">
            <v>Y</v>
          </cell>
          <cell r="M456" t="str">
            <v xml:space="preserve">   </v>
          </cell>
          <cell r="N456" t="str">
            <v>L</v>
          </cell>
          <cell r="O456" t="str">
            <v>ZZ</v>
          </cell>
          <cell r="P456" t="str">
            <v>3M</v>
          </cell>
          <cell r="Q456" t="str">
            <v>1181 TAPE (1/2)</v>
          </cell>
          <cell r="T456">
            <v>0</v>
          </cell>
          <cell r="V456">
            <v>0</v>
          </cell>
          <cell r="X456">
            <v>0</v>
          </cell>
          <cell r="Z456">
            <v>0</v>
          </cell>
        </row>
        <row r="457">
          <cell r="E457" t="str">
            <v>79-00021-02</v>
          </cell>
          <cell r="G457" t="str">
            <v>A</v>
          </cell>
          <cell r="H457" t="str">
            <v>LABEL,CBL MARKING,1X.5X1.5,BLANK,WRITE-O</v>
          </cell>
          <cell r="I457">
            <v>2</v>
          </cell>
          <cell r="J457">
            <v>2</v>
          </cell>
          <cell r="K457" t="str">
            <v>EA</v>
          </cell>
          <cell r="L457" t="str">
            <v>Y</v>
          </cell>
          <cell r="M457" t="str">
            <v xml:space="preserve">   </v>
          </cell>
          <cell r="N457" t="str">
            <v>L</v>
          </cell>
          <cell r="O457" t="str">
            <v>ZZ</v>
          </cell>
          <cell r="P457" t="str">
            <v>THOMAS &amp; BETTS</v>
          </cell>
          <cell r="Q457" t="str">
            <v>WLP-1112</v>
          </cell>
          <cell r="T457">
            <v>0</v>
          </cell>
          <cell r="V457">
            <v>0</v>
          </cell>
          <cell r="X457">
            <v>0</v>
          </cell>
          <cell r="Z457">
            <v>0</v>
          </cell>
        </row>
        <row r="458">
          <cell r="E458" t="str">
            <v>668-288876-002</v>
          </cell>
          <cell r="G458" t="str">
            <v>A</v>
          </cell>
          <cell r="H458" t="str">
            <v>CONN,PLUG,D-SUB,COMBO,CRIMP STYLE,7W2</v>
          </cell>
          <cell r="I458">
            <v>1</v>
          </cell>
          <cell r="J458">
            <v>1</v>
          </cell>
          <cell r="K458" t="str">
            <v>EA</v>
          </cell>
          <cell r="L458" t="str">
            <v>Y</v>
          </cell>
          <cell r="M458" t="str">
            <v xml:space="preserve">   </v>
          </cell>
          <cell r="N458" t="str">
            <v>L</v>
          </cell>
          <cell r="O458" t="str">
            <v>ZZ</v>
          </cell>
          <cell r="P458" t="str">
            <v>CONEC ELEKTRONISCHE BAUELEMENTE GMBH</v>
          </cell>
          <cell r="Q458" t="str">
            <v>3007W2PXK99A10X</v>
          </cell>
          <cell r="T458">
            <v>0</v>
          </cell>
          <cell r="V458">
            <v>0</v>
          </cell>
          <cell r="X458">
            <v>0</v>
          </cell>
          <cell r="Z458">
            <v>0</v>
          </cell>
        </row>
        <row r="459">
          <cell r="E459" t="str">
            <v>669-111898-001</v>
          </cell>
          <cell r="G459" t="str">
            <v>B</v>
          </cell>
          <cell r="H459" t="str">
            <v>CONT,PIN,CRIMP,10A,20-16AWG,ROHS</v>
          </cell>
          <cell r="I459">
            <v>2</v>
          </cell>
          <cell r="J459">
            <v>2</v>
          </cell>
          <cell r="K459" t="str">
            <v>EA</v>
          </cell>
          <cell r="L459" t="str">
            <v>Y</v>
          </cell>
          <cell r="M459" t="str">
            <v xml:space="preserve">   </v>
          </cell>
          <cell r="N459" t="str">
            <v>L</v>
          </cell>
          <cell r="O459" t="str">
            <v>ZZ</v>
          </cell>
          <cell r="P459" t="str">
            <v>CONEC ELEKTRONISCHE BAUELEMENTE GMBH</v>
          </cell>
          <cell r="Q459" t="str">
            <v>131C11019X</v>
          </cell>
          <cell r="T459">
            <v>0</v>
          </cell>
          <cell r="V459">
            <v>0</v>
          </cell>
          <cell r="X459">
            <v>0</v>
          </cell>
          <cell r="Z459">
            <v>0</v>
          </cell>
        </row>
        <row r="460">
          <cell r="E460" t="str">
            <v>39-340908-15</v>
          </cell>
          <cell r="G460" t="str">
            <v>B</v>
          </cell>
          <cell r="H460" t="str">
            <v>BACKSHELL,15PIN,45DEG,METAL HOOD</v>
          </cell>
          <cell r="I460">
            <v>1</v>
          </cell>
          <cell r="J460">
            <v>1</v>
          </cell>
          <cell r="K460" t="str">
            <v>EA</v>
          </cell>
          <cell r="L460" t="str">
            <v>Y</v>
          </cell>
          <cell r="M460" t="str">
            <v xml:space="preserve">   </v>
          </cell>
          <cell r="N460" t="str">
            <v>L</v>
          </cell>
          <cell r="O460" t="str">
            <v>ZZ</v>
          </cell>
          <cell r="P460" t="str">
            <v>MOLEX, LLC</v>
          </cell>
          <cell r="Q460">
            <v>1727040097</v>
          </cell>
          <cell r="T460">
            <v>0</v>
          </cell>
          <cell r="V460">
            <v>0</v>
          </cell>
          <cell r="X460">
            <v>0</v>
          </cell>
          <cell r="Z460">
            <v>0</v>
          </cell>
        </row>
        <row r="461">
          <cell r="E461" t="str">
            <v>10-00061-00</v>
          </cell>
          <cell r="G461" t="str">
            <v>A</v>
          </cell>
          <cell r="H461" t="str">
            <v>HEAT SHRINK TUBING,.125,BLACK</v>
          </cell>
          <cell r="I461">
            <v>0.5</v>
          </cell>
          <cell r="J461">
            <v>0.5</v>
          </cell>
          <cell r="K461" t="str">
            <v>FT</v>
          </cell>
          <cell r="L461" t="str">
            <v>Y</v>
          </cell>
          <cell r="M461" t="str">
            <v xml:space="preserve">   </v>
          </cell>
          <cell r="N461" t="str">
            <v>L</v>
          </cell>
          <cell r="O461" t="str">
            <v>ZZ</v>
          </cell>
          <cell r="P461" t="str">
            <v>GOURMET</v>
          </cell>
          <cell r="Q461" t="str">
            <v>B218-SB</v>
          </cell>
          <cell r="T461">
            <v>0</v>
          </cell>
          <cell r="V461">
            <v>0</v>
          </cell>
          <cell r="X461">
            <v>0</v>
          </cell>
          <cell r="Z461">
            <v>0</v>
          </cell>
        </row>
        <row r="462">
          <cell r="E462" t="str">
            <v>39-178687-00</v>
          </cell>
          <cell r="G462" t="str">
            <v>B</v>
          </cell>
          <cell r="H462" t="str">
            <v>BACKSHELL,CLIP FOR FCT CONNS</v>
          </cell>
          <cell r="I462">
            <v>2</v>
          </cell>
          <cell r="J462">
            <v>2</v>
          </cell>
          <cell r="K462" t="str">
            <v>EA</v>
          </cell>
          <cell r="L462" t="str">
            <v>Y</v>
          </cell>
          <cell r="M462" t="str">
            <v xml:space="preserve">   </v>
          </cell>
          <cell r="N462" t="str">
            <v>L</v>
          </cell>
          <cell r="O462" t="str">
            <v>ZZ</v>
          </cell>
          <cell r="P462" t="str">
            <v>MOLEX, LLC</v>
          </cell>
          <cell r="Q462">
            <v>1731120066</v>
          </cell>
          <cell r="T462">
            <v>0</v>
          </cell>
          <cell r="V462">
            <v>0</v>
          </cell>
          <cell r="X462">
            <v>0</v>
          </cell>
          <cell r="Z462">
            <v>0</v>
          </cell>
        </row>
        <row r="463">
          <cell r="E463" t="str">
            <v>668-176838-001</v>
          </cell>
          <cell r="G463" t="str">
            <v>A</v>
          </cell>
          <cell r="H463" t="str">
            <v>CONN,PLUG,3POSN,15A,300VAC,5.08MM PITCH</v>
          </cell>
          <cell r="I463">
            <v>1</v>
          </cell>
          <cell r="J463">
            <v>1</v>
          </cell>
          <cell r="K463" t="str">
            <v>EA</v>
          </cell>
          <cell r="L463" t="str">
            <v xml:space="preserve"> </v>
          </cell>
          <cell r="M463" t="str">
            <v xml:space="preserve">   </v>
          </cell>
          <cell r="N463" t="str">
            <v>L</v>
          </cell>
          <cell r="O463" t="str">
            <v>ZZ</v>
          </cell>
          <cell r="P463" t="str">
            <v>TE CONNECTIVITY LTD</v>
          </cell>
          <cell r="Q463" t="str">
            <v>796635-3</v>
          </cell>
          <cell r="T463">
            <v>0</v>
          </cell>
          <cell r="V463">
            <v>0</v>
          </cell>
          <cell r="X463">
            <v>0</v>
          </cell>
          <cell r="Z463">
            <v>0</v>
          </cell>
        </row>
        <row r="464">
          <cell r="E464" t="str">
            <v>687-094492-010</v>
          </cell>
          <cell r="G464" t="str">
            <v>A</v>
          </cell>
          <cell r="H464" t="str">
            <v>FERR,INSUL,18 AWG,SHORT,3.0</v>
          </cell>
          <cell r="I464">
            <v>3</v>
          </cell>
          <cell r="J464">
            <v>3</v>
          </cell>
          <cell r="K464" t="str">
            <v>EA</v>
          </cell>
          <cell r="L464" t="str">
            <v>Y</v>
          </cell>
          <cell r="M464" t="str">
            <v xml:space="preserve">   </v>
          </cell>
          <cell r="N464" t="str">
            <v>L</v>
          </cell>
          <cell r="O464" t="str">
            <v>ZZ</v>
          </cell>
          <cell r="P464" t="str">
            <v>PHOENIX CONTACT</v>
          </cell>
          <cell r="Q464" t="str">
            <v>32 00 74 2</v>
          </cell>
          <cell r="T464">
            <v>0</v>
          </cell>
          <cell r="V464">
            <v>0</v>
          </cell>
          <cell r="X464">
            <v>0</v>
          </cell>
          <cell r="Z464">
            <v>0</v>
          </cell>
        </row>
        <row r="465">
          <cell r="E465" t="str">
            <v>79-10183-00</v>
          </cell>
          <cell r="G465" t="str">
            <v>B</v>
          </cell>
          <cell r="H465" t="str">
            <v>MARKERS,WIRE WRITE ON</v>
          </cell>
          <cell r="I465">
            <v>3</v>
          </cell>
          <cell r="J465">
            <v>3</v>
          </cell>
          <cell r="K465" t="str">
            <v>EA</v>
          </cell>
          <cell r="L465" t="str">
            <v>Y</v>
          </cell>
          <cell r="M465" t="str">
            <v xml:space="preserve">   </v>
          </cell>
          <cell r="N465" t="str">
            <v>L</v>
          </cell>
          <cell r="O465" t="str">
            <v>ZZ</v>
          </cell>
          <cell r="P465" t="str">
            <v>BRADY CORPORATION</v>
          </cell>
          <cell r="Q465" t="str">
            <v>SLFW-250-PK</v>
          </cell>
          <cell r="T465">
            <v>0</v>
          </cell>
          <cell r="V465">
            <v>0</v>
          </cell>
          <cell r="X465">
            <v>0</v>
          </cell>
          <cell r="Z465">
            <v>0</v>
          </cell>
        </row>
        <row r="466">
          <cell r="E466" t="str">
            <v>10-00089-00</v>
          </cell>
          <cell r="G466" t="str">
            <v>A</v>
          </cell>
          <cell r="H466" t="str">
            <v>HEAT SHRINK TUBING,.063,BLACK</v>
          </cell>
          <cell r="I466">
            <v>0.5</v>
          </cell>
          <cell r="J466">
            <v>0.5</v>
          </cell>
          <cell r="K466" t="str">
            <v>FT</v>
          </cell>
          <cell r="L466" t="str">
            <v>Y</v>
          </cell>
          <cell r="M466" t="str">
            <v xml:space="preserve">   </v>
          </cell>
          <cell r="N466" t="str">
            <v>L</v>
          </cell>
          <cell r="O466" t="str">
            <v>ZZ</v>
          </cell>
          <cell r="P466" t="str">
            <v>THOMAS &amp; BETTS</v>
          </cell>
          <cell r="Q466" t="str">
            <v>CP063-0-25</v>
          </cell>
          <cell r="T466">
            <v>0</v>
          </cell>
          <cell r="V466">
            <v>0</v>
          </cell>
          <cell r="X466">
            <v>0</v>
          </cell>
          <cell r="Z466">
            <v>0</v>
          </cell>
        </row>
        <row r="467">
          <cell r="E467" t="str">
            <v>225-286568-106</v>
          </cell>
          <cell r="G467" t="str">
            <v>A</v>
          </cell>
          <cell r="H467" t="str">
            <v>DIAG,WRG,24V,DC PWR TO TRMNL SVR</v>
          </cell>
          <cell r="I467">
            <v>1</v>
          </cell>
          <cell r="J467">
            <v>1</v>
          </cell>
          <cell r="K467" t="str">
            <v>EA</v>
          </cell>
          <cell r="L467" t="str">
            <v xml:space="preserve"> </v>
          </cell>
          <cell r="M467" t="str">
            <v xml:space="preserve">   </v>
          </cell>
          <cell r="N467" t="str">
            <v>Z</v>
          </cell>
          <cell r="O467" t="str">
            <v>ZZ</v>
          </cell>
          <cell r="T467">
            <v>0</v>
          </cell>
          <cell r="V467">
            <v>0</v>
          </cell>
          <cell r="X467">
            <v>0</v>
          </cell>
          <cell r="Z467">
            <v>0</v>
          </cell>
        </row>
        <row r="468">
          <cell r="E468" t="str">
            <v>74-10024-00</v>
          </cell>
          <cell r="G468" t="str">
            <v>P</v>
          </cell>
          <cell r="H468" t="str">
            <v>PROC. ELEC. ASS'Y INSTR.</v>
          </cell>
          <cell r="I468">
            <v>1</v>
          </cell>
          <cell r="J468">
            <v>1</v>
          </cell>
          <cell r="K468" t="str">
            <v>EA</v>
          </cell>
          <cell r="L468" t="str">
            <v>Y</v>
          </cell>
          <cell r="M468" t="str">
            <v xml:space="preserve">   </v>
          </cell>
          <cell r="N468" t="str">
            <v>Z</v>
          </cell>
          <cell r="O468" t="str">
            <v>ZZ</v>
          </cell>
          <cell r="T468">
            <v>0</v>
          </cell>
          <cell r="V468">
            <v>0</v>
          </cell>
          <cell r="X468">
            <v>0</v>
          </cell>
          <cell r="Z468">
            <v>0</v>
          </cell>
        </row>
        <row r="469">
          <cell r="E469" t="str">
            <v>74-024094-00</v>
          </cell>
          <cell r="G469" t="str">
            <v>U</v>
          </cell>
          <cell r="H469" t="str">
            <v>PROC,PART IDENTIFICATION</v>
          </cell>
          <cell r="I469">
            <v>1</v>
          </cell>
          <cell r="J469">
            <v>1</v>
          </cell>
          <cell r="K469" t="str">
            <v>EA</v>
          </cell>
          <cell r="L469" t="str">
            <v>Y</v>
          </cell>
          <cell r="M469" t="str">
            <v xml:space="preserve">   </v>
          </cell>
          <cell r="N469" t="str">
            <v>Z</v>
          </cell>
          <cell r="O469" t="str">
            <v>ZZ</v>
          </cell>
          <cell r="T469">
            <v>0</v>
          </cell>
          <cell r="V469">
            <v>0</v>
          </cell>
          <cell r="X469">
            <v>0</v>
          </cell>
          <cell r="Z469">
            <v>0</v>
          </cell>
        </row>
        <row r="470">
          <cell r="E470" t="str">
            <v>965-208382-001</v>
          </cell>
          <cell r="G470" t="str">
            <v>A</v>
          </cell>
          <cell r="H470" t="str">
            <v>EPOXY,FAST SET,50ML CNTNR SIZE</v>
          </cell>
          <cell r="I470">
            <v>1</v>
          </cell>
          <cell r="J470">
            <v>1</v>
          </cell>
          <cell r="K470" t="str">
            <v>EA</v>
          </cell>
          <cell r="L470" t="str">
            <v>Y</v>
          </cell>
          <cell r="M470" t="str">
            <v xml:space="preserve">   </v>
          </cell>
          <cell r="N470" t="str">
            <v>Z</v>
          </cell>
          <cell r="O470" t="str">
            <v>ZZ</v>
          </cell>
          <cell r="P470" t="str">
            <v>ITW DEVCON, INC.</v>
          </cell>
          <cell r="Q470">
            <v>14270</v>
          </cell>
          <cell r="T470">
            <v>0</v>
          </cell>
          <cell r="V470">
            <v>0</v>
          </cell>
          <cell r="X470">
            <v>0</v>
          </cell>
          <cell r="Z470">
            <v>0</v>
          </cell>
        </row>
        <row r="471">
          <cell r="E471" t="str">
            <v>79-10179-00</v>
          </cell>
          <cell r="G471" t="str">
            <v>A</v>
          </cell>
          <cell r="H471" t="str">
            <v>MARKER, WIRE (1-33)</v>
          </cell>
          <cell r="I471">
            <v>1</v>
          </cell>
          <cell r="J471">
            <v>1</v>
          </cell>
          <cell r="K471" t="str">
            <v>EA</v>
          </cell>
          <cell r="L471" t="str">
            <v>Y</v>
          </cell>
          <cell r="M471" t="str">
            <v xml:space="preserve">   </v>
          </cell>
          <cell r="N471" t="str">
            <v>Z</v>
          </cell>
          <cell r="O471" t="str">
            <v>ZZ</v>
          </cell>
          <cell r="P471" t="str">
            <v>BRADY CORPORATION</v>
          </cell>
          <cell r="Q471" t="str">
            <v>WM-1-33-3/4</v>
          </cell>
          <cell r="T471">
            <v>0</v>
          </cell>
          <cell r="V471">
            <v>0</v>
          </cell>
          <cell r="X471">
            <v>0</v>
          </cell>
          <cell r="Z471">
            <v>0</v>
          </cell>
        </row>
        <row r="472">
          <cell r="E472" t="str">
            <v>79-10444-00</v>
          </cell>
          <cell r="G472" t="str">
            <v>B</v>
          </cell>
          <cell r="H472" t="str">
            <v>LABEL,A-Z,0-15,(+),(-),(/),WIRE MARKING</v>
          </cell>
          <cell r="I472">
            <v>1</v>
          </cell>
          <cell r="J472">
            <v>1</v>
          </cell>
          <cell r="K472" t="str">
            <v>EA</v>
          </cell>
          <cell r="L472" t="str">
            <v>Y</v>
          </cell>
          <cell r="M472" t="str">
            <v xml:space="preserve">   </v>
          </cell>
          <cell r="N472" t="str">
            <v>Z</v>
          </cell>
          <cell r="O472" t="str">
            <v>ZZ</v>
          </cell>
          <cell r="P472" t="str">
            <v>BRADY CORPORATION</v>
          </cell>
          <cell r="Q472" t="str">
            <v>PWM-PK-2</v>
          </cell>
          <cell r="T472">
            <v>0</v>
          </cell>
          <cell r="V472">
            <v>0</v>
          </cell>
          <cell r="X472">
            <v>0</v>
          </cell>
          <cell r="Z472">
            <v>0</v>
          </cell>
        </row>
        <row r="473">
          <cell r="E473" t="str">
            <v>79-10183-00</v>
          </cell>
          <cell r="G473" t="str">
            <v>B</v>
          </cell>
          <cell r="H473" t="str">
            <v>MARKERS,WIRE WRITE ON</v>
          </cell>
          <cell r="I473">
            <v>1</v>
          </cell>
          <cell r="J473">
            <v>1</v>
          </cell>
          <cell r="K473" t="str">
            <v>EA</v>
          </cell>
          <cell r="L473" t="str">
            <v>Y</v>
          </cell>
          <cell r="M473" t="str">
            <v xml:space="preserve">   </v>
          </cell>
          <cell r="N473" t="str">
            <v>Z</v>
          </cell>
          <cell r="O473" t="str">
            <v>ZZ</v>
          </cell>
          <cell r="P473" t="str">
            <v>BRADY CORPORATION</v>
          </cell>
          <cell r="Q473" t="str">
            <v>SLFW-250-PK</v>
          </cell>
          <cell r="T473">
            <v>0</v>
          </cell>
          <cell r="V473">
            <v>0</v>
          </cell>
          <cell r="X473">
            <v>0</v>
          </cell>
          <cell r="Z473">
            <v>0</v>
          </cell>
        </row>
        <row r="474">
          <cell r="E474" t="str">
            <v>79-10179-01</v>
          </cell>
          <cell r="G474" t="str">
            <v>A</v>
          </cell>
          <cell r="H474" t="str">
            <v>MARKER, WIRE, 34-66</v>
          </cell>
          <cell r="I474">
            <v>1</v>
          </cell>
          <cell r="J474">
            <v>1</v>
          </cell>
          <cell r="K474" t="str">
            <v>EA</v>
          </cell>
          <cell r="L474" t="str">
            <v>Y</v>
          </cell>
          <cell r="M474" t="str">
            <v xml:space="preserve">   </v>
          </cell>
          <cell r="N474" t="str">
            <v>Z</v>
          </cell>
          <cell r="O474" t="str">
            <v>ZZ</v>
          </cell>
          <cell r="T474">
            <v>0</v>
          </cell>
          <cell r="V474">
            <v>0</v>
          </cell>
          <cell r="X474">
            <v>0</v>
          </cell>
          <cell r="Z474">
            <v>0</v>
          </cell>
        </row>
        <row r="475">
          <cell r="E475" t="str">
            <v>79-10179-02</v>
          </cell>
          <cell r="G475" t="str">
            <v>A</v>
          </cell>
          <cell r="H475" t="str">
            <v>MARKER, WIRE 67-99</v>
          </cell>
          <cell r="I475">
            <v>1</v>
          </cell>
          <cell r="J475">
            <v>1</v>
          </cell>
          <cell r="K475" t="str">
            <v>EA</v>
          </cell>
          <cell r="L475" t="str">
            <v>Y</v>
          </cell>
          <cell r="M475" t="str">
            <v xml:space="preserve">   </v>
          </cell>
          <cell r="N475" t="str">
            <v>Z</v>
          </cell>
          <cell r="O475" t="str">
            <v>ZZ</v>
          </cell>
          <cell r="T475">
            <v>0</v>
          </cell>
          <cell r="V475">
            <v>0</v>
          </cell>
          <cell r="X475">
            <v>0</v>
          </cell>
          <cell r="Z475">
            <v>0</v>
          </cell>
        </row>
        <row r="476">
          <cell r="E476" t="str">
            <v>79-00021-00</v>
          </cell>
          <cell r="G476" t="str">
            <v>A</v>
          </cell>
          <cell r="H476" t="str">
            <v>LABEL,BLANK 1 X 1/2</v>
          </cell>
          <cell r="I476">
            <v>1</v>
          </cell>
          <cell r="J476">
            <v>1</v>
          </cell>
          <cell r="K476" t="str">
            <v>EA</v>
          </cell>
          <cell r="L476" t="str">
            <v>Y</v>
          </cell>
          <cell r="M476" t="str">
            <v xml:space="preserve">   </v>
          </cell>
          <cell r="N476" t="str">
            <v>Z</v>
          </cell>
          <cell r="O476" t="str">
            <v>ZZ</v>
          </cell>
          <cell r="P476" t="str">
            <v>THOMAS &amp; BETTS</v>
          </cell>
          <cell r="Q476" t="str">
            <v>WES-1112</v>
          </cell>
          <cell r="T476">
            <v>0</v>
          </cell>
          <cell r="V476">
            <v>0</v>
          </cell>
          <cell r="X476">
            <v>0</v>
          </cell>
          <cell r="Z476">
            <v>0</v>
          </cell>
        </row>
        <row r="477">
          <cell r="E477" t="str">
            <v>79-00021-01</v>
          </cell>
          <cell r="G477" t="str">
            <v>A</v>
          </cell>
          <cell r="H477" t="str">
            <v>LABEL,BLANK 1 X 1</v>
          </cell>
          <cell r="I477">
            <v>1</v>
          </cell>
          <cell r="J477">
            <v>1</v>
          </cell>
          <cell r="K477" t="str">
            <v>EA</v>
          </cell>
          <cell r="L477" t="str">
            <v>Y</v>
          </cell>
          <cell r="M477" t="str">
            <v xml:space="preserve">   </v>
          </cell>
          <cell r="N477" t="str">
            <v>Z</v>
          </cell>
          <cell r="O477" t="str">
            <v>ZZ</v>
          </cell>
          <cell r="P477" t="str">
            <v>T &amp; B</v>
          </cell>
          <cell r="Q477" t="str">
            <v>WES-1334</v>
          </cell>
          <cell r="T477">
            <v>0</v>
          </cell>
          <cell r="V477">
            <v>0</v>
          </cell>
          <cell r="X477">
            <v>0</v>
          </cell>
          <cell r="Z477">
            <v>0</v>
          </cell>
        </row>
        <row r="478">
          <cell r="E478" t="str">
            <v>79-00021-02</v>
          </cell>
          <cell r="G478" t="str">
            <v>A</v>
          </cell>
          <cell r="H478" t="str">
            <v>LABEL,CBL MARKING,1X.5X1.5,BLANK,WRITE-O</v>
          </cell>
          <cell r="I478">
            <v>1</v>
          </cell>
          <cell r="J478">
            <v>1</v>
          </cell>
          <cell r="K478" t="str">
            <v>EA</v>
          </cell>
          <cell r="L478" t="str">
            <v>Y</v>
          </cell>
          <cell r="M478" t="str">
            <v xml:space="preserve">   </v>
          </cell>
          <cell r="N478" t="str">
            <v>Z</v>
          </cell>
          <cell r="O478" t="str">
            <v>ZZ</v>
          </cell>
          <cell r="P478" t="str">
            <v>THOMAS &amp; BETTS</v>
          </cell>
          <cell r="Q478" t="str">
            <v>WLP-1112</v>
          </cell>
          <cell r="T478">
            <v>0</v>
          </cell>
          <cell r="V478">
            <v>0</v>
          </cell>
          <cell r="X478">
            <v>0</v>
          </cell>
          <cell r="Z478">
            <v>0</v>
          </cell>
        </row>
        <row r="479">
          <cell r="E479" t="str">
            <v>79-00021-03</v>
          </cell>
          <cell r="G479" t="str">
            <v>A</v>
          </cell>
          <cell r="H479" t="str">
            <v>LABEL,CBL MARKING,1X1X3,BLANK,WRITE-ON,S</v>
          </cell>
          <cell r="I479">
            <v>1</v>
          </cell>
          <cell r="J479">
            <v>1</v>
          </cell>
          <cell r="K479" t="str">
            <v>EA</v>
          </cell>
          <cell r="L479" t="str">
            <v>Y</v>
          </cell>
          <cell r="M479" t="str">
            <v xml:space="preserve">   </v>
          </cell>
          <cell r="N479" t="str">
            <v>Z</v>
          </cell>
          <cell r="O479" t="str">
            <v>ZZ</v>
          </cell>
          <cell r="P479" t="str">
            <v>THOMAS &amp; BETTS</v>
          </cell>
          <cell r="Q479" t="str">
            <v>WLP-1300</v>
          </cell>
          <cell r="T479">
            <v>0</v>
          </cell>
          <cell r="V479">
            <v>0</v>
          </cell>
          <cell r="X479">
            <v>0</v>
          </cell>
          <cell r="Z479">
            <v>0</v>
          </cell>
        </row>
        <row r="480">
          <cell r="E480" t="str">
            <v>79-00021-04</v>
          </cell>
          <cell r="G480" t="str">
            <v>B</v>
          </cell>
          <cell r="H480" t="str">
            <v>LABEL,CBL MARKING,1X1X5,BLANK,WRITE-ON,S</v>
          </cell>
          <cell r="I480">
            <v>1</v>
          </cell>
          <cell r="J480">
            <v>1</v>
          </cell>
          <cell r="K480" t="str">
            <v>EA</v>
          </cell>
          <cell r="L480" t="str">
            <v>Y</v>
          </cell>
          <cell r="M480" t="str">
            <v xml:space="preserve">   </v>
          </cell>
          <cell r="N480" t="str">
            <v>Z</v>
          </cell>
          <cell r="O480" t="str">
            <v>ZZ</v>
          </cell>
          <cell r="P480" t="str">
            <v>THOMAS &amp; BETTS</v>
          </cell>
          <cell r="Q480" t="str">
            <v>THT-139-461-2</v>
          </cell>
          <cell r="T480">
            <v>0</v>
          </cell>
          <cell r="V480">
            <v>0</v>
          </cell>
          <cell r="X480">
            <v>0</v>
          </cell>
          <cell r="Z480">
            <v>0</v>
          </cell>
        </row>
        <row r="481">
          <cell r="E481" t="str">
            <v>74-032409-00</v>
          </cell>
          <cell r="G481" t="str">
            <v>C</v>
          </cell>
          <cell r="H481" t="str">
            <v>WORKMANSHIP STANDARDS</v>
          </cell>
          <cell r="I481">
            <v>1</v>
          </cell>
          <cell r="J481">
            <v>1</v>
          </cell>
          <cell r="K481" t="str">
            <v>EA</v>
          </cell>
          <cell r="L481" t="str">
            <v>Y</v>
          </cell>
          <cell r="M481" t="str">
            <v xml:space="preserve">   </v>
          </cell>
          <cell r="N481" t="str">
            <v>Z</v>
          </cell>
          <cell r="O481" t="str">
            <v>ZZ</v>
          </cell>
          <cell r="T481">
            <v>0</v>
          </cell>
          <cell r="V481">
            <v>0</v>
          </cell>
          <cell r="X481">
            <v>0</v>
          </cell>
          <cell r="Z481">
            <v>0</v>
          </cell>
        </row>
        <row r="482">
          <cell r="E482" t="str">
            <v>202-328325-001</v>
          </cell>
          <cell r="G482" t="str">
            <v>F</v>
          </cell>
          <cell r="H482" t="str">
            <v>PROC,CRIMP TERMINATION GUIDELINE</v>
          </cell>
          <cell r="I482">
            <v>1</v>
          </cell>
          <cell r="J482">
            <v>1</v>
          </cell>
          <cell r="K482" t="str">
            <v>EA</v>
          </cell>
          <cell r="L482" t="str">
            <v>Y</v>
          </cell>
          <cell r="M482" t="str">
            <v xml:space="preserve">   </v>
          </cell>
          <cell r="N482" t="str">
            <v>Z</v>
          </cell>
          <cell r="O482" t="str">
            <v>ZZ</v>
          </cell>
          <cell r="T482">
            <v>0</v>
          </cell>
          <cell r="V482">
            <v>0</v>
          </cell>
          <cell r="X482">
            <v>0</v>
          </cell>
          <cell r="Z482">
            <v>0</v>
          </cell>
        </row>
        <row r="483">
          <cell r="E483" t="str">
            <v>74-024094-00</v>
          </cell>
          <cell r="G483" t="str">
            <v>U</v>
          </cell>
          <cell r="H483" t="str">
            <v>PROC,PART IDENTIFICATION</v>
          </cell>
          <cell r="I483">
            <v>1</v>
          </cell>
          <cell r="J483">
            <v>1</v>
          </cell>
          <cell r="K483" t="str">
            <v>EA</v>
          </cell>
          <cell r="L483" t="str">
            <v>Y</v>
          </cell>
          <cell r="M483" t="str">
            <v xml:space="preserve">   </v>
          </cell>
          <cell r="N483" t="str">
            <v>Z</v>
          </cell>
          <cell r="O483" t="str">
            <v>ZZ</v>
          </cell>
          <cell r="T483">
            <v>0</v>
          </cell>
          <cell r="V483">
            <v>0</v>
          </cell>
          <cell r="X483">
            <v>0</v>
          </cell>
          <cell r="Z483">
            <v>0</v>
          </cell>
        </row>
        <row r="484">
          <cell r="E484" t="str">
            <v>603-090436-001</v>
          </cell>
          <cell r="G484" t="str">
            <v>J</v>
          </cell>
          <cell r="H484" t="str">
            <v>SPECIFICATION,PACKAGING</v>
          </cell>
          <cell r="I484">
            <v>1</v>
          </cell>
          <cell r="J484">
            <v>1</v>
          </cell>
          <cell r="K484" t="str">
            <v>EA</v>
          </cell>
          <cell r="L484" t="str">
            <v>Y</v>
          </cell>
          <cell r="M484" t="str">
            <v xml:space="preserve">   </v>
          </cell>
          <cell r="N484" t="str">
            <v>Z</v>
          </cell>
          <cell r="O484" t="str">
            <v>ZZ</v>
          </cell>
          <cell r="T484">
            <v>0</v>
          </cell>
          <cell r="V484">
            <v>0</v>
          </cell>
          <cell r="X484">
            <v>0</v>
          </cell>
          <cell r="Z484">
            <v>0</v>
          </cell>
        </row>
        <row r="485">
          <cell r="E485" t="str">
            <v>853-286569-002</v>
          </cell>
          <cell r="F485" t="str">
            <v>CABLES</v>
          </cell>
          <cell r="G485" t="str">
            <v>B</v>
          </cell>
          <cell r="H485" t="str">
            <v>CA,PWR,AC INPUT,DC PS/LPB</v>
          </cell>
          <cell r="I485">
            <v>1</v>
          </cell>
          <cell r="J485">
            <v>1</v>
          </cell>
          <cell r="K485" t="str">
            <v>EA</v>
          </cell>
          <cell r="L485" t="str">
            <v xml:space="preserve"> </v>
          </cell>
          <cell r="M485" t="str">
            <v xml:space="preserve">   </v>
          </cell>
          <cell r="N485" t="str">
            <v>L</v>
          </cell>
          <cell r="O485" t="str">
            <v>ROGAR</v>
          </cell>
          <cell r="S485">
            <v>70</v>
          </cell>
          <cell r="T485">
            <v>70</v>
          </cell>
          <cell r="U485">
            <v>70</v>
          </cell>
          <cell r="V485">
            <v>70</v>
          </cell>
          <cell r="W485">
            <v>65</v>
          </cell>
          <cell r="X485">
            <v>65</v>
          </cell>
          <cell r="Y485">
            <v>60</v>
          </cell>
          <cell r="Z485">
            <v>60</v>
          </cell>
          <cell r="AA485">
            <v>55</v>
          </cell>
        </row>
        <row r="486">
          <cell r="E486" t="str">
            <v>38-162764-00</v>
          </cell>
          <cell r="G486" t="str">
            <v>A</v>
          </cell>
          <cell r="H486" t="str">
            <v>CABLE ASSY,IECM-IECF,208 VAC P</v>
          </cell>
          <cell r="I486">
            <v>1</v>
          </cell>
          <cell r="J486">
            <v>1</v>
          </cell>
          <cell r="K486" t="str">
            <v>EA</v>
          </cell>
          <cell r="L486" t="str">
            <v>Y</v>
          </cell>
          <cell r="M486" t="str">
            <v xml:space="preserve">   </v>
          </cell>
          <cell r="N486" t="str">
            <v>L</v>
          </cell>
          <cell r="O486" t="str">
            <v>ZZ</v>
          </cell>
          <cell r="T486">
            <v>0</v>
          </cell>
          <cell r="V486">
            <v>0</v>
          </cell>
          <cell r="X486">
            <v>0</v>
          </cell>
          <cell r="Z486">
            <v>0</v>
          </cell>
        </row>
        <row r="487">
          <cell r="E487" t="str">
            <v>39-158124-00</v>
          </cell>
          <cell r="G487" t="str">
            <v>C</v>
          </cell>
          <cell r="H487" t="str">
            <v>CONN,IEC C19,16A,250VAC,CA MT,BLK</v>
          </cell>
          <cell r="I487">
            <v>1</v>
          </cell>
          <cell r="J487">
            <v>1</v>
          </cell>
          <cell r="K487" t="str">
            <v>EA</v>
          </cell>
          <cell r="L487" t="str">
            <v>Y</v>
          </cell>
          <cell r="M487" t="str">
            <v xml:space="preserve">   </v>
          </cell>
          <cell r="N487" t="str">
            <v>L</v>
          </cell>
          <cell r="O487" t="str">
            <v>ZZ</v>
          </cell>
          <cell r="P487" t="str">
            <v>INTERPOWER</v>
          </cell>
          <cell r="Q487">
            <v>83011431</v>
          </cell>
          <cell r="T487">
            <v>0</v>
          </cell>
          <cell r="V487">
            <v>0</v>
          </cell>
          <cell r="X487">
            <v>0</v>
          </cell>
          <cell r="Z487">
            <v>0</v>
          </cell>
        </row>
        <row r="488">
          <cell r="E488" t="str">
            <v>79-00021-02</v>
          </cell>
          <cell r="G488" t="str">
            <v>A</v>
          </cell>
          <cell r="H488" t="str">
            <v>LABEL,CBL MARKING,1X.5X1.5,BLANK,WRITE-O</v>
          </cell>
          <cell r="I488">
            <v>2</v>
          </cell>
          <cell r="J488">
            <v>2</v>
          </cell>
          <cell r="K488" t="str">
            <v>EA</v>
          </cell>
          <cell r="L488" t="str">
            <v>Y</v>
          </cell>
          <cell r="M488" t="str">
            <v xml:space="preserve">   </v>
          </cell>
          <cell r="N488" t="str">
            <v>L</v>
          </cell>
          <cell r="O488" t="str">
            <v>ZZ</v>
          </cell>
          <cell r="P488" t="str">
            <v>THOMAS &amp; BETTS</v>
          </cell>
          <cell r="Q488" t="str">
            <v>WLP-1112</v>
          </cell>
          <cell r="T488">
            <v>0</v>
          </cell>
          <cell r="V488">
            <v>0</v>
          </cell>
          <cell r="X488">
            <v>0</v>
          </cell>
          <cell r="Z488">
            <v>0</v>
          </cell>
        </row>
        <row r="489">
          <cell r="E489" t="str">
            <v>74-10024-00</v>
          </cell>
          <cell r="G489" t="str">
            <v>P</v>
          </cell>
          <cell r="H489" t="str">
            <v>PROC. ELEC. ASS'Y INSTR.</v>
          </cell>
          <cell r="I489">
            <v>1</v>
          </cell>
          <cell r="J489">
            <v>1</v>
          </cell>
          <cell r="K489" t="str">
            <v>EA</v>
          </cell>
          <cell r="L489" t="str">
            <v>Y</v>
          </cell>
          <cell r="M489" t="str">
            <v xml:space="preserve">   </v>
          </cell>
          <cell r="N489" t="str">
            <v>Z</v>
          </cell>
          <cell r="O489" t="str">
            <v>ZZ</v>
          </cell>
          <cell r="T489">
            <v>0</v>
          </cell>
          <cell r="V489">
            <v>0</v>
          </cell>
          <cell r="X489">
            <v>0</v>
          </cell>
          <cell r="Z489">
            <v>0</v>
          </cell>
        </row>
        <row r="490">
          <cell r="E490" t="str">
            <v>74-024094-00</v>
          </cell>
          <cell r="G490" t="str">
            <v>U</v>
          </cell>
          <cell r="H490" t="str">
            <v>PROC,PART IDENTIFICATION</v>
          </cell>
          <cell r="I490">
            <v>1</v>
          </cell>
          <cell r="J490">
            <v>1</v>
          </cell>
          <cell r="K490" t="str">
            <v>EA</v>
          </cell>
          <cell r="L490" t="str">
            <v>Y</v>
          </cell>
          <cell r="M490" t="str">
            <v xml:space="preserve">   </v>
          </cell>
          <cell r="N490" t="str">
            <v>Z</v>
          </cell>
          <cell r="O490" t="str">
            <v>ZZ</v>
          </cell>
          <cell r="T490">
            <v>0</v>
          </cell>
          <cell r="V490">
            <v>0</v>
          </cell>
          <cell r="X490">
            <v>0</v>
          </cell>
          <cell r="Z490">
            <v>0</v>
          </cell>
        </row>
        <row r="491">
          <cell r="E491" t="str">
            <v>965-208382-001</v>
          </cell>
          <cell r="G491" t="str">
            <v>A</v>
          </cell>
          <cell r="H491" t="str">
            <v>EPOXY,FAST SET,50ML CNTNR SIZE</v>
          </cell>
          <cell r="I491">
            <v>1</v>
          </cell>
          <cell r="J491">
            <v>1</v>
          </cell>
          <cell r="K491" t="str">
            <v>EA</v>
          </cell>
          <cell r="L491" t="str">
            <v>Y</v>
          </cell>
          <cell r="M491" t="str">
            <v xml:space="preserve">   </v>
          </cell>
          <cell r="N491" t="str">
            <v>Z</v>
          </cell>
          <cell r="O491" t="str">
            <v>ZZ</v>
          </cell>
          <cell r="P491" t="str">
            <v>ITW DEVCON, INC.</v>
          </cell>
          <cell r="Q491">
            <v>14270</v>
          </cell>
          <cell r="T491">
            <v>0</v>
          </cell>
          <cell r="V491">
            <v>0</v>
          </cell>
          <cell r="X491">
            <v>0</v>
          </cell>
          <cell r="Z491">
            <v>0</v>
          </cell>
        </row>
        <row r="492">
          <cell r="E492" t="str">
            <v>79-10179-00</v>
          </cell>
          <cell r="G492" t="str">
            <v>A</v>
          </cell>
          <cell r="H492" t="str">
            <v>MARKER, WIRE (1-33)</v>
          </cell>
          <cell r="I492">
            <v>1</v>
          </cell>
          <cell r="J492">
            <v>1</v>
          </cell>
          <cell r="K492" t="str">
            <v>EA</v>
          </cell>
          <cell r="L492" t="str">
            <v>Y</v>
          </cell>
          <cell r="M492" t="str">
            <v xml:space="preserve">   </v>
          </cell>
          <cell r="N492" t="str">
            <v>Z</v>
          </cell>
          <cell r="O492" t="str">
            <v>ZZ</v>
          </cell>
          <cell r="P492" t="str">
            <v>BRADY CORPORATION</v>
          </cell>
          <cell r="Q492" t="str">
            <v>WM-1-33-3/4</v>
          </cell>
          <cell r="T492">
            <v>0</v>
          </cell>
          <cell r="V492">
            <v>0</v>
          </cell>
          <cell r="X492">
            <v>0</v>
          </cell>
          <cell r="Z492">
            <v>0</v>
          </cell>
        </row>
        <row r="493">
          <cell r="E493" t="str">
            <v>79-10444-00</v>
          </cell>
          <cell r="G493" t="str">
            <v>B</v>
          </cell>
          <cell r="H493" t="str">
            <v>LABEL,A-Z,0-15,(+),(-),(/),WIRE MARKING</v>
          </cell>
          <cell r="I493">
            <v>1</v>
          </cell>
          <cell r="J493">
            <v>1</v>
          </cell>
          <cell r="K493" t="str">
            <v>EA</v>
          </cell>
          <cell r="L493" t="str">
            <v>Y</v>
          </cell>
          <cell r="M493" t="str">
            <v xml:space="preserve">   </v>
          </cell>
          <cell r="N493" t="str">
            <v>Z</v>
          </cell>
          <cell r="O493" t="str">
            <v>ZZ</v>
          </cell>
          <cell r="P493" t="str">
            <v>BRADY CORPORATION</v>
          </cell>
          <cell r="Q493" t="str">
            <v>PWM-PK-2</v>
          </cell>
          <cell r="T493">
            <v>0</v>
          </cell>
          <cell r="V493">
            <v>0</v>
          </cell>
          <cell r="X493">
            <v>0</v>
          </cell>
          <cell r="Z493">
            <v>0</v>
          </cell>
        </row>
        <row r="494">
          <cell r="E494" t="str">
            <v>79-10183-00</v>
          </cell>
          <cell r="G494" t="str">
            <v>B</v>
          </cell>
          <cell r="H494" t="str">
            <v>MARKERS,WIRE WRITE ON</v>
          </cell>
          <cell r="I494">
            <v>1</v>
          </cell>
          <cell r="J494">
            <v>1</v>
          </cell>
          <cell r="K494" t="str">
            <v>EA</v>
          </cell>
          <cell r="L494" t="str">
            <v>Y</v>
          </cell>
          <cell r="M494" t="str">
            <v xml:space="preserve">   </v>
          </cell>
          <cell r="N494" t="str">
            <v>Z</v>
          </cell>
          <cell r="O494" t="str">
            <v>ZZ</v>
          </cell>
          <cell r="P494" t="str">
            <v>BRADY CORPORATION</v>
          </cell>
          <cell r="Q494" t="str">
            <v>SLFW-250-PK</v>
          </cell>
          <cell r="T494">
            <v>0</v>
          </cell>
          <cell r="V494">
            <v>0</v>
          </cell>
          <cell r="X494">
            <v>0</v>
          </cell>
          <cell r="Z494">
            <v>0</v>
          </cell>
        </row>
        <row r="495">
          <cell r="E495" t="str">
            <v>79-10179-01</v>
          </cell>
          <cell r="G495" t="str">
            <v>A</v>
          </cell>
          <cell r="H495" t="str">
            <v>MARKER, WIRE, 34-66</v>
          </cell>
          <cell r="I495">
            <v>1</v>
          </cell>
          <cell r="J495">
            <v>1</v>
          </cell>
          <cell r="K495" t="str">
            <v>EA</v>
          </cell>
          <cell r="L495" t="str">
            <v>Y</v>
          </cell>
          <cell r="M495" t="str">
            <v xml:space="preserve">   </v>
          </cell>
          <cell r="N495" t="str">
            <v>Z</v>
          </cell>
          <cell r="O495" t="str">
            <v>ZZ</v>
          </cell>
          <cell r="T495">
            <v>0</v>
          </cell>
          <cell r="V495">
            <v>0</v>
          </cell>
          <cell r="X495">
            <v>0</v>
          </cell>
          <cell r="Z495">
            <v>0</v>
          </cell>
        </row>
        <row r="496">
          <cell r="E496" t="str">
            <v>79-10179-02</v>
          </cell>
          <cell r="G496" t="str">
            <v>A</v>
          </cell>
          <cell r="H496" t="str">
            <v>MARKER, WIRE 67-99</v>
          </cell>
          <cell r="I496">
            <v>1</v>
          </cell>
          <cell r="J496">
            <v>1</v>
          </cell>
          <cell r="K496" t="str">
            <v>EA</v>
          </cell>
          <cell r="L496" t="str">
            <v>Y</v>
          </cell>
          <cell r="M496" t="str">
            <v xml:space="preserve">   </v>
          </cell>
          <cell r="N496" t="str">
            <v>Z</v>
          </cell>
          <cell r="O496" t="str">
            <v>ZZ</v>
          </cell>
          <cell r="T496">
            <v>0</v>
          </cell>
          <cell r="V496">
            <v>0</v>
          </cell>
          <cell r="X496">
            <v>0</v>
          </cell>
          <cell r="Z496">
            <v>0</v>
          </cell>
        </row>
        <row r="497">
          <cell r="E497" t="str">
            <v>79-00021-00</v>
          </cell>
          <cell r="G497" t="str">
            <v>A</v>
          </cell>
          <cell r="H497" t="str">
            <v>LABEL,BLANK 1 X 1/2</v>
          </cell>
          <cell r="I497">
            <v>1</v>
          </cell>
          <cell r="J497">
            <v>1</v>
          </cell>
          <cell r="K497" t="str">
            <v>EA</v>
          </cell>
          <cell r="L497" t="str">
            <v>Y</v>
          </cell>
          <cell r="M497" t="str">
            <v xml:space="preserve">   </v>
          </cell>
          <cell r="N497" t="str">
            <v>Z</v>
          </cell>
          <cell r="O497" t="str">
            <v>ZZ</v>
          </cell>
          <cell r="P497" t="str">
            <v>THOMAS &amp; BETTS</v>
          </cell>
          <cell r="Q497" t="str">
            <v>WES-1112</v>
          </cell>
          <cell r="T497">
            <v>0</v>
          </cell>
          <cell r="V497">
            <v>0</v>
          </cell>
          <cell r="X497">
            <v>0</v>
          </cell>
          <cell r="Z497">
            <v>0</v>
          </cell>
        </row>
        <row r="498">
          <cell r="E498" t="str">
            <v>79-00021-01</v>
          </cell>
          <cell r="G498" t="str">
            <v>A</v>
          </cell>
          <cell r="H498" t="str">
            <v>LABEL,BLANK 1 X 1</v>
          </cell>
          <cell r="I498">
            <v>1</v>
          </cell>
          <cell r="J498">
            <v>1</v>
          </cell>
          <cell r="K498" t="str">
            <v>EA</v>
          </cell>
          <cell r="L498" t="str">
            <v>Y</v>
          </cell>
          <cell r="M498" t="str">
            <v xml:space="preserve">   </v>
          </cell>
          <cell r="N498" t="str">
            <v>Z</v>
          </cell>
          <cell r="O498" t="str">
            <v>ZZ</v>
          </cell>
          <cell r="P498" t="str">
            <v>T &amp; B</v>
          </cell>
          <cell r="Q498" t="str">
            <v>WES-1334</v>
          </cell>
          <cell r="T498">
            <v>0</v>
          </cell>
          <cell r="V498">
            <v>0</v>
          </cell>
          <cell r="X498">
            <v>0</v>
          </cell>
          <cell r="Z498">
            <v>0</v>
          </cell>
        </row>
        <row r="499">
          <cell r="E499" t="str">
            <v>79-00021-02</v>
          </cell>
          <cell r="G499" t="str">
            <v>A</v>
          </cell>
          <cell r="H499" t="str">
            <v>LABEL,CBL MARKING,1X.5X1.5,BLANK,WRITE-O</v>
          </cell>
          <cell r="I499">
            <v>1</v>
          </cell>
          <cell r="J499">
            <v>1</v>
          </cell>
          <cell r="K499" t="str">
            <v>EA</v>
          </cell>
          <cell r="L499" t="str">
            <v>Y</v>
          </cell>
          <cell r="M499" t="str">
            <v xml:space="preserve">   </v>
          </cell>
          <cell r="N499" t="str">
            <v>Z</v>
          </cell>
          <cell r="O499" t="str">
            <v>ZZ</v>
          </cell>
          <cell r="P499" t="str">
            <v>THOMAS &amp; BETTS</v>
          </cell>
          <cell r="Q499" t="str">
            <v>WLP-1112</v>
          </cell>
          <cell r="T499">
            <v>0</v>
          </cell>
          <cell r="V499">
            <v>0</v>
          </cell>
          <cell r="X499">
            <v>0</v>
          </cell>
          <cell r="Z499">
            <v>0</v>
          </cell>
        </row>
        <row r="500">
          <cell r="E500" t="str">
            <v>79-00021-03</v>
          </cell>
          <cell r="G500" t="str">
            <v>A</v>
          </cell>
          <cell r="H500" t="str">
            <v>LABEL,CBL MARKING,1X1X3,BLANK,WRITE-ON,S</v>
          </cell>
          <cell r="I500">
            <v>1</v>
          </cell>
          <cell r="J500">
            <v>1</v>
          </cell>
          <cell r="K500" t="str">
            <v>EA</v>
          </cell>
          <cell r="L500" t="str">
            <v>Y</v>
          </cell>
          <cell r="M500" t="str">
            <v xml:space="preserve">   </v>
          </cell>
          <cell r="N500" t="str">
            <v>Z</v>
          </cell>
          <cell r="O500" t="str">
            <v>ZZ</v>
          </cell>
          <cell r="P500" t="str">
            <v>THOMAS &amp; BETTS</v>
          </cell>
          <cell r="Q500" t="str">
            <v>WLP-1300</v>
          </cell>
          <cell r="T500">
            <v>0</v>
          </cell>
          <cell r="V500">
            <v>0</v>
          </cell>
          <cell r="X500">
            <v>0</v>
          </cell>
          <cell r="Z500">
            <v>0</v>
          </cell>
        </row>
        <row r="501">
          <cell r="E501" t="str">
            <v>79-00021-04</v>
          </cell>
          <cell r="G501" t="str">
            <v>B</v>
          </cell>
          <cell r="H501" t="str">
            <v>LABEL,CBL MARKING,1X1X5,BLANK,WRITE-ON,S</v>
          </cell>
          <cell r="I501">
            <v>1</v>
          </cell>
          <cell r="J501">
            <v>1</v>
          </cell>
          <cell r="K501" t="str">
            <v>EA</v>
          </cell>
          <cell r="L501" t="str">
            <v>Y</v>
          </cell>
          <cell r="M501" t="str">
            <v xml:space="preserve">   </v>
          </cell>
          <cell r="N501" t="str">
            <v>Z</v>
          </cell>
          <cell r="O501" t="str">
            <v>ZZ</v>
          </cell>
          <cell r="P501" t="str">
            <v>THOMAS &amp; BETTS</v>
          </cell>
          <cell r="Q501" t="str">
            <v>THT-139-461-2</v>
          </cell>
          <cell r="T501">
            <v>0</v>
          </cell>
          <cell r="V501">
            <v>0</v>
          </cell>
          <cell r="X501">
            <v>0</v>
          </cell>
          <cell r="Z501">
            <v>0</v>
          </cell>
        </row>
        <row r="502">
          <cell r="E502" t="str">
            <v>74-032409-00</v>
          </cell>
          <cell r="G502" t="str">
            <v>C</v>
          </cell>
          <cell r="H502" t="str">
            <v>WORKMANSHIP STANDARDS</v>
          </cell>
          <cell r="I502">
            <v>1</v>
          </cell>
          <cell r="J502">
            <v>1</v>
          </cell>
          <cell r="K502" t="str">
            <v>EA</v>
          </cell>
          <cell r="L502" t="str">
            <v>Y</v>
          </cell>
          <cell r="M502" t="str">
            <v xml:space="preserve">   </v>
          </cell>
          <cell r="N502" t="str">
            <v>Z</v>
          </cell>
          <cell r="O502" t="str">
            <v>ZZ</v>
          </cell>
          <cell r="T502">
            <v>0</v>
          </cell>
          <cell r="V502">
            <v>0</v>
          </cell>
          <cell r="X502">
            <v>0</v>
          </cell>
          <cell r="Z502">
            <v>0</v>
          </cell>
        </row>
        <row r="503">
          <cell r="E503" t="str">
            <v>202-328325-001</v>
          </cell>
          <cell r="G503" t="str">
            <v>F</v>
          </cell>
          <cell r="H503" t="str">
            <v>PROC,CRIMP TERMINATION GUIDELINE</v>
          </cell>
          <cell r="I503">
            <v>1</v>
          </cell>
          <cell r="J503">
            <v>1</v>
          </cell>
          <cell r="K503" t="str">
            <v>EA</v>
          </cell>
          <cell r="L503" t="str">
            <v>Y</v>
          </cell>
          <cell r="M503" t="str">
            <v xml:space="preserve">   </v>
          </cell>
          <cell r="N503" t="str">
            <v>Z</v>
          </cell>
          <cell r="O503" t="str">
            <v>ZZ</v>
          </cell>
          <cell r="T503">
            <v>0</v>
          </cell>
          <cell r="V503">
            <v>0</v>
          </cell>
          <cell r="X503">
            <v>0</v>
          </cell>
          <cell r="Z503">
            <v>0</v>
          </cell>
        </row>
        <row r="504">
          <cell r="E504" t="str">
            <v>74-024094-00</v>
          </cell>
          <cell r="G504" t="str">
            <v>U</v>
          </cell>
          <cell r="H504" t="str">
            <v>PROC,PART IDENTIFICATION</v>
          </cell>
          <cell r="I504">
            <v>1</v>
          </cell>
          <cell r="J504">
            <v>1</v>
          </cell>
          <cell r="K504" t="str">
            <v>EA</v>
          </cell>
          <cell r="L504" t="str">
            <v>Y</v>
          </cell>
          <cell r="M504" t="str">
            <v xml:space="preserve">   </v>
          </cell>
          <cell r="N504" t="str">
            <v>Z</v>
          </cell>
          <cell r="O504" t="str">
            <v>ZZ</v>
          </cell>
          <cell r="T504">
            <v>0</v>
          </cell>
          <cell r="V504">
            <v>0</v>
          </cell>
          <cell r="X504">
            <v>0</v>
          </cell>
          <cell r="Z504">
            <v>0</v>
          </cell>
        </row>
        <row r="505">
          <cell r="E505" t="str">
            <v>603-090436-001</v>
          </cell>
          <cell r="G505" t="str">
            <v>J</v>
          </cell>
          <cell r="H505" t="str">
            <v>SPECIFICATION,PACKAGING</v>
          </cell>
          <cell r="I505">
            <v>1</v>
          </cell>
          <cell r="J505">
            <v>1</v>
          </cell>
          <cell r="K505" t="str">
            <v>EA</v>
          </cell>
          <cell r="L505" t="str">
            <v>Y</v>
          </cell>
          <cell r="M505" t="str">
            <v xml:space="preserve">   </v>
          </cell>
          <cell r="N505" t="str">
            <v>Z</v>
          </cell>
          <cell r="O505" t="str">
            <v>ZZ</v>
          </cell>
          <cell r="T505">
            <v>0</v>
          </cell>
          <cell r="V505">
            <v>0</v>
          </cell>
          <cell r="X505">
            <v>0</v>
          </cell>
          <cell r="Z505">
            <v>0</v>
          </cell>
        </row>
        <row r="506">
          <cell r="E506" t="str">
            <v>853-286327-002</v>
          </cell>
          <cell r="F506" t="str">
            <v>CABLES</v>
          </cell>
          <cell r="G506" t="str">
            <v>B</v>
          </cell>
          <cell r="H506" t="str">
            <v>CA,7W2-7W2,DC PWR TO NODE 0</v>
          </cell>
          <cell r="I506">
            <v>1</v>
          </cell>
          <cell r="J506">
            <v>1</v>
          </cell>
          <cell r="K506" t="str">
            <v>EA</v>
          </cell>
          <cell r="L506" t="str">
            <v xml:space="preserve"> </v>
          </cell>
          <cell r="M506" t="str">
            <v xml:space="preserve">   </v>
          </cell>
          <cell r="N506" t="str">
            <v>L</v>
          </cell>
          <cell r="O506" t="str">
            <v>FUTURE HARDWARE</v>
          </cell>
          <cell r="S506">
            <v>157.13</v>
          </cell>
          <cell r="T506">
            <v>157.13</v>
          </cell>
          <cell r="U506">
            <v>157.13</v>
          </cell>
          <cell r="V506">
            <v>157.13</v>
          </cell>
          <cell r="W506">
            <v>140.93</v>
          </cell>
          <cell r="X506">
            <v>140.93</v>
          </cell>
          <cell r="Y506">
            <v>136.01</v>
          </cell>
          <cell r="Z506">
            <v>136.01</v>
          </cell>
          <cell r="AA506">
            <v>130.96</v>
          </cell>
        </row>
        <row r="507">
          <cell r="E507" t="str">
            <v>39-108311-00</v>
          </cell>
          <cell r="G507" t="str">
            <v>B</v>
          </cell>
          <cell r="H507" t="str">
            <v>CONN,7W2,DB15M,5SIG 2PWR</v>
          </cell>
          <cell r="I507">
            <v>1</v>
          </cell>
          <cell r="J507">
            <v>1</v>
          </cell>
          <cell r="K507" t="str">
            <v>EA</v>
          </cell>
          <cell r="L507" t="str">
            <v>Y</v>
          </cell>
          <cell r="M507" t="str">
            <v xml:space="preserve">   </v>
          </cell>
          <cell r="N507" t="str">
            <v>L</v>
          </cell>
          <cell r="O507" t="str">
            <v>ZZ</v>
          </cell>
          <cell r="P507" t="str">
            <v>AMPHENOL</v>
          </cell>
          <cell r="Q507" t="str">
            <v>L717TWA7W2P</v>
          </cell>
          <cell r="T507">
            <v>0</v>
          </cell>
          <cell r="V507">
            <v>0</v>
          </cell>
          <cell r="X507">
            <v>0</v>
          </cell>
          <cell r="Z507">
            <v>0</v>
          </cell>
        </row>
        <row r="508">
          <cell r="E508" t="str">
            <v>39-108312-00</v>
          </cell>
          <cell r="G508" t="str">
            <v>B</v>
          </cell>
          <cell r="H508" t="str">
            <v>CONN,DB15F,7W2,5SIG 2PWR</v>
          </cell>
          <cell r="I508">
            <v>1</v>
          </cell>
          <cell r="J508">
            <v>1</v>
          </cell>
          <cell r="K508" t="str">
            <v>EA</v>
          </cell>
          <cell r="L508" t="str">
            <v>Y</v>
          </cell>
          <cell r="M508" t="str">
            <v xml:space="preserve">   </v>
          </cell>
          <cell r="N508" t="str">
            <v>L</v>
          </cell>
          <cell r="O508" t="str">
            <v>ZZ</v>
          </cell>
          <cell r="P508" t="str">
            <v>AMPHENOL</v>
          </cell>
          <cell r="Q508" t="str">
            <v>L77TWA7W2S</v>
          </cell>
          <cell r="T508">
            <v>0</v>
          </cell>
          <cell r="V508">
            <v>0</v>
          </cell>
          <cell r="X508">
            <v>0</v>
          </cell>
          <cell r="Z508">
            <v>0</v>
          </cell>
        </row>
        <row r="509">
          <cell r="E509" t="str">
            <v>39-340908-16</v>
          </cell>
          <cell r="G509" t="str">
            <v>B</v>
          </cell>
          <cell r="H509" t="str">
            <v>BACKSHELL,LRG 15PIN,45DEG,METAL HOOD</v>
          </cell>
          <cell r="I509">
            <v>1</v>
          </cell>
          <cell r="J509">
            <v>1</v>
          </cell>
          <cell r="K509" t="str">
            <v>EA</v>
          </cell>
          <cell r="L509" t="str">
            <v>Y</v>
          </cell>
          <cell r="M509" t="str">
            <v xml:space="preserve">   </v>
          </cell>
          <cell r="N509" t="str">
            <v>L</v>
          </cell>
          <cell r="O509" t="str">
            <v>ZZ</v>
          </cell>
          <cell r="P509" t="str">
            <v>MOLEX, LLC</v>
          </cell>
          <cell r="Q509">
            <v>1731110061</v>
          </cell>
          <cell r="T509">
            <v>0</v>
          </cell>
          <cell r="V509">
            <v>0</v>
          </cell>
          <cell r="X509">
            <v>0</v>
          </cell>
          <cell r="Z509">
            <v>0</v>
          </cell>
        </row>
        <row r="510">
          <cell r="E510" t="str">
            <v>39-108313-00</v>
          </cell>
          <cell r="G510" t="str">
            <v>B</v>
          </cell>
          <cell r="H510" t="str">
            <v>CONTACT,POWER,MALE PIN,20A,HYBRID DSUB</v>
          </cell>
          <cell r="I510">
            <v>2</v>
          </cell>
          <cell r="J510">
            <v>2</v>
          </cell>
          <cell r="K510" t="str">
            <v>EA</v>
          </cell>
          <cell r="L510" t="str">
            <v>Y</v>
          </cell>
          <cell r="M510" t="str">
            <v xml:space="preserve">   </v>
          </cell>
          <cell r="N510" t="str">
            <v>L</v>
          </cell>
          <cell r="O510" t="str">
            <v>ZZ</v>
          </cell>
          <cell r="P510" t="str">
            <v>AMPHENOL</v>
          </cell>
          <cell r="Q510" t="str">
            <v>L17DM53745-8</v>
          </cell>
          <cell r="T510">
            <v>0</v>
          </cell>
          <cell r="V510">
            <v>0</v>
          </cell>
          <cell r="X510">
            <v>0</v>
          </cell>
          <cell r="Z510">
            <v>0</v>
          </cell>
        </row>
        <row r="511">
          <cell r="E511" t="str">
            <v>39-108314-00</v>
          </cell>
          <cell r="G511" t="str">
            <v>B</v>
          </cell>
          <cell r="H511" t="str">
            <v>CONTACT,POWER,SKT,10AMP,HYBRID DS</v>
          </cell>
          <cell r="I511">
            <v>2</v>
          </cell>
          <cell r="J511">
            <v>2</v>
          </cell>
          <cell r="K511" t="str">
            <v>EA</v>
          </cell>
          <cell r="L511" t="str">
            <v>Y</v>
          </cell>
          <cell r="M511" t="str">
            <v xml:space="preserve">   </v>
          </cell>
          <cell r="N511" t="str">
            <v>L</v>
          </cell>
          <cell r="O511" t="str">
            <v>ZZ</v>
          </cell>
          <cell r="P511" t="str">
            <v>AMPHENOL</v>
          </cell>
          <cell r="Q511" t="str">
            <v>L17DM53744-7</v>
          </cell>
          <cell r="T511">
            <v>0</v>
          </cell>
          <cell r="V511">
            <v>0</v>
          </cell>
          <cell r="X511">
            <v>0</v>
          </cell>
          <cell r="Z511">
            <v>0</v>
          </cell>
        </row>
        <row r="512">
          <cell r="E512" t="str">
            <v>38-160752-00</v>
          </cell>
          <cell r="G512" t="str">
            <v>A</v>
          </cell>
          <cell r="H512" t="str">
            <v>CABLE,16AWG,1TWPR,SHIELD,600V</v>
          </cell>
          <cell r="I512">
            <v>5.5</v>
          </cell>
          <cell r="J512">
            <v>5.5</v>
          </cell>
          <cell r="K512" t="str">
            <v>FT</v>
          </cell>
          <cell r="L512" t="str">
            <v>Y</v>
          </cell>
          <cell r="M512" t="str">
            <v xml:space="preserve">   </v>
          </cell>
          <cell r="N512" t="str">
            <v>L</v>
          </cell>
          <cell r="O512" t="str">
            <v>ZZ</v>
          </cell>
          <cell r="P512" t="str">
            <v>BELDEN INC.</v>
          </cell>
          <cell r="Q512">
            <v>8719</v>
          </cell>
          <cell r="T512">
            <v>0</v>
          </cell>
          <cell r="V512">
            <v>0</v>
          </cell>
          <cell r="X512">
            <v>0</v>
          </cell>
          <cell r="Z512">
            <v>0</v>
          </cell>
        </row>
        <row r="513">
          <cell r="E513" t="str">
            <v>31-00233-00</v>
          </cell>
          <cell r="G513" t="str">
            <v>A</v>
          </cell>
          <cell r="H513" t="str">
            <v>TAPE,COPPER FOIL,1/2</v>
          </cell>
          <cell r="I513">
            <v>1</v>
          </cell>
          <cell r="J513">
            <v>1</v>
          </cell>
          <cell r="K513" t="str">
            <v>FT</v>
          </cell>
          <cell r="L513" t="str">
            <v>Y</v>
          </cell>
          <cell r="M513" t="str">
            <v xml:space="preserve">   </v>
          </cell>
          <cell r="N513" t="str">
            <v>L</v>
          </cell>
          <cell r="O513" t="str">
            <v>ZZ</v>
          </cell>
          <cell r="P513" t="str">
            <v>3M</v>
          </cell>
          <cell r="Q513" t="str">
            <v>1181 TAPE (1/2)</v>
          </cell>
          <cell r="T513">
            <v>0</v>
          </cell>
          <cell r="V513">
            <v>0</v>
          </cell>
          <cell r="X513">
            <v>0</v>
          </cell>
          <cell r="Z513">
            <v>0</v>
          </cell>
        </row>
        <row r="514">
          <cell r="E514" t="str">
            <v>10-00059-00</v>
          </cell>
          <cell r="G514" t="str">
            <v>A</v>
          </cell>
          <cell r="H514" t="str">
            <v>HEAT SHRINK TUBING,.375,BLACK</v>
          </cell>
          <cell r="I514">
            <v>0.5</v>
          </cell>
          <cell r="J514">
            <v>0.5</v>
          </cell>
          <cell r="K514" t="str">
            <v>FT</v>
          </cell>
          <cell r="L514" t="str">
            <v>Y</v>
          </cell>
          <cell r="M514" t="str">
            <v xml:space="preserve">   </v>
          </cell>
          <cell r="N514" t="str">
            <v>L</v>
          </cell>
          <cell r="O514" t="str">
            <v>ZZ</v>
          </cell>
          <cell r="P514" t="str">
            <v>THOMAS &amp; BETTS</v>
          </cell>
          <cell r="Q514" t="str">
            <v>CP0375-0-25</v>
          </cell>
          <cell r="T514">
            <v>0</v>
          </cell>
          <cell r="V514">
            <v>0</v>
          </cell>
          <cell r="X514">
            <v>0</v>
          </cell>
          <cell r="Z514">
            <v>0</v>
          </cell>
        </row>
        <row r="515">
          <cell r="E515" t="str">
            <v>79-00021-00</v>
          </cell>
          <cell r="G515" t="str">
            <v>A</v>
          </cell>
          <cell r="H515" t="str">
            <v>LABEL,BLANK 1 X 1/2</v>
          </cell>
          <cell r="I515">
            <v>2</v>
          </cell>
          <cell r="J515">
            <v>2</v>
          </cell>
          <cell r="K515" t="str">
            <v>EA</v>
          </cell>
          <cell r="L515" t="str">
            <v>Y</v>
          </cell>
          <cell r="M515" t="str">
            <v xml:space="preserve">   </v>
          </cell>
          <cell r="N515" t="str">
            <v>L</v>
          </cell>
          <cell r="O515" t="str">
            <v>ZZ</v>
          </cell>
          <cell r="P515" t="str">
            <v>THOMAS &amp; BETTS</v>
          </cell>
          <cell r="Q515" t="str">
            <v>WES-1112</v>
          </cell>
          <cell r="T515">
            <v>0</v>
          </cell>
          <cell r="V515">
            <v>0</v>
          </cell>
          <cell r="X515">
            <v>0</v>
          </cell>
          <cell r="Z515">
            <v>0</v>
          </cell>
        </row>
        <row r="516">
          <cell r="E516" t="str">
            <v>39-178687-00</v>
          </cell>
          <cell r="G516" t="str">
            <v>B</v>
          </cell>
          <cell r="H516" t="str">
            <v>BACKSHELL,CLIP FOR FCT CONNS</v>
          </cell>
          <cell r="I516">
            <v>4</v>
          </cell>
          <cell r="J516">
            <v>4</v>
          </cell>
          <cell r="K516" t="str">
            <v>EA</v>
          </cell>
          <cell r="L516" t="str">
            <v>Y</v>
          </cell>
          <cell r="M516" t="str">
            <v xml:space="preserve">   </v>
          </cell>
          <cell r="N516" t="str">
            <v>L</v>
          </cell>
          <cell r="O516" t="str">
            <v>ZZ</v>
          </cell>
          <cell r="P516" t="str">
            <v>MOLEX, LLC</v>
          </cell>
          <cell r="Q516">
            <v>1731120066</v>
          </cell>
          <cell r="T516">
            <v>0</v>
          </cell>
          <cell r="V516">
            <v>0</v>
          </cell>
          <cell r="X516">
            <v>0</v>
          </cell>
          <cell r="Z516">
            <v>0</v>
          </cell>
        </row>
        <row r="517">
          <cell r="E517" t="str">
            <v>10-00061-00</v>
          </cell>
          <cell r="G517" t="str">
            <v>A</v>
          </cell>
          <cell r="H517" t="str">
            <v>HEAT SHRINK TUBING,.125,BLACK</v>
          </cell>
          <cell r="I517">
            <v>0.5</v>
          </cell>
          <cell r="J517">
            <v>0.5</v>
          </cell>
          <cell r="K517" t="str">
            <v>FT</v>
          </cell>
          <cell r="L517" t="str">
            <v>Y</v>
          </cell>
          <cell r="M517" t="str">
            <v xml:space="preserve">   </v>
          </cell>
          <cell r="N517" t="str">
            <v>L</v>
          </cell>
          <cell r="O517" t="str">
            <v>ZZ</v>
          </cell>
          <cell r="P517" t="str">
            <v>GOURMET</v>
          </cell>
          <cell r="Q517" t="str">
            <v>B218-SB</v>
          </cell>
          <cell r="T517">
            <v>0</v>
          </cell>
          <cell r="V517">
            <v>0</v>
          </cell>
          <cell r="X517">
            <v>0</v>
          </cell>
          <cell r="Z517">
            <v>0</v>
          </cell>
        </row>
        <row r="518">
          <cell r="E518" t="str">
            <v>39-178688-15</v>
          </cell>
          <cell r="G518" t="str">
            <v>D</v>
          </cell>
          <cell r="H518" t="str">
            <v>BACKSHELL,D-SUB,METAL FOR CLIP,FCT</v>
          </cell>
          <cell r="I518">
            <v>1</v>
          </cell>
          <cell r="J518">
            <v>1</v>
          </cell>
          <cell r="K518" t="str">
            <v>EA</v>
          </cell>
          <cell r="L518" t="str">
            <v>Y</v>
          </cell>
          <cell r="M518" t="str">
            <v xml:space="preserve">   </v>
          </cell>
          <cell r="N518" t="str">
            <v>L</v>
          </cell>
          <cell r="O518" t="str">
            <v>ZZ</v>
          </cell>
          <cell r="P518" t="str">
            <v>MOLEX</v>
          </cell>
          <cell r="Q518">
            <v>1727040098</v>
          </cell>
          <cell r="T518">
            <v>0</v>
          </cell>
          <cell r="V518">
            <v>0</v>
          </cell>
          <cell r="X518">
            <v>0</v>
          </cell>
          <cell r="Z518">
            <v>0</v>
          </cell>
        </row>
        <row r="519">
          <cell r="E519" t="str">
            <v>74-10024-00</v>
          </cell>
          <cell r="G519" t="str">
            <v>P</v>
          </cell>
          <cell r="H519" t="str">
            <v>PROC. ELEC. ASS'Y INSTR.</v>
          </cell>
          <cell r="I519">
            <v>1</v>
          </cell>
          <cell r="J519">
            <v>1</v>
          </cell>
          <cell r="K519" t="str">
            <v>EA</v>
          </cell>
          <cell r="L519" t="str">
            <v>Y</v>
          </cell>
          <cell r="M519" t="str">
            <v xml:space="preserve">   </v>
          </cell>
          <cell r="N519" t="str">
            <v>Z</v>
          </cell>
          <cell r="O519" t="str">
            <v>ZZ</v>
          </cell>
          <cell r="T519">
            <v>0</v>
          </cell>
          <cell r="V519">
            <v>0</v>
          </cell>
          <cell r="X519">
            <v>0</v>
          </cell>
          <cell r="Z519">
            <v>0</v>
          </cell>
        </row>
        <row r="520">
          <cell r="E520" t="str">
            <v>74-024094-00</v>
          </cell>
          <cell r="G520" t="str">
            <v>U</v>
          </cell>
          <cell r="H520" t="str">
            <v>PROC,PART IDENTIFICATION</v>
          </cell>
          <cell r="I520">
            <v>1</v>
          </cell>
          <cell r="J520">
            <v>1</v>
          </cell>
          <cell r="K520" t="str">
            <v>EA</v>
          </cell>
          <cell r="L520" t="str">
            <v>Y</v>
          </cell>
          <cell r="M520" t="str">
            <v xml:space="preserve">   </v>
          </cell>
          <cell r="N520" t="str">
            <v>Z</v>
          </cell>
          <cell r="O520" t="str">
            <v>ZZ</v>
          </cell>
          <cell r="T520">
            <v>0</v>
          </cell>
          <cell r="V520">
            <v>0</v>
          </cell>
          <cell r="X520">
            <v>0</v>
          </cell>
          <cell r="Z520">
            <v>0</v>
          </cell>
        </row>
        <row r="521">
          <cell r="E521" t="str">
            <v>965-208382-001</v>
          </cell>
          <cell r="G521" t="str">
            <v>A</v>
          </cell>
          <cell r="H521" t="str">
            <v>EPOXY,FAST SET,50ML CNTNR SIZE</v>
          </cell>
          <cell r="I521">
            <v>1</v>
          </cell>
          <cell r="J521">
            <v>1</v>
          </cell>
          <cell r="K521" t="str">
            <v>EA</v>
          </cell>
          <cell r="L521" t="str">
            <v>Y</v>
          </cell>
          <cell r="M521" t="str">
            <v xml:space="preserve">   </v>
          </cell>
          <cell r="N521" t="str">
            <v>Z</v>
          </cell>
          <cell r="O521" t="str">
            <v>ZZ</v>
          </cell>
          <cell r="P521" t="str">
            <v>ITW DEVCON, INC.</v>
          </cell>
          <cell r="Q521">
            <v>14270</v>
          </cell>
          <cell r="T521">
            <v>0</v>
          </cell>
          <cell r="V521">
            <v>0</v>
          </cell>
          <cell r="X521">
            <v>0</v>
          </cell>
          <cell r="Z521">
            <v>0</v>
          </cell>
        </row>
        <row r="522">
          <cell r="E522" t="str">
            <v>79-10179-00</v>
          </cell>
          <cell r="G522" t="str">
            <v>A</v>
          </cell>
          <cell r="H522" t="str">
            <v>MARKER, WIRE (1-33)</v>
          </cell>
          <cell r="I522">
            <v>1</v>
          </cell>
          <cell r="J522">
            <v>1</v>
          </cell>
          <cell r="K522" t="str">
            <v>EA</v>
          </cell>
          <cell r="L522" t="str">
            <v>Y</v>
          </cell>
          <cell r="M522" t="str">
            <v xml:space="preserve">   </v>
          </cell>
          <cell r="N522" t="str">
            <v>Z</v>
          </cell>
          <cell r="O522" t="str">
            <v>ZZ</v>
          </cell>
          <cell r="P522" t="str">
            <v>BRADY CORPORATION</v>
          </cell>
          <cell r="Q522" t="str">
            <v>WM-1-33-3/4</v>
          </cell>
          <cell r="T522">
            <v>0</v>
          </cell>
          <cell r="V522">
            <v>0</v>
          </cell>
          <cell r="X522">
            <v>0</v>
          </cell>
          <cell r="Z522">
            <v>0</v>
          </cell>
        </row>
        <row r="523">
          <cell r="E523" t="str">
            <v>79-10444-00</v>
          </cell>
          <cell r="G523" t="str">
            <v>B</v>
          </cell>
          <cell r="H523" t="str">
            <v>LABEL,A-Z,0-15,(+),(-),(/),WIRE MARKING</v>
          </cell>
          <cell r="I523">
            <v>1</v>
          </cell>
          <cell r="J523">
            <v>1</v>
          </cell>
          <cell r="K523" t="str">
            <v>EA</v>
          </cell>
          <cell r="L523" t="str">
            <v>Y</v>
          </cell>
          <cell r="M523" t="str">
            <v xml:space="preserve">   </v>
          </cell>
          <cell r="N523" t="str">
            <v>Z</v>
          </cell>
          <cell r="O523" t="str">
            <v>ZZ</v>
          </cell>
          <cell r="P523" t="str">
            <v>BRADY CORPORATION</v>
          </cell>
          <cell r="Q523" t="str">
            <v>PWM-PK-2</v>
          </cell>
          <cell r="T523">
            <v>0</v>
          </cell>
          <cell r="V523">
            <v>0</v>
          </cell>
          <cell r="X523">
            <v>0</v>
          </cell>
          <cell r="Z523">
            <v>0</v>
          </cell>
        </row>
        <row r="524">
          <cell r="E524" t="str">
            <v>79-10183-00</v>
          </cell>
          <cell r="G524" t="str">
            <v>B</v>
          </cell>
          <cell r="H524" t="str">
            <v>MARKERS,WIRE WRITE ON</v>
          </cell>
          <cell r="I524">
            <v>1</v>
          </cell>
          <cell r="J524">
            <v>1</v>
          </cell>
          <cell r="K524" t="str">
            <v>EA</v>
          </cell>
          <cell r="L524" t="str">
            <v>Y</v>
          </cell>
          <cell r="M524" t="str">
            <v xml:space="preserve">   </v>
          </cell>
          <cell r="N524" t="str">
            <v>Z</v>
          </cell>
          <cell r="O524" t="str">
            <v>ZZ</v>
          </cell>
          <cell r="P524" t="str">
            <v>BRADY CORPORATION</v>
          </cell>
          <cell r="Q524" t="str">
            <v>SLFW-250-PK</v>
          </cell>
          <cell r="T524">
            <v>0</v>
          </cell>
          <cell r="V524">
            <v>0</v>
          </cell>
          <cell r="X524">
            <v>0</v>
          </cell>
          <cell r="Z524">
            <v>0</v>
          </cell>
        </row>
        <row r="525">
          <cell r="E525" t="str">
            <v>79-10179-01</v>
          </cell>
          <cell r="G525" t="str">
            <v>A</v>
          </cell>
          <cell r="H525" t="str">
            <v>MARKER, WIRE, 34-66</v>
          </cell>
          <cell r="I525">
            <v>1</v>
          </cell>
          <cell r="J525">
            <v>1</v>
          </cell>
          <cell r="K525" t="str">
            <v>EA</v>
          </cell>
          <cell r="L525" t="str">
            <v>Y</v>
          </cell>
          <cell r="M525" t="str">
            <v xml:space="preserve">   </v>
          </cell>
          <cell r="N525" t="str">
            <v>Z</v>
          </cell>
          <cell r="O525" t="str">
            <v>ZZ</v>
          </cell>
          <cell r="T525">
            <v>0</v>
          </cell>
          <cell r="V525">
            <v>0</v>
          </cell>
          <cell r="X525">
            <v>0</v>
          </cell>
          <cell r="Z525">
            <v>0</v>
          </cell>
        </row>
        <row r="526">
          <cell r="E526" t="str">
            <v>79-10179-02</v>
          </cell>
          <cell r="G526" t="str">
            <v>A</v>
          </cell>
          <cell r="H526" t="str">
            <v>MARKER, WIRE 67-99</v>
          </cell>
          <cell r="I526">
            <v>1</v>
          </cell>
          <cell r="J526">
            <v>1</v>
          </cell>
          <cell r="K526" t="str">
            <v>EA</v>
          </cell>
          <cell r="L526" t="str">
            <v>Y</v>
          </cell>
          <cell r="M526" t="str">
            <v xml:space="preserve">   </v>
          </cell>
          <cell r="N526" t="str">
            <v>Z</v>
          </cell>
          <cell r="O526" t="str">
            <v>ZZ</v>
          </cell>
          <cell r="T526">
            <v>0</v>
          </cell>
          <cell r="V526">
            <v>0</v>
          </cell>
          <cell r="X526">
            <v>0</v>
          </cell>
          <cell r="Z526">
            <v>0</v>
          </cell>
        </row>
        <row r="527">
          <cell r="E527" t="str">
            <v>79-00021-00</v>
          </cell>
          <cell r="G527" t="str">
            <v>A</v>
          </cell>
          <cell r="H527" t="str">
            <v>LABEL,BLANK 1 X 1/2</v>
          </cell>
          <cell r="I527">
            <v>1</v>
          </cell>
          <cell r="J527">
            <v>1</v>
          </cell>
          <cell r="K527" t="str">
            <v>EA</v>
          </cell>
          <cell r="L527" t="str">
            <v>Y</v>
          </cell>
          <cell r="M527" t="str">
            <v xml:space="preserve">   </v>
          </cell>
          <cell r="N527" t="str">
            <v>Z</v>
          </cell>
          <cell r="O527" t="str">
            <v>ZZ</v>
          </cell>
          <cell r="P527" t="str">
            <v>THOMAS &amp; BETTS</v>
          </cell>
          <cell r="Q527" t="str">
            <v>WES-1112</v>
          </cell>
          <cell r="T527">
            <v>0</v>
          </cell>
          <cell r="V527">
            <v>0</v>
          </cell>
          <cell r="X527">
            <v>0</v>
          </cell>
          <cell r="Z527">
            <v>0</v>
          </cell>
        </row>
        <row r="528">
          <cell r="E528" t="str">
            <v>79-00021-01</v>
          </cell>
          <cell r="G528" t="str">
            <v>A</v>
          </cell>
          <cell r="H528" t="str">
            <v>LABEL,BLANK 1 X 1</v>
          </cell>
          <cell r="I528">
            <v>1</v>
          </cell>
          <cell r="J528">
            <v>1</v>
          </cell>
          <cell r="K528" t="str">
            <v>EA</v>
          </cell>
          <cell r="L528" t="str">
            <v>Y</v>
          </cell>
          <cell r="M528" t="str">
            <v xml:space="preserve">   </v>
          </cell>
          <cell r="N528" t="str">
            <v>Z</v>
          </cell>
          <cell r="O528" t="str">
            <v>ZZ</v>
          </cell>
          <cell r="P528" t="str">
            <v>T &amp; B</v>
          </cell>
          <cell r="Q528" t="str">
            <v>WES-1334</v>
          </cell>
          <cell r="T528">
            <v>0</v>
          </cell>
          <cell r="V528">
            <v>0</v>
          </cell>
          <cell r="X528">
            <v>0</v>
          </cell>
          <cell r="Z528">
            <v>0</v>
          </cell>
        </row>
        <row r="529">
          <cell r="E529" t="str">
            <v>79-00021-02</v>
          </cell>
          <cell r="G529" t="str">
            <v>A</v>
          </cell>
          <cell r="H529" t="str">
            <v>LABEL,CBL MARKING,1X.5X1.5,BLANK,WRITE-O</v>
          </cell>
          <cell r="I529">
            <v>1</v>
          </cell>
          <cell r="J529">
            <v>1</v>
          </cell>
          <cell r="K529" t="str">
            <v>EA</v>
          </cell>
          <cell r="L529" t="str">
            <v>Y</v>
          </cell>
          <cell r="M529" t="str">
            <v xml:space="preserve">   </v>
          </cell>
          <cell r="N529" t="str">
            <v>Z</v>
          </cell>
          <cell r="O529" t="str">
            <v>ZZ</v>
          </cell>
          <cell r="P529" t="str">
            <v>THOMAS &amp; BETTS</v>
          </cell>
          <cell r="Q529" t="str">
            <v>WLP-1112</v>
          </cell>
          <cell r="T529">
            <v>0</v>
          </cell>
          <cell r="V529">
            <v>0</v>
          </cell>
          <cell r="X529">
            <v>0</v>
          </cell>
          <cell r="Z529">
            <v>0</v>
          </cell>
        </row>
        <row r="530">
          <cell r="E530" t="str">
            <v>79-00021-03</v>
          </cell>
          <cell r="G530" t="str">
            <v>A</v>
          </cell>
          <cell r="H530" t="str">
            <v>LABEL,CBL MARKING,1X1X3,BLANK,WRITE-ON,S</v>
          </cell>
          <cell r="I530">
            <v>1</v>
          </cell>
          <cell r="J530">
            <v>1</v>
          </cell>
          <cell r="K530" t="str">
            <v>EA</v>
          </cell>
          <cell r="L530" t="str">
            <v>Y</v>
          </cell>
          <cell r="M530" t="str">
            <v xml:space="preserve">   </v>
          </cell>
          <cell r="N530" t="str">
            <v>Z</v>
          </cell>
          <cell r="O530" t="str">
            <v>ZZ</v>
          </cell>
          <cell r="P530" t="str">
            <v>THOMAS &amp; BETTS</v>
          </cell>
          <cell r="Q530" t="str">
            <v>WLP-1300</v>
          </cell>
          <cell r="T530">
            <v>0</v>
          </cell>
          <cell r="V530">
            <v>0</v>
          </cell>
          <cell r="X530">
            <v>0</v>
          </cell>
          <cell r="Z530">
            <v>0</v>
          </cell>
        </row>
        <row r="531">
          <cell r="E531" t="str">
            <v>79-00021-04</v>
          </cell>
          <cell r="G531" t="str">
            <v>B</v>
          </cell>
          <cell r="H531" t="str">
            <v>LABEL,CBL MARKING,1X1X5,BLANK,WRITE-ON,S</v>
          </cell>
          <cell r="I531">
            <v>1</v>
          </cell>
          <cell r="J531">
            <v>1</v>
          </cell>
          <cell r="K531" t="str">
            <v>EA</v>
          </cell>
          <cell r="L531" t="str">
            <v>Y</v>
          </cell>
          <cell r="M531" t="str">
            <v xml:space="preserve">   </v>
          </cell>
          <cell r="N531" t="str">
            <v>Z</v>
          </cell>
          <cell r="O531" t="str">
            <v>ZZ</v>
          </cell>
          <cell r="P531" t="str">
            <v>THOMAS &amp; BETTS</v>
          </cell>
          <cell r="Q531" t="str">
            <v>THT-139-461-2</v>
          </cell>
          <cell r="T531">
            <v>0</v>
          </cell>
          <cell r="V531">
            <v>0</v>
          </cell>
          <cell r="X531">
            <v>0</v>
          </cell>
          <cell r="Z531">
            <v>0</v>
          </cell>
        </row>
        <row r="532">
          <cell r="E532" t="str">
            <v>74-032409-00</v>
          </cell>
          <cell r="G532" t="str">
            <v>C</v>
          </cell>
          <cell r="H532" t="str">
            <v>WORKMANSHIP STANDARDS</v>
          </cell>
          <cell r="I532">
            <v>1</v>
          </cell>
          <cell r="J532">
            <v>1</v>
          </cell>
          <cell r="K532" t="str">
            <v>EA</v>
          </cell>
          <cell r="L532" t="str">
            <v>Y</v>
          </cell>
          <cell r="M532" t="str">
            <v xml:space="preserve">   </v>
          </cell>
          <cell r="N532" t="str">
            <v>Z</v>
          </cell>
          <cell r="O532" t="str">
            <v>ZZ</v>
          </cell>
          <cell r="T532">
            <v>0</v>
          </cell>
          <cell r="V532">
            <v>0</v>
          </cell>
          <cell r="X532">
            <v>0</v>
          </cell>
          <cell r="Z532">
            <v>0</v>
          </cell>
        </row>
        <row r="533">
          <cell r="E533" t="str">
            <v>202-328325-001</v>
          </cell>
          <cell r="G533" t="str">
            <v>F</v>
          </cell>
          <cell r="H533" t="str">
            <v>PROC,CRIMP TERMINATION GUIDELINE</v>
          </cell>
          <cell r="I533">
            <v>1</v>
          </cell>
          <cell r="J533">
            <v>1</v>
          </cell>
          <cell r="K533" t="str">
            <v>EA</v>
          </cell>
          <cell r="L533" t="str">
            <v>Y</v>
          </cell>
          <cell r="M533" t="str">
            <v xml:space="preserve">   </v>
          </cell>
          <cell r="N533" t="str">
            <v>Z</v>
          </cell>
          <cell r="O533" t="str">
            <v>ZZ</v>
          </cell>
          <cell r="T533">
            <v>0</v>
          </cell>
          <cell r="V533">
            <v>0</v>
          </cell>
          <cell r="X533">
            <v>0</v>
          </cell>
          <cell r="Z533">
            <v>0</v>
          </cell>
        </row>
        <row r="534">
          <cell r="E534" t="str">
            <v>74-024094-00</v>
          </cell>
          <cell r="G534" t="str">
            <v>U</v>
          </cell>
          <cell r="H534" t="str">
            <v>PROC,PART IDENTIFICATION</v>
          </cell>
          <cell r="I534">
            <v>1</v>
          </cell>
          <cell r="J534">
            <v>1</v>
          </cell>
          <cell r="K534" t="str">
            <v>EA</v>
          </cell>
          <cell r="L534" t="str">
            <v>Y</v>
          </cell>
          <cell r="M534" t="str">
            <v xml:space="preserve">   </v>
          </cell>
          <cell r="N534" t="str">
            <v>Z</v>
          </cell>
          <cell r="O534" t="str">
            <v>ZZ</v>
          </cell>
          <cell r="T534">
            <v>0</v>
          </cell>
          <cell r="V534">
            <v>0</v>
          </cell>
          <cell r="X534">
            <v>0</v>
          </cell>
          <cell r="Z534">
            <v>0</v>
          </cell>
        </row>
        <row r="535">
          <cell r="E535" t="str">
            <v>603-090436-001</v>
          </cell>
          <cell r="G535" t="str">
            <v>J</v>
          </cell>
          <cell r="H535" t="str">
            <v>SPECIFICATION,PACKAGING</v>
          </cell>
          <cell r="I535">
            <v>1</v>
          </cell>
          <cell r="J535">
            <v>1</v>
          </cell>
          <cell r="K535" t="str">
            <v>EA</v>
          </cell>
          <cell r="L535" t="str">
            <v>Y</v>
          </cell>
          <cell r="M535" t="str">
            <v xml:space="preserve">   </v>
          </cell>
          <cell r="N535" t="str">
            <v>Z</v>
          </cell>
          <cell r="O535" t="str">
            <v>ZZ</v>
          </cell>
          <cell r="T535">
            <v>0</v>
          </cell>
          <cell r="V535">
            <v>0</v>
          </cell>
          <cell r="X535">
            <v>0</v>
          </cell>
          <cell r="Z535">
            <v>0</v>
          </cell>
        </row>
        <row r="536">
          <cell r="E536" t="str">
            <v>853-286328-001</v>
          </cell>
          <cell r="F536" t="str">
            <v>CABLES</v>
          </cell>
          <cell r="G536" t="str">
            <v>B</v>
          </cell>
          <cell r="H536" t="str">
            <v>CA,7W2-3W3,MATCH DC PWR</v>
          </cell>
          <cell r="I536">
            <v>1</v>
          </cell>
          <cell r="J536">
            <v>1</v>
          </cell>
          <cell r="K536" t="str">
            <v>EA</v>
          </cell>
          <cell r="L536" t="str">
            <v xml:space="preserve"> </v>
          </cell>
          <cell r="M536" t="str">
            <v xml:space="preserve">   </v>
          </cell>
          <cell r="N536" t="str">
            <v>L</v>
          </cell>
          <cell r="O536" t="str">
            <v>FUTURE HARDWARE</v>
          </cell>
          <cell r="S536">
            <v>159.72999999999999</v>
          </cell>
          <cell r="T536">
            <v>159.72999999999999</v>
          </cell>
          <cell r="U536">
            <v>159.72999999999999</v>
          </cell>
          <cell r="V536">
            <v>159.72999999999999</v>
          </cell>
          <cell r="W536">
            <v>143.47</v>
          </cell>
          <cell r="X536">
            <v>143.47</v>
          </cell>
          <cell r="Y536">
            <v>138.44</v>
          </cell>
          <cell r="Z536">
            <v>138.44</v>
          </cell>
          <cell r="AA536">
            <v>133.26</v>
          </cell>
        </row>
        <row r="537">
          <cell r="E537" t="str">
            <v>39-108311-00</v>
          </cell>
          <cell r="G537" t="str">
            <v>B</v>
          </cell>
          <cell r="H537" t="str">
            <v>CONN,7W2,DB15M,5SIG 2PWR</v>
          </cell>
          <cell r="I537">
            <v>1</v>
          </cell>
          <cell r="J537">
            <v>1</v>
          </cell>
          <cell r="K537" t="str">
            <v>EA</v>
          </cell>
          <cell r="L537" t="str">
            <v>Y</v>
          </cell>
          <cell r="M537" t="str">
            <v xml:space="preserve">   </v>
          </cell>
          <cell r="N537" t="str">
            <v>L</v>
          </cell>
          <cell r="O537" t="str">
            <v>ZZ</v>
          </cell>
          <cell r="P537" t="str">
            <v>AMPHENOL</v>
          </cell>
          <cell r="Q537" t="str">
            <v>L717TWA7W2P</v>
          </cell>
          <cell r="T537">
            <v>0</v>
          </cell>
          <cell r="V537">
            <v>0</v>
          </cell>
          <cell r="X537">
            <v>0</v>
          </cell>
          <cell r="Z537">
            <v>0</v>
          </cell>
        </row>
        <row r="538">
          <cell r="E538" t="str">
            <v>39-00020-00</v>
          </cell>
          <cell r="G538" t="str">
            <v>C</v>
          </cell>
          <cell r="H538" t="str">
            <v>HOOD,15 PIN CONNECTOR</v>
          </cell>
          <cell r="I538">
            <v>1</v>
          </cell>
          <cell r="J538">
            <v>1</v>
          </cell>
          <cell r="K538" t="str">
            <v>EA</v>
          </cell>
          <cell r="L538" t="str">
            <v>Y</v>
          </cell>
          <cell r="M538" t="str">
            <v xml:space="preserve">   </v>
          </cell>
          <cell r="N538" t="str">
            <v>L</v>
          </cell>
          <cell r="O538" t="str">
            <v>ZZ</v>
          </cell>
          <cell r="P538" t="str">
            <v>NORTHERN TECHNOLOGIES</v>
          </cell>
          <cell r="Q538" t="str">
            <v>C88E000211</v>
          </cell>
          <cell r="T538">
            <v>0</v>
          </cell>
          <cell r="V538">
            <v>0</v>
          </cell>
          <cell r="X538">
            <v>0</v>
          </cell>
          <cell r="Z538">
            <v>0</v>
          </cell>
        </row>
        <row r="539">
          <cell r="E539" t="str">
            <v>39-108313-00</v>
          </cell>
          <cell r="G539" t="str">
            <v>B</v>
          </cell>
          <cell r="H539" t="str">
            <v>CONTACT,POWER,MALE PIN,20A,HYBRID DSUB</v>
          </cell>
          <cell r="I539">
            <v>2</v>
          </cell>
          <cell r="J539">
            <v>2</v>
          </cell>
          <cell r="K539" t="str">
            <v>EA</v>
          </cell>
          <cell r="L539" t="str">
            <v>Y</v>
          </cell>
          <cell r="M539" t="str">
            <v xml:space="preserve">   </v>
          </cell>
          <cell r="N539" t="str">
            <v>L</v>
          </cell>
          <cell r="O539" t="str">
            <v>ZZ</v>
          </cell>
          <cell r="P539" t="str">
            <v>AMPHENOL</v>
          </cell>
          <cell r="Q539" t="str">
            <v>L17DM53745-8</v>
          </cell>
          <cell r="T539">
            <v>0</v>
          </cell>
          <cell r="V539">
            <v>0</v>
          </cell>
          <cell r="X539">
            <v>0</v>
          </cell>
          <cell r="Z539">
            <v>0</v>
          </cell>
        </row>
        <row r="540">
          <cell r="E540" t="str">
            <v>39-021397-00</v>
          </cell>
          <cell r="G540" t="str">
            <v>A</v>
          </cell>
          <cell r="H540" t="str">
            <v>CON,DA-3W3S,HSG</v>
          </cell>
          <cell r="I540">
            <v>1</v>
          </cell>
          <cell r="J540">
            <v>1</v>
          </cell>
          <cell r="K540" t="str">
            <v>EA</v>
          </cell>
          <cell r="L540" t="str">
            <v>Y</v>
          </cell>
          <cell r="M540" t="str">
            <v xml:space="preserve">   </v>
          </cell>
          <cell r="N540" t="str">
            <v>L</v>
          </cell>
          <cell r="O540" t="str">
            <v>ZZ</v>
          </cell>
          <cell r="P540" t="str">
            <v>POSITRONIC INDUSTRIES, INC.</v>
          </cell>
          <cell r="Q540" t="str">
            <v>CBD3W3F00000</v>
          </cell>
          <cell r="T540">
            <v>0</v>
          </cell>
          <cell r="V540">
            <v>0</v>
          </cell>
          <cell r="X540">
            <v>0</v>
          </cell>
          <cell r="Z540">
            <v>0</v>
          </cell>
        </row>
        <row r="541">
          <cell r="E541" t="str">
            <v>39-056693-00</v>
          </cell>
          <cell r="G541" t="str">
            <v>A</v>
          </cell>
          <cell r="H541" t="str">
            <v>CONT, DSUB, PWR, FEM, 10A, S/C</v>
          </cell>
          <cell r="I541">
            <v>2</v>
          </cell>
          <cell r="J541">
            <v>2</v>
          </cell>
          <cell r="K541" t="str">
            <v>EA</v>
          </cell>
          <cell r="L541" t="str">
            <v>Y</v>
          </cell>
          <cell r="M541" t="str">
            <v xml:space="preserve">   </v>
          </cell>
          <cell r="N541" t="str">
            <v>L</v>
          </cell>
          <cell r="O541" t="str">
            <v>ZZ</v>
          </cell>
          <cell r="P541" t="str">
            <v>POSITRONIC INDUSTRIES, INC.</v>
          </cell>
          <cell r="Q541" t="str">
            <v>FS4016D</v>
          </cell>
          <cell r="T541">
            <v>0</v>
          </cell>
          <cell r="V541">
            <v>0</v>
          </cell>
          <cell r="X541">
            <v>0</v>
          </cell>
          <cell r="Z541">
            <v>0</v>
          </cell>
        </row>
        <row r="542">
          <cell r="E542" t="str">
            <v>31-00233-00</v>
          </cell>
          <cell r="G542" t="str">
            <v>A</v>
          </cell>
          <cell r="H542" t="str">
            <v>TAPE,COPPER FOIL,1/2</v>
          </cell>
          <cell r="I542">
            <v>1</v>
          </cell>
          <cell r="J542">
            <v>1</v>
          </cell>
          <cell r="K542" t="str">
            <v>FT</v>
          </cell>
          <cell r="L542" t="str">
            <v>Y</v>
          </cell>
          <cell r="M542" t="str">
            <v xml:space="preserve">   </v>
          </cell>
          <cell r="N542" t="str">
            <v>L</v>
          </cell>
          <cell r="O542" t="str">
            <v>ZZ</v>
          </cell>
          <cell r="P542" t="str">
            <v>3M</v>
          </cell>
          <cell r="Q542" t="str">
            <v>1181 TAPE (1/2)</v>
          </cell>
          <cell r="T542">
            <v>0</v>
          </cell>
          <cell r="V542">
            <v>0</v>
          </cell>
          <cell r="X542">
            <v>0</v>
          </cell>
          <cell r="Z542">
            <v>0</v>
          </cell>
        </row>
        <row r="543">
          <cell r="E543" t="str">
            <v>38-101184-00</v>
          </cell>
          <cell r="G543" t="str">
            <v>A</v>
          </cell>
          <cell r="H543" t="str">
            <v>CABLE,2COND,18AWG,DBL SHIELD</v>
          </cell>
          <cell r="I543">
            <v>4.5</v>
          </cell>
          <cell r="J543">
            <v>4.5</v>
          </cell>
          <cell r="K543" t="str">
            <v>FT</v>
          </cell>
          <cell r="L543" t="str">
            <v>Y</v>
          </cell>
          <cell r="M543" t="str">
            <v xml:space="preserve">   </v>
          </cell>
          <cell r="N543" t="str">
            <v>L</v>
          </cell>
          <cell r="O543" t="str">
            <v>ZZ</v>
          </cell>
          <cell r="P543" t="str">
            <v>ALPHA WIRE</v>
          </cell>
          <cell r="Q543" t="str">
            <v>5162C</v>
          </cell>
          <cell r="T543">
            <v>0</v>
          </cell>
          <cell r="V543">
            <v>0</v>
          </cell>
          <cell r="X543">
            <v>0</v>
          </cell>
          <cell r="Z543">
            <v>0</v>
          </cell>
        </row>
        <row r="544">
          <cell r="E544" t="str">
            <v>10-00059-00</v>
          </cell>
          <cell r="G544" t="str">
            <v>A</v>
          </cell>
          <cell r="H544" t="str">
            <v>HEAT SHRINK TUBING,.375,BLACK</v>
          </cell>
          <cell r="I544">
            <v>1</v>
          </cell>
          <cell r="J544">
            <v>1</v>
          </cell>
          <cell r="K544" t="str">
            <v>FT</v>
          </cell>
          <cell r="L544" t="str">
            <v>Y</v>
          </cell>
          <cell r="M544" t="str">
            <v xml:space="preserve">   </v>
          </cell>
          <cell r="N544" t="str">
            <v>L</v>
          </cell>
          <cell r="O544" t="str">
            <v>ZZ</v>
          </cell>
          <cell r="P544" t="str">
            <v>THOMAS &amp; BETTS</v>
          </cell>
          <cell r="Q544" t="str">
            <v>CP0375-0-25</v>
          </cell>
          <cell r="T544">
            <v>0</v>
          </cell>
          <cell r="V544">
            <v>0</v>
          </cell>
          <cell r="X544">
            <v>0</v>
          </cell>
          <cell r="Z544">
            <v>0</v>
          </cell>
        </row>
        <row r="545">
          <cell r="E545" t="str">
            <v>79-00021-00</v>
          </cell>
          <cell r="G545" t="str">
            <v>A</v>
          </cell>
          <cell r="H545" t="str">
            <v>LABEL,BLANK 1 X 1/2</v>
          </cell>
          <cell r="I545">
            <v>2</v>
          </cell>
          <cell r="J545">
            <v>2</v>
          </cell>
          <cell r="K545" t="str">
            <v>EA</v>
          </cell>
          <cell r="L545" t="str">
            <v>Y</v>
          </cell>
          <cell r="M545" t="str">
            <v xml:space="preserve">   </v>
          </cell>
          <cell r="N545" t="str">
            <v>L</v>
          </cell>
          <cell r="O545" t="str">
            <v>ZZ</v>
          </cell>
          <cell r="P545" t="str">
            <v>THOMAS &amp; BETTS</v>
          </cell>
          <cell r="Q545" t="str">
            <v>WES-1112</v>
          </cell>
          <cell r="T545">
            <v>0</v>
          </cell>
          <cell r="V545">
            <v>0</v>
          </cell>
          <cell r="X545">
            <v>0</v>
          </cell>
          <cell r="Z545">
            <v>0</v>
          </cell>
        </row>
        <row r="546">
          <cell r="E546" t="str">
            <v>39-340908-16</v>
          </cell>
          <cell r="G546" t="str">
            <v>B</v>
          </cell>
          <cell r="H546" t="str">
            <v>BACKSHELL,LRG 15PIN,45DEG,METAL HOOD</v>
          </cell>
          <cell r="I546">
            <v>1</v>
          </cell>
          <cell r="J546">
            <v>1</v>
          </cell>
          <cell r="K546" t="str">
            <v>EA</v>
          </cell>
          <cell r="L546" t="str">
            <v>Y</v>
          </cell>
          <cell r="M546" t="str">
            <v xml:space="preserve">   </v>
          </cell>
          <cell r="N546" t="str">
            <v>L</v>
          </cell>
          <cell r="O546" t="str">
            <v>ZZ</v>
          </cell>
          <cell r="P546" t="str">
            <v>MOLEX, LLC</v>
          </cell>
          <cell r="Q546">
            <v>1731110061</v>
          </cell>
          <cell r="T546">
            <v>0</v>
          </cell>
          <cell r="V546">
            <v>0</v>
          </cell>
          <cell r="X546">
            <v>0</v>
          </cell>
          <cell r="Z546">
            <v>0</v>
          </cell>
        </row>
        <row r="547">
          <cell r="E547" t="str">
            <v>39-178687-00</v>
          </cell>
          <cell r="G547" t="str">
            <v>B</v>
          </cell>
          <cell r="H547" t="str">
            <v>BACKSHELL,CLIP FOR FCT CONNS</v>
          </cell>
          <cell r="I547">
            <v>2</v>
          </cell>
          <cell r="J547">
            <v>2</v>
          </cell>
          <cell r="K547" t="str">
            <v>EA</v>
          </cell>
          <cell r="L547" t="str">
            <v>Y</v>
          </cell>
          <cell r="M547" t="str">
            <v xml:space="preserve">   </v>
          </cell>
          <cell r="N547" t="str">
            <v>L</v>
          </cell>
          <cell r="O547" t="str">
            <v>ZZ</v>
          </cell>
          <cell r="P547" t="str">
            <v>MOLEX, LLC</v>
          </cell>
          <cell r="Q547">
            <v>1731120066</v>
          </cell>
          <cell r="T547">
            <v>0</v>
          </cell>
          <cell r="V547">
            <v>0</v>
          </cell>
          <cell r="X547">
            <v>0</v>
          </cell>
          <cell r="Z547">
            <v>0</v>
          </cell>
        </row>
        <row r="548">
          <cell r="E548" t="str">
            <v>10-00061-00</v>
          </cell>
          <cell r="G548" t="str">
            <v>A</v>
          </cell>
          <cell r="H548" t="str">
            <v>HEAT SHRINK TUBING,.125,BLACK</v>
          </cell>
          <cell r="I548">
            <v>0.5</v>
          </cell>
          <cell r="J548">
            <v>0.5</v>
          </cell>
          <cell r="K548" t="str">
            <v>FT</v>
          </cell>
          <cell r="L548" t="str">
            <v>Y</v>
          </cell>
          <cell r="M548" t="str">
            <v xml:space="preserve">   </v>
          </cell>
          <cell r="N548" t="str">
            <v>L</v>
          </cell>
          <cell r="O548" t="str">
            <v>ZZ</v>
          </cell>
          <cell r="P548" t="str">
            <v>GOURMET</v>
          </cell>
          <cell r="Q548" t="str">
            <v>B218-SB</v>
          </cell>
          <cell r="T548">
            <v>0</v>
          </cell>
          <cell r="V548">
            <v>0</v>
          </cell>
          <cell r="X548">
            <v>0</v>
          </cell>
          <cell r="Z548">
            <v>0</v>
          </cell>
        </row>
        <row r="549">
          <cell r="E549" t="str">
            <v>74-10024-00</v>
          </cell>
          <cell r="G549" t="str">
            <v>P</v>
          </cell>
          <cell r="H549" t="str">
            <v>PROC. ELEC. ASS'Y INSTR.</v>
          </cell>
          <cell r="I549">
            <v>1</v>
          </cell>
          <cell r="J549">
            <v>1</v>
          </cell>
          <cell r="K549" t="str">
            <v>EA</v>
          </cell>
          <cell r="L549" t="str">
            <v>Y</v>
          </cell>
          <cell r="M549" t="str">
            <v xml:space="preserve">   </v>
          </cell>
          <cell r="N549" t="str">
            <v>Z</v>
          </cell>
          <cell r="O549" t="str">
            <v>ZZ</v>
          </cell>
          <cell r="T549">
            <v>0</v>
          </cell>
          <cell r="V549">
            <v>0</v>
          </cell>
          <cell r="X549">
            <v>0</v>
          </cell>
          <cell r="Z549">
            <v>0</v>
          </cell>
        </row>
        <row r="550">
          <cell r="E550" t="str">
            <v>74-024094-00</v>
          </cell>
          <cell r="G550" t="str">
            <v>U</v>
          </cell>
          <cell r="H550" t="str">
            <v>PROC,PART IDENTIFICATION</v>
          </cell>
          <cell r="I550">
            <v>1</v>
          </cell>
          <cell r="J550">
            <v>1</v>
          </cell>
          <cell r="K550" t="str">
            <v>EA</v>
          </cell>
          <cell r="L550" t="str">
            <v>Y</v>
          </cell>
          <cell r="M550" t="str">
            <v xml:space="preserve">   </v>
          </cell>
          <cell r="N550" t="str">
            <v>Z</v>
          </cell>
          <cell r="O550" t="str">
            <v>ZZ</v>
          </cell>
          <cell r="T550">
            <v>0</v>
          </cell>
          <cell r="V550">
            <v>0</v>
          </cell>
          <cell r="X550">
            <v>0</v>
          </cell>
          <cell r="Z550">
            <v>0</v>
          </cell>
        </row>
        <row r="551">
          <cell r="E551" t="str">
            <v>965-208382-001</v>
          </cell>
          <cell r="G551" t="str">
            <v>A</v>
          </cell>
          <cell r="H551" t="str">
            <v>EPOXY,FAST SET,50ML CNTNR SIZE</v>
          </cell>
          <cell r="I551">
            <v>1</v>
          </cell>
          <cell r="J551">
            <v>1</v>
          </cell>
          <cell r="K551" t="str">
            <v>EA</v>
          </cell>
          <cell r="L551" t="str">
            <v>Y</v>
          </cell>
          <cell r="M551" t="str">
            <v xml:space="preserve">   </v>
          </cell>
          <cell r="N551" t="str">
            <v>Z</v>
          </cell>
          <cell r="O551" t="str">
            <v>ZZ</v>
          </cell>
          <cell r="P551" t="str">
            <v>ITW DEVCON, INC.</v>
          </cell>
          <cell r="Q551">
            <v>14270</v>
          </cell>
          <cell r="T551">
            <v>0</v>
          </cell>
          <cell r="V551">
            <v>0</v>
          </cell>
          <cell r="X551">
            <v>0</v>
          </cell>
          <cell r="Z551">
            <v>0</v>
          </cell>
        </row>
        <row r="552">
          <cell r="E552" t="str">
            <v>79-10179-00</v>
          </cell>
          <cell r="G552" t="str">
            <v>A</v>
          </cell>
          <cell r="H552" t="str">
            <v>MARKER, WIRE (1-33)</v>
          </cell>
          <cell r="I552">
            <v>1</v>
          </cell>
          <cell r="J552">
            <v>1</v>
          </cell>
          <cell r="K552" t="str">
            <v>EA</v>
          </cell>
          <cell r="L552" t="str">
            <v>Y</v>
          </cell>
          <cell r="M552" t="str">
            <v xml:space="preserve">   </v>
          </cell>
          <cell r="N552" t="str">
            <v>Z</v>
          </cell>
          <cell r="O552" t="str">
            <v>ZZ</v>
          </cell>
          <cell r="P552" t="str">
            <v>BRADY CORPORATION</v>
          </cell>
          <cell r="Q552" t="str">
            <v>WM-1-33-3/4</v>
          </cell>
          <cell r="T552">
            <v>0</v>
          </cell>
          <cell r="V552">
            <v>0</v>
          </cell>
          <cell r="X552">
            <v>0</v>
          </cell>
          <cell r="Z552">
            <v>0</v>
          </cell>
        </row>
        <row r="553">
          <cell r="E553" t="str">
            <v>79-10444-00</v>
          </cell>
          <cell r="G553" t="str">
            <v>B</v>
          </cell>
          <cell r="H553" t="str">
            <v>LABEL,A-Z,0-15,(+),(-),(/),WIRE MARKING</v>
          </cell>
          <cell r="I553">
            <v>1</v>
          </cell>
          <cell r="J553">
            <v>1</v>
          </cell>
          <cell r="K553" t="str">
            <v>EA</v>
          </cell>
          <cell r="L553" t="str">
            <v>Y</v>
          </cell>
          <cell r="M553" t="str">
            <v xml:space="preserve">   </v>
          </cell>
          <cell r="N553" t="str">
            <v>Z</v>
          </cell>
          <cell r="O553" t="str">
            <v>ZZ</v>
          </cell>
          <cell r="P553" t="str">
            <v>BRADY CORPORATION</v>
          </cell>
          <cell r="Q553" t="str">
            <v>PWM-PK-2</v>
          </cell>
          <cell r="T553">
            <v>0</v>
          </cell>
          <cell r="V553">
            <v>0</v>
          </cell>
          <cell r="X553">
            <v>0</v>
          </cell>
          <cell r="Z553">
            <v>0</v>
          </cell>
        </row>
        <row r="554">
          <cell r="E554" t="str">
            <v>79-10183-00</v>
          </cell>
          <cell r="G554" t="str">
            <v>B</v>
          </cell>
          <cell r="H554" t="str">
            <v>MARKERS,WIRE WRITE ON</v>
          </cell>
          <cell r="I554">
            <v>1</v>
          </cell>
          <cell r="J554">
            <v>1</v>
          </cell>
          <cell r="K554" t="str">
            <v>EA</v>
          </cell>
          <cell r="L554" t="str">
            <v>Y</v>
          </cell>
          <cell r="M554" t="str">
            <v xml:space="preserve">   </v>
          </cell>
          <cell r="N554" t="str">
            <v>Z</v>
          </cell>
          <cell r="O554" t="str">
            <v>ZZ</v>
          </cell>
          <cell r="P554" t="str">
            <v>BRADY CORPORATION</v>
          </cell>
          <cell r="Q554" t="str">
            <v>SLFW-250-PK</v>
          </cell>
          <cell r="T554">
            <v>0</v>
          </cell>
          <cell r="V554">
            <v>0</v>
          </cell>
          <cell r="X554">
            <v>0</v>
          </cell>
          <cell r="Z554">
            <v>0</v>
          </cell>
        </row>
        <row r="555">
          <cell r="E555" t="str">
            <v>79-10179-01</v>
          </cell>
          <cell r="G555" t="str">
            <v>A</v>
          </cell>
          <cell r="H555" t="str">
            <v>MARKER, WIRE, 34-66</v>
          </cell>
          <cell r="I555">
            <v>1</v>
          </cell>
          <cell r="J555">
            <v>1</v>
          </cell>
          <cell r="K555" t="str">
            <v>EA</v>
          </cell>
          <cell r="L555" t="str">
            <v>Y</v>
          </cell>
          <cell r="M555" t="str">
            <v xml:space="preserve">   </v>
          </cell>
          <cell r="N555" t="str">
            <v>Z</v>
          </cell>
          <cell r="O555" t="str">
            <v>ZZ</v>
          </cell>
          <cell r="T555">
            <v>0</v>
          </cell>
          <cell r="V555">
            <v>0</v>
          </cell>
          <cell r="X555">
            <v>0</v>
          </cell>
          <cell r="Z555">
            <v>0</v>
          </cell>
        </row>
        <row r="556">
          <cell r="E556" t="str">
            <v>79-10179-02</v>
          </cell>
          <cell r="G556" t="str">
            <v>A</v>
          </cell>
          <cell r="H556" t="str">
            <v>MARKER, WIRE 67-99</v>
          </cell>
          <cell r="I556">
            <v>1</v>
          </cell>
          <cell r="J556">
            <v>1</v>
          </cell>
          <cell r="K556" t="str">
            <v>EA</v>
          </cell>
          <cell r="L556" t="str">
            <v>Y</v>
          </cell>
          <cell r="M556" t="str">
            <v xml:space="preserve">   </v>
          </cell>
          <cell r="N556" t="str">
            <v>Z</v>
          </cell>
          <cell r="O556" t="str">
            <v>ZZ</v>
          </cell>
          <cell r="T556">
            <v>0</v>
          </cell>
          <cell r="V556">
            <v>0</v>
          </cell>
          <cell r="X556">
            <v>0</v>
          </cell>
          <cell r="Z556">
            <v>0</v>
          </cell>
        </row>
        <row r="557">
          <cell r="E557" t="str">
            <v>79-00021-00</v>
          </cell>
          <cell r="G557" t="str">
            <v>A</v>
          </cell>
          <cell r="H557" t="str">
            <v>LABEL,BLANK 1 X 1/2</v>
          </cell>
          <cell r="I557">
            <v>1</v>
          </cell>
          <cell r="J557">
            <v>1</v>
          </cell>
          <cell r="K557" t="str">
            <v>EA</v>
          </cell>
          <cell r="L557" t="str">
            <v>Y</v>
          </cell>
          <cell r="M557" t="str">
            <v xml:space="preserve">   </v>
          </cell>
          <cell r="N557" t="str">
            <v>Z</v>
          </cell>
          <cell r="O557" t="str">
            <v>ZZ</v>
          </cell>
          <cell r="P557" t="str">
            <v>THOMAS &amp; BETTS</v>
          </cell>
          <cell r="Q557" t="str">
            <v>WES-1112</v>
          </cell>
          <cell r="T557">
            <v>0</v>
          </cell>
          <cell r="V557">
            <v>0</v>
          </cell>
          <cell r="X557">
            <v>0</v>
          </cell>
          <cell r="Z557">
            <v>0</v>
          </cell>
        </row>
        <row r="558">
          <cell r="E558" t="str">
            <v>79-00021-01</v>
          </cell>
          <cell r="G558" t="str">
            <v>A</v>
          </cell>
          <cell r="H558" t="str">
            <v>LABEL,BLANK 1 X 1</v>
          </cell>
          <cell r="I558">
            <v>1</v>
          </cell>
          <cell r="J558">
            <v>1</v>
          </cell>
          <cell r="K558" t="str">
            <v>EA</v>
          </cell>
          <cell r="L558" t="str">
            <v>Y</v>
          </cell>
          <cell r="M558" t="str">
            <v xml:space="preserve">   </v>
          </cell>
          <cell r="N558" t="str">
            <v>Z</v>
          </cell>
          <cell r="O558" t="str">
            <v>ZZ</v>
          </cell>
          <cell r="P558" t="str">
            <v>T &amp; B</v>
          </cell>
          <cell r="Q558" t="str">
            <v>WES-1334</v>
          </cell>
          <cell r="T558">
            <v>0</v>
          </cell>
          <cell r="V558">
            <v>0</v>
          </cell>
          <cell r="X558">
            <v>0</v>
          </cell>
          <cell r="Z558">
            <v>0</v>
          </cell>
        </row>
        <row r="559">
          <cell r="E559" t="str">
            <v>79-00021-02</v>
          </cell>
          <cell r="G559" t="str">
            <v>A</v>
          </cell>
          <cell r="H559" t="str">
            <v>LABEL,CBL MARKING,1X.5X1.5,BLANK,WRITE-O</v>
          </cell>
          <cell r="I559">
            <v>1</v>
          </cell>
          <cell r="J559">
            <v>1</v>
          </cell>
          <cell r="K559" t="str">
            <v>EA</v>
          </cell>
          <cell r="L559" t="str">
            <v>Y</v>
          </cell>
          <cell r="M559" t="str">
            <v xml:space="preserve">   </v>
          </cell>
          <cell r="N559" t="str">
            <v>Z</v>
          </cell>
          <cell r="O559" t="str">
            <v>ZZ</v>
          </cell>
          <cell r="P559" t="str">
            <v>THOMAS &amp; BETTS</v>
          </cell>
          <cell r="Q559" t="str">
            <v>WLP-1112</v>
          </cell>
          <cell r="T559">
            <v>0</v>
          </cell>
          <cell r="V559">
            <v>0</v>
          </cell>
          <cell r="X559">
            <v>0</v>
          </cell>
          <cell r="Z559">
            <v>0</v>
          </cell>
        </row>
        <row r="560">
          <cell r="E560" t="str">
            <v>79-00021-03</v>
          </cell>
          <cell r="G560" t="str">
            <v>A</v>
          </cell>
          <cell r="H560" t="str">
            <v>LABEL,CBL MARKING,1X1X3,BLANK,WRITE-ON,S</v>
          </cell>
          <cell r="I560">
            <v>1</v>
          </cell>
          <cell r="J560">
            <v>1</v>
          </cell>
          <cell r="K560" t="str">
            <v>EA</v>
          </cell>
          <cell r="L560" t="str">
            <v>Y</v>
          </cell>
          <cell r="M560" t="str">
            <v xml:space="preserve">   </v>
          </cell>
          <cell r="N560" t="str">
            <v>Z</v>
          </cell>
          <cell r="O560" t="str">
            <v>ZZ</v>
          </cell>
          <cell r="P560" t="str">
            <v>THOMAS &amp; BETTS</v>
          </cell>
          <cell r="Q560" t="str">
            <v>WLP-1300</v>
          </cell>
          <cell r="T560">
            <v>0</v>
          </cell>
          <cell r="V560">
            <v>0</v>
          </cell>
          <cell r="X560">
            <v>0</v>
          </cell>
          <cell r="Z560">
            <v>0</v>
          </cell>
        </row>
        <row r="561">
          <cell r="E561" t="str">
            <v>79-00021-04</v>
          </cell>
          <cell r="G561" t="str">
            <v>B</v>
          </cell>
          <cell r="H561" t="str">
            <v>LABEL,CBL MARKING,1X1X5,BLANK,WRITE-ON,S</v>
          </cell>
          <cell r="I561">
            <v>1</v>
          </cell>
          <cell r="J561">
            <v>1</v>
          </cell>
          <cell r="K561" t="str">
            <v>EA</v>
          </cell>
          <cell r="L561" t="str">
            <v>Y</v>
          </cell>
          <cell r="M561" t="str">
            <v xml:space="preserve">   </v>
          </cell>
          <cell r="N561" t="str">
            <v>Z</v>
          </cell>
          <cell r="O561" t="str">
            <v>ZZ</v>
          </cell>
          <cell r="P561" t="str">
            <v>THOMAS &amp; BETTS</v>
          </cell>
          <cell r="Q561" t="str">
            <v>THT-139-461-2</v>
          </cell>
          <cell r="T561">
            <v>0</v>
          </cell>
          <cell r="V561">
            <v>0</v>
          </cell>
          <cell r="X561">
            <v>0</v>
          </cell>
          <cell r="Z561">
            <v>0</v>
          </cell>
        </row>
        <row r="562">
          <cell r="E562" t="str">
            <v>74-032409-00</v>
          </cell>
          <cell r="G562" t="str">
            <v>C</v>
          </cell>
          <cell r="H562" t="str">
            <v>WORKMANSHIP STANDARDS</v>
          </cell>
          <cell r="I562">
            <v>1</v>
          </cell>
          <cell r="J562">
            <v>1</v>
          </cell>
          <cell r="K562" t="str">
            <v>EA</v>
          </cell>
          <cell r="L562" t="str">
            <v>Y</v>
          </cell>
          <cell r="M562" t="str">
            <v xml:space="preserve">   </v>
          </cell>
          <cell r="N562" t="str">
            <v>Z</v>
          </cell>
          <cell r="O562" t="str">
            <v>ZZ</v>
          </cell>
          <cell r="T562">
            <v>0</v>
          </cell>
          <cell r="V562">
            <v>0</v>
          </cell>
          <cell r="X562">
            <v>0</v>
          </cell>
          <cell r="Z562">
            <v>0</v>
          </cell>
        </row>
        <row r="563">
          <cell r="E563" t="str">
            <v>202-328325-001</v>
          </cell>
          <cell r="G563" t="str">
            <v>F</v>
          </cell>
          <cell r="H563" t="str">
            <v>PROC,CRIMP TERMINATION GUIDELINE</v>
          </cell>
          <cell r="I563">
            <v>1</v>
          </cell>
          <cell r="J563">
            <v>1</v>
          </cell>
          <cell r="K563" t="str">
            <v>EA</v>
          </cell>
          <cell r="L563" t="str">
            <v>Y</v>
          </cell>
          <cell r="M563" t="str">
            <v xml:space="preserve">   </v>
          </cell>
          <cell r="N563" t="str">
            <v>Z</v>
          </cell>
          <cell r="O563" t="str">
            <v>ZZ</v>
          </cell>
          <cell r="T563">
            <v>0</v>
          </cell>
          <cell r="V563">
            <v>0</v>
          </cell>
          <cell r="X563">
            <v>0</v>
          </cell>
          <cell r="Z563">
            <v>0</v>
          </cell>
        </row>
        <row r="564">
          <cell r="E564" t="str">
            <v>74-024094-00</v>
          </cell>
          <cell r="G564" t="str">
            <v>U</v>
          </cell>
          <cell r="H564" t="str">
            <v>PROC,PART IDENTIFICATION</v>
          </cell>
          <cell r="I564">
            <v>1</v>
          </cell>
          <cell r="J564">
            <v>1</v>
          </cell>
          <cell r="K564" t="str">
            <v>EA</v>
          </cell>
          <cell r="L564" t="str">
            <v>Y</v>
          </cell>
          <cell r="M564" t="str">
            <v xml:space="preserve">   </v>
          </cell>
          <cell r="N564" t="str">
            <v>Z</v>
          </cell>
          <cell r="O564" t="str">
            <v>ZZ</v>
          </cell>
          <cell r="T564">
            <v>0</v>
          </cell>
          <cell r="V564">
            <v>0</v>
          </cell>
          <cell r="X564">
            <v>0</v>
          </cell>
          <cell r="Z564">
            <v>0</v>
          </cell>
        </row>
        <row r="565">
          <cell r="E565" t="str">
            <v>603-090436-001</v>
          </cell>
          <cell r="G565" t="str">
            <v>J</v>
          </cell>
          <cell r="H565" t="str">
            <v>SPECIFICATION,PACKAGING</v>
          </cell>
          <cell r="I565">
            <v>1</v>
          </cell>
          <cell r="J565">
            <v>1</v>
          </cell>
          <cell r="K565" t="str">
            <v>EA</v>
          </cell>
          <cell r="L565" t="str">
            <v>Y</v>
          </cell>
          <cell r="M565" t="str">
            <v xml:space="preserve">   </v>
          </cell>
          <cell r="N565" t="str">
            <v>Z</v>
          </cell>
          <cell r="O565" t="str">
            <v>ZZ</v>
          </cell>
          <cell r="T565">
            <v>0</v>
          </cell>
          <cell r="V565">
            <v>0</v>
          </cell>
          <cell r="X565">
            <v>0</v>
          </cell>
          <cell r="Z565">
            <v>0</v>
          </cell>
        </row>
        <row r="566">
          <cell r="E566" t="str">
            <v>853-287591-006</v>
          </cell>
          <cell r="F566" t="str">
            <v>CABLES</v>
          </cell>
          <cell r="G566" t="str">
            <v>A</v>
          </cell>
          <cell r="H566" t="str">
            <v>CA,DC PWR,UPR LPB TO INTLK MSTR</v>
          </cell>
          <cell r="I566">
            <v>1</v>
          </cell>
          <cell r="J566">
            <v>1</v>
          </cell>
          <cell r="K566" t="str">
            <v>EA</v>
          </cell>
          <cell r="L566" t="str">
            <v xml:space="preserve"> </v>
          </cell>
          <cell r="M566" t="str">
            <v xml:space="preserve">   </v>
          </cell>
          <cell r="N566" t="str">
            <v>L</v>
          </cell>
          <cell r="O566" t="str">
            <v>ROGAR</v>
          </cell>
          <cell r="S566">
            <v>100</v>
          </cell>
          <cell r="T566">
            <v>100</v>
          </cell>
          <cell r="U566">
            <v>100</v>
          </cell>
          <cell r="V566">
            <v>100</v>
          </cell>
          <cell r="W566">
            <v>85</v>
          </cell>
          <cell r="X566">
            <v>85</v>
          </cell>
          <cell r="Y566">
            <v>80</v>
          </cell>
          <cell r="Z566">
            <v>80</v>
          </cell>
          <cell r="AA566">
            <v>75</v>
          </cell>
        </row>
        <row r="567">
          <cell r="E567" t="str">
            <v>38-167873-02</v>
          </cell>
          <cell r="G567" t="str">
            <v>A</v>
          </cell>
          <cell r="H567" t="str">
            <v>CABLE,16AWG,2-COND,FOIL,300V</v>
          </cell>
          <cell r="I567">
            <v>6</v>
          </cell>
          <cell r="J567">
            <v>6</v>
          </cell>
          <cell r="K567" t="str">
            <v>FT</v>
          </cell>
          <cell r="L567" t="str">
            <v>Y</v>
          </cell>
          <cell r="M567" t="str">
            <v xml:space="preserve">   </v>
          </cell>
          <cell r="N567" t="str">
            <v>L</v>
          </cell>
          <cell r="O567" t="str">
            <v>ZZ</v>
          </cell>
          <cell r="P567" t="str">
            <v>ALPHA WIRE</v>
          </cell>
          <cell r="Q567" t="str">
            <v>5362C</v>
          </cell>
          <cell r="T567">
            <v>0</v>
          </cell>
          <cell r="V567">
            <v>0</v>
          </cell>
          <cell r="X567">
            <v>0</v>
          </cell>
          <cell r="Z567">
            <v>0</v>
          </cell>
        </row>
        <row r="568">
          <cell r="E568" t="str">
            <v>10-00059-00</v>
          </cell>
          <cell r="G568" t="str">
            <v>A</v>
          </cell>
          <cell r="H568" t="str">
            <v>HEAT SHRINK TUBING,.375,BLACK</v>
          </cell>
          <cell r="I568">
            <v>0.5</v>
          </cell>
          <cell r="J568">
            <v>0.5</v>
          </cell>
          <cell r="K568" t="str">
            <v>FT</v>
          </cell>
          <cell r="L568" t="str">
            <v>Y</v>
          </cell>
          <cell r="M568" t="str">
            <v xml:space="preserve">   </v>
          </cell>
          <cell r="N568" t="str">
            <v>L</v>
          </cell>
          <cell r="O568" t="str">
            <v>ZZ</v>
          </cell>
          <cell r="P568" t="str">
            <v>THOMAS &amp; BETTS</v>
          </cell>
          <cell r="Q568" t="str">
            <v>CP0375-0-25</v>
          </cell>
          <cell r="T568">
            <v>0</v>
          </cell>
          <cell r="V568">
            <v>0</v>
          </cell>
          <cell r="X568">
            <v>0</v>
          </cell>
          <cell r="Z568">
            <v>0</v>
          </cell>
        </row>
        <row r="569">
          <cell r="E569" t="str">
            <v>31-00233-00</v>
          </cell>
          <cell r="G569" t="str">
            <v>A</v>
          </cell>
          <cell r="H569" t="str">
            <v>TAPE,COPPER FOIL,1/2</v>
          </cell>
          <cell r="I569">
            <v>0.5</v>
          </cell>
          <cell r="J569">
            <v>0.5</v>
          </cell>
          <cell r="K569" t="str">
            <v>FT</v>
          </cell>
          <cell r="L569" t="str">
            <v>Y</v>
          </cell>
          <cell r="M569" t="str">
            <v xml:space="preserve">   </v>
          </cell>
          <cell r="N569" t="str">
            <v>L</v>
          </cell>
          <cell r="O569" t="str">
            <v>ZZ</v>
          </cell>
          <cell r="P569" t="str">
            <v>3M</v>
          </cell>
          <cell r="Q569" t="str">
            <v>1181 TAPE (1/2)</v>
          </cell>
          <cell r="T569">
            <v>0</v>
          </cell>
          <cell r="V569">
            <v>0</v>
          </cell>
          <cell r="X569">
            <v>0</v>
          </cell>
          <cell r="Z569">
            <v>0</v>
          </cell>
        </row>
        <row r="570">
          <cell r="E570" t="str">
            <v>79-00021-02</v>
          </cell>
          <cell r="G570" t="str">
            <v>A</v>
          </cell>
          <cell r="H570" t="str">
            <v>LABEL,CBL MARKING,1X.5X1.5,BLANK,WRITE-O</v>
          </cell>
          <cell r="I570">
            <v>2</v>
          </cell>
          <cell r="J570">
            <v>2</v>
          </cell>
          <cell r="K570" t="str">
            <v>EA</v>
          </cell>
          <cell r="L570" t="str">
            <v>Y</v>
          </cell>
          <cell r="M570" t="str">
            <v xml:space="preserve">   </v>
          </cell>
          <cell r="N570" t="str">
            <v>L</v>
          </cell>
          <cell r="O570" t="str">
            <v>ZZ</v>
          </cell>
          <cell r="P570" t="str">
            <v>THOMAS &amp; BETTS</v>
          </cell>
          <cell r="Q570" t="str">
            <v>WLP-1112</v>
          </cell>
          <cell r="T570">
            <v>0</v>
          </cell>
          <cell r="V570">
            <v>0</v>
          </cell>
          <cell r="X570">
            <v>0</v>
          </cell>
          <cell r="Z570">
            <v>0</v>
          </cell>
        </row>
        <row r="571">
          <cell r="E571" t="str">
            <v>668-288876-002</v>
          </cell>
          <cell r="G571" t="str">
            <v>A</v>
          </cell>
          <cell r="H571" t="str">
            <v>CONN,PLUG,D-SUB,COMBO,CRIMP STYLE,7W2</v>
          </cell>
          <cell r="I571">
            <v>1</v>
          </cell>
          <cell r="J571">
            <v>1</v>
          </cell>
          <cell r="K571" t="str">
            <v>EA</v>
          </cell>
          <cell r="L571" t="str">
            <v>Y</v>
          </cell>
          <cell r="M571" t="str">
            <v xml:space="preserve">   </v>
          </cell>
          <cell r="N571" t="str">
            <v>L</v>
          </cell>
          <cell r="O571" t="str">
            <v>ZZ</v>
          </cell>
          <cell r="P571" t="str">
            <v>CONEC ELEKTRONISCHE BAUELEMENTE GMBH</v>
          </cell>
          <cell r="Q571" t="str">
            <v>3007W2PXK99A10X</v>
          </cell>
          <cell r="T571">
            <v>0</v>
          </cell>
          <cell r="V571">
            <v>0</v>
          </cell>
          <cell r="X571">
            <v>0</v>
          </cell>
          <cell r="Z571">
            <v>0</v>
          </cell>
        </row>
        <row r="572">
          <cell r="E572" t="str">
            <v>669-111898-001</v>
          </cell>
          <cell r="G572" t="str">
            <v>B</v>
          </cell>
          <cell r="H572" t="str">
            <v>CONT,PIN,CRIMP,10A,20-16AWG,ROHS</v>
          </cell>
          <cell r="I572">
            <v>2</v>
          </cell>
          <cell r="J572">
            <v>2</v>
          </cell>
          <cell r="K572" t="str">
            <v>EA</v>
          </cell>
          <cell r="L572" t="str">
            <v>Y</v>
          </cell>
          <cell r="M572" t="str">
            <v xml:space="preserve">   </v>
          </cell>
          <cell r="N572" t="str">
            <v>L</v>
          </cell>
          <cell r="O572" t="str">
            <v>ZZ</v>
          </cell>
          <cell r="P572" t="str">
            <v>CONEC ELEKTRONISCHE BAUELEMENTE GMBH</v>
          </cell>
          <cell r="Q572" t="str">
            <v>131C11019X</v>
          </cell>
          <cell r="T572">
            <v>0</v>
          </cell>
          <cell r="V572">
            <v>0</v>
          </cell>
          <cell r="X572">
            <v>0</v>
          </cell>
          <cell r="Z572">
            <v>0</v>
          </cell>
        </row>
        <row r="573">
          <cell r="E573" t="str">
            <v>39-340908-15</v>
          </cell>
          <cell r="G573" t="str">
            <v>B</v>
          </cell>
          <cell r="H573" t="str">
            <v>BACKSHELL,15PIN,45DEG,METAL HOOD</v>
          </cell>
          <cell r="I573">
            <v>2</v>
          </cell>
          <cell r="J573">
            <v>2</v>
          </cell>
          <cell r="K573" t="str">
            <v>EA</v>
          </cell>
          <cell r="L573" t="str">
            <v>Y</v>
          </cell>
          <cell r="M573" t="str">
            <v xml:space="preserve">   </v>
          </cell>
          <cell r="N573" t="str">
            <v>L</v>
          </cell>
          <cell r="O573" t="str">
            <v>ZZ</v>
          </cell>
          <cell r="P573" t="str">
            <v>MOLEX, LLC</v>
          </cell>
          <cell r="Q573">
            <v>1727040097</v>
          </cell>
          <cell r="T573">
            <v>0</v>
          </cell>
          <cell r="V573">
            <v>0</v>
          </cell>
          <cell r="X573">
            <v>0</v>
          </cell>
          <cell r="Z573">
            <v>0</v>
          </cell>
        </row>
        <row r="574">
          <cell r="E574" t="str">
            <v>10-00061-00</v>
          </cell>
          <cell r="G574" t="str">
            <v>A</v>
          </cell>
          <cell r="H574" t="str">
            <v>HEAT SHRINK TUBING,.125,BLACK</v>
          </cell>
          <cell r="I574">
            <v>0.5</v>
          </cell>
          <cell r="J574">
            <v>0.5</v>
          </cell>
          <cell r="K574" t="str">
            <v>FT</v>
          </cell>
          <cell r="L574" t="str">
            <v>Y</v>
          </cell>
          <cell r="M574" t="str">
            <v xml:space="preserve">   </v>
          </cell>
          <cell r="N574" t="str">
            <v>L</v>
          </cell>
          <cell r="O574" t="str">
            <v>ZZ</v>
          </cell>
          <cell r="P574" t="str">
            <v>GOURMET</v>
          </cell>
          <cell r="Q574" t="str">
            <v>B218-SB</v>
          </cell>
          <cell r="T574">
            <v>0</v>
          </cell>
          <cell r="V574">
            <v>0</v>
          </cell>
          <cell r="X574">
            <v>0</v>
          </cell>
          <cell r="Z574">
            <v>0</v>
          </cell>
        </row>
        <row r="575">
          <cell r="E575" t="str">
            <v>39-178687-00</v>
          </cell>
          <cell r="G575" t="str">
            <v>B</v>
          </cell>
          <cell r="H575" t="str">
            <v>BACKSHELL,CLIP FOR FCT CONNS</v>
          </cell>
          <cell r="I575">
            <v>2</v>
          </cell>
          <cell r="J575">
            <v>2</v>
          </cell>
          <cell r="K575" t="str">
            <v>EA</v>
          </cell>
          <cell r="L575" t="str">
            <v>Y</v>
          </cell>
          <cell r="M575" t="str">
            <v xml:space="preserve">   </v>
          </cell>
          <cell r="N575" t="str">
            <v>L</v>
          </cell>
          <cell r="O575" t="str">
            <v>ZZ</v>
          </cell>
          <cell r="P575" t="str">
            <v>MOLEX, LLC</v>
          </cell>
          <cell r="Q575">
            <v>1731120066</v>
          </cell>
          <cell r="T575">
            <v>0</v>
          </cell>
          <cell r="V575">
            <v>0</v>
          </cell>
          <cell r="X575">
            <v>0</v>
          </cell>
          <cell r="Z575">
            <v>0</v>
          </cell>
        </row>
        <row r="576">
          <cell r="E576" t="str">
            <v>39-129333-00</v>
          </cell>
          <cell r="G576" t="str">
            <v>C</v>
          </cell>
          <cell r="H576" t="str">
            <v>CONN,COMBO-D,7W2,FEM,CABLE W/O PINS</v>
          </cell>
          <cell r="I576">
            <v>1</v>
          </cell>
          <cell r="J576">
            <v>1</v>
          </cell>
          <cell r="K576" t="str">
            <v>EA</v>
          </cell>
          <cell r="L576" t="str">
            <v>Y</v>
          </cell>
          <cell r="M576" t="str">
            <v xml:space="preserve">   </v>
          </cell>
          <cell r="N576" t="str">
            <v>L</v>
          </cell>
          <cell r="O576" t="str">
            <v>ZZ</v>
          </cell>
          <cell r="P576" t="str">
            <v>POSITRONIC</v>
          </cell>
          <cell r="Q576" t="str">
            <v>CBC7W2S00000/AA</v>
          </cell>
          <cell r="T576">
            <v>0</v>
          </cell>
          <cell r="V576">
            <v>0</v>
          </cell>
          <cell r="X576">
            <v>0</v>
          </cell>
          <cell r="Z576">
            <v>0</v>
          </cell>
        </row>
        <row r="577">
          <cell r="E577" t="str">
            <v>39-056693-00</v>
          </cell>
          <cell r="G577" t="str">
            <v>A</v>
          </cell>
          <cell r="H577" t="str">
            <v>CONT, DSUB, PWR, FEM, 10A, S/C</v>
          </cell>
          <cell r="I577">
            <v>2</v>
          </cell>
          <cell r="J577">
            <v>2</v>
          </cell>
          <cell r="K577" t="str">
            <v>EA</v>
          </cell>
          <cell r="L577" t="str">
            <v>Y</v>
          </cell>
          <cell r="M577" t="str">
            <v xml:space="preserve">   </v>
          </cell>
          <cell r="N577" t="str">
            <v>L</v>
          </cell>
          <cell r="O577" t="str">
            <v>ZZ</v>
          </cell>
          <cell r="P577" t="str">
            <v>POSITRONIC INDUSTRIES, INC.</v>
          </cell>
          <cell r="Q577" t="str">
            <v>FS4016D</v>
          </cell>
          <cell r="T577">
            <v>0</v>
          </cell>
          <cell r="V577">
            <v>0</v>
          </cell>
          <cell r="X577">
            <v>0</v>
          </cell>
          <cell r="Z577">
            <v>0</v>
          </cell>
        </row>
        <row r="578">
          <cell r="E578" t="str">
            <v>225-287591-006</v>
          </cell>
          <cell r="G578" t="str">
            <v>A</v>
          </cell>
          <cell r="H578" t="str">
            <v>DIAG,WRG,DC PWR,UPR LPB TO INTLK MSTR</v>
          </cell>
          <cell r="I578">
            <v>1</v>
          </cell>
          <cell r="J578">
            <v>1</v>
          </cell>
          <cell r="K578" t="str">
            <v>EA</v>
          </cell>
          <cell r="L578" t="str">
            <v xml:space="preserve"> </v>
          </cell>
          <cell r="M578" t="str">
            <v xml:space="preserve">   </v>
          </cell>
          <cell r="N578" t="str">
            <v>Z</v>
          </cell>
          <cell r="O578" t="str">
            <v>ZZ</v>
          </cell>
          <cell r="T578">
            <v>0</v>
          </cell>
          <cell r="V578">
            <v>0</v>
          </cell>
          <cell r="X578">
            <v>0</v>
          </cell>
          <cell r="Z578">
            <v>0</v>
          </cell>
        </row>
        <row r="579">
          <cell r="E579" t="str">
            <v>74-10024-00</v>
          </cell>
          <cell r="G579" t="str">
            <v>P</v>
          </cell>
          <cell r="H579" t="str">
            <v>PROC. ELEC. ASS'Y INSTR.</v>
          </cell>
          <cell r="I579">
            <v>1</v>
          </cell>
          <cell r="J579">
            <v>1</v>
          </cell>
          <cell r="K579" t="str">
            <v>EA</v>
          </cell>
          <cell r="L579" t="str">
            <v>Y</v>
          </cell>
          <cell r="M579" t="str">
            <v xml:space="preserve">   </v>
          </cell>
          <cell r="N579" t="str">
            <v>Z</v>
          </cell>
          <cell r="O579" t="str">
            <v>ZZ</v>
          </cell>
          <cell r="T579">
            <v>0</v>
          </cell>
          <cell r="V579">
            <v>0</v>
          </cell>
          <cell r="X579">
            <v>0</v>
          </cell>
          <cell r="Z579">
            <v>0</v>
          </cell>
        </row>
        <row r="580">
          <cell r="E580" t="str">
            <v>74-024094-00</v>
          </cell>
          <cell r="G580" t="str">
            <v>U</v>
          </cell>
          <cell r="H580" t="str">
            <v>PROC,PART IDENTIFICATION</v>
          </cell>
          <cell r="I580">
            <v>1</v>
          </cell>
          <cell r="J580">
            <v>1</v>
          </cell>
          <cell r="K580" t="str">
            <v>EA</v>
          </cell>
          <cell r="L580" t="str">
            <v>Y</v>
          </cell>
          <cell r="M580" t="str">
            <v xml:space="preserve">   </v>
          </cell>
          <cell r="N580" t="str">
            <v>Z</v>
          </cell>
          <cell r="O580" t="str">
            <v>ZZ</v>
          </cell>
          <cell r="T580">
            <v>0</v>
          </cell>
          <cell r="V580">
            <v>0</v>
          </cell>
          <cell r="X580">
            <v>0</v>
          </cell>
          <cell r="Z580">
            <v>0</v>
          </cell>
        </row>
        <row r="581">
          <cell r="E581" t="str">
            <v>965-208382-001</v>
          </cell>
          <cell r="G581" t="str">
            <v>A</v>
          </cell>
          <cell r="H581" t="str">
            <v>EPOXY,FAST SET,50ML CNTNR SIZE</v>
          </cell>
          <cell r="I581">
            <v>1</v>
          </cell>
          <cell r="J581">
            <v>1</v>
          </cell>
          <cell r="K581" t="str">
            <v>EA</v>
          </cell>
          <cell r="L581" t="str">
            <v>Y</v>
          </cell>
          <cell r="M581" t="str">
            <v xml:space="preserve">   </v>
          </cell>
          <cell r="N581" t="str">
            <v>Z</v>
          </cell>
          <cell r="O581" t="str">
            <v>ZZ</v>
          </cell>
          <cell r="P581" t="str">
            <v>ITW DEVCON, INC.</v>
          </cell>
          <cell r="Q581">
            <v>14270</v>
          </cell>
          <cell r="T581">
            <v>0</v>
          </cell>
          <cell r="V581">
            <v>0</v>
          </cell>
          <cell r="X581">
            <v>0</v>
          </cell>
          <cell r="Z581">
            <v>0</v>
          </cell>
        </row>
        <row r="582">
          <cell r="E582" t="str">
            <v>79-10179-00</v>
          </cell>
          <cell r="G582" t="str">
            <v>A</v>
          </cell>
          <cell r="H582" t="str">
            <v>MARKER, WIRE (1-33)</v>
          </cell>
          <cell r="I582">
            <v>1</v>
          </cell>
          <cell r="J582">
            <v>1</v>
          </cell>
          <cell r="K582" t="str">
            <v>EA</v>
          </cell>
          <cell r="L582" t="str">
            <v>Y</v>
          </cell>
          <cell r="M582" t="str">
            <v xml:space="preserve">   </v>
          </cell>
          <cell r="N582" t="str">
            <v>Z</v>
          </cell>
          <cell r="O582" t="str">
            <v>ZZ</v>
          </cell>
          <cell r="P582" t="str">
            <v>BRADY CORPORATION</v>
          </cell>
          <cell r="Q582" t="str">
            <v>WM-1-33-3/4</v>
          </cell>
          <cell r="T582">
            <v>0</v>
          </cell>
          <cell r="V582">
            <v>0</v>
          </cell>
          <cell r="X582">
            <v>0</v>
          </cell>
          <cell r="Z582">
            <v>0</v>
          </cell>
        </row>
        <row r="583">
          <cell r="E583" t="str">
            <v>79-10444-00</v>
          </cell>
          <cell r="G583" t="str">
            <v>B</v>
          </cell>
          <cell r="H583" t="str">
            <v>LABEL,A-Z,0-15,(+),(-),(/),WIRE MARKING</v>
          </cell>
          <cell r="I583">
            <v>1</v>
          </cell>
          <cell r="J583">
            <v>1</v>
          </cell>
          <cell r="K583" t="str">
            <v>EA</v>
          </cell>
          <cell r="L583" t="str">
            <v>Y</v>
          </cell>
          <cell r="M583" t="str">
            <v xml:space="preserve">   </v>
          </cell>
          <cell r="N583" t="str">
            <v>Z</v>
          </cell>
          <cell r="O583" t="str">
            <v>ZZ</v>
          </cell>
          <cell r="P583" t="str">
            <v>BRADY CORPORATION</v>
          </cell>
          <cell r="Q583" t="str">
            <v>PWM-PK-2</v>
          </cell>
          <cell r="T583">
            <v>0</v>
          </cell>
          <cell r="V583">
            <v>0</v>
          </cell>
          <cell r="X583">
            <v>0</v>
          </cell>
          <cell r="Z583">
            <v>0</v>
          </cell>
        </row>
        <row r="584">
          <cell r="E584" t="str">
            <v>79-10183-00</v>
          </cell>
          <cell r="G584" t="str">
            <v>B</v>
          </cell>
          <cell r="H584" t="str">
            <v>MARKERS,WIRE WRITE ON</v>
          </cell>
          <cell r="I584">
            <v>1</v>
          </cell>
          <cell r="J584">
            <v>1</v>
          </cell>
          <cell r="K584" t="str">
            <v>EA</v>
          </cell>
          <cell r="L584" t="str">
            <v>Y</v>
          </cell>
          <cell r="M584" t="str">
            <v xml:space="preserve">   </v>
          </cell>
          <cell r="N584" t="str">
            <v>Z</v>
          </cell>
          <cell r="O584" t="str">
            <v>ZZ</v>
          </cell>
          <cell r="P584" t="str">
            <v>BRADY CORPORATION</v>
          </cell>
          <cell r="Q584" t="str">
            <v>SLFW-250-PK</v>
          </cell>
          <cell r="T584">
            <v>0</v>
          </cell>
          <cell r="V584">
            <v>0</v>
          </cell>
          <cell r="X584">
            <v>0</v>
          </cell>
          <cell r="Z584">
            <v>0</v>
          </cell>
        </row>
        <row r="585">
          <cell r="E585" t="str">
            <v>79-10179-01</v>
          </cell>
          <cell r="G585" t="str">
            <v>A</v>
          </cell>
          <cell r="H585" t="str">
            <v>MARKER, WIRE, 34-66</v>
          </cell>
          <cell r="I585">
            <v>1</v>
          </cell>
          <cell r="J585">
            <v>1</v>
          </cell>
          <cell r="K585" t="str">
            <v>EA</v>
          </cell>
          <cell r="L585" t="str">
            <v>Y</v>
          </cell>
          <cell r="M585" t="str">
            <v xml:space="preserve">   </v>
          </cell>
          <cell r="N585" t="str">
            <v>Z</v>
          </cell>
          <cell r="O585" t="str">
            <v>ZZ</v>
          </cell>
          <cell r="T585">
            <v>0</v>
          </cell>
          <cell r="V585">
            <v>0</v>
          </cell>
          <cell r="X585">
            <v>0</v>
          </cell>
          <cell r="Z585">
            <v>0</v>
          </cell>
        </row>
        <row r="586">
          <cell r="E586" t="str">
            <v>79-10179-02</v>
          </cell>
          <cell r="G586" t="str">
            <v>A</v>
          </cell>
          <cell r="H586" t="str">
            <v>MARKER, WIRE 67-99</v>
          </cell>
          <cell r="I586">
            <v>1</v>
          </cell>
          <cell r="J586">
            <v>1</v>
          </cell>
          <cell r="K586" t="str">
            <v>EA</v>
          </cell>
          <cell r="L586" t="str">
            <v>Y</v>
          </cell>
          <cell r="M586" t="str">
            <v xml:space="preserve">   </v>
          </cell>
          <cell r="N586" t="str">
            <v>Z</v>
          </cell>
          <cell r="O586" t="str">
            <v>ZZ</v>
          </cell>
          <cell r="T586">
            <v>0</v>
          </cell>
          <cell r="V586">
            <v>0</v>
          </cell>
          <cell r="X586">
            <v>0</v>
          </cell>
          <cell r="Z586">
            <v>0</v>
          </cell>
        </row>
        <row r="587">
          <cell r="E587" t="str">
            <v>79-00021-00</v>
          </cell>
          <cell r="G587" t="str">
            <v>A</v>
          </cell>
          <cell r="H587" t="str">
            <v>LABEL,BLANK 1 X 1/2</v>
          </cell>
          <cell r="I587">
            <v>1</v>
          </cell>
          <cell r="J587">
            <v>1</v>
          </cell>
          <cell r="K587" t="str">
            <v>EA</v>
          </cell>
          <cell r="L587" t="str">
            <v>Y</v>
          </cell>
          <cell r="M587" t="str">
            <v xml:space="preserve">   </v>
          </cell>
          <cell r="N587" t="str">
            <v>Z</v>
          </cell>
          <cell r="O587" t="str">
            <v>ZZ</v>
          </cell>
          <cell r="P587" t="str">
            <v>THOMAS &amp; BETTS</v>
          </cell>
          <cell r="Q587" t="str">
            <v>WES-1112</v>
          </cell>
          <cell r="T587">
            <v>0</v>
          </cell>
          <cell r="V587">
            <v>0</v>
          </cell>
          <cell r="X587">
            <v>0</v>
          </cell>
          <cell r="Z587">
            <v>0</v>
          </cell>
        </row>
        <row r="588">
          <cell r="E588" t="str">
            <v>79-00021-01</v>
          </cell>
          <cell r="G588" t="str">
            <v>A</v>
          </cell>
          <cell r="H588" t="str">
            <v>LABEL,BLANK 1 X 1</v>
          </cell>
          <cell r="I588">
            <v>1</v>
          </cell>
          <cell r="J588">
            <v>1</v>
          </cell>
          <cell r="K588" t="str">
            <v>EA</v>
          </cell>
          <cell r="L588" t="str">
            <v>Y</v>
          </cell>
          <cell r="M588" t="str">
            <v xml:space="preserve">   </v>
          </cell>
          <cell r="N588" t="str">
            <v>Z</v>
          </cell>
          <cell r="O588" t="str">
            <v>ZZ</v>
          </cell>
          <cell r="P588" t="str">
            <v>T &amp; B</v>
          </cell>
          <cell r="Q588" t="str">
            <v>WES-1334</v>
          </cell>
          <cell r="T588">
            <v>0</v>
          </cell>
          <cell r="V588">
            <v>0</v>
          </cell>
          <cell r="X588">
            <v>0</v>
          </cell>
          <cell r="Z588">
            <v>0</v>
          </cell>
        </row>
        <row r="589">
          <cell r="E589" t="str">
            <v>79-00021-02</v>
          </cell>
          <cell r="G589" t="str">
            <v>A</v>
          </cell>
          <cell r="H589" t="str">
            <v>LABEL,CBL MARKING,1X.5X1.5,BLANK,WRITE-O</v>
          </cell>
          <cell r="I589">
            <v>1</v>
          </cell>
          <cell r="J589">
            <v>1</v>
          </cell>
          <cell r="K589" t="str">
            <v>EA</v>
          </cell>
          <cell r="L589" t="str">
            <v>Y</v>
          </cell>
          <cell r="M589" t="str">
            <v xml:space="preserve">   </v>
          </cell>
          <cell r="N589" t="str">
            <v>Z</v>
          </cell>
          <cell r="O589" t="str">
            <v>ZZ</v>
          </cell>
          <cell r="P589" t="str">
            <v>THOMAS &amp; BETTS</v>
          </cell>
          <cell r="Q589" t="str">
            <v>WLP-1112</v>
          </cell>
          <cell r="T589">
            <v>0</v>
          </cell>
          <cell r="V589">
            <v>0</v>
          </cell>
          <cell r="X589">
            <v>0</v>
          </cell>
          <cell r="Z589">
            <v>0</v>
          </cell>
        </row>
        <row r="590">
          <cell r="E590" t="str">
            <v>79-00021-03</v>
          </cell>
          <cell r="G590" t="str">
            <v>A</v>
          </cell>
          <cell r="H590" t="str">
            <v>LABEL,CBL MARKING,1X1X3,BLANK,WRITE-ON,S</v>
          </cell>
          <cell r="I590">
            <v>1</v>
          </cell>
          <cell r="J590">
            <v>1</v>
          </cell>
          <cell r="K590" t="str">
            <v>EA</v>
          </cell>
          <cell r="L590" t="str">
            <v>Y</v>
          </cell>
          <cell r="M590" t="str">
            <v xml:space="preserve">   </v>
          </cell>
          <cell r="N590" t="str">
            <v>Z</v>
          </cell>
          <cell r="O590" t="str">
            <v>ZZ</v>
          </cell>
          <cell r="P590" t="str">
            <v>THOMAS &amp; BETTS</v>
          </cell>
          <cell r="Q590" t="str">
            <v>WLP-1300</v>
          </cell>
          <cell r="T590">
            <v>0</v>
          </cell>
          <cell r="V590">
            <v>0</v>
          </cell>
          <cell r="X590">
            <v>0</v>
          </cell>
          <cell r="Z590">
            <v>0</v>
          </cell>
        </row>
        <row r="591">
          <cell r="E591" t="str">
            <v>79-00021-04</v>
          </cell>
          <cell r="G591" t="str">
            <v>B</v>
          </cell>
          <cell r="H591" t="str">
            <v>LABEL,CBL MARKING,1X1X5,BLANK,WRITE-ON,S</v>
          </cell>
          <cell r="I591">
            <v>1</v>
          </cell>
          <cell r="J591">
            <v>1</v>
          </cell>
          <cell r="K591" t="str">
            <v>EA</v>
          </cell>
          <cell r="L591" t="str">
            <v>Y</v>
          </cell>
          <cell r="M591" t="str">
            <v xml:space="preserve">   </v>
          </cell>
          <cell r="N591" t="str">
            <v>Z</v>
          </cell>
          <cell r="O591" t="str">
            <v>ZZ</v>
          </cell>
          <cell r="P591" t="str">
            <v>THOMAS &amp; BETTS</v>
          </cell>
          <cell r="Q591" t="str">
            <v>THT-139-461-2</v>
          </cell>
          <cell r="T591">
            <v>0</v>
          </cell>
          <cell r="V591">
            <v>0</v>
          </cell>
          <cell r="X591">
            <v>0</v>
          </cell>
          <cell r="Z591">
            <v>0</v>
          </cell>
        </row>
        <row r="592">
          <cell r="E592" t="str">
            <v>74-032409-00</v>
          </cell>
          <cell r="G592" t="str">
            <v>C</v>
          </cell>
          <cell r="H592" t="str">
            <v>WORKMANSHIP STANDARDS</v>
          </cell>
          <cell r="I592">
            <v>1</v>
          </cell>
          <cell r="J592">
            <v>1</v>
          </cell>
          <cell r="K592" t="str">
            <v>EA</v>
          </cell>
          <cell r="L592" t="str">
            <v>Y</v>
          </cell>
          <cell r="M592" t="str">
            <v xml:space="preserve">   </v>
          </cell>
          <cell r="N592" t="str">
            <v>Z</v>
          </cell>
          <cell r="O592" t="str">
            <v>ZZ</v>
          </cell>
          <cell r="T592">
            <v>0</v>
          </cell>
          <cell r="V592">
            <v>0</v>
          </cell>
          <cell r="X592">
            <v>0</v>
          </cell>
          <cell r="Z592">
            <v>0</v>
          </cell>
        </row>
        <row r="593">
          <cell r="E593" t="str">
            <v>202-328325-001</v>
          </cell>
          <cell r="G593" t="str">
            <v>F</v>
          </cell>
          <cell r="H593" t="str">
            <v>PROC,CRIMP TERMINATION GUIDELINE</v>
          </cell>
          <cell r="I593">
            <v>1</v>
          </cell>
          <cell r="J593">
            <v>1</v>
          </cell>
          <cell r="K593" t="str">
            <v>EA</v>
          </cell>
          <cell r="L593" t="str">
            <v>Y</v>
          </cell>
          <cell r="M593" t="str">
            <v xml:space="preserve">   </v>
          </cell>
          <cell r="N593" t="str">
            <v>Z</v>
          </cell>
          <cell r="O593" t="str">
            <v>ZZ</v>
          </cell>
          <cell r="T593">
            <v>0</v>
          </cell>
          <cell r="V593">
            <v>0</v>
          </cell>
          <cell r="X593">
            <v>0</v>
          </cell>
          <cell r="Z593">
            <v>0</v>
          </cell>
        </row>
        <row r="594">
          <cell r="E594" t="str">
            <v>74-024094-00</v>
          </cell>
          <cell r="G594" t="str">
            <v>U</v>
          </cell>
          <cell r="H594" t="str">
            <v>PROC,PART IDENTIFICATION</v>
          </cell>
          <cell r="I594">
            <v>1</v>
          </cell>
          <cell r="J594">
            <v>1</v>
          </cell>
          <cell r="K594" t="str">
            <v>EA</v>
          </cell>
          <cell r="L594" t="str">
            <v>Y</v>
          </cell>
          <cell r="M594" t="str">
            <v xml:space="preserve">   </v>
          </cell>
          <cell r="N594" t="str">
            <v>Z</v>
          </cell>
          <cell r="O594" t="str">
            <v>ZZ</v>
          </cell>
          <cell r="T594">
            <v>0</v>
          </cell>
          <cell r="V594">
            <v>0</v>
          </cell>
          <cell r="X594">
            <v>0</v>
          </cell>
          <cell r="Z594">
            <v>0</v>
          </cell>
        </row>
        <row r="595">
          <cell r="E595" t="str">
            <v>603-090436-001</v>
          </cell>
          <cell r="G595" t="str">
            <v>J</v>
          </cell>
          <cell r="H595" t="str">
            <v>SPECIFICATION,PACKAGING</v>
          </cell>
          <cell r="I595">
            <v>1</v>
          </cell>
          <cell r="J595">
            <v>1</v>
          </cell>
          <cell r="K595" t="str">
            <v>EA</v>
          </cell>
          <cell r="L595" t="str">
            <v>Y</v>
          </cell>
          <cell r="M595" t="str">
            <v xml:space="preserve">   </v>
          </cell>
          <cell r="N595" t="str">
            <v>Z</v>
          </cell>
          <cell r="O595" t="str">
            <v>ZZ</v>
          </cell>
          <cell r="T595">
            <v>0</v>
          </cell>
          <cell r="V595">
            <v>0</v>
          </cell>
          <cell r="X595">
            <v>0</v>
          </cell>
          <cell r="Z595">
            <v>0</v>
          </cell>
        </row>
        <row r="596">
          <cell r="E596" t="str">
            <v>833-274493-501</v>
          </cell>
          <cell r="F596" t="str">
            <v>CABLES</v>
          </cell>
          <cell r="G596" t="str">
            <v>A</v>
          </cell>
          <cell r="H596" t="str">
            <v>CA,RS485,NODE0,CH-A,VXT</v>
          </cell>
          <cell r="I596">
            <v>1</v>
          </cell>
          <cell r="J596">
            <v>1</v>
          </cell>
          <cell r="K596" t="str">
            <v>EA</v>
          </cell>
          <cell r="L596" t="str">
            <v xml:space="preserve"> </v>
          </cell>
          <cell r="M596" t="str">
            <v xml:space="preserve">   </v>
          </cell>
          <cell r="N596" t="str">
            <v>L</v>
          </cell>
          <cell r="O596" t="str">
            <v>BIZLINK</v>
          </cell>
          <cell r="S596">
            <v>81.709999999999994</v>
          </cell>
          <cell r="T596">
            <v>81.709999999999994</v>
          </cell>
          <cell r="U596">
            <v>72.62</v>
          </cell>
          <cell r="V596">
            <v>72.62</v>
          </cell>
          <cell r="W596">
            <v>64.66</v>
          </cell>
          <cell r="X596">
            <v>64.66</v>
          </cell>
          <cell r="Y596">
            <v>60.22</v>
          </cell>
          <cell r="Z596">
            <v>60.22</v>
          </cell>
          <cell r="AA596">
            <v>54.7</v>
          </cell>
        </row>
        <row r="597">
          <cell r="E597" t="str">
            <v>668-101639-001</v>
          </cell>
          <cell r="G597" t="str">
            <v>A</v>
          </cell>
          <cell r="H597" t="str">
            <v>CONN,NTWK,MODULAR PLUG,SHLD,8 POS</v>
          </cell>
          <cell r="I597">
            <v>2</v>
          </cell>
          <cell r="J597">
            <v>2</v>
          </cell>
          <cell r="K597" t="str">
            <v>EA</v>
          </cell>
          <cell r="L597" t="str">
            <v>Y</v>
          </cell>
          <cell r="M597" t="str">
            <v xml:space="preserve">   </v>
          </cell>
          <cell r="N597" t="str">
            <v>L</v>
          </cell>
          <cell r="O597" t="str">
            <v>ZZ</v>
          </cell>
          <cell r="P597" t="str">
            <v>SENTINEL CONN SYSTEM</v>
          </cell>
          <cell r="Q597" t="str">
            <v>106S08080058C34</v>
          </cell>
          <cell r="T597">
            <v>0</v>
          </cell>
          <cell r="V597">
            <v>0</v>
          </cell>
          <cell r="X597">
            <v>0</v>
          </cell>
          <cell r="Z597">
            <v>0</v>
          </cell>
        </row>
        <row r="598">
          <cell r="E598" t="str">
            <v>10-00058-00</v>
          </cell>
          <cell r="G598" t="str">
            <v>A</v>
          </cell>
          <cell r="H598" t="str">
            <v>HEAT SHRINK TUBING,.5,BLACK</v>
          </cell>
          <cell r="I598">
            <v>0.5</v>
          </cell>
          <cell r="J598">
            <v>0.5</v>
          </cell>
          <cell r="K598" t="str">
            <v>FT</v>
          </cell>
          <cell r="L598" t="str">
            <v>Y</v>
          </cell>
          <cell r="M598" t="str">
            <v xml:space="preserve">   </v>
          </cell>
          <cell r="N598" t="str">
            <v>L</v>
          </cell>
          <cell r="O598" t="str">
            <v>ZZ</v>
          </cell>
          <cell r="P598" t="str">
            <v>GOURMET ELEC LTD</v>
          </cell>
          <cell r="Q598" t="str">
            <v>B212-SB</v>
          </cell>
          <cell r="T598">
            <v>0</v>
          </cell>
          <cell r="V598">
            <v>0</v>
          </cell>
          <cell r="X598">
            <v>0</v>
          </cell>
          <cell r="Z598">
            <v>0</v>
          </cell>
        </row>
        <row r="599">
          <cell r="E599" t="str">
            <v>681-275352-001</v>
          </cell>
          <cell r="G599" t="str">
            <v>A</v>
          </cell>
          <cell r="H599" t="str">
            <v>CA,CAT5E,SHIELD,4PR,24AWG,1000FT,YEL</v>
          </cell>
          <cell r="I599">
            <v>4.25</v>
          </cell>
          <cell r="J599">
            <v>4.25</v>
          </cell>
          <cell r="K599" t="str">
            <v>EA</v>
          </cell>
          <cell r="L599" t="str">
            <v>Y</v>
          </cell>
          <cell r="M599" t="str">
            <v xml:space="preserve">   </v>
          </cell>
          <cell r="N599" t="str">
            <v>L</v>
          </cell>
          <cell r="O599" t="str">
            <v>ZZ</v>
          </cell>
          <cell r="P599" t="str">
            <v>CABLEWHOLESALE</v>
          </cell>
          <cell r="Q599" t="str">
            <v>10X6-581TH</v>
          </cell>
          <cell r="T599">
            <v>0</v>
          </cell>
          <cell r="V599">
            <v>0</v>
          </cell>
          <cell r="X599">
            <v>0</v>
          </cell>
          <cell r="Z599">
            <v>0</v>
          </cell>
        </row>
        <row r="600">
          <cell r="E600" t="str">
            <v>785-009716-001</v>
          </cell>
          <cell r="G600" t="str">
            <v>B</v>
          </cell>
          <cell r="H600" t="str">
            <v>LBL,COMPUTER PRINTABLE 1X2.2,WHT</v>
          </cell>
          <cell r="I600">
            <v>2</v>
          </cell>
          <cell r="J600">
            <v>2</v>
          </cell>
          <cell r="K600" t="str">
            <v>EA</v>
          </cell>
          <cell r="L600" t="str">
            <v>Y</v>
          </cell>
          <cell r="M600" t="str">
            <v xml:space="preserve">   </v>
          </cell>
          <cell r="N600" t="str">
            <v>L</v>
          </cell>
          <cell r="O600" t="str">
            <v>ZZ</v>
          </cell>
          <cell r="P600" t="str">
            <v>BRADY CORPORATION</v>
          </cell>
          <cell r="Q600" t="str">
            <v>DAT-37-292</v>
          </cell>
          <cell r="T600">
            <v>0</v>
          </cell>
          <cell r="V600">
            <v>0</v>
          </cell>
          <cell r="X600">
            <v>0</v>
          </cell>
          <cell r="Z600">
            <v>0</v>
          </cell>
        </row>
        <row r="601">
          <cell r="E601" t="str">
            <v>833-274493-001</v>
          </cell>
          <cell r="G601" t="str">
            <v>D</v>
          </cell>
          <cell r="H601" t="str">
            <v>CA,SIG,RS232/RS485,RJ45</v>
          </cell>
          <cell r="I601">
            <v>1</v>
          </cell>
          <cell r="J601">
            <v>1</v>
          </cell>
          <cell r="K601" t="str">
            <v>EA</v>
          </cell>
          <cell r="L601" t="str">
            <v>Y</v>
          </cell>
          <cell r="M601" t="str">
            <v xml:space="preserve">   </v>
          </cell>
          <cell r="N601" t="str">
            <v>Z</v>
          </cell>
          <cell r="O601" t="str">
            <v>ZZ</v>
          </cell>
          <cell r="T601">
            <v>0</v>
          </cell>
          <cell r="V601">
            <v>0</v>
          </cell>
          <cell r="X601">
            <v>0</v>
          </cell>
          <cell r="Z601">
            <v>0</v>
          </cell>
        </row>
        <row r="602">
          <cell r="E602" t="str">
            <v>74-10024-00</v>
          </cell>
          <cell r="G602" t="str">
            <v>P</v>
          </cell>
          <cell r="H602" t="str">
            <v>PROC. ELEC. ASS'Y INSTR.</v>
          </cell>
          <cell r="I602">
            <v>1</v>
          </cell>
          <cell r="J602">
            <v>1</v>
          </cell>
          <cell r="K602" t="str">
            <v>EA</v>
          </cell>
          <cell r="L602" t="str">
            <v>Y</v>
          </cell>
          <cell r="M602" t="str">
            <v xml:space="preserve">   </v>
          </cell>
          <cell r="N602" t="str">
            <v>Z</v>
          </cell>
          <cell r="O602" t="str">
            <v>ZZ</v>
          </cell>
          <cell r="T602">
            <v>0</v>
          </cell>
          <cell r="V602">
            <v>0</v>
          </cell>
          <cell r="X602">
            <v>0</v>
          </cell>
          <cell r="Z602">
            <v>0</v>
          </cell>
        </row>
        <row r="603">
          <cell r="E603" t="str">
            <v>74-024094-00</v>
          </cell>
          <cell r="G603" t="str">
            <v>U</v>
          </cell>
          <cell r="H603" t="str">
            <v>PROC,PART IDENTIFICATION</v>
          </cell>
          <cell r="I603">
            <v>1</v>
          </cell>
          <cell r="J603">
            <v>1</v>
          </cell>
          <cell r="K603" t="str">
            <v>EA</v>
          </cell>
          <cell r="L603" t="str">
            <v>Y</v>
          </cell>
          <cell r="M603" t="str">
            <v xml:space="preserve">   </v>
          </cell>
          <cell r="N603" t="str">
            <v>Z</v>
          </cell>
          <cell r="O603" t="str">
            <v>ZZ</v>
          </cell>
          <cell r="T603">
            <v>0</v>
          </cell>
          <cell r="V603">
            <v>0</v>
          </cell>
          <cell r="X603">
            <v>0</v>
          </cell>
          <cell r="Z603">
            <v>0</v>
          </cell>
        </row>
        <row r="604">
          <cell r="E604" t="str">
            <v>965-208382-001</v>
          </cell>
          <cell r="G604" t="str">
            <v>A</v>
          </cell>
          <cell r="H604" t="str">
            <v>EPOXY,FAST SET,50ML CNTNR SIZE</v>
          </cell>
          <cell r="I604">
            <v>1</v>
          </cell>
          <cell r="J604">
            <v>1</v>
          </cell>
          <cell r="K604" t="str">
            <v>EA</v>
          </cell>
          <cell r="L604" t="str">
            <v>Y</v>
          </cell>
          <cell r="M604" t="str">
            <v xml:space="preserve">   </v>
          </cell>
          <cell r="N604" t="str">
            <v>Z</v>
          </cell>
          <cell r="O604" t="str">
            <v>ZZ</v>
          </cell>
          <cell r="P604" t="str">
            <v>ITW DEVCON, INC.</v>
          </cell>
          <cell r="Q604">
            <v>14270</v>
          </cell>
          <cell r="T604">
            <v>0</v>
          </cell>
          <cell r="V604">
            <v>0</v>
          </cell>
          <cell r="X604">
            <v>0</v>
          </cell>
          <cell r="Z604">
            <v>0</v>
          </cell>
        </row>
        <row r="605">
          <cell r="E605" t="str">
            <v>79-10179-00</v>
          </cell>
          <cell r="G605" t="str">
            <v>A</v>
          </cell>
          <cell r="H605" t="str">
            <v>MARKER, WIRE (1-33)</v>
          </cell>
          <cell r="I605">
            <v>1</v>
          </cell>
          <cell r="J605">
            <v>1</v>
          </cell>
          <cell r="K605" t="str">
            <v>EA</v>
          </cell>
          <cell r="L605" t="str">
            <v>Y</v>
          </cell>
          <cell r="M605" t="str">
            <v xml:space="preserve">   </v>
          </cell>
          <cell r="N605" t="str">
            <v>Z</v>
          </cell>
          <cell r="O605" t="str">
            <v>ZZ</v>
          </cell>
          <cell r="P605" t="str">
            <v>BRADY CORPORATION</v>
          </cell>
          <cell r="Q605" t="str">
            <v>WM-1-33-3/4</v>
          </cell>
          <cell r="T605">
            <v>0</v>
          </cell>
          <cell r="V605">
            <v>0</v>
          </cell>
          <cell r="X605">
            <v>0</v>
          </cell>
          <cell r="Z605">
            <v>0</v>
          </cell>
        </row>
        <row r="606">
          <cell r="E606" t="str">
            <v>79-10444-00</v>
          </cell>
          <cell r="G606" t="str">
            <v>B</v>
          </cell>
          <cell r="H606" t="str">
            <v>LABEL,A-Z,0-15,(+),(-),(/),WIRE MARKING</v>
          </cell>
          <cell r="I606">
            <v>1</v>
          </cell>
          <cell r="J606">
            <v>1</v>
          </cell>
          <cell r="K606" t="str">
            <v>EA</v>
          </cell>
          <cell r="L606" t="str">
            <v>Y</v>
          </cell>
          <cell r="M606" t="str">
            <v xml:space="preserve">   </v>
          </cell>
          <cell r="N606" t="str">
            <v>Z</v>
          </cell>
          <cell r="O606" t="str">
            <v>ZZ</v>
          </cell>
          <cell r="P606" t="str">
            <v>BRADY CORPORATION</v>
          </cell>
          <cell r="Q606" t="str">
            <v>PWM-PK-2</v>
          </cell>
          <cell r="T606">
            <v>0</v>
          </cell>
          <cell r="V606">
            <v>0</v>
          </cell>
          <cell r="X606">
            <v>0</v>
          </cell>
          <cell r="Z606">
            <v>0</v>
          </cell>
        </row>
        <row r="607">
          <cell r="E607" t="str">
            <v>79-10183-00</v>
          </cell>
          <cell r="G607" t="str">
            <v>B</v>
          </cell>
          <cell r="H607" t="str">
            <v>MARKERS,WIRE WRITE ON</v>
          </cell>
          <cell r="I607">
            <v>1</v>
          </cell>
          <cell r="J607">
            <v>1</v>
          </cell>
          <cell r="K607" t="str">
            <v>EA</v>
          </cell>
          <cell r="L607" t="str">
            <v>Y</v>
          </cell>
          <cell r="M607" t="str">
            <v xml:space="preserve">   </v>
          </cell>
          <cell r="N607" t="str">
            <v>Z</v>
          </cell>
          <cell r="O607" t="str">
            <v>ZZ</v>
          </cell>
          <cell r="P607" t="str">
            <v>BRADY CORPORATION</v>
          </cell>
          <cell r="Q607" t="str">
            <v>SLFW-250-PK</v>
          </cell>
          <cell r="T607">
            <v>0</v>
          </cell>
          <cell r="V607">
            <v>0</v>
          </cell>
          <cell r="X607">
            <v>0</v>
          </cell>
          <cell r="Z607">
            <v>0</v>
          </cell>
        </row>
        <row r="608">
          <cell r="E608" t="str">
            <v>79-10179-01</v>
          </cell>
          <cell r="G608" t="str">
            <v>A</v>
          </cell>
          <cell r="H608" t="str">
            <v>MARKER, WIRE, 34-66</v>
          </cell>
          <cell r="I608">
            <v>1</v>
          </cell>
          <cell r="J608">
            <v>1</v>
          </cell>
          <cell r="K608" t="str">
            <v>EA</v>
          </cell>
          <cell r="L608" t="str">
            <v>Y</v>
          </cell>
          <cell r="M608" t="str">
            <v xml:space="preserve">   </v>
          </cell>
          <cell r="N608" t="str">
            <v>Z</v>
          </cell>
          <cell r="O608" t="str">
            <v>ZZ</v>
          </cell>
          <cell r="T608">
            <v>0</v>
          </cell>
          <cell r="V608">
            <v>0</v>
          </cell>
          <cell r="X608">
            <v>0</v>
          </cell>
          <cell r="Z608">
            <v>0</v>
          </cell>
        </row>
        <row r="609">
          <cell r="E609" t="str">
            <v>79-10179-02</v>
          </cell>
          <cell r="G609" t="str">
            <v>A</v>
          </cell>
          <cell r="H609" t="str">
            <v>MARKER, WIRE 67-99</v>
          </cell>
          <cell r="I609">
            <v>1</v>
          </cell>
          <cell r="J609">
            <v>1</v>
          </cell>
          <cell r="K609" t="str">
            <v>EA</v>
          </cell>
          <cell r="L609" t="str">
            <v>Y</v>
          </cell>
          <cell r="M609" t="str">
            <v xml:space="preserve">   </v>
          </cell>
          <cell r="N609" t="str">
            <v>Z</v>
          </cell>
          <cell r="O609" t="str">
            <v>ZZ</v>
          </cell>
          <cell r="T609">
            <v>0</v>
          </cell>
          <cell r="V609">
            <v>0</v>
          </cell>
          <cell r="X609">
            <v>0</v>
          </cell>
          <cell r="Z609">
            <v>0</v>
          </cell>
        </row>
        <row r="610">
          <cell r="E610" t="str">
            <v>79-00021-00</v>
          </cell>
          <cell r="G610" t="str">
            <v>A</v>
          </cell>
          <cell r="H610" t="str">
            <v>LABEL,BLANK 1 X 1/2</v>
          </cell>
          <cell r="I610">
            <v>1</v>
          </cell>
          <cell r="J610">
            <v>1</v>
          </cell>
          <cell r="K610" t="str">
            <v>EA</v>
          </cell>
          <cell r="L610" t="str">
            <v>Y</v>
          </cell>
          <cell r="M610" t="str">
            <v xml:space="preserve">   </v>
          </cell>
          <cell r="N610" t="str">
            <v>Z</v>
          </cell>
          <cell r="O610" t="str">
            <v>ZZ</v>
          </cell>
          <cell r="P610" t="str">
            <v>THOMAS &amp; BETTS</v>
          </cell>
          <cell r="Q610" t="str">
            <v>WES-1112</v>
          </cell>
          <cell r="T610">
            <v>0</v>
          </cell>
          <cell r="V610">
            <v>0</v>
          </cell>
          <cell r="X610">
            <v>0</v>
          </cell>
          <cell r="Z610">
            <v>0</v>
          </cell>
        </row>
        <row r="611">
          <cell r="E611" t="str">
            <v>79-00021-01</v>
          </cell>
          <cell r="G611" t="str">
            <v>A</v>
          </cell>
          <cell r="H611" t="str">
            <v>LABEL,BLANK 1 X 1</v>
          </cell>
          <cell r="I611">
            <v>1</v>
          </cell>
          <cell r="J611">
            <v>1</v>
          </cell>
          <cell r="K611" t="str">
            <v>EA</v>
          </cell>
          <cell r="L611" t="str">
            <v>Y</v>
          </cell>
          <cell r="M611" t="str">
            <v xml:space="preserve">   </v>
          </cell>
          <cell r="N611" t="str">
            <v>Z</v>
          </cell>
          <cell r="O611" t="str">
            <v>ZZ</v>
          </cell>
          <cell r="P611" t="str">
            <v>T &amp; B</v>
          </cell>
          <cell r="Q611" t="str">
            <v>WES-1334</v>
          </cell>
          <cell r="T611">
            <v>0</v>
          </cell>
          <cell r="V611">
            <v>0</v>
          </cell>
          <cell r="X611">
            <v>0</v>
          </cell>
          <cell r="Z611">
            <v>0</v>
          </cell>
        </row>
        <row r="612">
          <cell r="E612" t="str">
            <v>79-00021-02</v>
          </cell>
          <cell r="G612" t="str">
            <v>A</v>
          </cell>
          <cell r="H612" t="str">
            <v>LABEL,CBL MARKING,1X.5X1.5,BLANK,WRITE-O</v>
          </cell>
          <cell r="I612">
            <v>1</v>
          </cell>
          <cell r="J612">
            <v>1</v>
          </cell>
          <cell r="K612" t="str">
            <v>EA</v>
          </cell>
          <cell r="L612" t="str">
            <v>Y</v>
          </cell>
          <cell r="M612" t="str">
            <v xml:space="preserve">   </v>
          </cell>
          <cell r="N612" t="str">
            <v>Z</v>
          </cell>
          <cell r="O612" t="str">
            <v>ZZ</v>
          </cell>
          <cell r="P612" t="str">
            <v>THOMAS &amp; BETTS</v>
          </cell>
          <cell r="Q612" t="str">
            <v>WLP-1112</v>
          </cell>
          <cell r="T612">
            <v>0</v>
          </cell>
          <cell r="V612">
            <v>0</v>
          </cell>
          <cell r="X612">
            <v>0</v>
          </cell>
          <cell r="Z612">
            <v>0</v>
          </cell>
        </row>
        <row r="613">
          <cell r="E613" t="str">
            <v>79-00021-03</v>
          </cell>
          <cell r="G613" t="str">
            <v>A</v>
          </cell>
          <cell r="H613" t="str">
            <v>LABEL,CBL MARKING,1X1X3,BLANK,WRITE-ON,S</v>
          </cell>
          <cell r="I613">
            <v>1</v>
          </cell>
          <cell r="J613">
            <v>1</v>
          </cell>
          <cell r="K613" t="str">
            <v>EA</v>
          </cell>
          <cell r="L613" t="str">
            <v>Y</v>
          </cell>
          <cell r="M613" t="str">
            <v xml:space="preserve">   </v>
          </cell>
          <cell r="N613" t="str">
            <v>Z</v>
          </cell>
          <cell r="O613" t="str">
            <v>ZZ</v>
          </cell>
          <cell r="P613" t="str">
            <v>THOMAS &amp; BETTS</v>
          </cell>
          <cell r="Q613" t="str">
            <v>WLP-1300</v>
          </cell>
          <cell r="T613">
            <v>0</v>
          </cell>
          <cell r="V613">
            <v>0</v>
          </cell>
          <cell r="X613">
            <v>0</v>
          </cell>
          <cell r="Z613">
            <v>0</v>
          </cell>
        </row>
        <row r="614">
          <cell r="E614" t="str">
            <v>79-00021-04</v>
          </cell>
          <cell r="G614" t="str">
            <v>B</v>
          </cell>
          <cell r="H614" t="str">
            <v>LABEL,CBL MARKING,1X1X5,BLANK,WRITE-ON,S</v>
          </cell>
          <cell r="I614">
            <v>1</v>
          </cell>
          <cell r="J614">
            <v>1</v>
          </cell>
          <cell r="K614" t="str">
            <v>EA</v>
          </cell>
          <cell r="L614" t="str">
            <v>Y</v>
          </cell>
          <cell r="M614" t="str">
            <v xml:space="preserve">   </v>
          </cell>
          <cell r="N614" t="str">
            <v>Z</v>
          </cell>
          <cell r="O614" t="str">
            <v>ZZ</v>
          </cell>
          <cell r="P614" t="str">
            <v>THOMAS &amp; BETTS</v>
          </cell>
          <cell r="Q614" t="str">
            <v>THT-139-461-2</v>
          </cell>
          <cell r="T614">
            <v>0</v>
          </cell>
          <cell r="V614">
            <v>0</v>
          </cell>
          <cell r="X614">
            <v>0</v>
          </cell>
          <cell r="Z614">
            <v>0</v>
          </cell>
        </row>
        <row r="615">
          <cell r="E615" t="str">
            <v>74-032409-00</v>
          </cell>
          <cell r="G615" t="str">
            <v>C</v>
          </cell>
          <cell r="H615" t="str">
            <v>WORKMANSHIP STANDARDS</v>
          </cell>
          <cell r="I615">
            <v>1</v>
          </cell>
          <cell r="J615">
            <v>1</v>
          </cell>
          <cell r="K615" t="str">
            <v>EA</v>
          </cell>
          <cell r="L615" t="str">
            <v>Y</v>
          </cell>
          <cell r="M615" t="str">
            <v xml:space="preserve">   </v>
          </cell>
          <cell r="N615" t="str">
            <v>Z</v>
          </cell>
          <cell r="O615" t="str">
            <v>ZZ</v>
          </cell>
          <cell r="T615">
            <v>0</v>
          </cell>
          <cell r="V615">
            <v>0</v>
          </cell>
          <cell r="X615">
            <v>0</v>
          </cell>
          <cell r="Z615">
            <v>0</v>
          </cell>
        </row>
        <row r="616">
          <cell r="E616" t="str">
            <v>202-328325-001</v>
          </cell>
          <cell r="G616" t="str">
            <v>F</v>
          </cell>
          <cell r="H616" t="str">
            <v>PROC,CRIMP TERMINATION GUIDELINE</v>
          </cell>
          <cell r="I616">
            <v>1</v>
          </cell>
          <cell r="J616">
            <v>1</v>
          </cell>
          <cell r="K616" t="str">
            <v>EA</v>
          </cell>
          <cell r="L616" t="str">
            <v>Y</v>
          </cell>
          <cell r="M616" t="str">
            <v xml:space="preserve">   </v>
          </cell>
          <cell r="N616" t="str">
            <v>Z</v>
          </cell>
          <cell r="O616" t="str">
            <v>ZZ</v>
          </cell>
          <cell r="T616">
            <v>0</v>
          </cell>
          <cell r="V616">
            <v>0</v>
          </cell>
          <cell r="X616">
            <v>0</v>
          </cell>
          <cell r="Z616">
            <v>0</v>
          </cell>
        </row>
        <row r="617">
          <cell r="E617" t="str">
            <v>74-024094-00</v>
          </cell>
          <cell r="G617" t="str">
            <v>U</v>
          </cell>
          <cell r="H617" t="str">
            <v>PROC,PART IDENTIFICATION</v>
          </cell>
          <cell r="I617">
            <v>1</v>
          </cell>
          <cell r="J617">
            <v>1</v>
          </cell>
          <cell r="K617" t="str">
            <v>EA</v>
          </cell>
          <cell r="L617" t="str">
            <v>Y</v>
          </cell>
          <cell r="M617" t="str">
            <v xml:space="preserve">   </v>
          </cell>
          <cell r="N617" t="str">
            <v>Z</v>
          </cell>
          <cell r="O617" t="str">
            <v>ZZ</v>
          </cell>
          <cell r="T617">
            <v>0</v>
          </cell>
          <cell r="V617">
            <v>0</v>
          </cell>
          <cell r="X617">
            <v>0</v>
          </cell>
          <cell r="Z617">
            <v>0</v>
          </cell>
        </row>
        <row r="618">
          <cell r="E618" t="str">
            <v>603-090436-001</v>
          </cell>
          <cell r="G618" t="str">
            <v>J</v>
          </cell>
          <cell r="H618" t="str">
            <v>SPECIFICATION,PACKAGING</v>
          </cell>
          <cell r="I618">
            <v>1</v>
          </cell>
          <cell r="J618">
            <v>1</v>
          </cell>
          <cell r="K618" t="str">
            <v>EA</v>
          </cell>
          <cell r="L618" t="str">
            <v>Y</v>
          </cell>
          <cell r="M618" t="str">
            <v xml:space="preserve">   </v>
          </cell>
          <cell r="N618" t="str">
            <v>Z</v>
          </cell>
          <cell r="O618" t="str">
            <v>ZZ</v>
          </cell>
          <cell r="T618">
            <v>0</v>
          </cell>
          <cell r="V618">
            <v>0</v>
          </cell>
          <cell r="X618">
            <v>0</v>
          </cell>
          <cell r="Z618">
            <v>0</v>
          </cell>
        </row>
        <row r="619">
          <cell r="E619" t="str">
            <v>833-274493-505</v>
          </cell>
          <cell r="F619" t="str">
            <v>CABLES</v>
          </cell>
          <cell r="G619" t="str">
            <v>A</v>
          </cell>
          <cell r="H619" t="str">
            <v>CA,RS485,NODE0,CH-B,VXT</v>
          </cell>
          <cell r="I619">
            <v>1</v>
          </cell>
          <cell r="J619">
            <v>1</v>
          </cell>
          <cell r="K619" t="str">
            <v>EA</v>
          </cell>
          <cell r="L619" t="str">
            <v xml:space="preserve"> </v>
          </cell>
          <cell r="M619" t="str">
            <v xml:space="preserve">   </v>
          </cell>
          <cell r="N619" t="str">
            <v>L</v>
          </cell>
          <cell r="O619" t="str">
            <v>BIZLINK</v>
          </cell>
          <cell r="S619">
            <v>81.709999999999994</v>
          </cell>
          <cell r="T619">
            <v>81.709999999999994</v>
          </cell>
          <cell r="U619">
            <v>72.62</v>
          </cell>
          <cell r="V619">
            <v>72.62</v>
          </cell>
          <cell r="W619">
            <v>64.66</v>
          </cell>
          <cell r="X619">
            <v>64.66</v>
          </cell>
          <cell r="Y619">
            <v>60.22</v>
          </cell>
          <cell r="Z619">
            <v>60.22</v>
          </cell>
          <cell r="AA619">
            <v>54.7</v>
          </cell>
        </row>
        <row r="620">
          <cell r="E620" t="str">
            <v>668-101639-001</v>
          </cell>
          <cell r="G620" t="str">
            <v>A</v>
          </cell>
          <cell r="H620" t="str">
            <v>CONN,NTWK,MODULAR PLUG,SHLD,8 POS</v>
          </cell>
          <cell r="I620">
            <v>2</v>
          </cell>
          <cell r="J620">
            <v>2</v>
          </cell>
          <cell r="K620" t="str">
            <v>EA</v>
          </cell>
          <cell r="L620" t="str">
            <v>Y</v>
          </cell>
          <cell r="M620" t="str">
            <v xml:space="preserve">   </v>
          </cell>
          <cell r="N620" t="str">
            <v>L</v>
          </cell>
          <cell r="O620" t="str">
            <v>ZZ</v>
          </cell>
          <cell r="P620" t="str">
            <v>SENTINEL CONN SYSTEM</v>
          </cell>
          <cell r="Q620" t="str">
            <v>106S08080058C34</v>
          </cell>
          <cell r="T620">
            <v>0</v>
          </cell>
          <cell r="V620">
            <v>0</v>
          </cell>
          <cell r="X620">
            <v>0</v>
          </cell>
          <cell r="Z620">
            <v>0</v>
          </cell>
        </row>
        <row r="621">
          <cell r="E621" t="str">
            <v>10-00058-00</v>
          </cell>
          <cell r="G621" t="str">
            <v>A</v>
          </cell>
          <cell r="H621" t="str">
            <v>HEAT SHRINK TUBING,.5,BLACK</v>
          </cell>
          <cell r="I621">
            <v>0.5</v>
          </cell>
          <cell r="J621">
            <v>0.5</v>
          </cell>
          <cell r="K621" t="str">
            <v>FT</v>
          </cell>
          <cell r="L621" t="str">
            <v>Y</v>
          </cell>
          <cell r="M621" t="str">
            <v xml:space="preserve">   </v>
          </cell>
          <cell r="N621" t="str">
            <v>L</v>
          </cell>
          <cell r="O621" t="str">
            <v>ZZ</v>
          </cell>
          <cell r="P621" t="str">
            <v>GOURMET ELEC LTD</v>
          </cell>
          <cell r="Q621" t="str">
            <v>B212-SB</v>
          </cell>
          <cell r="T621">
            <v>0</v>
          </cell>
          <cell r="V621">
            <v>0</v>
          </cell>
          <cell r="X621">
            <v>0</v>
          </cell>
          <cell r="Z621">
            <v>0</v>
          </cell>
        </row>
        <row r="622">
          <cell r="E622" t="str">
            <v>681-275352-001</v>
          </cell>
          <cell r="G622" t="str">
            <v>A</v>
          </cell>
          <cell r="H622" t="str">
            <v>CA,CAT5E,SHIELD,4PR,24AWG,1000FT,YEL</v>
          </cell>
          <cell r="I622">
            <v>4.25</v>
          </cell>
          <cell r="J622">
            <v>4.25</v>
          </cell>
          <cell r="K622" t="str">
            <v>EA</v>
          </cell>
          <cell r="L622" t="str">
            <v>Y</v>
          </cell>
          <cell r="M622" t="str">
            <v xml:space="preserve">   </v>
          </cell>
          <cell r="N622" t="str">
            <v>L</v>
          </cell>
          <cell r="O622" t="str">
            <v>ZZ</v>
          </cell>
          <cell r="P622" t="str">
            <v>CABLEWHOLESALE</v>
          </cell>
          <cell r="Q622" t="str">
            <v>10X6-581TH</v>
          </cell>
          <cell r="T622">
            <v>0</v>
          </cell>
          <cell r="V622">
            <v>0</v>
          </cell>
          <cell r="X622">
            <v>0</v>
          </cell>
          <cell r="Z622">
            <v>0</v>
          </cell>
        </row>
        <row r="623">
          <cell r="E623" t="str">
            <v>785-009716-001</v>
          </cell>
          <cell r="G623" t="str">
            <v>B</v>
          </cell>
          <cell r="H623" t="str">
            <v>LBL,COMPUTER PRINTABLE 1X2.2,WHT</v>
          </cell>
          <cell r="I623">
            <v>2</v>
          </cell>
          <cell r="J623">
            <v>2</v>
          </cell>
          <cell r="K623" t="str">
            <v>EA</v>
          </cell>
          <cell r="L623" t="str">
            <v>Y</v>
          </cell>
          <cell r="M623" t="str">
            <v xml:space="preserve">   </v>
          </cell>
          <cell r="N623" t="str">
            <v>L</v>
          </cell>
          <cell r="O623" t="str">
            <v>ZZ</v>
          </cell>
          <cell r="P623" t="str">
            <v>BRADY CORPORATION</v>
          </cell>
          <cell r="Q623" t="str">
            <v>DAT-37-292</v>
          </cell>
          <cell r="T623">
            <v>0</v>
          </cell>
          <cell r="V623">
            <v>0</v>
          </cell>
          <cell r="X623">
            <v>0</v>
          </cell>
          <cell r="Z623">
            <v>0</v>
          </cell>
        </row>
        <row r="624">
          <cell r="E624" t="str">
            <v>833-274493-001</v>
          </cell>
          <cell r="G624" t="str">
            <v>D</v>
          </cell>
          <cell r="H624" t="str">
            <v>CA,SIG,RS232/RS485,RJ45</v>
          </cell>
          <cell r="I624">
            <v>1</v>
          </cell>
          <cell r="J624">
            <v>1</v>
          </cell>
          <cell r="K624" t="str">
            <v>EA</v>
          </cell>
          <cell r="L624" t="str">
            <v>Y</v>
          </cell>
          <cell r="M624" t="str">
            <v xml:space="preserve">   </v>
          </cell>
          <cell r="N624" t="str">
            <v>Z</v>
          </cell>
          <cell r="O624" t="str">
            <v>ZZ</v>
          </cell>
          <cell r="T624">
            <v>0</v>
          </cell>
          <cell r="V624">
            <v>0</v>
          </cell>
          <cell r="X624">
            <v>0</v>
          </cell>
          <cell r="Z624">
            <v>0</v>
          </cell>
        </row>
        <row r="625">
          <cell r="E625" t="str">
            <v>74-10024-00</v>
          </cell>
          <cell r="G625" t="str">
            <v>P</v>
          </cell>
          <cell r="H625" t="str">
            <v>PROC. ELEC. ASS'Y INSTR.</v>
          </cell>
          <cell r="I625">
            <v>1</v>
          </cell>
          <cell r="J625">
            <v>1</v>
          </cell>
          <cell r="K625" t="str">
            <v>EA</v>
          </cell>
          <cell r="L625" t="str">
            <v>Y</v>
          </cell>
          <cell r="M625" t="str">
            <v xml:space="preserve">   </v>
          </cell>
          <cell r="N625" t="str">
            <v>Z</v>
          </cell>
          <cell r="O625" t="str">
            <v>ZZ</v>
          </cell>
          <cell r="T625">
            <v>0</v>
          </cell>
          <cell r="V625">
            <v>0</v>
          </cell>
          <cell r="X625">
            <v>0</v>
          </cell>
          <cell r="Z625">
            <v>0</v>
          </cell>
        </row>
        <row r="626">
          <cell r="E626" t="str">
            <v>74-024094-00</v>
          </cell>
          <cell r="G626" t="str">
            <v>U</v>
          </cell>
          <cell r="H626" t="str">
            <v>PROC,PART IDENTIFICATION</v>
          </cell>
          <cell r="I626">
            <v>1</v>
          </cell>
          <cell r="J626">
            <v>1</v>
          </cell>
          <cell r="K626" t="str">
            <v>EA</v>
          </cell>
          <cell r="L626" t="str">
            <v>Y</v>
          </cell>
          <cell r="M626" t="str">
            <v xml:space="preserve">   </v>
          </cell>
          <cell r="N626" t="str">
            <v>Z</v>
          </cell>
          <cell r="O626" t="str">
            <v>ZZ</v>
          </cell>
          <cell r="T626">
            <v>0</v>
          </cell>
          <cell r="V626">
            <v>0</v>
          </cell>
          <cell r="X626">
            <v>0</v>
          </cell>
          <cell r="Z626">
            <v>0</v>
          </cell>
        </row>
        <row r="627">
          <cell r="E627" t="str">
            <v>965-208382-001</v>
          </cell>
          <cell r="G627" t="str">
            <v>A</v>
          </cell>
          <cell r="H627" t="str">
            <v>EPOXY,FAST SET,50ML CNTNR SIZE</v>
          </cell>
          <cell r="I627">
            <v>1</v>
          </cell>
          <cell r="J627">
            <v>1</v>
          </cell>
          <cell r="K627" t="str">
            <v>EA</v>
          </cell>
          <cell r="L627" t="str">
            <v>Y</v>
          </cell>
          <cell r="M627" t="str">
            <v xml:space="preserve">   </v>
          </cell>
          <cell r="N627" t="str">
            <v>Z</v>
          </cell>
          <cell r="O627" t="str">
            <v>ZZ</v>
          </cell>
          <cell r="P627" t="str">
            <v>ITW DEVCON, INC.</v>
          </cell>
          <cell r="Q627">
            <v>14270</v>
          </cell>
          <cell r="T627">
            <v>0</v>
          </cell>
          <cell r="V627">
            <v>0</v>
          </cell>
          <cell r="X627">
            <v>0</v>
          </cell>
          <cell r="Z627">
            <v>0</v>
          </cell>
        </row>
        <row r="628">
          <cell r="E628" t="str">
            <v>79-10179-00</v>
          </cell>
          <cell r="G628" t="str">
            <v>A</v>
          </cell>
          <cell r="H628" t="str">
            <v>MARKER, WIRE (1-33)</v>
          </cell>
          <cell r="I628">
            <v>1</v>
          </cell>
          <cell r="J628">
            <v>1</v>
          </cell>
          <cell r="K628" t="str">
            <v>EA</v>
          </cell>
          <cell r="L628" t="str">
            <v>Y</v>
          </cell>
          <cell r="M628" t="str">
            <v xml:space="preserve">   </v>
          </cell>
          <cell r="N628" t="str">
            <v>Z</v>
          </cell>
          <cell r="O628" t="str">
            <v>ZZ</v>
          </cell>
          <cell r="P628" t="str">
            <v>BRADY CORPORATION</v>
          </cell>
          <cell r="Q628" t="str">
            <v>WM-1-33-3/4</v>
          </cell>
          <cell r="T628">
            <v>0</v>
          </cell>
          <cell r="V628">
            <v>0</v>
          </cell>
          <cell r="X628">
            <v>0</v>
          </cell>
          <cell r="Z628">
            <v>0</v>
          </cell>
        </row>
        <row r="629">
          <cell r="E629" t="str">
            <v>79-10444-00</v>
          </cell>
          <cell r="G629" t="str">
            <v>B</v>
          </cell>
          <cell r="H629" t="str">
            <v>LABEL,A-Z,0-15,(+),(-),(/),WIRE MARKING</v>
          </cell>
          <cell r="I629">
            <v>1</v>
          </cell>
          <cell r="J629">
            <v>1</v>
          </cell>
          <cell r="K629" t="str">
            <v>EA</v>
          </cell>
          <cell r="L629" t="str">
            <v>Y</v>
          </cell>
          <cell r="M629" t="str">
            <v xml:space="preserve">   </v>
          </cell>
          <cell r="N629" t="str">
            <v>Z</v>
          </cell>
          <cell r="O629" t="str">
            <v>ZZ</v>
          </cell>
          <cell r="P629" t="str">
            <v>BRADY CORPORATION</v>
          </cell>
          <cell r="Q629" t="str">
            <v>PWM-PK-2</v>
          </cell>
          <cell r="T629">
            <v>0</v>
          </cell>
          <cell r="V629">
            <v>0</v>
          </cell>
          <cell r="X629">
            <v>0</v>
          </cell>
          <cell r="Z629">
            <v>0</v>
          </cell>
        </row>
        <row r="630">
          <cell r="E630" t="str">
            <v>79-10183-00</v>
          </cell>
          <cell r="G630" t="str">
            <v>B</v>
          </cell>
          <cell r="H630" t="str">
            <v>MARKERS,WIRE WRITE ON</v>
          </cell>
          <cell r="I630">
            <v>1</v>
          </cell>
          <cell r="J630">
            <v>1</v>
          </cell>
          <cell r="K630" t="str">
            <v>EA</v>
          </cell>
          <cell r="L630" t="str">
            <v>Y</v>
          </cell>
          <cell r="M630" t="str">
            <v xml:space="preserve">   </v>
          </cell>
          <cell r="N630" t="str">
            <v>Z</v>
          </cell>
          <cell r="O630" t="str">
            <v>ZZ</v>
          </cell>
          <cell r="P630" t="str">
            <v>BRADY CORPORATION</v>
          </cell>
          <cell r="Q630" t="str">
            <v>SLFW-250-PK</v>
          </cell>
          <cell r="T630">
            <v>0</v>
          </cell>
          <cell r="V630">
            <v>0</v>
          </cell>
          <cell r="X630">
            <v>0</v>
          </cell>
          <cell r="Z630">
            <v>0</v>
          </cell>
        </row>
        <row r="631">
          <cell r="E631" t="str">
            <v>79-10179-01</v>
          </cell>
          <cell r="G631" t="str">
            <v>A</v>
          </cell>
          <cell r="H631" t="str">
            <v>MARKER, WIRE, 34-66</v>
          </cell>
          <cell r="I631">
            <v>1</v>
          </cell>
          <cell r="J631">
            <v>1</v>
          </cell>
          <cell r="K631" t="str">
            <v>EA</v>
          </cell>
          <cell r="L631" t="str">
            <v>Y</v>
          </cell>
          <cell r="M631" t="str">
            <v xml:space="preserve">   </v>
          </cell>
          <cell r="N631" t="str">
            <v>Z</v>
          </cell>
          <cell r="O631" t="str">
            <v>ZZ</v>
          </cell>
          <cell r="T631">
            <v>0</v>
          </cell>
          <cell r="V631">
            <v>0</v>
          </cell>
          <cell r="X631">
            <v>0</v>
          </cell>
          <cell r="Z631">
            <v>0</v>
          </cell>
        </row>
        <row r="632">
          <cell r="E632" t="str">
            <v>79-10179-02</v>
          </cell>
          <cell r="G632" t="str">
            <v>A</v>
          </cell>
          <cell r="H632" t="str">
            <v>MARKER, WIRE 67-99</v>
          </cell>
          <cell r="I632">
            <v>1</v>
          </cell>
          <cell r="J632">
            <v>1</v>
          </cell>
          <cell r="K632" t="str">
            <v>EA</v>
          </cell>
          <cell r="L632" t="str">
            <v>Y</v>
          </cell>
          <cell r="M632" t="str">
            <v xml:space="preserve">   </v>
          </cell>
          <cell r="N632" t="str">
            <v>Z</v>
          </cell>
          <cell r="O632" t="str">
            <v>ZZ</v>
          </cell>
          <cell r="T632">
            <v>0</v>
          </cell>
          <cell r="V632">
            <v>0</v>
          </cell>
          <cell r="X632">
            <v>0</v>
          </cell>
          <cell r="Z632">
            <v>0</v>
          </cell>
        </row>
        <row r="633">
          <cell r="E633" t="str">
            <v>79-00021-00</v>
          </cell>
          <cell r="G633" t="str">
            <v>A</v>
          </cell>
          <cell r="H633" t="str">
            <v>LABEL,BLANK 1 X 1/2</v>
          </cell>
          <cell r="I633">
            <v>1</v>
          </cell>
          <cell r="J633">
            <v>1</v>
          </cell>
          <cell r="K633" t="str">
            <v>EA</v>
          </cell>
          <cell r="L633" t="str">
            <v>Y</v>
          </cell>
          <cell r="M633" t="str">
            <v xml:space="preserve">   </v>
          </cell>
          <cell r="N633" t="str">
            <v>Z</v>
          </cell>
          <cell r="O633" t="str">
            <v>ZZ</v>
          </cell>
          <cell r="P633" t="str">
            <v>THOMAS &amp; BETTS</v>
          </cell>
          <cell r="Q633" t="str">
            <v>WES-1112</v>
          </cell>
          <cell r="T633">
            <v>0</v>
          </cell>
          <cell r="V633">
            <v>0</v>
          </cell>
          <cell r="X633">
            <v>0</v>
          </cell>
          <cell r="Z633">
            <v>0</v>
          </cell>
        </row>
        <row r="634">
          <cell r="E634" t="str">
            <v>79-00021-01</v>
          </cell>
          <cell r="G634" t="str">
            <v>A</v>
          </cell>
          <cell r="H634" t="str">
            <v>LABEL,BLANK 1 X 1</v>
          </cell>
          <cell r="I634">
            <v>1</v>
          </cell>
          <cell r="J634">
            <v>1</v>
          </cell>
          <cell r="K634" t="str">
            <v>EA</v>
          </cell>
          <cell r="L634" t="str">
            <v>Y</v>
          </cell>
          <cell r="M634" t="str">
            <v xml:space="preserve">   </v>
          </cell>
          <cell r="N634" t="str">
            <v>Z</v>
          </cell>
          <cell r="O634" t="str">
            <v>ZZ</v>
          </cell>
          <cell r="P634" t="str">
            <v>T &amp; B</v>
          </cell>
          <cell r="Q634" t="str">
            <v>WES-1334</v>
          </cell>
          <cell r="T634">
            <v>0</v>
          </cell>
          <cell r="V634">
            <v>0</v>
          </cell>
          <cell r="X634">
            <v>0</v>
          </cell>
          <cell r="Z634">
            <v>0</v>
          </cell>
        </row>
        <row r="635">
          <cell r="E635" t="str">
            <v>79-00021-02</v>
          </cell>
          <cell r="G635" t="str">
            <v>A</v>
          </cell>
          <cell r="H635" t="str">
            <v>LABEL,CBL MARKING,1X.5X1.5,BLANK,WRITE-O</v>
          </cell>
          <cell r="I635">
            <v>1</v>
          </cell>
          <cell r="J635">
            <v>1</v>
          </cell>
          <cell r="K635" t="str">
            <v>EA</v>
          </cell>
          <cell r="L635" t="str">
            <v>Y</v>
          </cell>
          <cell r="M635" t="str">
            <v xml:space="preserve">   </v>
          </cell>
          <cell r="N635" t="str">
            <v>Z</v>
          </cell>
          <cell r="O635" t="str">
            <v>ZZ</v>
          </cell>
          <cell r="P635" t="str">
            <v>THOMAS &amp; BETTS</v>
          </cell>
          <cell r="Q635" t="str">
            <v>WLP-1112</v>
          </cell>
          <cell r="T635">
            <v>0</v>
          </cell>
          <cell r="V635">
            <v>0</v>
          </cell>
          <cell r="X635">
            <v>0</v>
          </cell>
          <cell r="Z635">
            <v>0</v>
          </cell>
        </row>
        <row r="636">
          <cell r="E636" t="str">
            <v>79-00021-03</v>
          </cell>
          <cell r="G636" t="str">
            <v>A</v>
          </cell>
          <cell r="H636" t="str">
            <v>LABEL,CBL MARKING,1X1X3,BLANK,WRITE-ON,S</v>
          </cell>
          <cell r="I636">
            <v>1</v>
          </cell>
          <cell r="J636">
            <v>1</v>
          </cell>
          <cell r="K636" t="str">
            <v>EA</v>
          </cell>
          <cell r="L636" t="str">
            <v>Y</v>
          </cell>
          <cell r="M636" t="str">
            <v xml:space="preserve">   </v>
          </cell>
          <cell r="N636" t="str">
            <v>Z</v>
          </cell>
          <cell r="O636" t="str">
            <v>ZZ</v>
          </cell>
          <cell r="P636" t="str">
            <v>THOMAS &amp; BETTS</v>
          </cell>
          <cell r="Q636" t="str">
            <v>WLP-1300</v>
          </cell>
          <cell r="T636">
            <v>0</v>
          </cell>
          <cell r="V636">
            <v>0</v>
          </cell>
          <cell r="X636">
            <v>0</v>
          </cell>
          <cell r="Z636">
            <v>0</v>
          </cell>
        </row>
        <row r="637">
          <cell r="E637" t="str">
            <v>79-00021-04</v>
          </cell>
          <cell r="G637" t="str">
            <v>B</v>
          </cell>
          <cell r="H637" t="str">
            <v>LABEL,CBL MARKING,1X1X5,BLANK,WRITE-ON,S</v>
          </cell>
          <cell r="I637">
            <v>1</v>
          </cell>
          <cell r="J637">
            <v>1</v>
          </cell>
          <cell r="K637" t="str">
            <v>EA</v>
          </cell>
          <cell r="L637" t="str">
            <v>Y</v>
          </cell>
          <cell r="M637" t="str">
            <v xml:space="preserve">   </v>
          </cell>
          <cell r="N637" t="str">
            <v>Z</v>
          </cell>
          <cell r="O637" t="str">
            <v>ZZ</v>
          </cell>
          <cell r="P637" t="str">
            <v>THOMAS &amp; BETTS</v>
          </cell>
          <cell r="Q637" t="str">
            <v>THT-139-461-2</v>
          </cell>
          <cell r="T637">
            <v>0</v>
          </cell>
          <cell r="V637">
            <v>0</v>
          </cell>
          <cell r="X637">
            <v>0</v>
          </cell>
          <cell r="Z637">
            <v>0</v>
          </cell>
        </row>
        <row r="638">
          <cell r="E638" t="str">
            <v>74-032409-00</v>
          </cell>
          <cell r="G638" t="str">
            <v>C</v>
          </cell>
          <cell r="H638" t="str">
            <v>WORKMANSHIP STANDARDS</v>
          </cell>
          <cell r="I638">
            <v>1</v>
          </cell>
          <cell r="J638">
            <v>1</v>
          </cell>
          <cell r="K638" t="str">
            <v>EA</v>
          </cell>
          <cell r="L638" t="str">
            <v>Y</v>
          </cell>
          <cell r="M638" t="str">
            <v xml:space="preserve">   </v>
          </cell>
          <cell r="N638" t="str">
            <v>Z</v>
          </cell>
          <cell r="O638" t="str">
            <v>ZZ</v>
          </cell>
          <cell r="T638">
            <v>0</v>
          </cell>
          <cell r="V638">
            <v>0</v>
          </cell>
          <cell r="X638">
            <v>0</v>
          </cell>
          <cell r="Z638">
            <v>0</v>
          </cell>
        </row>
        <row r="639">
          <cell r="E639" t="str">
            <v>202-328325-001</v>
          </cell>
          <cell r="G639" t="str">
            <v>F</v>
          </cell>
          <cell r="H639" t="str">
            <v>PROC,CRIMP TERMINATION GUIDELINE</v>
          </cell>
          <cell r="I639">
            <v>1</v>
          </cell>
          <cell r="J639">
            <v>1</v>
          </cell>
          <cell r="K639" t="str">
            <v>EA</v>
          </cell>
          <cell r="L639" t="str">
            <v>Y</v>
          </cell>
          <cell r="M639" t="str">
            <v xml:space="preserve">   </v>
          </cell>
          <cell r="N639" t="str">
            <v>Z</v>
          </cell>
          <cell r="O639" t="str">
            <v>ZZ</v>
          </cell>
          <cell r="T639">
            <v>0</v>
          </cell>
          <cell r="V639">
            <v>0</v>
          </cell>
          <cell r="X639">
            <v>0</v>
          </cell>
          <cell r="Z639">
            <v>0</v>
          </cell>
        </row>
        <row r="640">
          <cell r="E640" t="str">
            <v>74-024094-00</v>
          </cell>
          <cell r="G640" t="str">
            <v>U</v>
          </cell>
          <cell r="H640" t="str">
            <v>PROC,PART IDENTIFICATION</v>
          </cell>
          <cell r="I640">
            <v>1</v>
          </cell>
          <cell r="J640">
            <v>1</v>
          </cell>
          <cell r="K640" t="str">
            <v>EA</v>
          </cell>
          <cell r="L640" t="str">
            <v>Y</v>
          </cell>
          <cell r="M640" t="str">
            <v xml:space="preserve">   </v>
          </cell>
          <cell r="N640" t="str">
            <v>Z</v>
          </cell>
          <cell r="O640" t="str">
            <v>ZZ</v>
          </cell>
          <cell r="T640">
            <v>0</v>
          </cell>
          <cell r="V640">
            <v>0</v>
          </cell>
          <cell r="X640">
            <v>0</v>
          </cell>
          <cell r="Z640">
            <v>0</v>
          </cell>
        </row>
        <row r="641">
          <cell r="E641" t="str">
            <v>603-090436-001</v>
          </cell>
          <cell r="G641" t="str">
            <v>J</v>
          </cell>
          <cell r="H641" t="str">
            <v>SPECIFICATION,PACKAGING</v>
          </cell>
          <cell r="I641">
            <v>1</v>
          </cell>
          <cell r="J641">
            <v>1</v>
          </cell>
          <cell r="K641" t="str">
            <v>EA</v>
          </cell>
          <cell r="L641" t="str">
            <v>Y</v>
          </cell>
          <cell r="M641" t="str">
            <v xml:space="preserve">   </v>
          </cell>
          <cell r="N641" t="str">
            <v>Z</v>
          </cell>
          <cell r="O641" t="str">
            <v>ZZ</v>
          </cell>
          <cell r="T641">
            <v>0</v>
          </cell>
          <cell r="V641">
            <v>0</v>
          </cell>
          <cell r="X641">
            <v>0</v>
          </cell>
          <cell r="Z641">
            <v>0</v>
          </cell>
        </row>
        <row r="642">
          <cell r="E642" t="str">
            <v>833-233714-509</v>
          </cell>
          <cell r="F642" t="str">
            <v>CABLES</v>
          </cell>
          <cell r="G642" t="str">
            <v>A</v>
          </cell>
          <cell r="H642" t="str">
            <v>CA,COMM,ENET,TERMINAL SERVER</v>
          </cell>
          <cell r="I642">
            <v>1</v>
          </cell>
          <cell r="J642">
            <v>1</v>
          </cell>
          <cell r="K642" t="str">
            <v>EA</v>
          </cell>
          <cell r="L642" t="str">
            <v xml:space="preserve"> </v>
          </cell>
          <cell r="M642" t="str">
            <v xml:space="preserve">   </v>
          </cell>
          <cell r="N642" t="str">
            <v>L</v>
          </cell>
          <cell r="O642" t="str">
            <v>ROGAR</v>
          </cell>
          <cell r="S642">
            <v>70</v>
          </cell>
          <cell r="T642">
            <v>70</v>
          </cell>
          <cell r="U642">
            <v>70</v>
          </cell>
          <cell r="V642">
            <v>70</v>
          </cell>
          <cell r="W642">
            <v>60</v>
          </cell>
          <cell r="X642">
            <v>60</v>
          </cell>
          <cell r="Y642">
            <v>55</v>
          </cell>
          <cell r="Z642">
            <v>55</v>
          </cell>
          <cell r="AA642">
            <v>50</v>
          </cell>
        </row>
        <row r="643">
          <cell r="E643" t="str">
            <v>681-101635-001</v>
          </cell>
          <cell r="G643" t="str">
            <v>B</v>
          </cell>
          <cell r="H643" t="str">
            <v>CA,FBS,PVC,300V,5E,24AWG,4 PR,TEAL,ROHS</v>
          </cell>
          <cell r="I643">
            <v>2</v>
          </cell>
          <cell r="J643">
            <v>2</v>
          </cell>
          <cell r="K643" t="str">
            <v>FT</v>
          </cell>
          <cell r="L643" t="str">
            <v>Y</v>
          </cell>
          <cell r="M643" t="str">
            <v xml:space="preserve">   </v>
          </cell>
          <cell r="N643" t="str">
            <v>L</v>
          </cell>
          <cell r="O643" t="str">
            <v>ZZ</v>
          </cell>
          <cell r="P643" t="str">
            <v>BELDEN INC.</v>
          </cell>
          <cell r="Q643" t="str">
            <v>7921A 1NH</v>
          </cell>
          <cell r="T643">
            <v>0</v>
          </cell>
          <cell r="V643">
            <v>0</v>
          </cell>
          <cell r="X643">
            <v>0</v>
          </cell>
          <cell r="Z643">
            <v>0</v>
          </cell>
        </row>
        <row r="644">
          <cell r="E644" t="str">
            <v>668-101639-001</v>
          </cell>
          <cell r="G644" t="str">
            <v>A</v>
          </cell>
          <cell r="H644" t="str">
            <v>CONN,NTWK,MODULAR PLUG,SHLD,8 POS</v>
          </cell>
          <cell r="I644">
            <v>2</v>
          </cell>
          <cell r="J644">
            <v>2</v>
          </cell>
          <cell r="K644" t="str">
            <v>EA</v>
          </cell>
          <cell r="L644" t="str">
            <v>Y</v>
          </cell>
          <cell r="M644" t="str">
            <v xml:space="preserve">   </v>
          </cell>
          <cell r="N644" t="str">
            <v>L</v>
          </cell>
          <cell r="O644" t="str">
            <v>ZZ</v>
          </cell>
          <cell r="P644" t="str">
            <v>SENTINEL CONN SYSTEM</v>
          </cell>
          <cell r="Q644" t="str">
            <v>106S08080058C34</v>
          </cell>
          <cell r="T644">
            <v>0</v>
          </cell>
          <cell r="V644">
            <v>0</v>
          </cell>
          <cell r="X644">
            <v>0</v>
          </cell>
          <cell r="Z644">
            <v>0</v>
          </cell>
        </row>
        <row r="645">
          <cell r="E645" t="str">
            <v>680-061150-009</v>
          </cell>
          <cell r="G645" t="str">
            <v>B</v>
          </cell>
          <cell r="H645" t="str">
            <v>TUBING HEAT SHRINK 3/4</v>
          </cell>
          <cell r="I645">
            <v>1</v>
          </cell>
          <cell r="J645">
            <v>1</v>
          </cell>
          <cell r="K645" t="str">
            <v>FT</v>
          </cell>
          <cell r="L645" t="str">
            <v>Y</v>
          </cell>
          <cell r="M645" t="str">
            <v xml:space="preserve">   </v>
          </cell>
          <cell r="N645" t="str">
            <v>L</v>
          </cell>
          <cell r="O645" t="str">
            <v>ZZ</v>
          </cell>
          <cell r="P645" t="str">
            <v>PANDUIT CORP.</v>
          </cell>
          <cell r="Q645" t="str">
            <v>HSTT75-48-5</v>
          </cell>
          <cell r="T645">
            <v>0</v>
          </cell>
          <cell r="V645">
            <v>0</v>
          </cell>
          <cell r="X645">
            <v>0</v>
          </cell>
          <cell r="Z645">
            <v>0</v>
          </cell>
        </row>
        <row r="646">
          <cell r="E646" t="str">
            <v>79-00021-02</v>
          </cell>
          <cell r="G646" t="str">
            <v>A</v>
          </cell>
          <cell r="H646" t="str">
            <v>LABEL,CBL MARKING,1X.5X1.5,BLANK,WRITE-O</v>
          </cell>
          <cell r="I646">
            <v>2</v>
          </cell>
          <cell r="J646">
            <v>2</v>
          </cell>
          <cell r="K646" t="str">
            <v>EA</v>
          </cell>
          <cell r="L646" t="str">
            <v>Y</v>
          </cell>
          <cell r="M646" t="str">
            <v xml:space="preserve">   </v>
          </cell>
          <cell r="N646" t="str">
            <v>L</v>
          </cell>
          <cell r="O646" t="str">
            <v>ZZ</v>
          </cell>
          <cell r="P646" t="str">
            <v>THOMAS &amp; BETTS</v>
          </cell>
          <cell r="Q646" t="str">
            <v>WLP-1112</v>
          </cell>
          <cell r="T646">
            <v>0</v>
          </cell>
          <cell r="V646">
            <v>0</v>
          </cell>
          <cell r="X646">
            <v>0</v>
          </cell>
          <cell r="Z646">
            <v>0</v>
          </cell>
        </row>
        <row r="647">
          <cell r="E647" t="str">
            <v>833-233714-001</v>
          </cell>
          <cell r="G647" t="str">
            <v>B</v>
          </cell>
          <cell r="H647" t="str">
            <v>CA,COMM,ENET,TEOSXT</v>
          </cell>
          <cell r="I647">
            <v>1</v>
          </cell>
          <cell r="J647">
            <v>1</v>
          </cell>
          <cell r="K647" t="str">
            <v>EA</v>
          </cell>
          <cell r="L647" t="str">
            <v xml:space="preserve"> </v>
          </cell>
          <cell r="M647" t="str">
            <v xml:space="preserve">   </v>
          </cell>
          <cell r="N647" t="str">
            <v>Z</v>
          </cell>
          <cell r="O647" t="str">
            <v>ZZ</v>
          </cell>
          <cell r="T647">
            <v>0</v>
          </cell>
          <cell r="V647">
            <v>0</v>
          </cell>
          <cell r="X647">
            <v>0</v>
          </cell>
          <cell r="Z647">
            <v>0</v>
          </cell>
        </row>
        <row r="648">
          <cell r="E648" t="str">
            <v>74-10024-00</v>
          </cell>
          <cell r="G648" t="str">
            <v>P</v>
          </cell>
          <cell r="H648" t="str">
            <v>PROC. ELEC. ASS'Y INSTR.</v>
          </cell>
          <cell r="I648">
            <v>1</v>
          </cell>
          <cell r="J648">
            <v>1</v>
          </cell>
          <cell r="K648" t="str">
            <v>EA</v>
          </cell>
          <cell r="L648" t="str">
            <v>Y</v>
          </cell>
          <cell r="M648" t="str">
            <v xml:space="preserve">   </v>
          </cell>
          <cell r="N648" t="str">
            <v>Z</v>
          </cell>
          <cell r="O648" t="str">
            <v>ZZ</v>
          </cell>
          <cell r="T648">
            <v>0</v>
          </cell>
          <cell r="V648">
            <v>0</v>
          </cell>
          <cell r="X648">
            <v>0</v>
          </cell>
          <cell r="Z648">
            <v>0</v>
          </cell>
        </row>
        <row r="649">
          <cell r="E649" t="str">
            <v>74-024094-00</v>
          </cell>
          <cell r="G649" t="str">
            <v>U</v>
          </cell>
          <cell r="H649" t="str">
            <v>PROC,PART IDENTIFICATION</v>
          </cell>
          <cell r="I649">
            <v>1</v>
          </cell>
          <cell r="J649">
            <v>1</v>
          </cell>
          <cell r="K649" t="str">
            <v>EA</v>
          </cell>
          <cell r="L649" t="str">
            <v>Y</v>
          </cell>
          <cell r="M649" t="str">
            <v xml:space="preserve">   </v>
          </cell>
          <cell r="N649" t="str">
            <v>Z</v>
          </cell>
          <cell r="O649" t="str">
            <v>ZZ</v>
          </cell>
          <cell r="T649">
            <v>0</v>
          </cell>
          <cell r="V649">
            <v>0</v>
          </cell>
          <cell r="X649">
            <v>0</v>
          </cell>
          <cell r="Z649">
            <v>0</v>
          </cell>
        </row>
        <row r="650">
          <cell r="E650" t="str">
            <v>965-208382-001</v>
          </cell>
          <cell r="G650" t="str">
            <v>A</v>
          </cell>
          <cell r="H650" t="str">
            <v>EPOXY,FAST SET,50ML CNTNR SIZE</v>
          </cell>
          <cell r="I650">
            <v>1</v>
          </cell>
          <cell r="J650">
            <v>1</v>
          </cell>
          <cell r="K650" t="str">
            <v>EA</v>
          </cell>
          <cell r="L650" t="str">
            <v>Y</v>
          </cell>
          <cell r="M650" t="str">
            <v xml:space="preserve">   </v>
          </cell>
          <cell r="N650" t="str">
            <v>Z</v>
          </cell>
          <cell r="O650" t="str">
            <v>ZZ</v>
          </cell>
          <cell r="P650" t="str">
            <v>ITW DEVCON, INC.</v>
          </cell>
          <cell r="Q650">
            <v>14270</v>
          </cell>
          <cell r="T650">
            <v>0</v>
          </cell>
          <cell r="V650">
            <v>0</v>
          </cell>
          <cell r="X650">
            <v>0</v>
          </cell>
          <cell r="Z650">
            <v>0</v>
          </cell>
        </row>
        <row r="651">
          <cell r="E651" t="str">
            <v>79-10179-00</v>
          </cell>
          <cell r="G651" t="str">
            <v>A</v>
          </cell>
          <cell r="H651" t="str">
            <v>MARKER, WIRE (1-33)</v>
          </cell>
          <cell r="I651">
            <v>1</v>
          </cell>
          <cell r="J651">
            <v>1</v>
          </cell>
          <cell r="K651" t="str">
            <v>EA</v>
          </cell>
          <cell r="L651" t="str">
            <v>Y</v>
          </cell>
          <cell r="M651" t="str">
            <v xml:space="preserve">   </v>
          </cell>
          <cell r="N651" t="str">
            <v>Z</v>
          </cell>
          <cell r="O651" t="str">
            <v>ZZ</v>
          </cell>
          <cell r="P651" t="str">
            <v>BRADY CORPORATION</v>
          </cell>
          <cell r="Q651" t="str">
            <v>WM-1-33-3/4</v>
          </cell>
          <cell r="T651">
            <v>0</v>
          </cell>
          <cell r="V651">
            <v>0</v>
          </cell>
          <cell r="X651">
            <v>0</v>
          </cell>
          <cell r="Z651">
            <v>0</v>
          </cell>
        </row>
        <row r="652">
          <cell r="E652" t="str">
            <v>79-10444-00</v>
          </cell>
          <cell r="G652" t="str">
            <v>B</v>
          </cell>
          <cell r="H652" t="str">
            <v>LABEL,A-Z,0-15,(+),(-),(/),WIRE MARKING</v>
          </cell>
          <cell r="I652">
            <v>1</v>
          </cell>
          <cell r="J652">
            <v>1</v>
          </cell>
          <cell r="K652" t="str">
            <v>EA</v>
          </cell>
          <cell r="L652" t="str">
            <v>Y</v>
          </cell>
          <cell r="M652" t="str">
            <v xml:space="preserve">   </v>
          </cell>
          <cell r="N652" t="str">
            <v>Z</v>
          </cell>
          <cell r="O652" t="str">
            <v>ZZ</v>
          </cell>
          <cell r="P652" t="str">
            <v>BRADY CORPORATION</v>
          </cell>
          <cell r="Q652" t="str">
            <v>PWM-PK-2</v>
          </cell>
          <cell r="T652">
            <v>0</v>
          </cell>
          <cell r="V652">
            <v>0</v>
          </cell>
          <cell r="X652">
            <v>0</v>
          </cell>
          <cell r="Z652">
            <v>0</v>
          </cell>
        </row>
        <row r="653">
          <cell r="E653" t="str">
            <v>79-10183-00</v>
          </cell>
          <cell r="G653" t="str">
            <v>B</v>
          </cell>
          <cell r="H653" t="str">
            <v>MARKERS,WIRE WRITE ON</v>
          </cell>
          <cell r="I653">
            <v>1</v>
          </cell>
          <cell r="J653">
            <v>1</v>
          </cell>
          <cell r="K653" t="str">
            <v>EA</v>
          </cell>
          <cell r="L653" t="str">
            <v>Y</v>
          </cell>
          <cell r="M653" t="str">
            <v xml:space="preserve">   </v>
          </cell>
          <cell r="N653" t="str">
            <v>Z</v>
          </cell>
          <cell r="O653" t="str">
            <v>ZZ</v>
          </cell>
          <cell r="P653" t="str">
            <v>BRADY CORPORATION</v>
          </cell>
          <cell r="Q653" t="str">
            <v>SLFW-250-PK</v>
          </cell>
          <cell r="T653">
            <v>0</v>
          </cell>
          <cell r="V653">
            <v>0</v>
          </cell>
          <cell r="X653">
            <v>0</v>
          </cell>
          <cell r="Z653">
            <v>0</v>
          </cell>
        </row>
        <row r="654">
          <cell r="E654" t="str">
            <v>79-10179-01</v>
          </cell>
          <cell r="G654" t="str">
            <v>A</v>
          </cell>
          <cell r="H654" t="str">
            <v>MARKER, WIRE, 34-66</v>
          </cell>
          <cell r="I654">
            <v>1</v>
          </cell>
          <cell r="J654">
            <v>1</v>
          </cell>
          <cell r="K654" t="str">
            <v>EA</v>
          </cell>
          <cell r="L654" t="str">
            <v>Y</v>
          </cell>
          <cell r="M654" t="str">
            <v xml:space="preserve">   </v>
          </cell>
          <cell r="N654" t="str">
            <v>Z</v>
          </cell>
          <cell r="O654" t="str">
            <v>ZZ</v>
          </cell>
          <cell r="T654">
            <v>0</v>
          </cell>
          <cell r="V654">
            <v>0</v>
          </cell>
          <cell r="X654">
            <v>0</v>
          </cell>
          <cell r="Z654">
            <v>0</v>
          </cell>
        </row>
        <row r="655">
          <cell r="E655" t="str">
            <v>79-10179-02</v>
          </cell>
          <cell r="G655" t="str">
            <v>A</v>
          </cell>
          <cell r="H655" t="str">
            <v>MARKER, WIRE 67-99</v>
          </cell>
          <cell r="I655">
            <v>1</v>
          </cell>
          <cell r="J655">
            <v>1</v>
          </cell>
          <cell r="K655" t="str">
            <v>EA</v>
          </cell>
          <cell r="L655" t="str">
            <v>Y</v>
          </cell>
          <cell r="M655" t="str">
            <v xml:space="preserve">   </v>
          </cell>
          <cell r="N655" t="str">
            <v>Z</v>
          </cell>
          <cell r="O655" t="str">
            <v>ZZ</v>
          </cell>
          <cell r="T655">
            <v>0</v>
          </cell>
          <cell r="V655">
            <v>0</v>
          </cell>
          <cell r="X655">
            <v>0</v>
          </cell>
          <cell r="Z655">
            <v>0</v>
          </cell>
        </row>
        <row r="656">
          <cell r="E656" t="str">
            <v>79-00021-00</v>
          </cell>
          <cell r="G656" t="str">
            <v>A</v>
          </cell>
          <cell r="H656" t="str">
            <v>LABEL,BLANK 1 X 1/2</v>
          </cell>
          <cell r="I656">
            <v>1</v>
          </cell>
          <cell r="J656">
            <v>1</v>
          </cell>
          <cell r="K656" t="str">
            <v>EA</v>
          </cell>
          <cell r="L656" t="str">
            <v>Y</v>
          </cell>
          <cell r="M656" t="str">
            <v xml:space="preserve">   </v>
          </cell>
          <cell r="N656" t="str">
            <v>Z</v>
          </cell>
          <cell r="O656" t="str">
            <v>ZZ</v>
          </cell>
          <cell r="P656" t="str">
            <v>THOMAS &amp; BETTS</v>
          </cell>
          <cell r="Q656" t="str">
            <v>WES-1112</v>
          </cell>
          <cell r="T656">
            <v>0</v>
          </cell>
          <cell r="V656">
            <v>0</v>
          </cell>
          <cell r="X656">
            <v>0</v>
          </cell>
          <cell r="Z656">
            <v>0</v>
          </cell>
        </row>
        <row r="657">
          <cell r="E657" t="str">
            <v>79-00021-01</v>
          </cell>
          <cell r="G657" t="str">
            <v>A</v>
          </cell>
          <cell r="H657" t="str">
            <v>LABEL,BLANK 1 X 1</v>
          </cell>
          <cell r="I657">
            <v>1</v>
          </cell>
          <cell r="J657">
            <v>1</v>
          </cell>
          <cell r="K657" t="str">
            <v>EA</v>
          </cell>
          <cell r="L657" t="str">
            <v>Y</v>
          </cell>
          <cell r="M657" t="str">
            <v xml:space="preserve">   </v>
          </cell>
          <cell r="N657" t="str">
            <v>Z</v>
          </cell>
          <cell r="O657" t="str">
            <v>ZZ</v>
          </cell>
          <cell r="P657" t="str">
            <v>T &amp; B</v>
          </cell>
          <cell r="Q657" t="str">
            <v>WES-1334</v>
          </cell>
          <cell r="T657">
            <v>0</v>
          </cell>
          <cell r="V657">
            <v>0</v>
          </cell>
          <cell r="X657">
            <v>0</v>
          </cell>
          <cell r="Z657">
            <v>0</v>
          </cell>
        </row>
        <row r="658">
          <cell r="E658" t="str">
            <v>79-00021-02</v>
          </cell>
          <cell r="G658" t="str">
            <v>A</v>
          </cell>
          <cell r="H658" t="str">
            <v>LABEL,CBL MARKING,1X.5X1.5,BLANK,WRITE-O</v>
          </cell>
          <cell r="I658">
            <v>1</v>
          </cell>
          <cell r="J658">
            <v>1</v>
          </cell>
          <cell r="K658" t="str">
            <v>EA</v>
          </cell>
          <cell r="L658" t="str">
            <v>Y</v>
          </cell>
          <cell r="M658" t="str">
            <v xml:space="preserve">   </v>
          </cell>
          <cell r="N658" t="str">
            <v>Z</v>
          </cell>
          <cell r="O658" t="str">
            <v>ZZ</v>
          </cell>
          <cell r="P658" t="str">
            <v>THOMAS &amp; BETTS</v>
          </cell>
          <cell r="Q658" t="str">
            <v>WLP-1112</v>
          </cell>
          <cell r="T658">
            <v>0</v>
          </cell>
          <cell r="V658">
            <v>0</v>
          </cell>
          <cell r="X658">
            <v>0</v>
          </cell>
          <cell r="Z658">
            <v>0</v>
          </cell>
        </row>
        <row r="659">
          <cell r="E659" t="str">
            <v>79-00021-03</v>
          </cell>
          <cell r="G659" t="str">
            <v>A</v>
          </cell>
          <cell r="H659" t="str">
            <v>LABEL,CBL MARKING,1X1X3,BLANK,WRITE-ON,S</v>
          </cell>
          <cell r="I659">
            <v>1</v>
          </cell>
          <cell r="J659">
            <v>1</v>
          </cell>
          <cell r="K659" t="str">
            <v>EA</v>
          </cell>
          <cell r="L659" t="str">
            <v>Y</v>
          </cell>
          <cell r="M659" t="str">
            <v xml:space="preserve">   </v>
          </cell>
          <cell r="N659" t="str">
            <v>Z</v>
          </cell>
          <cell r="O659" t="str">
            <v>ZZ</v>
          </cell>
          <cell r="P659" t="str">
            <v>THOMAS &amp; BETTS</v>
          </cell>
          <cell r="Q659" t="str">
            <v>WLP-1300</v>
          </cell>
          <cell r="T659">
            <v>0</v>
          </cell>
          <cell r="V659">
            <v>0</v>
          </cell>
          <cell r="X659">
            <v>0</v>
          </cell>
          <cell r="Z659">
            <v>0</v>
          </cell>
        </row>
        <row r="660">
          <cell r="E660" t="str">
            <v>79-00021-04</v>
          </cell>
          <cell r="G660" t="str">
            <v>B</v>
          </cell>
          <cell r="H660" t="str">
            <v>LABEL,CBL MARKING,1X1X5,BLANK,WRITE-ON,S</v>
          </cell>
          <cell r="I660">
            <v>1</v>
          </cell>
          <cell r="J660">
            <v>1</v>
          </cell>
          <cell r="K660" t="str">
            <v>EA</v>
          </cell>
          <cell r="L660" t="str">
            <v>Y</v>
          </cell>
          <cell r="M660" t="str">
            <v xml:space="preserve">   </v>
          </cell>
          <cell r="N660" t="str">
            <v>Z</v>
          </cell>
          <cell r="O660" t="str">
            <v>ZZ</v>
          </cell>
          <cell r="P660" t="str">
            <v>THOMAS &amp; BETTS</v>
          </cell>
          <cell r="Q660" t="str">
            <v>THT-139-461-2</v>
          </cell>
          <cell r="T660">
            <v>0</v>
          </cell>
          <cell r="V660">
            <v>0</v>
          </cell>
          <cell r="X660">
            <v>0</v>
          </cell>
          <cell r="Z660">
            <v>0</v>
          </cell>
        </row>
        <row r="661">
          <cell r="E661" t="str">
            <v>74-032409-00</v>
          </cell>
          <cell r="G661" t="str">
            <v>C</v>
          </cell>
          <cell r="H661" t="str">
            <v>WORKMANSHIP STANDARDS</v>
          </cell>
          <cell r="I661">
            <v>1</v>
          </cell>
          <cell r="J661">
            <v>1</v>
          </cell>
          <cell r="K661" t="str">
            <v>EA</v>
          </cell>
          <cell r="L661" t="str">
            <v>Y</v>
          </cell>
          <cell r="M661" t="str">
            <v xml:space="preserve">   </v>
          </cell>
          <cell r="N661" t="str">
            <v>Z</v>
          </cell>
          <cell r="O661" t="str">
            <v>ZZ</v>
          </cell>
          <cell r="T661">
            <v>0</v>
          </cell>
          <cell r="V661">
            <v>0</v>
          </cell>
          <cell r="X661">
            <v>0</v>
          </cell>
          <cell r="Z661">
            <v>0</v>
          </cell>
        </row>
        <row r="662">
          <cell r="E662" t="str">
            <v>202-328325-001</v>
          </cell>
          <cell r="G662" t="str">
            <v>F</v>
          </cell>
          <cell r="H662" t="str">
            <v>PROC,CRIMP TERMINATION GUIDELINE</v>
          </cell>
          <cell r="I662">
            <v>1</v>
          </cell>
          <cell r="J662">
            <v>1</v>
          </cell>
          <cell r="K662" t="str">
            <v>EA</v>
          </cell>
          <cell r="L662" t="str">
            <v>Y</v>
          </cell>
          <cell r="M662" t="str">
            <v xml:space="preserve">   </v>
          </cell>
          <cell r="N662" t="str">
            <v>Z</v>
          </cell>
          <cell r="O662" t="str">
            <v>ZZ</v>
          </cell>
          <cell r="T662">
            <v>0</v>
          </cell>
          <cell r="V662">
            <v>0</v>
          </cell>
          <cell r="X662">
            <v>0</v>
          </cell>
          <cell r="Z662">
            <v>0</v>
          </cell>
        </row>
        <row r="663">
          <cell r="E663" t="str">
            <v>74-160156-00</v>
          </cell>
          <cell r="G663" t="str">
            <v>H</v>
          </cell>
          <cell r="H663" t="str">
            <v>PROC,PACKING REQUIREMENTS</v>
          </cell>
          <cell r="I663">
            <v>1</v>
          </cell>
          <cell r="J663">
            <v>1</v>
          </cell>
          <cell r="K663" t="str">
            <v>EA</v>
          </cell>
          <cell r="L663" t="str">
            <v>Y</v>
          </cell>
          <cell r="M663" t="str">
            <v xml:space="preserve">   </v>
          </cell>
          <cell r="N663" t="str">
            <v>Z</v>
          </cell>
          <cell r="O663" t="str">
            <v>ZZ</v>
          </cell>
          <cell r="T663">
            <v>0</v>
          </cell>
          <cell r="V663">
            <v>0</v>
          </cell>
          <cell r="X663">
            <v>0</v>
          </cell>
          <cell r="Z663">
            <v>0</v>
          </cell>
        </row>
        <row r="664">
          <cell r="E664" t="str">
            <v>74-024094-00</v>
          </cell>
          <cell r="G664" t="str">
            <v>U</v>
          </cell>
          <cell r="H664" t="str">
            <v>PROC,PART IDENTIFICATION</v>
          </cell>
          <cell r="I664">
            <v>1</v>
          </cell>
          <cell r="J664">
            <v>1</v>
          </cell>
          <cell r="K664" t="str">
            <v>EA</v>
          </cell>
          <cell r="L664" t="str">
            <v>Y</v>
          </cell>
          <cell r="M664" t="str">
            <v xml:space="preserve">   </v>
          </cell>
          <cell r="N664" t="str">
            <v>Z</v>
          </cell>
          <cell r="O664" t="str">
            <v>ZZ</v>
          </cell>
          <cell r="T664">
            <v>0</v>
          </cell>
          <cell r="V664">
            <v>0</v>
          </cell>
          <cell r="X664">
            <v>0</v>
          </cell>
          <cell r="Z664">
            <v>0</v>
          </cell>
        </row>
        <row r="665">
          <cell r="E665" t="str">
            <v>833-271228-509</v>
          </cell>
          <cell r="F665" t="str">
            <v>CABLES</v>
          </cell>
          <cell r="G665" t="str">
            <v>A</v>
          </cell>
          <cell r="H665" t="str">
            <v>CA,COMM,ECAT,UPPR JUNC TO NODE0, VXT</v>
          </cell>
          <cell r="I665">
            <v>1</v>
          </cell>
          <cell r="J665">
            <v>1</v>
          </cell>
          <cell r="K665" t="str">
            <v>EA</v>
          </cell>
          <cell r="L665" t="str">
            <v xml:space="preserve"> </v>
          </cell>
          <cell r="M665" t="str">
            <v xml:space="preserve">   </v>
          </cell>
          <cell r="N665" t="str">
            <v>L</v>
          </cell>
          <cell r="O665" t="str">
            <v>RAPID MANUFACTURING</v>
          </cell>
          <cell r="S665">
            <v>34.299999999999997</v>
          </cell>
          <cell r="T665">
            <v>34.299999999999997</v>
          </cell>
          <cell r="U665">
            <v>34.299999999999997</v>
          </cell>
          <cell r="V665">
            <v>34.299999999999997</v>
          </cell>
          <cell r="W665">
            <v>34.299999999999997</v>
          </cell>
          <cell r="X665">
            <v>34.299999999999997</v>
          </cell>
          <cell r="Y665">
            <v>34.299999999999997</v>
          </cell>
          <cell r="Z665">
            <v>34.299999999999997</v>
          </cell>
          <cell r="AA665">
            <v>34.299999999999997</v>
          </cell>
        </row>
        <row r="666">
          <cell r="E666" t="str">
            <v>681-101635-004</v>
          </cell>
          <cell r="G666" t="str">
            <v>B</v>
          </cell>
          <cell r="H666" t="str">
            <v>CA,FBS,PVC,300V,5E,24AWG,4 PR,RED,ROHS</v>
          </cell>
          <cell r="I666">
            <v>4</v>
          </cell>
          <cell r="J666">
            <v>4</v>
          </cell>
          <cell r="K666" t="str">
            <v>FT</v>
          </cell>
          <cell r="L666" t="str">
            <v>Y</v>
          </cell>
          <cell r="M666" t="str">
            <v xml:space="preserve">   </v>
          </cell>
          <cell r="N666" t="str">
            <v>L</v>
          </cell>
          <cell r="O666" t="str">
            <v>ZZ</v>
          </cell>
          <cell r="P666" t="str">
            <v>BELDEN INC.</v>
          </cell>
          <cell r="Q666" t="str">
            <v>7921A 002</v>
          </cell>
          <cell r="T666">
            <v>0</v>
          </cell>
          <cell r="V666">
            <v>0</v>
          </cell>
          <cell r="X666">
            <v>0</v>
          </cell>
          <cell r="Z666">
            <v>0</v>
          </cell>
        </row>
        <row r="667">
          <cell r="E667" t="str">
            <v>668-101639-001</v>
          </cell>
          <cell r="G667" t="str">
            <v>A</v>
          </cell>
          <cell r="H667" t="str">
            <v>CONN,NTWK,MODULAR PLUG,SHLD,8 POS</v>
          </cell>
          <cell r="I667">
            <v>2</v>
          </cell>
          <cell r="J667">
            <v>2</v>
          </cell>
          <cell r="K667" t="str">
            <v>EA</v>
          </cell>
          <cell r="L667" t="str">
            <v>Y</v>
          </cell>
          <cell r="M667" t="str">
            <v xml:space="preserve">   </v>
          </cell>
          <cell r="N667" t="str">
            <v>L</v>
          </cell>
          <cell r="O667" t="str">
            <v>ZZ</v>
          </cell>
          <cell r="P667" t="str">
            <v>SENTINEL CONN SYSTEM</v>
          </cell>
          <cell r="Q667" t="str">
            <v>106S08080058C34</v>
          </cell>
          <cell r="T667">
            <v>0</v>
          </cell>
          <cell r="V667">
            <v>0</v>
          </cell>
          <cell r="X667">
            <v>0</v>
          </cell>
          <cell r="Z667">
            <v>0</v>
          </cell>
        </row>
        <row r="668">
          <cell r="E668" t="str">
            <v>680-061150-009</v>
          </cell>
          <cell r="G668" t="str">
            <v>B</v>
          </cell>
          <cell r="H668" t="str">
            <v>TUBING HEAT SHRINK 3/4</v>
          </cell>
          <cell r="I668">
            <v>0.5</v>
          </cell>
          <cell r="J668">
            <v>0.5</v>
          </cell>
          <cell r="K668" t="str">
            <v>FT</v>
          </cell>
          <cell r="L668" t="str">
            <v>Y</v>
          </cell>
          <cell r="M668" t="str">
            <v xml:space="preserve">   </v>
          </cell>
          <cell r="N668" t="str">
            <v>L</v>
          </cell>
          <cell r="O668" t="str">
            <v>ZZ</v>
          </cell>
          <cell r="P668" t="str">
            <v>PANDUIT CORP.</v>
          </cell>
          <cell r="Q668" t="str">
            <v>HSTT75-48-5</v>
          </cell>
          <cell r="T668">
            <v>0</v>
          </cell>
          <cell r="V668">
            <v>0</v>
          </cell>
          <cell r="X668">
            <v>0</v>
          </cell>
          <cell r="Z668">
            <v>0</v>
          </cell>
        </row>
        <row r="669">
          <cell r="E669" t="str">
            <v>79-00021-02</v>
          </cell>
          <cell r="G669" t="str">
            <v>A</v>
          </cell>
          <cell r="H669" t="str">
            <v>LABEL,CBL MARKING,1X.5X1.5,BLANK,WRITE-O</v>
          </cell>
          <cell r="I669">
            <v>2</v>
          </cell>
          <cell r="J669">
            <v>2</v>
          </cell>
          <cell r="K669" t="str">
            <v>EA</v>
          </cell>
          <cell r="L669" t="str">
            <v>Y</v>
          </cell>
          <cell r="M669" t="str">
            <v xml:space="preserve">   </v>
          </cell>
          <cell r="N669" t="str">
            <v>L</v>
          </cell>
          <cell r="O669" t="str">
            <v>ZZ</v>
          </cell>
          <cell r="P669" t="str">
            <v>THOMAS &amp; BETTS</v>
          </cell>
          <cell r="Q669" t="str">
            <v>WLP-1112</v>
          </cell>
          <cell r="T669">
            <v>0</v>
          </cell>
          <cell r="V669">
            <v>0</v>
          </cell>
          <cell r="X669">
            <v>0</v>
          </cell>
          <cell r="Z669">
            <v>0</v>
          </cell>
        </row>
        <row r="670">
          <cell r="E670" t="str">
            <v>833-271228-001</v>
          </cell>
          <cell r="G670" t="str">
            <v>B</v>
          </cell>
          <cell r="H670" t="str">
            <v>CA,COMM,ECAT,RED</v>
          </cell>
          <cell r="I670">
            <v>1</v>
          </cell>
          <cell r="J670">
            <v>1</v>
          </cell>
          <cell r="K670" t="str">
            <v>EA</v>
          </cell>
          <cell r="L670" t="str">
            <v>Y</v>
          </cell>
          <cell r="M670" t="str">
            <v xml:space="preserve">   </v>
          </cell>
          <cell r="N670" t="str">
            <v>Z</v>
          </cell>
          <cell r="O670" t="str">
            <v>ZZ</v>
          </cell>
          <cell r="T670">
            <v>0</v>
          </cell>
          <cell r="V670">
            <v>0</v>
          </cell>
          <cell r="X670">
            <v>0</v>
          </cell>
          <cell r="Z670">
            <v>0</v>
          </cell>
        </row>
        <row r="671">
          <cell r="E671" t="str">
            <v>74-10024-00</v>
          </cell>
          <cell r="G671" t="str">
            <v>P</v>
          </cell>
          <cell r="H671" t="str">
            <v>PROC. ELEC. ASS'Y INSTR.</v>
          </cell>
          <cell r="I671">
            <v>1</v>
          </cell>
          <cell r="J671">
            <v>1</v>
          </cell>
          <cell r="K671" t="str">
            <v>EA</v>
          </cell>
          <cell r="L671" t="str">
            <v>Y</v>
          </cell>
          <cell r="M671" t="str">
            <v xml:space="preserve">   </v>
          </cell>
          <cell r="N671" t="str">
            <v>Z</v>
          </cell>
          <cell r="O671" t="str">
            <v>ZZ</v>
          </cell>
          <cell r="T671">
            <v>0</v>
          </cell>
          <cell r="V671">
            <v>0</v>
          </cell>
          <cell r="X671">
            <v>0</v>
          </cell>
          <cell r="Z671">
            <v>0</v>
          </cell>
        </row>
        <row r="672">
          <cell r="E672" t="str">
            <v>74-024094-00</v>
          </cell>
          <cell r="G672" t="str">
            <v>U</v>
          </cell>
          <cell r="H672" t="str">
            <v>PROC,PART IDENTIFICATION</v>
          </cell>
          <cell r="I672">
            <v>1</v>
          </cell>
          <cell r="J672">
            <v>1</v>
          </cell>
          <cell r="K672" t="str">
            <v>EA</v>
          </cell>
          <cell r="L672" t="str">
            <v>Y</v>
          </cell>
          <cell r="M672" t="str">
            <v xml:space="preserve">   </v>
          </cell>
          <cell r="N672" t="str">
            <v>Z</v>
          </cell>
          <cell r="O672" t="str">
            <v>ZZ</v>
          </cell>
          <cell r="T672">
            <v>0</v>
          </cell>
          <cell r="V672">
            <v>0</v>
          </cell>
          <cell r="X672">
            <v>0</v>
          </cell>
          <cell r="Z672">
            <v>0</v>
          </cell>
        </row>
        <row r="673">
          <cell r="E673" t="str">
            <v>965-208382-001</v>
          </cell>
          <cell r="G673" t="str">
            <v>A</v>
          </cell>
          <cell r="H673" t="str">
            <v>EPOXY,FAST SET,50ML CNTNR SIZE</v>
          </cell>
          <cell r="I673">
            <v>1</v>
          </cell>
          <cell r="J673">
            <v>1</v>
          </cell>
          <cell r="K673" t="str">
            <v>EA</v>
          </cell>
          <cell r="L673" t="str">
            <v>Y</v>
          </cell>
          <cell r="M673" t="str">
            <v xml:space="preserve">   </v>
          </cell>
          <cell r="N673" t="str">
            <v>Z</v>
          </cell>
          <cell r="O673" t="str">
            <v>ZZ</v>
          </cell>
          <cell r="P673" t="str">
            <v>ITW DEVCON, INC.</v>
          </cell>
          <cell r="Q673">
            <v>14270</v>
          </cell>
          <cell r="T673">
            <v>0</v>
          </cell>
          <cell r="V673">
            <v>0</v>
          </cell>
          <cell r="X673">
            <v>0</v>
          </cell>
          <cell r="Z673">
            <v>0</v>
          </cell>
        </row>
        <row r="674">
          <cell r="E674" t="str">
            <v>79-10179-00</v>
          </cell>
          <cell r="G674" t="str">
            <v>A</v>
          </cell>
          <cell r="H674" t="str">
            <v>MARKER, WIRE (1-33)</v>
          </cell>
          <cell r="I674">
            <v>1</v>
          </cell>
          <cell r="J674">
            <v>1</v>
          </cell>
          <cell r="K674" t="str">
            <v>EA</v>
          </cell>
          <cell r="L674" t="str">
            <v>Y</v>
          </cell>
          <cell r="M674" t="str">
            <v xml:space="preserve">   </v>
          </cell>
          <cell r="N674" t="str">
            <v>Z</v>
          </cell>
          <cell r="O674" t="str">
            <v>ZZ</v>
          </cell>
          <cell r="P674" t="str">
            <v>BRADY CORPORATION</v>
          </cell>
          <cell r="Q674" t="str">
            <v>WM-1-33-3/4</v>
          </cell>
          <cell r="T674">
            <v>0</v>
          </cell>
          <cell r="V674">
            <v>0</v>
          </cell>
          <cell r="X674">
            <v>0</v>
          </cell>
          <cell r="Z674">
            <v>0</v>
          </cell>
        </row>
        <row r="675">
          <cell r="E675" t="str">
            <v>79-10444-00</v>
          </cell>
          <cell r="G675" t="str">
            <v>B</v>
          </cell>
          <cell r="H675" t="str">
            <v>LABEL,A-Z,0-15,(+),(-),(/),WIRE MARKING</v>
          </cell>
          <cell r="I675">
            <v>1</v>
          </cell>
          <cell r="J675">
            <v>1</v>
          </cell>
          <cell r="K675" t="str">
            <v>EA</v>
          </cell>
          <cell r="L675" t="str">
            <v>Y</v>
          </cell>
          <cell r="M675" t="str">
            <v xml:space="preserve">   </v>
          </cell>
          <cell r="N675" t="str">
            <v>Z</v>
          </cell>
          <cell r="O675" t="str">
            <v>ZZ</v>
          </cell>
          <cell r="P675" t="str">
            <v>BRADY CORPORATION</v>
          </cell>
          <cell r="Q675" t="str">
            <v>PWM-PK-2</v>
          </cell>
          <cell r="T675">
            <v>0</v>
          </cell>
          <cell r="V675">
            <v>0</v>
          </cell>
          <cell r="X675">
            <v>0</v>
          </cell>
          <cell r="Z675">
            <v>0</v>
          </cell>
        </row>
        <row r="676">
          <cell r="E676" t="str">
            <v>79-10183-00</v>
          </cell>
          <cell r="G676" t="str">
            <v>B</v>
          </cell>
          <cell r="H676" t="str">
            <v>MARKERS,WIRE WRITE ON</v>
          </cell>
          <cell r="I676">
            <v>1</v>
          </cell>
          <cell r="J676">
            <v>1</v>
          </cell>
          <cell r="K676" t="str">
            <v>EA</v>
          </cell>
          <cell r="L676" t="str">
            <v>Y</v>
          </cell>
          <cell r="M676" t="str">
            <v xml:space="preserve">   </v>
          </cell>
          <cell r="N676" t="str">
            <v>Z</v>
          </cell>
          <cell r="O676" t="str">
            <v>ZZ</v>
          </cell>
          <cell r="P676" t="str">
            <v>BRADY CORPORATION</v>
          </cell>
          <cell r="Q676" t="str">
            <v>SLFW-250-PK</v>
          </cell>
          <cell r="T676">
            <v>0</v>
          </cell>
          <cell r="V676">
            <v>0</v>
          </cell>
          <cell r="X676">
            <v>0</v>
          </cell>
          <cell r="Z676">
            <v>0</v>
          </cell>
        </row>
        <row r="677">
          <cell r="E677" t="str">
            <v>79-10179-01</v>
          </cell>
          <cell r="G677" t="str">
            <v>A</v>
          </cell>
          <cell r="H677" t="str">
            <v>MARKER, WIRE, 34-66</v>
          </cell>
          <cell r="I677">
            <v>1</v>
          </cell>
          <cell r="J677">
            <v>1</v>
          </cell>
          <cell r="K677" t="str">
            <v>EA</v>
          </cell>
          <cell r="L677" t="str">
            <v>Y</v>
          </cell>
          <cell r="M677" t="str">
            <v xml:space="preserve">   </v>
          </cell>
          <cell r="N677" t="str">
            <v>Z</v>
          </cell>
          <cell r="O677" t="str">
            <v>ZZ</v>
          </cell>
          <cell r="T677">
            <v>0</v>
          </cell>
          <cell r="V677">
            <v>0</v>
          </cell>
          <cell r="X677">
            <v>0</v>
          </cell>
          <cell r="Z677">
            <v>0</v>
          </cell>
        </row>
        <row r="678">
          <cell r="E678" t="str">
            <v>79-10179-02</v>
          </cell>
          <cell r="G678" t="str">
            <v>A</v>
          </cell>
          <cell r="H678" t="str">
            <v>MARKER, WIRE 67-99</v>
          </cell>
          <cell r="I678">
            <v>1</v>
          </cell>
          <cell r="J678">
            <v>1</v>
          </cell>
          <cell r="K678" t="str">
            <v>EA</v>
          </cell>
          <cell r="L678" t="str">
            <v>Y</v>
          </cell>
          <cell r="M678" t="str">
            <v xml:space="preserve">   </v>
          </cell>
          <cell r="N678" t="str">
            <v>Z</v>
          </cell>
          <cell r="O678" t="str">
            <v>ZZ</v>
          </cell>
          <cell r="T678">
            <v>0</v>
          </cell>
          <cell r="V678">
            <v>0</v>
          </cell>
          <cell r="X678">
            <v>0</v>
          </cell>
          <cell r="Z678">
            <v>0</v>
          </cell>
        </row>
        <row r="679">
          <cell r="E679" t="str">
            <v>79-00021-00</v>
          </cell>
          <cell r="G679" t="str">
            <v>A</v>
          </cell>
          <cell r="H679" t="str">
            <v>LABEL,BLANK 1 X 1/2</v>
          </cell>
          <cell r="I679">
            <v>1</v>
          </cell>
          <cell r="J679">
            <v>1</v>
          </cell>
          <cell r="K679" t="str">
            <v>EA</v>
          </cell>
          <cell r="L679" t="str">
            <v>Y</v>
          </cell>
          <cell r="M679" t="str">
            <v xml:space="preserve">   </v>
          </cell>
          <cell r="N679" t="str">
            <v>Z</v>
          </cell>
          <cell r="O679" t="str">
            <v>ZZ</v>
          </cell>
          <cell r="P679" t="str">
            <v>THOMAS &amp; BETTS</v>
          </cell>
          <cell r="Q679" t="str">
            <v>WES-1112</v>
          </cell>
          <cell r="T679">
            <v>0</v>
          </cell>
          <cell r="V679">
            <v>0</v>
          </cell>
          <cell r="X679">
            <v>0</v>
          </cell>
          <cell r="Z679">
            <v>0</v>
          </cell>
        </row>
        <row r="680">
          <cell r="E680" t="str">
            <v>79-00021-01</v>
          </cell>
          <cell r="G680" t="str">
            <v>A</v>
          </cell>
          <cell r="H680" t="str">
            <v>LABEL,BLANK 1 X 1</v>
          </cell>
          <cell r="I680">
            <v>1</v>
          </cell>
          <cell r="J680">
            <v>1</v>
          </cell>
          <cell r="K680" t="str">
            <v>EA</v>
          </cell>
          <cell r="L680" t="str">
            <v>Y</v>
          </cell>
          <cell r="M680" t="str">
            <v xml:space="preserve">   </v>
          </cell>
          <cell r="N680" t="str">
            <v>Z</v>
          </cell>
          <cell r="O680" t="str">
            <v>ZZ</v>
          </cell>
          <cell r="P680" t="str">
            <v>T &amp; B</v>
          </cell>
          <cell r="Q680" t="str">
            <v>WES-1334</v>
          </cell>
          <cell r="T680">
            <v>0</v>
          </cell>
          <cell r="V680">
            <v>0</v>
          </cell>
          <cell r="X680">
            <v>0</v>
          </cell>
          <cell r="Z680">
            <v>0</v>
          </cell>
        </row>
        <row r="681">
          <cell r="E681" t="str">
            <v>79-00021-02</v>
          </cell>
          <cell r="G681" t="str">
            <v>A</v>
          </cell>
          <cell r="H681" t="str">
            <v>LABEL,CBL MARKING,1X.5X1.5,BLANK,WRITE-O</v>
          </cell>
          <cell r="I681">
            <v>1</v>
          </cell>
          <cell r="J681">
            <v>1</v>
          </cell>
          <cell r="K681" t="str">
            <v>EA</v>
          </cell>
          <cell r="L681" t="str">
            <v>Y</v>
          </cell>
          <cell r="M681" t="str">
            <v xml:space="preserve">   </v>
          </cell>
          <cell r="N681" t="str">
            <v>Z</v>
          </cell>
          <cell r="O681" t="str">
            <v>ZZ</v>
          </cell>
          <cell r="P681" t="str">
            <v>THOMAS &amp; BETTS</v>
          </cell>
          <cell r="Q681" t="str">
            <v>WLP-1112</v>
          </cell>
          <cell r="T681">
            <v>0</v>
          </cell>
          <cell r="V681">
            <v>0</v>
          </cell>
          <cell r="X681">
            <v>0</v>
          </cell>
          <cell r="Z681">
            <v>0</v>
          </cell>
        </row>
        <row r="682">
          <cell r="E682" t="str">
            <v>79-00021-03</v>
          </cell>
          <cell r="G682" t="str">
            <v>A</v>
          </cell>
          <cell r="H682" t="str">
            <v>LABEL,CBL MARKING,1X1X3,BLANK,WRITE-ON,S</v>
          </cell>
          <cell r="I682">
            <v>1</v>
          </cell>
          <cell r="J682">
            <v>1</v>
          </cell>
          <cell r="K682" t="str">
            <v>EA</v>
          </cell>
          <cell r="L682" t="str">
            <v>Y</v>
          </cell>
          <cell r="M682" t="str">
            <v xml:space="preserve">   </v>
          </cell>
          <cell r="N682" t="str">
            <v>Z</v>
          </cell>
          <cell r="O682" t="str">
            <v>ZZ</v>
          </cell>
          <cell r="P682" t="str">
            <v>THOMAS &amp; BETTS</v>
          </cell>
          <cell r="Q682" t="str">
            <v>WLP-1300</v>
          </cell>
          <cell r="T682">
            <v>0</v>
          </cell>
          <cell r="V682">
            <v>0</v>
          </cell>
          <cell r="X682">
            <v>0</v>
          </cell>
          <cell r="Z682">
            <v>0</v>
          </cell>
        </row>
        <row r="683">
          <cell r="E683" t="str">
            <v>79-00021-04</v>
          </cell>
          <cell r="G683" t="str">
            <v>B</v>
          </cell>
          <cell r="H683" t="str">
            <v>LABEL,CBL MARKING,1X1X5,BLANK,WRITE-ON,S</v>
          </cell>
          <cell r="I683">
            <v>1</v>
          </cell>
          <cell r="J683">
            <v>1</v>
          </cell>
          <cell r="K683" t="str">
            <v>EA</v>
          </cell>
          <cell r="L683" t="str">
            <v>Y</v>
          </cell>
          <cell r="M683" t="str">
            <v xml:space="preserve">   </v>
          </cell>
          <cell r="N683" t="str">
            <v>Z</v>
          </cell>
          <cell r="O683" t="str">
            <v>ZZ</v>
          </cell>
          <cell r="P683" t="str">
            <v>THOMAS &amp; BETTS</v>
          </cell>
          <cell r="Q683" t="str">
            <v>THT-139-461-2</v>
          </cell>
          <cell r="T683">
            <v>0</v>
          </cell>
          <cell r="V683">
            <v>0</v>
          </cell>
          <cell r="X683">
            <v>0</v>
          </cell>
          <cell r="Z683">
            <v>0</v>
          </cell>
        </row>
        <row r="684">
          <cell r="E684" t="str">
            <v>74-032409-00</v>
          </cell>
          <cell r="G684" t="str">
            <v>C</v>
          </cell>
          <cell r="H684" t="str">
            <v>WORKMANSHIP STANDARDS</v>
          </cell>
          <cell r="I684">
            <v>1</v>
          </cell>
          <cell r="J684">
            <v>1</v>
          </cell>
          <cell r="K684" t="str">
            <v>EA</v>
          </cell>
          <cell r="L684" t="str">
            <v>Y</v>
          </cell>
          <cell r="M684" t="str">
            <v xml:space="preserve">   </v>
          </cell>
          <cell r="N684" t="str">
            <v>Z</v>
          </cell>
          <cell r="O684" t="str">
            <v>ZZ</v>
          </cell>
          <cell r="T684">
            <v>0</v>
          </cell>
          <cell r="V684">
            <v>0</v>
          </cell>
          <cell r="X684">
            <v>0</v>
          </cell>
          <cell r="Z684">
            <v>0</v>
          </cell>
        </row>
        <row r="685">
          <cell r="E685" t="str">
            <v>202-328325-001</v>
          </cell>
          <cell r="G685" t="str">
            <v>F</v>
          </cell>
          <cell r="H685" t="str">
            <v>PROC,CRIMP TERMINATION GUIDELINE</v>
          </cell>
          <cell r="I685">
            <v>1</v>
          </cell>
          <cell r="J685">
            <v>1</v>
          </cell>
          <cell r="K685" t="str">
            <v>EA</v>
          </cell>
          <cell r="L685" t="str">
            <v>Y</v>
          </cell>
          <cell r="M685" t="str">
            <v xml:space="preserve">   </v>
          </cell>
          <cell r="N685" t="str">
            <v>Z</v>
          </cell>
          <cell r="O685" t="str">
            <v>ZZ</v>
          </cell>
          <cell r="T685">
            <v>0</v>
          </cell>
          <cell r="V685">
            <v>0</v>
          </cell>
          <cell r="X685">
            <v>0</v>
          </cell>
          <cell r="Z685">
            <v>0</v>
          </cell>
        </row>
        <row r="686">
          <cell r="E686" t="str">
            <v>74-024094-00</v>
          </cell>
          <cell r="G686" t="str">
            <v>U</v>
          </cell>
          <cell r="H686" t="str">
            <v>PROC,PART IDENTIFICATION</v>
          </cell>
          <cell r="I686">
            <v>1</v>
          </cell>
          <cell r="J686">
            <v>1</v>
          </cell>
          <cell r="K686" t="str">
            <v>EA</v>
          </cell>
          <cell r="L686" t="str">
            <v>Y</v>
          </cell>
          <cell r="M686" t="str">
            <v xml:space="preserve">   </v>
          </cell>
          <cell r="N686" t="str">
            <v>Z</v>
          </cell>
          <cell r="O686" t="str">
            <v>ZZ</v>
          </cell>
          <cell r="T686">
            <v>0</v>
          </cell>
          <cell r="V686">
            <v>0</v>
          </cell>
          <cell r="X686">
            <v>0</v>
          </cell>
          <cell r="Z686">
            <v>0</v>
          </cell>
        </row>
        <row r="687">
          <cell r="E687" t="str">
            <v>603-090436-001</v>
          </cell>
          <cell r="G687" t="str">
            <v>J</v>
          </cell>
          <cell r="H687" t="str">
            <v>SPECIFICATION,PACKAGING</v>
          </cell>
          <cell r="I687">
            <v>1</v>
          </cell>
          <cell r="J687">
            <v>1</v>
          </cell>
          <cell r="K687" t="str">
            <v>EA</v>
          </cell>
          <cell r="L687" t="str">
            <v>Y</v>
          </cell>
          <cell r="M687" t="str">
            <v xml:space="preserve">   </v>
          </cell>
          <cell r="N687" t="str">
            <v>Z</v>
          </cell>
          <cell r="O687" t="str">
            <v>ZZ</v>
          </cell>
          <cell r="T687">
            <v>0</v>
          </cell>
          <cell r="V687">
            <v>0</v>
          </cell>
          <cell r="X687">
            <v>0</v>
          </cell>
          <cell r="Z687">
            <v>0</v>
          </cell>
        </row>
        <row r="688">
          <cell r="E688" t="str">
            <v>833-073767-903</v>
          </cell>
          <cell r="F688" t="str">
            <v>CABLES</v>
          </cell>
          <cell r="G688" t="str">
            <v>A</v>
          </cell>
          <cell r="H688" t="str">
            <v>CA,RS232, HSH CTRL, VXT-DT</v>
          </cell>
          <cell r="I688">
            <v>1</v>
          </cell>
          <cell r="J688">
            <v>1</v>
          </cell>
          <cell r="K688" t="str">
            <v>EA</v>
          </cell>
          <cell r="L688" t="str">
            <v xml:space="preserve"> </v>
          </cell>
          <cell r="M688" t="str">
            <v xml:space="preserve">   </v>
          </cell>
          <cell r="N688" t="str">
            <v>L</v>
          </cell>
          <cell r="O688" t="str">
            <v>COMPASS</v>
          </cell>
          <cell r="S688">
            <v>44.04</v>
          </cell>
          <cell r="T688">
            <v>44.04</v>
          </cell>
          <cell r="U688">
            <v>44.04</v>
          </cell>
          <cell r="V688">
            <v>44.04</v>
          </cell>
          <cell r="W688">
            <v>44.04</v>
          </cell>
          <cell r="X688">
            <v>44.04</v>
          </cell>
          <cell r="Y688">
            <v>44.04</v>
          </cell>
          <cell r="Z688">
            <v>44.04</v>
          </cell>
          <cell r="AA688">
            <v>44.04</v>
          </cell>
        </row>
        <row r="689">
          <cell r="E689" t="str">
            <v>668-901408-001</v>
          </cell>
          <cell r="G689" t="str">
            <v>D</v>
          </cell>
          <cell r="H689" t="str">
            <v>CONN,NTWK,MOD PL,SHLD,8 POS</v>
          </cell>
          <cell r="I689">
            <v>2</v>
          </cell>
          <cell r="J689">
            <v>2</v>
          </cell>
          <cell r="K689" t="str">
            <v>EA</v>
          </cell>
          <cell r="L689" t="str">
            <v>Y</v>
          </cell>
          <cell r="M689" t="str">
            <v xml:space="preserve">   </v>
          </cell>
          <cell r="N689" t="str">
            <v>L</v>
          </cell>
          <cell r="O689" t="str">
            <v>ZZ</v>
          </cell>
          <cell r="P689" t="str">
            <v>COMMSCOPE</v>
          </cell>
          <cell r="Q689" t="str">
            <v>6-569550-3</v>
          </cell>
          <cell r="T689">
            <v>0</v>
          </cell>
          <cell r="V689">
            <v>0</v>
          </cell>
          <cell r="X689">
            <v>0</v>
          </cell>
          <cell r="Z689">
            <v>0</v>
          </cell>
        </row>
        <row r="690">
          <cell r="E690" t="str">
            <v>668-039349-001</v>
          </cell>
          <cell r="G690" t="str">
            <v>B</v>
          </cell>
          <cell r="H690" t="str">
            <v>CONN,STRAIN RELIEF,8-PIN MOD PLUG</v>
          </cell>
          <cell r="I690">
            <v>2</v>
          </cell>
          <cell r="J690">
            <v>2</v>
          </cell>
          <cell r="K690" t="str">
            <v>EA</v>
          </cell>
          <cell r="L690" t="str">
            <v>Y</v>
          </cell>
          <cell r="M690" t="str">
            <v xml:space="preserve">   </v>
          </cell>
          <cell r="N690" t="str">
            <v>L</v>
          </cell>
          <cell r="O690" t="str">
            <v>ZZ</v>
          </cell>
          <cell r="P690" t="str">
            <v>COMMSCOPE, INC.</v>
          </cell>
          <cell r="Q690" t="str">
            <v>558527-1</v>
          </cell>
          <cell r="T690">
            <v>0</v>
          </cell>
          <cell r="V690">
            <v>0</v>
          </cell>
          <cell r="X690">
            <v>0</v>
          </cell>
          <cell r="Z690">
            <v>0</v>
          </cell>
        </row>
        <row r="691">
          <cell r="E691" t="str">
            <v>681-008523-001</v>
          </cell>
          <cell r="G691" t="str">
            <v>B</v>
          </cell>
          <cell r="H691" t="str">
            <v>CA,NTWK,4 TW PR,SHLD,YEL</v>
          </cell>
          <cell r="I691">
            <v>4.25</v>
          </cell>
          <cell r="J691">
            <v>4.25</v>
          </cell>
          <cell r="K691" t="str">
            <v>FT</v>
          </cell>
          <cell r="L691" t="str">
            <v>Y</v>
          </cell>
          <cell r="M691" t="str">
            <v xml:space="preserve">   </v>
          </cell>
          <cell r="N691" t="str">
            <v>L</v>
          </cell>
          <cell r="O691" t="str">
            <v>ZZ</v>
          </cell>
          <cell r="T691">
            <v>0</v>
          </cell>
          <cell r="V691">
            <v>0</v>
          </cell>
          <cell r="X691">
            <v>0</v>
          </cell>
          <cell r="Z691">
            <v>0</v>
          </cell>
        </row>
        <row r="692">
          <cell r="E692" t="str">
            <v>785-009716-001</v>
          </cell>
          <cell r="G692" t="str">
            <v>B</v>
          </cell>
          <cell r="H692" t="str">
            <v>LBL,COMPUTER PRINTABLE 1X2.2,WHT</v>
          </cell>
          <cell r="I692">
            <v>2</v>
          </cell>
          <cell r="J692">
            <v>2</v>
          </cell>
          <cell r="K692" t="str">
            <v>EA</v>
          </cell>
          <cell r="L692" t="str">
            <v>Y</v>
          </cell>
          <cell r="M692" t="str">
            <v xml:space="preserve">   </v>
          </cell>
          <cell r="N692" t="str">
            <v>L</v>
          </cell>
          <cell r="O692" t="str">
            <v>ZZ</v>
          </cell>
          <cell r="P692" t="str">
            <v>BRADY CORPORATION</v>
          </cell>
          <cell r="Q692" t="str">
            <v>DAT-37-292</v>
          </cell>
          <cell r="T692">
            <v>0</v>
          </cell>
          <cell r="V692">
            <v>0</v>
          </cell>
          <cell r="X692">
            <v>0</v>
          </cell>
          <cell r="Z692">
            <v>0</v>
          </cell>
        </row>
        <row r="693">
          <cell r="E693" t="str">
            <v>833-073767-001</v>
          </cell>
          <cell r="G693" t="str">
            <v>C</v>
          </cell>
          <cell r="H693" t="str">
            <v>CA,SIG,RS232</v>
          </cell>
          <cell r="I693">
            <v>1</v>
          </cell>
          <cell r="J693">
            <v>1</v>
          </cell>
          <cell r="K693" t="str">
            <v>EA</v>
          </cell>
          <cell r="L693" t="str">
            <v>Y</v>
          </cell>
          <cell r="M693" t="str">
            <v xml:space="preserve">   </v>
          </cell>
          <cell r="N693" t="str">
            <v>L</v>
          </cell>
          <cell r="O693" t="str">
            <v>ZZ</v>
          </cell>
          <cell r="T693">
            <v>0</v>
          </cell>
          <cell r="V693">
            <v>0</v>
          </cell>
          <cell r="X693">
            <v>0</v>
          </cell>
          <cell r="Z693">
            <v>0</v>
          </cell>
        </row>
        <row r="694">
          <cell r="E694" t="str">
            <v>202-094981-001</v>
          </cell>
          <cell r="G694" t="str">
            <v>J</v>
          </cell>
          <cell r="H694" t="str">
            <v>SPEC,CA/HARN/EM,DSGN AND MFR</v>
          </cell>
          <cell r="I694">
            <v>1</v>
          </cell>
          <cell r="J694">
            <v>1</v>
          </cell>
          <cell r="K694" t="str">
            <v>DOC</v>
          </cell>
          <cell r="L694" t="str">
            <v>Y</v>
          </cell>
          <cell r="M694" t="str">
            <v xml:space="preserve">   </v>
          </cell>
          <cell r="N694" t="str">
            <v>Z</v>
          </cell>
          <cell r="O694" t="str">
            <v>ZZ</v>
          </cell>
          <cell r="T694">
            <v>0</v>
          </cell>
          <cell r="V694">
            <v>0</v>
          </cell>
          <cell r="X694">
            <v>0</v>
          </cell>
          <cell r="Z694">
            <v>0</v>
          </cell>
        </row>
        <row r="695">
          <cell r="E695" t="str">
            <v>833-073767-904</v>
          </cell>
          <cell r="F695" t="str">
            <v>CABLES</v>
          </cell>
          <cell r="G695" t="str">
            <v>A</v>
          </cell>
          <cell r="H695" t="str">
            <v>CA,RS232, PED HTR CTRL, VXT-DT</v>
          </cell>
          <cell r="I695">
            <v>1</v>
          </cell>
          <cell r="J695">
            <v>1</v>
          </cell>
          <cell r="K695" t="str">
            <v>EA</v>
          </cell>
          <cell r="L695" t="str">
            <v xml:space="preserve"> </v>
          </cell>
          <cell r="M695" t="str">
            <v xml:space="preserve">   </v>
          </cell>
          <cell r="N695" t="str">
            <v>L</v>
          </cell>
          <cell r="O695" t="str">
            <v>BIZLINK</v>
          </cell>
          <cell r="S695">
            <v>79.27</v>
          </cell>
          <cell r="T695">
            <v>79.27</v>
          </cell>
          <cell r="U695">
            <v>70.260000000000005</v>
          </cell>
          <cell r="V695">
            <v>70.260000000000005</v>
          </cell>
          <cell r="W695">
            <v>62.46</v>
          </cell>
          <cell r="X695">
            <v>62.46</v>
          </cell>
          <cell r="Y695">
            <v>58.1</v>
          </cell>
          <cell r="Z695">
            <v>58.1</v>
          </cell>
          <cell r="AA695">
            <v>52.66</v>
          </cell>
        </row>
        <row r="696">
          <cell r="E696" t="str">
            <v>668-901408-001</v>
          </cell>
          <cell r="G696" t="str">
            <v>D</v>
          </cell>
          <cell r="H696" t="str">
            <v>CONN,NTWK,MOD PL,SHLD,8 POS</v>
          </cell>
          <cell r="I696">
            <v>2</v>
          </cell>
          <cell r="J696">
            <v>2</v>
          </cell>
          <cell r="K696" t="str">
            <v>EA</v>
          </cell>
          <cell r="L696" t="str">
            <v>Y</v>
          </cell>
          <cell r="M696" t="str">
            <v xml:space="preserve">   </v>
          </cell>
          <cell r="N696" t="str">
            <v>L</v>
          </cell>
          <cell r="O696" t="str">
            <v>ZZ</v>
          </cell>
          <cell r="P696" t="str">
            <v>COMMSCOPE</v>
          </cell>
          <cell r="Q696" t="str">
            <v>6-569550-3</v>
          </cell>
          <cell r="T696">
            <v>0</v>
          </cell>
          <cell r="V696">
            <v>0</v>
          </cell>
          <cell r="X696">
            <v>0</v>
          </cell>
          <cell r="Z696">
            <v>0</v>
          </cell>
        </row>
        <row r="697">
          <cell r="E697" t="str">
            <v>668-039349-001</v>
          </cell>
          <cell r="G697" t="str">
            <v>B</v>
          </cell>
          <cell r="H697" t="str">
            <v>CONN,STRAIN RELIEF,8-PIN MOD PLUG</v>
          </cell>
          <cell r="I697">
            <v>2</v>
          </cell>
          <cell r="J697">
            <v>2</v>
          </cell>
          <cell r="K697" t="str">
            <v>EA</v>
          </cell>
          <cell r="L697" t="str">
            <v>Y</v>
          </cell>
          <cell r="M697" t="str">
            <v xml:space="preserve">   </v>
          </cell>
          <cell r="N697" t="str">
            <v>L</v>
          </cell>
          <cell r="O697" t="str">
            <v>ZZ</v>
          </cell>
          <cell r="P697" t="str">
            <v>COMMSCOPE, INC.</v>
          </cell>
          <cell r="Q697" t="str">
            <v>558527-1</v>
          </cell>
          <cell r="T697">
            <v>0</v>
          </cell>
          <cell r="V697">
            <v>0</v>
          </cell>
          <cell r="X697">
            <v>0</v>
          </cell>
          <cell r="Z697">
            <v>0</v>
          </cell>
        </row>
        <row r="698">
          <cell r="E698" t="str">
            <v>681-008523-001</v>
          </cell>
          <cell r="G698" t="str">
            <v>B</v>
          </cell>
          <cell r="H698" t="str">
            <v>CA,NTWK,4 TW PR,SHLD,YEL</v>
          </cell>
          <cell r="I698">
            <v>4.25</v>
          </cell>
          <cell r="J698">
            <v>4.25</v>
          </cell>
          <cell r="K698" t="str">
            <v>FT</v>
          </cell>
          <cell r="L698" t="str">
            <v>Y</v>
          </cell>
          <cell r="M698" t="str">
            <v xml:space="preserve">   </v>
          </cell>
          <cell r="N698" t="str">
            <v>L</v>
          </cell>
          <cell r="O698" t="str">
            <v>ZZ</v>
          </cell>
          <cell r="T698">
            <v>0</v>
          </cell>
          <cell r="V698">
            <v>0</v>
          </cell>
          <cell r="X698">
            <v>0</v>
          </cell>
          <cell r="Z698">
            <v>0</v>
          </cell>
        </row>
        <row r="699">
          <cell r="E699" t="str">
            <v>785-009716-001</v>
          </cell>
          <cell r="G699" t="str">
            <v>B</v>
          </cell>
          <cell r="H699" t="str">
            <v>LBL,COMPUTER PRINTABLE 1X2.2,WHT</v>
          </cell>
          <cell r="I699">
            <v>2</v>
          </cell>
          <cell r="J699">
            <v>2</v>
          </cell>
          <cell r="K699" t="str">
            <v>EA</v>
          </cell>
          <cell r="L699" t="str">
            <v>Y</v>
          </cell>
          <cell r="M699" t="str">
            <v xml:space="preserve">   </v>
          </cell>
          <cell r="N699" t="str">
            <v>L</v>
          </cell>
          <cell r="O699" t="str">
            <v>ZZ</v>
          </cell>
          <cell r="P699" t="str">
            <v>BRADY CORPORATION</v>
          </cell>
          <cell r="Q699" t="str">
            <v>DAT-37-292</v>
          </cell>
          <cell r="T699">
            <v>0</v>
          </cell>
          <cell r="V699">
            <v>0</v>
          </cell>
          <cell r="X699">
            <v>0</v>
          </cell>
          <cell r="Z699">
            <v>0</v>
          </cell>
        </row>
        <row r="700">
          <cell r="E700" t="str">
            <v>833-073767-001</v>
          </cell>
          <cell r="G700" t="str">
            <v>C</v>
          </cell>
          <cell r="H700" t="str">
            <v>CA,SIG,RS232</v>
          </cell>
          <cell r="I700">
            <v>1</v>
          </cell>
          <cell r="J700">
            <v>1</v>
          </cell>
          <cell r="K700" t="str">
            <v>EA</v>
          </cell>
          <cell r="L700" t="str">
            <v>Y</v>
          </cell>
          <cell r="M700" t="str">
            <v xml:space="preserve">   </v>
          </cell>
          <cell r="N700" t="str">
            <v>L</v>
          </cell>
          <cell r="O700" t="str">
            <v>ZZ</v>
          </cell>
          <cell r="T700">
            <v>0</v>
          </cell>
          <cell r="V700">
            <v>0</v>
          </cell>
          <cell r="X700">
            <v>0</v>
          </cell>
          <cell r="Z700">
            <v>0</v>
          </cell>
        </row>
        <row r="701">
          <cell r="E701" t="str">
            <v>202-094981-001</v>
          </cell>
          <cell r="G701" t="str">
            <v>J</v>
          </cell>
          <cell r="H701" t="str">
            <v>SPEC,CA/HARN/EM,DSGN AND MFR</v>
          </cell>
          <cell r="I701">
            <v>1</v>
          </cell>
          <cell r="J701">
            <v>1</v>
          </cell>
          <cell r="K701" t="str">
            <v>DOC</v>
          </cell>
          <cell r="L701" t="str">
            <v>Y</v>
          </cell>
          <cell r="M701" t="str">
            <v xml:space="preserve">   </v>
          </cell>
          <cell r="N701" t="str">
            <v>Z</v>
          </cell>
          <cell r="O701" t="str">
            <v>ZZ</v>
          </cell>
          <cell r="T701">
            <v>0</v>
          </cell>
          <cell r="V701">
            <v>0</v>
          </cell>
          <cell r="X701">
            <v>0</v>
          </cell>
          <cell r="Z701">
            <v>0</v>
          </cell>
        </row>
        <row r="702">
          <cell r="E702" t="str">
            <v>853-286335-004</v>
          </cell>
          <cell r="F702" t="str">
            <v>CABLES</v>
          </cell>
          <cell r="G702" t="str">
            <v>A</v>
          </cell>
          <cell r="H702" t="str">
            <v>CA,PWR,DC BX TO UPR E-CAT/E-NET</v>
          </cell>
          <cell r="I702">
            <v>1</v>
          </cell>
          <cell r="J702">
            <v>1</v>
          </cell>
          <cell r="K702" t="str">
            <v>EA</v>
          </cell>
          <cell r="L702" t="str">
            <v xml:space="preserve"> </v>
          </cell>
          <cell r="M702" t="str">
            <v xml:space="preserve">   </v>
          </cell>
          <cell r="N702" t="str">
            <v>L</v>
          </cell>
          <cell r="O702" t="str">
            <v>ROGAR</v>
          </cell>
          <cell r="S702">
            <v>140</v>
          </cell>
          <cell r="T702">
            <v>140</v>
          </cell>
          <cell r="U702">
            <v>140</v>
          </cell>
          <cell r="V702">
            <v>140</v>
          </cell>
          <cell r="W702">
            <v>120</v>
          </cell>
          <cell r="X702">
            <v>120</v>
          </cell>
          <cell r="Y702">
            <v>110</v>
          </cell>
          <cell r="Z702">
            <v>110</v>
          </cell>
          <cell r="AA702">
            <v>100</v>
          </cell>
        </row>
        <row r="703">
          <cell r="E703" t="str">
            <v>38-167873-02</v>
          </cell>
          <cell r="G703" t="str">
            <v>A</v>
          </cell>
          <cell r="H703" t="str">
            <v>CABLE,16AWG,2-COND,FOIL,300V</v>
          </cell>
          <cell r="I703">
            <v>12</v>
          </cell>
          <cell r="J703">
            <v>12</v>
          </cell>
          <cell r="K703" t="str">
            <v>FT</v>
          </cell>
          <cell r="L703" t="str">
            <v>Y</v>
          </cell>
          <cell r="M703" t="str">
            <v xml:space="preserve">   </v>
          </cell>
          <cell r="N703" t="str">
            <v>L</v>
          </cell>
          <cell r="O703" t="str">
            <v>ZZ</v>
          </cell>
          <cell r="P703" t="str">
            <v>ALPHA WIRE</v>
          </cell>
          <cell r="Q703" t="str">
            <v>5362C</v>
          </cell>
          <cell r="T703">
            <v>0</v>
          </cell>
          <cell r="V703">
            <v>0</v>
          </cell>
          <cell r="X703">
            <v>0</v>
          </cell>
          <cell r="Z703">
            <v>0</v>
          </cell>
        </row>
        <row r="704">
          <cell r="E704" t="str">
            <v>10-00057-00</v>
          </cell>
          <cell r="G704" t="str">
            <v>A</v>
          </cell>
          <cell r="H704" t="str">
            <v>HEAT SHRINK TUBING,.75,BLACK</v>
          </cell>
          <cell r="I704">
            <v>0.25</v>
          </cell>
          <cell r="J704">
            <v>0.25</v>
          </cell>
          <cell r="K704" t="str">
            <v>FT</v>
          </cell>
          <cell r="L704" t="str">
            <v>Y</v>
          </cell>
          <cell r="M704" t="str">
            <v xml:space="preserve">   </v>
          </cell>
          <cell r="N704" t="str">
            <v>L</v>
          </cell>
          <cell r="O704" t="str">
            <v>ZZ</v>
          </cell>
          <cell r="P704" t="str">
            <v>PYRAMID</v>
          </cell>
          <cell r="Q704" t="str">
            <v>B234-SB</v>
          </cell>
          <cell r="T704">
            <v>0</v>
          </cell>
          <cell r="V704">
            <v>0</v>
          </cell>
          <cell r="X704">
            <v>0</v>
          </cell>
          <cell r="Z704">
            <v>0</v>
          </cell>
        </row>
        <row r="705">
          <cell r="E705" t="str">
            <v>31-00233-00</v>
          </cell>
          <cell r="G705" t="str">
            <v>A</v>
          </cell>
          <cell r="H705" t="str">
            <v>TAPE,COPPER FOIL,1/2</v>
          </cell>
          <cell r="I705">
            <v>0.5</v>
          </cell>
          <cell r="J705">
            <v>0.5</v>
          </cell>
          <cell r="K705" t="str">
            <v>FT</v>
          </cell>
          <cell r="L705" t="str">
            <v>Y</v>
          </cell>
          <cell r="M705" t="str">
            <v xml:space="preserve">   </v>
          </cell>
          <cell r="N705" t="str">
            <v>L</v>
          </cell>
          <cell r="O705" t="str">
            <v>ZZ</v>
          </cell>
          <cell r="P705" t="str">
            <v>3M</v>
          </cell>
          <cell r="Q705" t="str">
            <v>1181 TAPE (1/2)</v>
          </cell>
          <cell r="T705">
            <v>0</v>
          </cell>
          <cell r="V705">
            <v>0</v>
          </cell>
          <cell r="X705">
            <v>0</v>
          </cell>
          <cell r="Z705">
            <v>0</v>
          </cell>
        </row>
        <row r="706">
          <cell r="E706" t="str">
            <v>10-00059-00</v>
          </cell>
          <cell r="G706" t="str">
            <v>A</v>
          </cell>
          <cell r="H706" t="str">
            <v>HEAT SHRINK TUBING,.375,BLACK</v>
          </cell>
          <cell r="I706">
            <v>0.5</v>
          </cell>
          <cell r="J706">
            <v>0.5</v>
          </cell>
          <cell r="K706" t="str">
            <v>FT</v>
          </cell>
          <cell r="L706" t="str">
            <v>Y</v>
          </cell>
          <cell r="M706" t="str">
            <v xml:space="preserve">   </v>
          </cell>
          <cell r="N706" t="str">
            <v>L</v>
          </cell>
          <cell r="O706" t="str">
            <v>ZZ</v>
          </cell>
          <cell r="P706" t="str">
            <v>THOMAS &amp; BETTS</v>
          </cell>
          <cell r="Q706" t="str">
            <v>CP0375-0-25</v>
          </cell>
          <cell r="T706">
            <v>0</v>
          </cell>
          <cell r="V706">
            <v>0</v>
          </cell>
          <cell r="X706">
            <v>0</v>
          </cell>
          <cell r="Z706">
            <v>0</v>
          </cell>
        </row>
        <row r="707">
          <cell r="E707" t="str">
            <v>79-00021-03</v>
          </cell>
          <cell r="G707" t="str">
            <v>A</v>
          </cell>
          <cell r="H707" t="str">
            <v>LABEL,CBL MARKING,1X1X3,BLANK,WRITE-ON,S</v>
          </cell>
          <cell r="I707">
            <v>1</v>
          </cell>
          <cell r="J707">
            <v>1</v>
          </cell>
          <cell r="K707" t="str">
            <v>EA</v>
          </cell>
          <cell r="L707" t="str">
            <v>Y</v>
          </cell>
          <cell r="M707" t="str">
            <v xml:space="preserve">   </v>
          </cell>
          <cell r="N707" t="str">
            <v>L</v>
          </cell>
          <cell r="O707" t="str">
            <v>ZZ</v>
          </cell>
          <cell r="P707" t="str">
            <v>THOMAS &amp; BETTS</v>
          </cell>
          <cell r="Q707" t="str">
            <v>WLP-1300</v>
          </cell>
          <cell r="T707">
            <v>0</v>
          </cell>
          <cell r="V707">
            <v>0</v>
          </cell>
          <cell r="X707">
            <v>0</v>
          </cell>
          <cell r="Z707">
            <v>0</v>
          </cell>
        </row>
        <row r="708">
          <cell r="E708" t="str">
            <v>79-00021-02</v>
          </cell>
          <cell r="G708" t="str">
            <v>A</v>
          </cell>
          <cell r="H708" t="str">
            <v>LABEL,CBL MARKING,1X.5X1.5,BLANK,WRITE-O</v>
          </cell>
          <cell r="I708">
            <v>2</v>
          </cell>
          <cell r="J708">
            <v>2</v>
          </cell>
          <cell r="K708" t="str">
            <v>EA</v>
          </cell>
          <cell r="L708" t="str">
            <v>Y</v>
          </cell>
          <cell r="M708" t="str">
            <v xml:space="preserve">   </v>
          </cell>
          <cell r="N708" t="str">
            <v>L</v>
          </cell>
          <cell r="O708" t="str">
            <v>ZZ</v>
          </cell>
          <cell r="P708" t="str">
            <v>THOMAS &amp; BETTS</v>
          </cell>
          <cell r="Q708" t="str">
            <v>WLP-1112</v>
          </cell>
          <cell r="T708">
            <v>0</v>
          </cell>
          <cell r="V708">
            <v>0</v>
          </cell>
          <cell r="X708">
            <v>0</v>
          </cell>
          <cell r="Z708">
            <v>0</v>
          </cell>
        </row>
        <row r="709">
          <cell r="E709" t="str">
            <v>31-00155-00</v>
          </cell>
          <cell r="G709" t="str">
            <v>A</v>
          </cell>
          <cell r="H709" t="str">
            <v>TIE WRAP,3.6 NYLON</v>
          </cell>
          <cell r="I709">
            <v>1</v>
          </cell>
          <cell r="J709">
            <v>1</v>
          </cell>
          <cell r="K709" t="str">
            <v>EA</v>
          </cell>
          <cell r="L709" t="str">
            <v>Y</v>
          </cell>
          <cell r="M709" t="str">
            <v xml:space="preserve">   </v>
          </cell>
          <cell r="N709" t="str">
            <v>L</v>
          </cell>
          <cell r="O709" t="str">
            <v>ZZ</v>
          </cell>
          <cell r="P709" t="str">
            <v>THOMAS &amp; BETTS</v>
          </cell>
          <cell r="Q709" t="str">
            <v>TY23M</v>
          </cell>
          <cell r="T709">
            <v>0</v>
          </cell>
          <cell r="V709">
            <v>0</v>
          </cell>
          <cell r="X709">
            <v>0</v>
          </cell>
          <cell r="Z709">
            <v>0</v>
          </cell>
        </row>
        <row r="710">
          <cell r="E710" t="str">
            <v>668-288876-002</v>
          </cell>
          <cell r="G710" t="str">
            <v>A</v>
          </cell>
          <cell r="H710" t="str">
            <v>CONN,PLUG,D-SUB,COMBO,CRIMP STYLE,7W2</v>
          </cell>
          <cell r="I710">
            <v>1</v>
          </cell>
          <cell r="J710">
            <v>1</v>
          </cell>
          <cell r="K710" t="str">
            <v>EA</v>
          </cell>
          <cell r="L710" t="str">
            <v>Y</v>
          </cell>
          <cell r="M710" t="str">
            <v xml:space="preserve">   </v>
          </cell>
          <cell r="N710" t="str">
            <v>L</v>
          </cell>
          <cell r="O710" t="str">
            <v>ZZ</v>
          </cell>
          <cell r="P710" t="str">
            <v>CONEC ELEKTRONISCHE BAUELEMENTE GMBH</v>
          </cell>
          <cell r="Q710" t="str">
            <v>3007W2PXK99A10X</v>
          </cell>
          <cell r="T710">
            <v>0</v>
          </cell>
          <cell r="V710">
            <v>0</v>
          </cell>
          <cell r="X710">
            <v>0</v>
          </cell>
          <cell r="Z710">
            <v>0</v>
          </cell>
        </row>
        <row r="711">
          <cell r="E711" t="str">
            <v>669-111898-002</v>
          </cell>
          <cell r="G711" t="str">
            <v>B</v>
          </cell>
          <cell r="H711" t="str">
            <v>CONT,PIN,CRIMP,20A,14-12AWG,ROHS</v>
          </cell>
          <cell r="I711">
            <v>2</v>
          </cell>
          <cell r="J711">
            <v>2</v>
          </cell>
          <cell r="K711" t="str">
            <v>EA</v>
          </cell>
          <cell r="L711" t="str">
            <v>Y</v>
          </cell>
          <cell r="M711" t="str">
            <v xml:space="preserve">   </v>
          </cell>
          <cell r="N711" t="str">
            <v>L</v>
          </cell>
          <cell r="O711" t="str">
            <v>ZZ</v>
          </cell>
          <cell r="P711" t="str">
            <v>CONEC ELEKTRONISCHE BAUELEMENTE GMBH</v>
          </cell>
          <cell r="Q711" t="str">
            <v>131C11029X</v>
          </cell>
          <cell r="T711">
            <v>0</v>
          </cell>
          <cell r="V711">
            <v>0</v>
          </cell>
          <cell r="X711">
            <v>0</v>
          </cell>
          <cell r="Z711">
            <v>0</v>
          </cell>
        </row>
        <row r="712">
          <cell r="E712" t="str">
            <v>39-340908-16</v>
          </cell>
          <cell r="G712" t="str">
            <v>B</v>
          </cell>
          <cell r="H712" t="str">
            <v>BACKSHELL,LRG 15PIN,45DEG,METAL HOOD</v>
          </cell>
          <cell r="I712">
            <v>1</v>
          </cell>
          <cell r="J712">
            <v>1</v>
          </cell>
          <cell r="K712" t="str">
            <v>EA</v>
          </cell>
          <cell r="L712" t="str">
            <v>Y</v>
          </cell>
          <cell r="M712" t="str">
            <v xml:space="preserve">   </v>
          </cell>
          <cell r="N712" t="str">
            <v>L</v>
          </cell>
          <cell r="O712" t="str">
            <v>ZZ</v>
          </cell>
          <cell r="P712" t="str">
            <v>MOLEX, LLC</v>
          </cell>
          <cell r="Q712">
            <v>1731110061</v>
          </cell>
          <cell r="T712">
            <v>0</v>
          </cell>
          <cell r="V712">
            <v>0</v>
          </cell>
          <cell r="X712">
            <v>0</v>
          </cell>
          <cell r="Z712">
            <v>0</v>
          </cell>
        </row>
        <row r="713">
          <cell r="E713" t="str">
            <v>10-00115-00</v>
          </cell>
          <cell r="G713" t="str">
            <v>A</v>
          </cell>
          <cell r="H713" t="str">
            <v>HEAT SHRINK TUBING,.187</v>
          </cell>
          <cell r="I713">
            <v>0.5</v>
          </cell>
          <cell r="J713">
            <v>0.5</v>
          </cell>
          <cell r="K713" t="str">
            <v>FT</v>
          </cell>
          <cell r="L713" t="str">
            <v>Y</v>
          </cell>
          <cell r="M713" t="str">
            <v xml:space="preserve">   </v>
          </cell>
          <cell r="N713" t="str">
            <v>L</v>
          </cell>
          <cell r="O713" t="str">
            <v>ZZ</v>
          </cell>
          <cell r="P713" t="str">
            <v>THOMAS &amp; BETTS</v>
          </cell>
          <cell r="Q713" t="str">
            <v>CP0187-025</v>
          </cell>
          <cell r="T713">
            <v>0</v>
          </cell>
          <cell r="V713">
            <v>0</v>
          </cell>
          <cell r="X713">
            <v>0</v>
          </cell>
          <cell r="Z713">
            <v>0</v>
          </cell>
        </row>
        <row r="714">
          <cell r="E714" t="str">
            <v>39-178687-00</v>
          </cell>
          <cell r="G714" t="str">
            <v>B</v>
          </cell>
          <cell r="H714" t="str">
            <v>BACKSHELL,CLIP FOR FCT CONNS</v>
          </cell>
          <cell r="I714">
            <v>2</v>
          </cell>
          <cell r="J714">
            <v>2</v>
          </cell>
          <cell r="K714" t="str">
            <v>EA</v>
          </cell>
          <cell r="L714" t="str">
            <v>Y</v>
          </cell>
          <cell r="M714" t="str">
            <v xml:space="preserve">   </v>
          </cell>
          <cell r="N714" t="str">
            <v>L</v>
          </cell>
          <cell r="O714" t="str">
            <v>ZZ</v>
          </cell>
          <cell r="P714" t="str">
            <v>MOLEX, LLC</v>
          </cell>
          <cell r="Q714">
            <v>1731120066</v>
          </cell>
          <cell r="T714">
            <v>0</v>
          </cell>
          <cell r="V714">
            <v>0</v>
          </cell>
          <cell r="X714">
            <v>0</v>
          </cell>
          <cell r="Z714">
            <v>0</v>
          </cell>
        </row>
        <row r="715">
          <cell r="E715" t="str">
            <v>10-00071-00</v>
          </cell>
          <cell r="G715" t="str">
            <v>A</v>
          </cell>
          <cell r="H715" t="str">
            <v>HEAT SHRINK TUBING,.094,BLK</v>
          </cell>
          <cell r="I715">
            <v>0.5</v>
          </cell>
          <cell r="J715">
            <v>0.5</v>
          </cell>
          <cell r="K715" t="str">
            <v>FT</v>
          </cell>
          <cell r="L715" t="str">
            <v>Y</v>
          </cell>
          <cell r="M715" t="str">
            <v xml:space="preserve">   </v>
          </cell>
          <cell r="N715" t="str">
            <v>L</v>
          </cell>
          <cell r="O715" t="str">
            <v>ZZ</v>
          </cell>
          <cell r="P715" t="str">
            <v>THOMAS &amp; BETTS</v>
          </cell>
          <cell r="Q715" t="str">
            <v>CP093-0-25</v>
          </cell>
          <cell r="T715">
            <v>0</v>
          </cell>
          <cell r="V715">
            <v>0</v>
          </cell>
          <cell r="X715">
            <v>0</v>
          </cell>
          <cell r="Z715">
            <v>0</v>
          </cell>
        </row>
        <row r="716">
          <cell r="E716" t="str">
            <v>673-091126-003</v>
          </cell>
          <cell r="G716" t="str">
            <v>E</v>
          </cell>
          <cell r="H716" t="str">
            <v>FERRULE,16AWG,8MM,INSUL,RED</v>
          </cell>
          <cell r="I716">
            <v>5</v>
          </cell>
          <cell r="J716">
            <v>5</v>
          </cell>
          <cell r="K716" t="str">
            <v>EA</v>
          </cell>
          <cell r="L716" t="str">
            <v>Y</v>
          </cell>
          <cell r="M716" t="str">
            <v xml:space="preserve">   </v>
          </cell>
          <cell r="N716" t="str">
            <v>L</v>
          </cell>
          <cell r="O716" t="str">
            <v>ZZ</v>
          </cell>
          <cell r="P716" t="str">
            <v>WEIDMULLER</v>
          </cell>
          <cell r="Q716">
            <v>463100000</v>
          </cell>
          <cell r="T716">
            <v>0</v>
          </cell>
          <cell r="V716">
            <v>0</v>
          </cell>
          <cell r="X716">
            <v>0</v>
          </cell>
          <cell r="Z716">
            <v>0</v>
          </cell>
        </row>
        <row r="717">
          <cell r="E717" t="str">
            <v>79-10183-00</v>
          </cell>
          <cell r="G717" t="str">
            <v>B</v>
          </cell>
          <cell r="H717" t="str">
            <v>MARKERS,WIRE WRITE ON</v>
          </cell>
          <cell r="I717">
            <v>6</v>
          </cell>
          <cell r="J717">
            <v>6</v>
          </cell>
          <cell r="K717" t="str">
            <v>EA</v>
          </cell>
          <cell r="L717" t="str">
            <v>Y</v>
          </cell>
          <cell r="M717" t="str">
            <v xml:space="preserve">   </v>
          </cell>
          <cell r="N717" t="str">
            <v>L</v>
          </cell>
          <cell r="O717" t="str">
            <v>ZZ</v>
          </cell>
          <cell r="P717" t="str">
            <v>BRADY CORPORATION</v>
          </cell>
          <cell r="Q717" t="str">
            <v>SLFW-250-PK</v>
          </cell>
          <cell r="T717">
            <v>0</v>
          </cell>
          <cell r="V717">
            <v>0</v>
          </cell>
          <cell r="X717">
            <v>0</v>
          </cell>
          <cell r="Z717">
            <v>0</v>
          </cell>
        </row>
        <row r="718">
          <cell r="E718" t="str">
            <v>668-176838-006</v>
          </cell>
          <cell r="G718" t="str">
            <v>A</v>
          </cell>
          <cell r="H718" t="str">
            <v>CONN,PLUG,6POSN,15A,300VAC,5.08MM PITCH</v>
          </cell>
          <cell r="I718">
            <v>1</v>
          </cell>
          <cell r="J718">
            <v>1</v>
          </cell>
          <cell r="K718" t="str">
            <v>EA</v>
          </cell>
          <cell r="L718" t="str">
            <v>Y</v>
          </cell>
          <cell r="M718" t="str">
            <v xml:space="preserve">   </v>
          </cell>
          <cell r="N718" t="str">
            <v>L</v>
          </cell>
          <cell r="O718" t="str">
            <v>ZZ</v>
          </cell>
          <cell r="P718" t="str">
            <v>TE CONNECTIVITY</v>
          </cell>
          <cell r="Q718" t="str">
            <v>796635-6</v>
          </cell>
          <cell r="T718">
            <v>0</v>
          </cell>
          <cell r="V718">
            <v>0</v>
          </cell>
          <cell r="X718">
            <v>0</v>
          </cell>
          <cell r="Z718">
            <v>0</v>
          </cell>
        </row>
        <row r="719">
          <cell r="E719" t="str">
            <v>673-094469-006</v>
          </cell>
          <cell r="G719" t="str">
            <v>D</v>
          </cell>
          <cell r="H719" t="str">
            <v>FERRULE,INSULATED,DUAL,2X16AWG,.62”L,BLK</v>
          </cell>
          <cell r="I719">
            <v>1</v>
          </cell>
          <cell r="J719">
            <v>1</v>
          </cell>
          <cell r="K719" t="str">
            <v>EA</v>
          </cell>
          <cell r="L719" t="str">
            <v>Y</v>
          </cell>
          <cell r="M719" t="str">
            <v xml:space="preserve">   </v>
          </cell>
          <cell r="N719" t="str">
            <v>L</v>
          </cell>
          <cell r="O719" t="str">
            <v>ZZ</v>
          </cell>
          <cell r="P719" t="str">
            <v>ALTECH CORPORATION</v>
          </cell>
          <cell r="Q719">
            <v>2777</v>
          </cell>
          <cell r="T719">
            <v>0</v>
          </cell>
          <cell r="V719">
            <v>0</v>
          </cell>
          <cell r="X719">
            <v>0</v>
          </cell>
          <cell r="Z719">
            <v>0</v>
          </cell>
        </row>
        <row r="720">
          <cell r="E720" t="str">
            <v>35-276053-02</v>
          </cell>
          <cell r="G720" t="str">
            <v>A</v>
          </cell>
          <cell r="H720" t="str">
            <v>WIRE,UL 1015,16AWG,600V,RED,105C</v>
          </cell>
          <cell r="I720">
            <v>0.5</v>
          </cell>
          <cell r="J720">
            <v>0.5</v>
          </cell>
          <cell r="K720" t="str">
            <v>FT</v>
          </cell>
          <cell r="L720" t="str">
            <v>Y</v>
          </cell>
          <cell r="M720" t="str">
            <v xml:space="preserve">   </v>
          </cell>
          <cell r="N720" t="str">
            <v>L</v>
          </cell>
          <cell r="O720" t="str">
            <v>ZZ</v>
          </cell>
          <cell r="P720" t="str">
            <v>BELDEN INC.</v>
          </cell>
          <cell r="Q720" t="str">
            <v>8917-2</v>
          </cell>
          <cell r="T720">
            <v>0</v>
          </cell>
          <cell r="V720">
            <v>0</v>
          </cell>
          <cell r="X720">
            <v>0</v>
          </cell>
          <cell r="Z720">
            <v>0</v>
          </cell>
        </row>
        <row r="721">
          <cell r="E721" t="str">
            <v>225-286335-004</v>
          </cell>
          <cell r="G721" t="str">
            <v>A</v>
          </cell>
          <cell r="H721" t="str">
            <v>DIAG,WRG,PWR,DC BX TO UPR E-CAT/E-NET</v>
          </cell>
          <cell r="I721">
            <v>1</v>
          </cell>
          <cell r="J721">
            <v>1</v>
          </cell>
          <cell r="K721" t="str">
            <v>EA</v>
          </cell>
          <cell r="L721" t="str">
            <v xml:space="preserve"> </v>
          </cell>
          <cell r="M721" t="str">
            <v xml:space="preserve">   </v>
          </cell>
          <cell r="N721" t="str">
            <v>Z</v>
          </cell>
          <cell r="O721" t="str">
            <v>ZZ</v>
          </cell>
          <cell r="T721">
            <v>0</v>
          </cell>
          <cell r="V721">
            <v>0</v>
          </cell>
          <cell r="X721">
            <v>0</v>
          </cell>
          <cell r="Z721">
            <v>0</v>
          </cell>
        </row>
        <row r="722">
          <cell r="E722" t="str">
            <v>74-10024-00</v>
          </cell>
          <cell r="G722" t="str">
            <v>P</v>
          </cell>
          <cell r="H722" t="str">
            <v>PROC. ELEC. ASS'Y INSTR.</v>
          </cell>
          <cell r="I722">
            <v>1</v>
          </cell>
          <cell r="J722">
            <v>1</v>
          </cell>
          <cell r="K722" t="str">
            <v>EA</v>
          </cell>
          <cell r="L722" t="str">
            <v>Y</v>
          </cell>
          <cell r="M722" t="str">
            <v xml:space="preserve">   </v>
          </cell>
          <cell r="N722" t="str">
            <v>Z</v>
          </cell>
          <cell r="O722" t="str">
            <v>ZZ</v>
          </cell>
          <cell r="T722">
            <v>0</v>
          </cell>
          <cell r="V722">
            <v>0</v>
          </cell>
          <cell r="X722">
            <v>0</v>
          </cell>
          <cell r="Z722">
            <v>0</v>
          </cell>
        </row>
        <row r="723">
          <cell r="E723" t="str">
            <v>74-024094-00</v>
          </cell>
          <cell r="G723" t="str">
            <v>U</v>
          </cell>
          <cell r="H723" t="str">
            <v>PROC,PART IDENTIFICATION</v>
          </cell>
          <cell r="I723">
            <v>1</v>
          </cell>
          <cell r="J723">
            <v>1</v>
          </cell>
          <cell r="K723" t="str">
            <v>EA</v>
          </cell>
          <cell r="L723" t="str">
            <v>Y</v>
          </cell>
          <cell r="M723" t="str">
            <v xml:space="preserve">   </v>
          </cell>
          <cell r="N723" t="str">
            <v>Z</v>
          </cell>
          <cell r="O723" t="str">
            <v>ZZ</v>
          </cell>
          <cell r="T723">
            <v>0</v>
          </cell>
          <cell r="V723">
            <v>0</v>
          </cell>
          <cell r="X723">
            <v>0</v>
          </cell>
          <cell r="Z723">
            <v>0</v>
          </cell>
        </row>
        <row r="724">
          <cell r="E724" t="str">
            <v>965-208382-001</v>
          </cell>
          <cell r="G724" t="str">
            <v>A</v>
          </cell>
          <cell r="H724" t="str">
            <v>EPOXY,FAST SET,50ML CNTNR SIZE</v>
          </cell>
          <cell r="I724">
            <v>1</v>
          </cell>
          <cell r="J724">
            <v>1</v>
          </cell>
          <cell r="K724" t="str">
            <v>EA</v>
          </cell>
          <cell r="L724" t="str">
            <v>Y</v>
          </cell>
          <cell r="M724" t="str">
            <v xml:space="preserve">   </v>
          </cell>
          <cell r="N724" t="str">
            <v>Z</v>
          </cell>
          <cell r="O724" t="str">
            <v>ZZ</v>
          </cell>
          <cell r="P724" t="str">
            <v>ITW DEVCON, INC.</v>
          </cell>
          <cell r="Q724">
            <v>14270</v>
          </cell>
          <cell r="T724">
            <v>0</v>
          </cell>
          <cell r="V724">
            <v>0</v>
          </cell>
          <cell r="X724">
            <v>0</v>
          </cell>
          <cell r="Z724">
            <v>0</v>
          </cell>
        </row>
        <row r="725">
          <cell r="E725" t="str">
            <v>79-10179-00</v>
          </cell>
          <cell r="G725" t="str">
            <v>A</v>
          </cell>
          <cell r="H725" t="str">
            <v>MARKER, WIRE (1-33)</v>
          </cell>
          <cell r="I725">
            <v>1</v>
          </cell>
          <cell r="J725">
            <v>1</v>
          </cell>
          <cell r="K725" t="str">
            <v>EA</v>
          </cell>
          <cell r="L725" t="str">
            <v>Y</v>
          </cell>
          <cell r="M725" t="str">
            <v xml:space="preserve">   </v>
          </cell>
          <cell r="N725" t="str">
            <v>Z</v>
          </cell>
          <cell r="O725" t="str">
            <v>ZZ</v>
          </cell>
          <cell r="P725" t="str">
            <v>BRADY CORPORATION</v>
          </cell>
          <cell r="Q725" t="str">
            <v>WM-1-33-3/4</v>
          </cell>
          <cell r="T725">
            <v>0</v>
          </cell>
          <cell r="V725">
            <v>0</v>
          </cell>
          <cell r="X725">
            <v>0</v>
          </cell>
          <cell r="Z725">
            <v>0</v>
          </cell>
        </row>
        <row r="726">
          <cell r="E726" t="str">
            <v>79-10444-00</v>
          </cell>
          <cell r="G726" t="str">
            <v>B</v>
          </cell>
          <cell r="H726" t="str">
            <v>LABEL,A-Z,0-15,(+),(-),(/),WIRE MARKING</v>
          </cell>
          <cell r="I726">
            <v>1</v>
          </cell>
          <cell r="J726">
            <v>1</v>
          </cell>
          <cell r="K726" t="str">
            <v>EA</v>
          </cell>
          <cell r="L726" t="str">
            <v>Y</v>
          </cell>
          <cell r="M726" t="str">
            <v xml:space="preserve">   </v>
          </cell>
          <cell r="N726" t="str">
            <v>Z</v>
          </cell>
          <cell r="O726" t="str">
            <v>ZZ</v>
          </cell>
          <cell r="P726" t="str">
            <v>BRADY CORPORATION</v>
          </cell>
          <cell r="Q726" t="str">
            <v>PWM-PK-2</v>
          </cell>
          <cell r="T726">
            <v>0</v>
          </cell>
          <cell r="V726">
            <v>0</v>
          </cell>
          <cell r="X726">
            <v>0</v>
          </cell>
          <cell r="Z726">
            <v>0</v>
          </cell>
        </row>
        <row r="727">
          <cell r="E727" t="str">
            <v>79-10183-00</v>
          </cell>
          <cell r="G727" t="str">
            <v>B</v>
          </cell>
          <cell r="H727" t="str">
            <v>MARKERS,WIRE WRITE ON</v>
          </cell>
          <cell r="I727">
            <v>1</v>
          </cell>
          <cell r="J727">
            <v>1</v>
          </cell>
          <cell r="K727" t="str">
            <v>EA</v>
          </cell>
          <cell r="L727" t="str">
            <v>Y</v>
          </cell>
          <cell r="M727" t="str">
            <v xml:space="preserve">   </v>
          </cell>
          <cell r="N727" t="str">
            <v>Z</v>
          </cell>
          <cell r="O727" t="str">
            <v>ZZ</v>
          </cell>
          <cell r="P727" t="str">
            <v>BRADY CORPORATION</v>
          </cell>
          <cell r="Q727" t="str">
            <v>SLFW-250-PK</v>
          </cell>
          <cell r="T727">
            <v>0</v>
          </cell>
          <cell r="V727">
            <v>0</v>
          </cell>
          <cell r="X727">
            <v>0</v>
          </cell>
          <cell r="Z727">
            <v>0</v>
          </cell>
        </row>
        <row r="728">
          <cell r="E728" t="str">
            <v>79-10179-01</v>
          </cell>
          <cell r="G728" t="str">
            <v>A</v>
          </cell>
          <cell r="H728" t="str">
            <v>MARKER, WIRE, 34-66</v>
          </cell>
          <cell r="I728">
            <v>1</v>
          </cell>
          <cell r="J728">
            <v>1</v>
          </cell>
          <cell r="K728" t="str">
            <v>EA</v>
          </cell>
          <cell r="L728" t="str">
            <v>Y</v>
          </cell>
          <cell r="M728" t="str">
            <v xml:space="preserve">   </v>
          </cell>
          <cell r="N728" t="str">
            <v>Z</v>
          </cell>
          <cell r="O728" t="str">
            <v>ZZ</v>
          </cell>
          <cell r="T728">
            <v>0</v>
          </cell>
          <cell r="V728">
            <v>0</v>
          </cell>
          <cell r="X728">
            <v>0</v>
          </cell>
          <cell r="Z728">
            <v>0</v>
          </cell>
        </row>
        <row r="729">
          <cell r="E729" t="str">
            <v>79-10179-02</v>
          </cell>
          <cell r="G729" t="str">
            <v>A</v>
          </cell>
          <cell r="H729" t="str">
            <v>MARKER, WIRE 67-99</v>
          </cell>
          <cell r="I729">
            <v>1</v>
          </cell>
          <cell r="J729">
            <v>1</v>
          </cell>
          <cell r="K729" t="str">
            <v>EA</v>
          </cell>
          <cell r="L729" t="str">
            <v>Y</v>
          </cell>
          <cell r="M729" t="str">
            <v xml:space="preserve">   </v>
          </cell>
          <cell r="N729" t="str">
            <v>Z</v>
          </cell>
          <cell r="O729" t="str">
            <v>ZZ</v>
          </cell>
          <cell r="T729">
            <v>0</v>
          </cell>
          <cell r="V729">
            <v>0</v>
          </cell>
          <cell r="X729">
            <v>0</v>
          </cell>
          <cell r="Z729">
            <v>0</v>
          </cell>
        </row>
        <row r="730">
          <cell r="E730" t="str">
            <v>79-00021-00</v>
          </cell>
          <cell r="G730" t="str">
            <v>A</v>
          </cell>
          <cell r="H730" t="str">
            <v>LABEL,BLANK 1 X 1/2</v>
          </cell>
          <cell r="I730">
            <v>1</v>
          </cell>
          <cell r="J730">
            <v>1</v>
          </cell>
          <cell r="K730" t="str">
            <v>EA</v>
          </cell>
          <cell r="L730" t="str">
            <v>Y</v>
          </cell>
          <cell r="M730" t="str">
            <v xml:space="preserve">   </v>
          </cell>
          <cell r="N730" t="str">
            <v>Z</v>
          </cell>
          <cell r="O730" t="str">
            <v>ZZ</v>
          </cell>
          <cell r="P730" t="str">
            <v>THOMAS &amp; BETTS</v>
          </cell>
          <cell r="Q730" t="str">
            <v>WES-1112</v>
          </cell>
          <cell r="T730">
            <v>0</v>
          </cell>
          <cell r="V730">
            <v>0</v>
          </cell>
          <cell r="X730">
            <v>0</v>
          </cell>
          <cell r="Z730">
            <v>0</v>
          </cell>
        </row>
        <row r="731">
          <cell r="E731" t="str">
            <v>79-00021-01</v>
          </cell>
          <cell r="G731" t="str">
            <v>A</v>
          </cell>
          <cell r="H731" t="str">
            <v>LABEL,BLANK 1 X 1</v>
          </cell>
          <cell r="I731">
            <v>1</v>
          </cell>
          <cell r="J731">
            <v>1</v>
          </cell>
          <cell r="K731" t="str">
            <v>EA</v>
          </cell>
          <cell r="L731" t="str">
            <v>Y</v>
          </cell>
          <cell r="M731" t="str">
            <v xml:space="preserve">   </v>
          </cell>
          <cell r="N731" t="str">
            <v>Z</v>
          </cell>
          <cell r="O731" t="str">
            <v>ZZ</v>
          </cell>
          <cell r="P731" t="str">
            <v>T &amp; B</v>
          </cell>
          <cell r="Q731" t="str">
            <v>WES-1334</v>
          </cell>
          <cell r="T731">
            <v>0</v>
          </cell>
          <cell r="V731">
            <v>0</v>
          </cell>
          <cell r="X731">
            <v>0</v>
          </cell>
          <cell r="Z731">
            <v>0</v>
          </cell>
        </row>
        <row r="732">
          <cell r="E732" t="str">
            <v>79-00021-02</v>
          </cell>
          <cell r="G732" t="str">
            <v>A</v>
          </cell>
          <cell r="H732" t="str">
            <v>LABEL,CBL MARKING,1X.5X1.5,BLANK,WRITE-O</v>
          </cell>
          <cell r="I732">
            <v>1</v>
          </cell>
          <cell r="J732">
            <v>1</v>
          </cell>
          <cell r="K732" t="str">
            <v>EA</v>
          </cell>
          <cell r="L732" t="str">
            <v>Y</v>
          </cell>
          <cell r="M732" t="str">
            <v xml:space="preserve">   </v>
          </cell>
          <cell r="N732" t="str">
            <v>Z</v>
          </cell>
          <cell r="O732" t="str">
            <v>ZZ</v>
          </cell>
          <cell r="P732" t="str">
            <v>THOMAS &amp; BETTS</v>
          </cell>
          <cell r="Q732" t="str">
            <v>WLP-1112</v>
          </cell>
          <cell r="T732">
            <v>0</v>
          </cell>
          <cell r="V732">
            <v>0</v>
          </cell>
          <cell r="X732">
            <v>0</v>
          </cell>
          <cell r="Z732">
            <v>0</v>
          </cell>
        </row>
        <row r="733">
          <cell r="E733" t="str">
            <v>79-00021-03</v>
          </cell>
          <cell r="G733" t="str">
            <v>A</v>
          </cell>
          <cell r="H733" t="str">
            <v>LABEL,CBL MARKING,1X1X3,BLANK,WRITE-ON,S</v>
          </cell>
          <cell r="I733">
            <v>1</v>
          </cell>
          <cell r="J733">
            <v>1</v>
          </cell>
          <cell r="K733" t="str">
            <v>EA</v>
          </cell>
          <cell r="L733" t="str">
            <v>Y</v>
          </cell>
          <cell r="M733" t="str">
            <v xml:space="preserve">   </v>
          </cell>
          <cell r="N733" t="str">
            <v>Z</v>
          </cell>
          <cell r="O733" t="str">
            <v>ZZ</v>
          </cell>
          <cell r="P733" t="str">
            <v>THOMAS &amp; BETTS</v>
          </cell>
          <cell r="Q733" t="str">
            <v>WLP-1300</v>
          </cell>
          <cell r="T733">
            <v>0</v>
          </cell>
          <cell r="V733">
            <v>0</v>
          </cell>
          <cell r="X733">
            <v>0</v>
          </cell>
          <cell r="Z733">
            <v>0</v>
          </cell>
        </row>
        <row r="734">
          <cell r="E734" t="str">
            <v>79-00021-04</v>
          </cell>
          <cell r="G734" t="str">
            <v>B</v>
          </cell>
          <cell r="H734" t="str">
            <v>LABEL,CBL MARKING,1X1X5,BLANK,WRITE-ON,S</v>
          </cell>
          <cell r="I734">
            <v>1</v>
          </cell>
          <cell r="J734">
            <v>1</v>
          </cell>
          <cell r="K734" t="str">
            <v>EA</v>
          </cell>
          <cell r="L734" t="str">
            <v>Y</v>
          </cell>
          <cell r="M734" t="str">
            <v xml:space="preserve">   </v>
          </cell>
          <cell r="N734" t="str">
            <v>Z</v>
          </cell>
          <cell r="O734" t="str">
            <v>ZZ</v>
          </cell>
          <cell r="P734" t="str">
            <v>THOMAS &amp; BETTS</v>
          </cell>
          <cell r="Q734" t="str">
            <v>THT-139-461-2</v>
          </cell>
          <cell r="T734">
            <v>0</v>
          </cell>
          <cell r="V734">
            <v>0</v>
          </cell>
          <cell r="X734">
            <v>0</v>
          </cell>
          <cell r="Z734">
            <v>0</v>
          </cell>
        </row>
        <row r="735">
          <cell r="E735" t="str">
            <v>74-032409-00</v>
          </cell>
          <cell r="G735" t="str">
            <v>C</v>
          </cell>
          <cell r="H735" t="str">
            <v>WORKMANSHIP STANDARDS</v>
          </cell>
          <cell r="I735">
            <v>1</v>
          </cell>
          <cell r="J735">
            <v>1</v>
          </cell>
          <cell r="K735" t="str">
            <v>EA</v>
          </cell>
          <cell r="L735" t="str">
            <v>Y</v>
          </cell>
          <cell r="M735" t="str">
            <v xml:space="preserve">   </v>
          </cell>
          <cell r="N735" t="str">
            <v>Z</v>
          </cell>
          <cell r="O735" t="str">
            <v>ZZ</v>
          </cell>
          <cell r="T735">
            <v>0</v>
          </cell>
          <cell r="V735">
            <v>0</v>
          </cell>
          <cell r="X735">
            <v>0</v>
          </cell>
          <cell r="Z735">
            <v>0</v>
          </cell>
        </row>
        <row r="736">
          <cell r="E736" t="str">
            <v>202-328325-001</v>
          </cell>
          <cell r="G736" t="str">
            <v>F</v>
          </cell>
          <cell r="H736" t="str">
            <v>PROC,CRIMP TERMINATION GUIDELINE</v>
          </cell>
          <cell r="I736">
            <v>1</v>
          </cell>
          <cell r="J736">
            <v>1</v>
          </cell>
          <cell r="K736" t="str">
            <v>EA</v>
          </cell>
          <cell r="L736" t="str">
            <v>Y</v>
          </cell>
          <cell r="M736" t="str">
            <v xml:space="preserve">   </v>
          </cell>
          <cell r="N736" t="str">
            <v>Z</v>
          </cell>
          <cell r="O736" t="str">
            <v>ZZ</v>
          </cell>
          <cell r="T736">
            <v>0</v>
          </cell>
          <cell r="V736">
            <v>0</v>
          </cell>
          <cell r="X736">
            <v>0</v>
          </cell>
          <cell r="Z736">
            <v>0</v>
          </cell>
        </row>
        <row r="737">
          <cell r="E737" t="str">
            <v>74-024094-00</v>
          </cell>
          <cell r="G737" t="str">
            <v>U</v>
          </cell>
          <cell r="H737" t="str">
            <v>PROC,PART IDENTIFICATION</v>
          </cell>
          <cell r="I737">
            <v>1</v>
          </cell>
          <cell r="J737">
            <v>1</v>
          </cell>
          <cell r="K737" t="str">
            <v>EA</v>
          </cell>
          <cell r="L737" t="str">
            <v>Y</v>
          </cell>
          <cell r="M737" t="str">
            <v xml:space="preserve">   </v>
          </cell>
          <cell r="N737" t="str">
            <v>Z</v>
          </cell>
          <cell r="O737" t="str">
            <v>ZZ</v>
          </cell>
          <cell r="T737">
            <v>0</v>
          </cell>
          <cell r="V737">
            <v>0</v>
          </cell>
          <cell r="X737">
            <v>0</v>
          </cell>
          <cell r="Z737">
            <v>0</v>
          </cell>
        </row>
        <row r="738">
          <cell r="E738" t="str">
            <v>603-090436-001</v>
          </cell>
          <cell r="G738" t="str">
            <v>J</v>
          </cell>
          <cell r="H738" t="str">
            <v>SPECIFICATION,PACKAGING</v>
          </cell>
          <cell r="I738">
            <v>1</v>
          </cell>
          <cell r="J738">
            <v>1</v>
          </cell>
          <cell r="K738" t="str">
            <v>EA</v>
          </cell>
          <cell r="L738" t="str">
            <v>Y</v>
          </cell>
          <cell r="M738" t="str">
            <v xml:space="preserve">   </v>
          </cell>
          <cell r="N738" t="str">
            <v>Z</v>
          </cell>
          <cell r="O738" t="str">
            <v>ZZ</v>
          </cell>
          <cell r="T738">
            <v>0</v>
          </cell>
          <cell r="V738">
            <v>0</v>
          </cell>
          <cell r="X738">
            <v>0</v>
          </cell>
          <cell r="Z738">
            <v>0</v>
          </cell>
        </row>
        <row r="739">
          <cell r="E739" t="str">
            <v>03-379487-00</v>
          </cell>
          <cell r="F739" t="str">
            <v>CABLES</v>
          </cell>
          <cell r="G739" t="str">
            <v>A</v>
          </cell>
          <cell r="H739" t="str">
            <v>CBL ASSY,CPC5M/F,HOIST MTR,13.5',BLUKHEA</v>
          </cell>
          <cell r="I739">
            <v>1</v>
          </cell>
          <cell r="J739">
            <v>1</v>
          </cell>
          <cell r="K739" t="str">
            <v>EA</v>
          </cell>
          <cell r="L739" t="str">
            <v>Y</v>
          </cell>
          <cell r="M739" t="str">
            <v xml:space="preserve">   </v>
          </cell>
          <cell r="N739" t="str">
            <v>L</v>
          </cell>
          <cell r="O739" t="str">
            <v>ROGAR</v>
          </cell>
          <cell r="S739">
            <v>195</v>
          </cell>
          <cell r="T739">
            <v>195</v>
          </cell>
          <cell r="U739">
            <v>195</v>
          </cell>
          <cell r="V739">
            <v>195</v>
          </cell>
          <cell r="W739">
            <v>190</v>
          </cell>
          <cell r="X739">
            <v>190</v>
          </cell>
          <cell r="Y739">
            <v>185</v>
          </cell>
          <cell r="Z739">
            <v>185</v>
          </cell>
          <cell r="AA739">
            <v>180</v>
          </cell>
        </row>
        <row r="740">
          <cell r="E740" t="str">
            <v>76-379487-00</v>
          </cell>
          <cell r="G740" t="str">
            <v>A</v>
          </cell>
          <cell r="H740" t="str">
            <v>SCHEM,CBL ASSY,CPC5M/F,HOIST MTR,13.5',B</v>
          </cell>
          <cell r="I740">
            <v>1</v>
          </cell>
          <cell r="J740">
            <v>1</v>
          </cell>
          <cell r="K740" t="str">
            <v>EA</v>
          </cell>
          <cell r="L740" t="str">
            <v>Y</v>
          </cell>
          <cell r="M740" t="str">
            <v xml:space="preserve">   </v>
          </cell>
          <cell r="N740" t="str">
            <v>Z</v>
          </cell>
          <cell r="O740" t="str">
            <v>ZZ</v>
          </cell>
          <cell r="T740">
            <v>0</v>
          </cell>
          <cell r="V740">
            <v>0</v>
          </cell>
          <cell r="X740">
            <v>0</v>
          </cell>
          <cell r="Z740">
            <v>0</v>
          </cell>
        </row>
        <row r="741">
          <cell r="E741" t="str">
            <v>39-261161-00</v>
          </cell>
          <cell r="G741" t="str">
            <v>A</v>
          </cell>
          <cell r="H741" t="str">
            <v>CONN,MATE-N-LOCK,4 POS,FEM,94V-0</v>
          </cell>
          <cell r="I741">
            <v>1</v>
          </cell>
          <cell r="J741">
            <v>1</v>
          </cell>
          <cell r="K741" t="str">
            <v>EA</v>
          </cell>
          <cell r="L741" t="str">
            <v>Y</v>
          </cell>
          <cell r="M741" t="str">
            <v xml:space="preserve">   </v>
          </cell>
          <cell r="N741" t="str">
            <v>L</v>
          </cell>
          <cell r="O741" t="str">
            <v>ZZ</v>
          </cell>
          <cell r="P741" t="str">
            <v>TE CONNECTIVITY</v>
          </cell>
          <cell r="Q741" t="str">
            <v>350779-1</v>
          </cell>
          <cell r="T741">
            <v>0</v>
          </cell>
          <cell r="V741">
            <v>0</v>
          </cell>
          <cell r="X741">
            <v>0</v>
          </cell>
          <cell r="Z741">
            <v>0</v>
          </cell>
        </row>
        <row r="742">
          <cell r="E742" t="str">
            <v>39-100793-00</v>
          </cell>
          <cell r="G742" t="str">
            <v>A</v>
          </cell>
          <cell r="H742" t="str">
            <v>CONN,5P CPC,FEMALE,METAL</v>
          </cell>
          <cell r="I742">
            <v>1</v>
          </cell>
          <cell r="J742">
            <v>1</v>
          </cell>
          <cell r="K742" t="str">
            <v>EA</v>
          </cell>
          <cell r="L742" t="str">
            <v>Y</v>
          </cell>
          <cell r="M742" t="str">
            <v xml:space="preserve">   </v>
          </cell>
          <cell r="N742" t="str">
            <v>L</v>
          </cell>
          <cell r="O742" t="str">
            <v>ZZ</v>
          </cell>
          <cell r="P742" t="str">
            <v>AMP/TYCO</v>
          </cell>
          <cell r="Q742" t="str">
            <v>208718-1</v>
          </cell>
          <cell r="T742">
            <v>0</v>
          </cell>
          <cell r="V742">
            <v>0</v>
          </cell>
          <cell r="X742">
            <v>0</v>
          </cell>
          <cell r="Z742">
            <v>0</v>
          </cell>
        </row>
        <row r="743">
          <cell r="E743" t="str">
            <v>39-101223-00</v>
          </cell>
          <cell r="G743" t="str">
            <v>A</v>
          </cell>
          <cell r="H743" t="str">
            <v>CONN,BACKSHELL,5PCPC,METAL</v>
          </cell>
          <cell r="I743">
            <v>1</v>
          </cell>
          <cell r="J743">
            <v>1</v>
          </cell>
          <cell r="K743" t="str">
            <v>EA</v>
          </cell>
          <cell r="L743" t="str">
            <v>Y</v>
          </cell>
          <cell r="M743" t="str">
            <v xml:space="preserve">   </v>
          </cell>
          <cell r="N743" t="str">
            <v>L</v>
          </cell>
          <cell r="O743" t="str">
            <v>ZZ</v>
          </cell>
          <cell r="P743" t="str">
            <v>TE CONNECTIVITY</v>
          </cell>
          <cell r="Q743" t="str">
            <v>208945-5</v>
          </cell>
          <cell r="T743">
            <v>0</v>
          </cell>
          <cell r="V743">
            <v>0</v>
          </cell>
          <cell r="X743">
            <v>0</v>
          </cell>
          <cell r="Z743">
            <v>0</v>
          </cell>
        </row>
        <row r="744">
          <cell r="E744" t="str">
            <v>39-138023-00</v>
          </cell>
          <cell r="G744" t="str">
            <v>B</v>
          </cell>
          <cell r="H744" t="str">
            <v>PIN,TERM,14-20 AWG,MATE-N-LOC</v>
          </cell>
          <cell r="I744">
            <v>4</v>
          </cell>
          <cell r="J744">
            <v>4</v>
          </cell>
          <cell r="K744" t="str">
            <v>EA</v>
          </cell>
          <cell r="L744" t="str">
            <v>Y</v>
          </cell>
          <cell r="M744" t="str">
            <v xml:space="preserve">   </v>
          </cell>
          <cell r="N744" t="str">
            <v>L</v>
          </cell>
          <cell r="O744" t="str">
            <v>ZZ</v>
          </cell>
          <cell r="P744" t="str">
            <v>TE CONNECTIVITY</v>
          </cell>
          <cell r="Q744" t="str">
            <v>350547-1</v>
          </cell>
          <cell r="T744">
            <v>0</v>
          </cell>
          <cell r="V744">
            <v>0</v>
          </cell>
          <cell r="X744">
            <v>0</v>
          </cell>
          <cell r="Z744">
            <v>0</v>
          </cell>
        </row>
        <row r="745">
          <cell r="E745" t="str">
            <v>39-00284-00</v>
          </cell>
          <cell r="G745" t="str">
            <v>C</v>
          </cell>
          <cell r="H745" t="str">
            <v>CONTACT,CIRC.SCKT,18-16 AWG</v>
          </cell>
          <cell r="I745">
            <v>4</v>
          </cell>
          <cell r="J745">
            <v>4</v>
          </cell>
          <cell r="K745" t="str">
            <v>EA</v>
          </cell>
          <cell r="L745" t="str">
            <v>Y</v>
          </cell>
          <cell r="M745" t="str">
            <v xml:space="preserve">   </v>
          </cell>
          <cell r="N745" t="str">
            <v>L</v>
          </cell>
          <cell r="O745" t="str">
            <v>ZZ</v>
          </cell>
          <cell r="P745" t="str">
            <v>TE CONNECTIVITY</v>
          </cell>
          <cell r="Q745" t="str">
            <v>66101-3</v>
          </cell>
          <cell r="T745">
            <v>0</v>
          </cell>
          <cell r="V745">
            <v>0</v>
          </cell>
          <cell r="X745">
            <v>0</v>
          </cell>
          <cell r="Z745">
            <v>0</v>
          </cell>
        </row>
        <row r="746">
          <cell r="E746" t="str">
            <v>38-105211-00</v>
          </cell>
          <cell r="G746" t="str">
            <v>A</v>
          </cell>
          <cell r="H746" t="str">
            <v>CABLE,16AWG 4COND,SHIELDED</v>
          </cell>
          <cell r="I746">
            <v>14</v>
          </cell>
          <cell r="J746">
            <v>14</v>
          </cell>
          <cell r="K746" t="str">
            <v>EA</v>
          </cell>
          <cell r="L746" t="str">
            <v>Y</v>
          </cell>
          <cell r="M746" t="str">
            <v xml:space="preserve">   </v>
          </cell>
          <cell r="N746" t="str">
            <v>L</v>
          </cell>
          <cell r="O746" t="str">
            <v>ZZ</v>
          </cell>
          <cell r="P746" t="str">
            <v>ANIXTER INC</v>
          </cell>
          <cell r="Q746">
            <v>9954</v>
          </cell>
          <cell r="T746">
            <v>0</v>
          </cell>
          <cell r="V746">
            <v>0</v>
          </cell>
          <cell r="X746">
            <v>0</v>
          </cell>
          <cell r="Z746">
            <v>0</v>
          </cell>
        </row>
        <row r="747">
          <cell r="E747" t="str">
            <v>31-00233-00</v>
          </cell>
          <cell r="G747" t="str">
            <v>A</v>
          </cell>
          <cell r="H747" t="str">
            <v>TAPE,COPPER FOIL,1/2</v>
          </cell>
          <cell r="I747">
            <v>1</v>
          </cell>
          <cell r="J747">
            <v>1</v>
          </cell>
          <cell r="K747" t="str">
            <v>FT</v>
          </cell>
          <cell r="L747" t="str">
            <v>Y</v>
          </cell>
          <cell r="M747" t="str">
            <v xml:space="preserve">   </v>
          </cell>
          <cell r="N747" t="str">
            <v>L</v>
          </cell>
          <cell r="O747" t="str">
            <v>ZZ</v>
          </cell>
          <cell r="P747" t="str">
            <v>3M</v>
          </cell>
          <cell r="Q747" t="str">
            <v>1181 TAPE (1/2)</v>
          </cell>
          <cell r="T747">
            <v>0</v>
          </cell>
          <cell r="V747">
            <v>0</v>
          </cell>
          <cell r="X747">
            <v>0</v>
          </cell>
          <cell r="Z747">
            <v>0</v>
          </cell>
        </row>
        <row r="748">
          <cell r="E748" t="str">
            <v>10-00058-00</v>
          </cell>
          <cell r="G748" t="str">
            <v>A</v>
          </cell>
          <cell r="H748" t="str">
            <v>HEAT SHRINK TUBING,.5,BLACK</v>
          </cell>
          <cell r="I748">
            <v>0.5</v>
          </cell>
          <cell r="J748">
            <v>0.5</v>
          </cell>
          <cell r="K748" t="str">
            <v>FT</v>
          </cell>
          <cell r="L748" t="str">
            <v>Y</v>
          </cell>
          <cell r="M748" t="str">
            <v xml:space="preserve">   </v>
          </cell>
          <cell r="N748" t="str">
            <v>L</v>
          </cell>
          <cell r="O748" t="str">
            <v>ZZ</v>
          </cell>
          <cell r="P748" t="str">
            <v>GOURMET ELEC LTD</v>
          </cell>
          <cell r="Q748" t="str">
            <v>B212-SB</v>
          </cell>
          <cell r="T748">
            <v>0</v>
          </cell>
          <cell r="V748">
            <v>0</v>
          </cell>
          <cell r="X748">
            <v>0</v>
          </cell>
          <cell r="Z748">
            <v>0</v>
          </cell>
        </row>
        <row r="749">
          <cell r="E749" t="str">
            <v>79-00021-01</v>
          </cell>
          <cell r="G749" t="str">
            <v>A</v>
          </cell>
          <cell r="H749" t="str">
            <v>LABEL,BLANK 1 X 1</v>
          </cell>
          <cell r="I749">
            <v>2</v>
          </cell>
          <cell r="J749">
            <v>2</v>
          </cell>
          <cell r="K749" t="str">
            <v>EA</v>
          </cell>
          <cell r="L749" t="str">
            <v>Y</v>
          </cell>
          <cell r="M749" t="str">
            <v xml:space="preserve">   </v>
          </cell>
          <cell r="N749" t="str">
            <v>L</v>
          </cell>
          <cell r="O749" t="str">
            <v>ZZ</v>
          </cell>
          <cell r="P749" t="str">
            <v>T &amp; B</v>
          </cell>
          <cell r="Q749" t="str">
            <v>WES-1334</v>
          </cell>
          <cell r="T749">
            <v>0</v>
          </cell>
          <cell r="V749">
            <v>0</v>
          </cell>
          <cell r="X749">
            <v>0</v>
          </cell>
          <cell r="Z749">
            <v>0</v>
          </cell>
        </row>
        <row r="750">
          <cell r="E750" t="str">
            <v>79-160941-00</v>
          </cell>
          <cell r="G750" t="str">
            <v>A</v>
          </cell>
          <cell r="H750" t="str">
            <v>LABEL,WARNING,ELEC,208V,CABLE</v>
          </cell>
          <cell r="I750">
            <v>2</v>
          </cell>
          <cell r="J750">
            <v>2</v>
          </cell>
          <cell r="K750" t="str">
            <v>EA</v>
          </cell>
          <cell r="L750" t="str">
            <v>Y</v>
          </cell>
          <cell r="M750" t="str">
            <v xml:space="preserve">   </v>
          </cell>
          <cell r="N750" t="str">
            <v>L</v>
          </cell>
          <cell r="O750" t="str">
            <v>ZZ</v>
          </cell>
          <cell r="T750">
            <v>0</v>
          </cell>
          <cell r="V750">
            <v>0</v>
          </cell>
          <cell r="X750">
            <v>0</v>
          </cell>
          <cell r="Z750">
            <v>0</v>
          </cell>
        </row>
        <row r="751">
          <cell r="E751" t="str">
            <v>03-380969-00</v>
          </cell>
          <cell r="F751" t="str">
            <v>CABLES</v>
          </cell>
          <cell r="G751" t="str">
            <v>A</v>
          </cell>
          <cell r="H751" t="str">
            <v>CBL ASSY,37DSUB,LPB I/O TO EIOC 0 INTFC</v>
          </cell>
          <cell r="I751">
            <v>1</v>
          </cell>
          <cell r="J751">
            <v>1</v>
          </cell>
          <cell r="K751" t="str">
            <v>EA</v>
          </cell>
          <cell r="L751" t="str">
            <v>Y</v>
          </cell>
          <cell r="M751" t="str">
            <v xml:space="preserve">   </v>
          </cell>
          <cell r="N751" t="str">
            <v>L</v>
          </cell>
          <cell r="O751" t="str">
            <v>ROGAR</v>
          </cell>
          <cell r="S751">
            <v>230</v>
          </cell>
          <cell r="T751">
            <v>230</v>
          </cell>
          <cell r="U751">
            <v>230</v>
          </cell>
          <cell r="V751">
            <v>230</v>
          </cell>
          <cell r="W751">
            <v>220</v>
          </cell>
          <cell r="X751">
            <v>220</v>
          </cell>
          <cell r="Y751">
            <v>210</v>
          </cell>
          <cell r="Z751">
            <v>210</v>
          </cell>
          <cell r="AA751">
            <v>200</v>
          </cell>
        </row>
        <row r="752">
          <cell r="E752" t="str">
            <v>76-380969-00</v>
          </cell>
          <cell r="G752" t="str">
            <v>A</v>
          </cell>
          <cell r="H752" t="str">
            <v>SCHEM,CBL ASSY,37DSUB,LPB I/O TO EIOC 0</v>
          </cell>
          <cell r="I752">
            <v>1</v>
          </cell>
          <cell r="J752">
            <v>1</v>
          </cell>
          <cell r="K752" t="str">
            <v>EA</v>
          </cell>
          <cell r="L752" t="str">
            <v>Y</v>
          </cell>
          <cell r="M752" t="str">
            <v xml:space="preserve">   </v>
          </cell>
          <cell r="N752" t="str">
            <v>Z</v>
          </cell>
          <cell r="O752" t="str">
            <v>ZZ</v>
          </cell>
          <cell r="T752">
            <v>0</v>
          </cell>
          <cell r="V752">
            <v>0</v>
          </cell>
          <cell r="X752">
            <v>0</v>
          </cell>
          <cell r="Z752">
            <v>0</v>
          </cell>
        </row>
        <row r="753">
          <cell r="E753" t="str">
            <v>39-10027-00</v>
          </cell>
          <cell r="G753" t="str">
            <v>C</v>
          </cell>
          <cell r="H753" t="str">
            <v>CONN,DB-37M,CRIMP</v>
          </cell>
          <cell r="I753">
            <v>2</v>
          </cell>
          <cell r="J753">
            <v>2</v>
          </cell>
          <cell r="K753" t="str">
            <v>EA</v>
          </cell>
          <cell r="L753" t="str">
            <v>Y</v>
          </cell>
          <cell r="M753" t="str">
            <v xml:space="preserve">   </v>
          </cell>
          <cell r="N753" t="str">
            <v>L</v>
          </cell>
          <cell r="O753" t="str">
            <v>ZZ</v>
          </cell>
          <cell r="P753" t="str">
            <v>ITT CANNON</v>
          </cell>
          <cell r="Q753" t="str">
            <v>110978-0037</v>
          </cell>
          <cell r="T753">
            <v>0</v>
          </cell>
          <cell r="V753">
            <v>0</v>
          </cell>
          <cell r="X753">
            <v>0</v>
          </cell>
          <cell r="Z753">
            <v>0</v>
          </cell>
        </row>
        <row r="754">
          <cell r="E754" t="str">
            <v>39-178687-00</v>
          </cell>
          <cell r="G754" t="str">
            <v>B</v>
          </cell>
          <cell r="H754" t="str">
            <v>BACKSHELL,CLIP FOR FCT CONNS</v>
          </cell>
          <cell r="I754">
            <v>4</v>
          </cell>
          <cell r="J754">
            <v>4</v>
          </cell>
          <cell r="K754" t="str">
            <v>EA</v>
          </cell>
          <cell r="L754" t="str">
            <v>Y</v>
          </cell>
          <cell r="M754" t="str">
            <v xml:space="preserve">   </v>
          </cell>
          <cell r="N754" t="str">
            <v>L</v>
          </cell>
          <cell r="O754" t="str">
            <v>ZZ</v>
          </cell>
          <cell r="P754" t="str">
            <v>MOLEX, LLC</v>
          </cell>
          <cell r="Q754">
            <v>1731120066</v>
          </cell>
          <cell r="T754">
            <v>0</v>
          </cell>
          <cell r="V754">
            <v>0</v>
          </cell>
          <cell r="X754">
            <v>0</v>
          </cell>
          <cell r="Z754">
            <v>0</v>
          </cell>
        </row>
        <row r="755">
          <cell r="E755" t="str">
            <v>39-340908-37</v>
          </cell>
          <cell r="G755" t="str">
            <v>B</v>
          </cell>
          <cell r="H755" t="str">
            <v>BACKSHELL,37PIN,45DEG,METAL HOOD</v>
          </cell>
          <cell r="I755">
            <v>2</v>
          </cell>
          <cell r="J755">
            <v>2</v>
          </cell>
          <cell r="K755" t="str">
            <v>EA</v>
          </cell>
          <cell r="L755" t="str">
            <v>Y</v>
          </cell>
          <cell r="M755" t="str">
            <v xml:space="preserve">   </v>
          </cell>
          <cell r="N755" t="str">
            <v>L</v>
          </cell>
          <cell r="O755" t="str">
            <v>ZZ</v>
          </cell>
          <cell r="P755" t="str">
            <v>MOLEX, LLC</v>
          </cell>
          <cell r="Q755">
            <v>1727040101</v>
          </cell>
          <cell r="T755">
            <v>0</v>
          </cell>
          <cell r="V755">
            <v>0</v>
          </cell>
          <cell r="X755">
            <v>0</v>
          </cell>
          <cell r="Z755">
            <v>0</v>
          </cell>
        </row>
        <row r="756">
          <cell r="E756" t="str">
            <v>39-10031-00</v>
          </cell>
          <cell r="G756" t="str">
            <v>A</v>
          </cell>
          <cell r="H756" t="str">
            <v>CONTACT,PIN,24-20AWG,D-SUB</v>
          </cell>
          <cell r="I756">
            <v>74</v>
          </cell>
          <cell r="J756">
            <v>74</v>
          </cell>
          <cell r="K756" t="str">
            <v>EA</v>
          </cell>
          <cell r="L756" t="str">
            <v>Y</v>
          </cell>
          <cell r="M756" t="str">
            <v xml:space="preserve">   </v>
          </cell>
          <cell r="N756" t="str">
            <v>L</v>
          </cell>
          <cell r="O756" t="str">
            <v>ZZ</v>
          </cell>
          <cell r="P756" t="str">
            <v>ITT CANN</v>
          </cell>
          <cell r="Q756" t="str">
            <v>030-1952-000</v>
          </cell>
          <cell r="T756">
            <v>0</v>
          </cell>
          <cell r="V756">
            <v>0</v>
          </cell>
          <cell r="X756">
            <v>0</v>
          </cell>
          <cell r="Z756">
            <v>0</v>
          </cell>
        </row>
        <row r="757">
          <cell r="E757" t="str">
            <v>31-00233-00</v>
          </cell>
          <cell r="G757" t="str">
            <v>A</v>
          </cell>
          <cell r="H757" t="str">
            <v>TAPE,COPPER FOIL,1/2</v>
          </cell>
          <cell r="I757">
            <v>1</v>
          </cell>
          <cell r="J757">
            <v>1</v>
          </cell>
          <cell r="K757" t="str">
            <v>FT</v>
          </cell>
          <cell r="L757" t="str">
            <v>Y</v>
          </cell>
          <cell r="M757" t="str">
            <v xml:space="preserve">   </v>
          </cell>
          <cell r="N757" t="str">
            <v>L</v>
          </cell>
          <cell r="O757" t="str">
            <v>ZZ</v>
          </cell>
          <cell r="P757" t="str">
            <v>3M</v>
          </cell>
          <cell r="Q757" t="str">
            <v>1181 TAPE (1/2)</v>
          </cell>
          <cell r="T757">
            <v>0</v>
          </cell>
          <cell r="V757">
            <v>0</v>
          </cell>
          <cell r="X757">
            <v>0</v>
          </cell>
          <cell r="Z757">
            <v>0</v>
          </cell>
        </row>
        <row r="758">
          <cell r="E758" t="str">
            <v>10-00057-00</v>
          </cell>
          <cell r="G758" t="str">
            <v>A</v>
          </cell>
          <cell r="H758" t="str">
            <v>HEAT SHRINK TUBING,.75,BLACK</v>
          </cell>
          <cell r="I758">
            <v>1</v>
          </cell>
          <cell r="J758">
            <v>1</v>
          </cell>
          <cell r="K758" t="str">
            <v>FT</v>
          </cell>
          <cell r="L758" t="str">
            <v>Y</v>
          </cell>
          <cell r="M758" t="str">
            <v xml:space="preserve">   </v>
          </cell>
          <cell r="N758" t="str">
            <v>L</v>
          </cell>
          <cell r="O758" t="str">
            <v>ZZ</v>
          </cell>
          <cell r="P758" t="str">
            <v>PYRAMID</v>
          </cell>
          <cell r="Q758" t="str">
            <v>B234-SB</v>
          </cell>
          <cell r="T758">
            <v>0</v>
          </cell>
          <cell r="V758">
            <v>0</v>
          </cell>
          <cell r="X758">
            <v>0</v>
          </cell>
          <cell r="Z758">
            <v>0</v>
          </cell>
        </row>
        <row r="759">
          <cell r="E759" t="str">
            <v>79-00021-01</v>
          </cell>
          <cell r="G759" t="str">
            <v>A</v>
          </cell>
          <cell r="H759" t="str">
            <v>LABEL,BLANK 1 X 1</v>
          </cell>
          <cell r="I759">
            <v>2</v>
          </cell>
          <cell r="J759">
            <v>2</v>
          </cell>
          <cell r="K759" t="str">
            <v>EA</v>
          </cell>
          <cell r="L759" t="str">
            <v>Y</v>
          </cell>
          <cell r="M759" t="str">
            <v xml:space="preserve">   </v>
          </cell>
          <cell r="N759" t="str">
            <v>L</v>
          </cell>
          <cell r="O759" t="str">
            <v>ZZ</v>
          </cell>
          <cell r="P759" t="str">
            <v>T &amp; B</v>
          </cell>
          <cell r="Q759" t="str">
            <v>WES-1334</v>
          </cell>
          <cell r="T759">
            <v>0</v>
          </cell>
          <cell r="V759">
            <v>0</v>
          </cell>
          <cell r="X759">
            <v>0</v>
          </cell>
          <cell r="Z759">
            <v>0</v>
          </cell>
        </row>
        <row r="760">
          <cell r="E760" t="str">
            <v>38-153424-00</v>
          </cell>
          <cell r="G760" t="str">
            <v>B</v>
          </cell>
          <cell r="H760" t="str">
            <v>CABLE,19TWPR,22AWG,300V</v>
          </cell>
          <cell r="I760">
            <v>7</v>
          </cell>
          <cell r="J760">
            <v>7</v>
          </cell>
          <cell r="K760" t="str">
            <v>EA</v>
          </cell>
          <cell r="L760" t="str">
            <v>Y</v>
          </cell>
          <cell r="M760" t="str">
            <v xml:space="preserve">   </v>
          </cell>
          <cell r="N760" t="str">
            <v>L</v>
          </cell>
          <cell r="O760" t="str">
            <v>ZZ</v>
          </cell>
          <cell r="P760" t="str">
            <v>ALPHA WIRE</v>
          </cell>
          <cell r="Q760" t="str">
            <v>5489/19C</v>
          </cell>
          <cell r="T760">
            <v>0</v>
          </cell>
          <cell r="V760">
            <v>0</v>
          </cell>
          <cell r="X760">
            <v>0</v>
          </cell>
          <cell r="Z760">
            <v>0</v>
          </cell>
        </row>
        <row r="761">
          <cell r="E761" t="str">
            <v>853-341832-001</v>
          </cell>
          <cell r="G761" t="str">
            <v>A</v>
          </cell>
          <cell r="H761" t="str">
            <v>ASSY,BLKHD COVER,MEZZANINE</v>
          </cell>
          <cell r="I761">
            <v>1</v>
          </cell>
          <cell r="J761">
            <v>1</v>
          </cell>
          <cell r="K761" t="str">
            <v>EA</v>
          </cell>
          <cell r="L761" t="str">
            <v xml:space="preserve"> </v>
          </cell>
          <cell r="M761" t="str">
            <v xml:space="preserve">   </v>
          </cell>
          <cell r="N761" t="str">
            <v>L</v>
          </cell>
          <cell r="O761" t="str">
            <v>AA UCT CHANDLER ASSY</v>
          </cell>
          <cell r="T761">
            <v>0</v>
          </cell>
          <cell r="V761">
            <v>0</v>
          </cell>
          <cell r="X761">
            <v>0</v>
          </cell>
          <cell r="Z761">
            <v>0</v>
          </cell>
        </row>
        <row r="762">
          <cell r="E762" t="str">
            <v>17-379483-00</v>
          </cell>
          <cell r="F762" t="str">
            <v>FABRICATED</v>
          </cell>
          <cell r="G762" t="str">
            <v>A</v>
          </cell>
          <cell r="H762" t="str">
            <v>COVER,BLKHD,RF ENCL,TEOS XT,VXT</v>
          </cell>
          <cell r="I762">
            <v>1</v>
          </cell>
          <cell r="J762">
            <v>1</v>
          </cell>
          <cell r="K762" t="str">
            <v>EA</v>
          </cell>
          <cell r="L762" t="str">
            <v xml:space="preserve"> </v>
          </cell>
          <cell r="M762" t="str">
            <v xml:space="preserve">   </v>
          </cell>
          <cell r="N762" t="str">
            <v>L</v>
          </cell>
          <cell r="O762" t="str">
            <v>UCT CHANDLER FAB</v>
          </cell>
          <cell r="S762">
            <v>424.18943999999999</v>
          </cell>
          <cell r="T762">
            <v>424.18943999999999</v>
          </cell>
          <cell r="U762">
            <v>146.69721600000003</v>
          </cell>
          <cell r="V762">
            <v>146.69721600000003</v>
          </cell>
          <cell r="W762">
            <v>91.196160000000006</v>
          </cell>
          <cell r="X762">
            <v>91.196160000000006</v>
          </cell>
          <cell r="Y762">
            <v>49.586687999999995</v>
          </cell>
          <cell r="Z762">
            <v>49.586687999999995</v>
          </cell>
          <cell r="AA762">
            <v>25.850880000000004</v>
          </cell>
        </row>
        <row r="763">
          <cell r="E763" t="str">
            <v>31-114209-00</v>
          </cell>
          <cell r="F763">
            <v>0</v>
          </cell>
          <cell r="G763" t="str">
            <v>C</v>
          </cell>
          <cell r="H763" t="str">
            <v>SCREW LOCK ASSY,D-CONNECTOR</v>
          </cell>
          <cell r="I763">
            <v>20</v>
          </cell>
          <cell r="J763">
            <v>20</v>
          </cell>
          <cell r="K763" t="str">
            <v>EA</v>
          </cell>
          <cell r="L763" t="str">
            <v>Y</v>
          </cell>
          <cell r="M763" t="str">
            <v xml:space="preserve"> C4</v>
          </cell>
          <cell r="N763" t="str">
            <v>L</v>
          </cell>
          <cell r="O763" t="str">
            <v>ALLIED ELECTRONICS INC</v>
          </cell>
          <cell r="P763" t="str">
            <v>ITT CANNON</v>
          </cell>
          <cell r="Q763" t="str">
            <v>D20418-134</v>
          </cell>
          <cell r="S763">
            <v>1.77</v>
          </cell>
          <cell r="T763">
            <v>35.4</v>
          </cell>
          <cell r="U763">
            <v>1.77</v>
          </cell>
          <cell r="V763">
            <v>35.4</v>
          </cell>
          <cell r="W763">
            <v>1.77</v>
          </cell>
          <cell r="X763">
            <v>35.4</v>
          </cell>
          <cell r="Y763">
            <v>1.77</v>
          </cell>
          <cell r="Z763">
            <v>35.4</v>
          </cell>
          <cell r="AA763">
            <v>1.77</v>
          </cell>
        </row>
        <row r="764">
          <cell r="E764" t="str">
            <v>34-311736-00</v>
          </cell>
          <cell r="F764">
            <v>0</v>
          </cell>
          <cell r="G764" t="str">
            <v>A</v>
          </cell>
          <cell r="H764" t="str">
            <v>ADPTR,DSUB,9P,SKT/PIN,MTG HOLE,4NF FLTR</v>
          </cell>
          <cell r="I764">
            <v>5</v>
          </cell>
          <cell r="J764">
            <v>5</v>
          </cell>
          <cell r="K764" t="str">
            <v>EA</v>
          </cell>
          <cell r="L764" t="str">
            <v>Y</v>
          </cell>
          <cell r="M764" t="str">
            <v xml:space="preserve">   </v>
          </cell>
          <cell r="N764" t="str">
            <v>L</v>
          </cell>
          <cell r="O764" t="str">
            <v>MOUSER</v>
          </cell>
          <cell r="P764" t="str">
            <v>SPECTRUM</v>
          </cell>
          <cell r="Q764" t="str">
            <v>56-705-005</v>
          </cell>
          <cell r="S764">
            <v>41.6</v>
          </cell>
          <cell r="T764">
            <v>208</v>
          </cell>
          <cell r="U764">
            <v>41.6</v>
          </cell>
          <cell r="V764">
            <v>208</v>
          </cell>
          <cell r="W764">
            <v>41.6</v>
          </cell>
          <cell r="X764">
            <v>208</v>
          </cell>
          <cell r="Y764">
            <v>38.81</v>
          </cell>
          <cell r="Z764">
            <v>194.05</v>
          </cell>
          <cell r="AA764">
            <v>37.17</v>
          </cell>
        </row>
        <row r="765">
          <cell r="E765" t="str">
            <v>74-032409-00</v>
          </cell>
          <cell r="G765" t="str">
            <v>C</v>
          </cell>
          <cell r="H765" t="str">
            <v>WORKMANSHIP STANDARDS</v>
          </cell>
          <cell r="I765">
            <v>1</v>
          </cell>
          <cell r="J765">
            <v>1</v>
          </cell>
          <cell r="K765" t="str">
            <v>EA</v>
          </cell>
          <cell r="L765" t="str">
            <v>Y</v>
          </cell>
          <cell r="M765" t="str">
            <v xml:space="preserve">   </v>
          </cell>
          <cell r="N765" t="str">
            <v>Z</v>
          </cell>
          <cell r="O765" t="str">
            <v>ZZ</v>
          </cell>
          <cell r="T765">
            <v>0</v>
          </cell>
          <cell r="V765">
            <v>0</v>
          </cell>
          <cell r="X765">
            <v>0</v>
          </cell>
          <cell r="Z765">
            <v>0</v>
          </cell>
        </row>
        <row r="766">
          <cell r="E766" t="str">
            <v>202-065546-001</v>
          </cell>
          <cell r="G766" t="str">
            <v>A</v>
          </cell>
          <cell r="H766" t="str">
            <v>SPEC,VISIBLY CLEAN</v>
          </cell>
          <cell r="I766">
            <v>1</v>
          </cell>
          <cell r="J766">
            <v>1</v>
          </cell>
          <cell r="K766" t="str">
            <v>EA</v>
          </cell>
          <cell r="L766" t="str">
            <v>Y</v>
          </cell>
          <cell r="M766" t="str">
            <v xml:space="preserve">   </v>
          </cell>
          <cell r="N766" t="str">
            <v>Z</v>
          </cell>
          <cell r="O766" t="str">
            <v>ZZ</v>
          </cell>
          <cell r="T766">
            <v>0</v>
          </cell>
          <cell r="V766">
            <v>0</v>
          </cell>
          <cell r="X766">
            <v>0</v>
          </cell>
          <cell r="Z766">
            <v>0</v>
          </cell>
        </row>
        <row r="767">
          <cell r="E767" t="str">
            <v>603-090436-001</v>
          </cell>
          <cell r="G767" t="str">
            <v>J</v>
          </cell>
          <cell r="H767" t="str">
            <v>SPECIFICATION,PACKAGING</v>
          </cell>
          <cell r="I767">
            <v>1</v>
          </cell>
          <cell r="J767">
            <v>1</v>
          </cell>
          <cell r="K767" t="str">
            <v>EA</v>
          </cell>
          <cell r="L767" t="str">
            <v>Y</v>
          </cell>
          <cell r="M767" t="str">
            <v xml:space="preserve">   </v>
          </cell>
          <cell r="N767" t="str">
            <v>Z</v>
          </cell>
          <cell r="O767" t="str">
            <v>ZZ</v>
          </cell>
          <cell r="T767">
            <v>0</v>
          </cell>
          <cell r="V767">
            <v>0</v>
          </cell>
          <cell r="X767">
            <v>0</v>
          </cell>
          <cell r="Z767">
            <v>0</v>
          </cell>
        </row>
        <row r="768">
          <cell r="E768" t="str">
            <v>67-268813-00</v>
          </cell>
          <cell r="G768" t="str">
            <v>D</v>
          </cell>
          <cell r="H768" t="str">
            <v>STANDARD,MECHANICAL DRAWING</v>
          </cell>
          <cell r="I768">
            <v>1</v>
          </cell>
          <cell r="J768">
            <v>1</v>
          </cell>
          <cell r="K768" t="str">
            <v>EA</v>
          </cell>
          <cell r="L768" t="str">
            <v>Y</v>
          </cell>
          <cell r="M768" t="str">
            <v xml:space="preserve">   </v>
          </cell>
          <cell r="N768" t="str">
            <v>Z</v>
          </cell>
          <cell r="O768" t="str">
            <v>ZZ</v>
          </cell>
          <cell r="T768">
            <v>0</v>
          </cell>
          <cell r="V768">
            <v>0</v>
          </cell>
          <cell r="X768">
            <v>0</v>
          </cell>
          <cell r="Z768">
            <v>0</v>
          </cell>
        </row>
        <row r="769">
          <cell r="E769" t="str">
            <v>715-288323-002</v>
          </cell>
          <cell r="F769" t="str">
            <v>FABRICATED</v>
          </cell>
          <cell r="G769" t="str">
            <v>B</v>
          </cell>
          <cell r="H769" t="str">
            <v>PL,MOUNT,HOT TOP PLATE VALVE</v>
          </cell>
          <cell r="I769">
            <v>1</v>
          </cell>
          <cell r="J769">
            <v>1</v>
          </cell>
          <cell r="K769" t="str">
            <v>EA</v>
          </cell>
          <cell r="L769" t="str">
            <v xml:space="preserve"> </v>
          </cell>
          <cell r="M769" t="str">
            <v xml:space="preserve">   </v>
          </cell>
          <cell r="N769" t="str">
            <v>L</v>
          </cell>
          <cell r="O769" t="str">
            <v>KLK</v>
          </cell>
          <cell r="S769">
            <v>873</v>
          </cell>
          <cell r="T769">
            <v>873</v>
          </cell>
          <cell r="U769">
            <v>330</v>
          </cell>
          <cell r="V769">
            <v>330</v>
          </cell>
          <cell r="W769">
            <v>214</v>
          </cell>
          <cell r="X769">
            <v>214</v>
          </cell>
          <cell r="Y769">
            <v>123</v>
          </cell>
          <cell r="Z769">
            <v>123</v>
          </cell>
          <cell r="AA769">
            <v>71</v>
          </cell>
        </row>
        <row r="770">
          <cell r="E770" t="str">
            <v>67-268813-00</v>
          </cell>
          <cell r="G770" t="str">
            <v>D</v>
          </cell>
          <cell r="H770" t="str">
            <v>STANDARD,MECHANICAL DRAWING</v>
          </cell>
          <cell r="I770">
            <v>1</v>
          </cell>
          <cell r="J770">
            <v>1</v>
          </cell>
          <cell r="K770" t="str">
            <v>EA</v>
          </cell>
          <cell r="L770" t="str">
            <v>Y</v>
          </cell>
          <cell r="M770" t="str">
            <v xml:space="preserve">   </v>
          </cell>
          <cell r="N770" t="str">
            <v>Z</v>
          </cell>
          <cell r="O770" t="str">
            <v>ZZ</v>
          </cell>
          <cell r="T770">
            <v>0</v>
          </cell>
          <cell r="V770">
            <v>0</v>
          </cell>
          <cell r="X770">
            <v>0</v>
          </cell>
          <cell r="Z770">
            <v>0</v>
          </cell>
        </row>
        <row r="771">
          <cell r="E771" t="str">
            <v>74-032409-00</v>
          </cell>
          <cell r="G771" t="str">
            <v>C</v>
          </cell>
          <cell r="H771" t="str">
            <v>WORKMANSHIP STANDARDS</v>
          </cell>
          <cell r="I771">
            <v>1</v>
          </cell>
          <cell r="J771">
            <v>1</v>
          </cell>
          <cell r="K771" t="str">
            <v>EA</v>
          </cell>
          <cell r="L771" t="str">
            <v>Y</v>
          </cell>
          <cell r="M771" t="str">
            <v xml:space="preserve">   </v>
          </cell>
          <cell r="N771" t="str">
            <v>Z</v>
          </cell>
          <cell r="O771" t="str">
            <v>ZZ</v>
          </cell>
          <cell r="T771">
            <v>0</v>
          </cell>
          <cell r="V771">
            <v>0</v>
          </cell>
          <cell r="X771">
            <v>0</v>
          </cell>
          <cell r="Z771">
            <v>0</v>
          </cell>
        </row>
        <row r="772">
          <cell r="E772" t="str">
            <v>202-065546-001</v>
          </cell>
          <cell r="G772" t="str">
            <v>A</v>
          </cell>
          <cell r="H772" t="str">
            <v>SPEC,VISIBLY CLEAN</v>
          </cell>
          <cell r="I772">
            <v>1</v>
          </cell>
          <cell r="J772">
            <v>1</v>
          </cell>
          <cell r="K772" t="str">
            <v>EA</v>
          </cell>
          <cell r="L772" t="str">
            <v>Y</v>
          </cell>
          <cell r="M772" t="str">
            <v xml:space="preserve">   </v>
          </cell>
          <cell r="N772" t="str">
            <v>Z</v>
          </cell>
          <cell r="O772" t="str">
            <v>ZZ</v>
          </cell>
          <cell r="T772">
            <v>0</v>
          </cell>
          <cell r="V772">
            <v>0</v>
          </cell>
          <cell r="X772">
            <v>0</v>
          </cell>
          <cell r="Z772">
            <v>0</v>
          </cell>
        </row>
        <row r="773">
          <cell r="E773" t="str">
            <v>603-090436-001</v>
          </cell>
          <cell r="G773" t="str">
            <v>J</v>
          </cell>
          <cell r="H773" t="str">
            <v>SPECIFICATION,PACKAGING</v>
          </cell>
          <cell r="I773">
            <v>1</v>
          </cell>
          <cell r="J773">
            <v>1</v>
          </cell>
          <cell r="K773" t="str">
            <v>EA</v>
          </cell>
          <cell r="L773" t="str">
            <v>Y</v>
          </cell>
          <cell r="M773" t="str">
            <v xml:space="preserve">   </v>
          </cell>
          <cell r="N773" t="str">
            <v>Z</v>
          </cell>
          <cell r="O773" t="str">
            <v>ZZ</v>
          </cell>
          <cell r="T773">
            <v>0</v>
          </cell>
          <cell r="V773">
            <v>0</v>
          </cell>
          <cell r="X773">
            <v>0</v>
          </cell>
          <cell r="Z773">
            <v>0</v>
          </cell>
        </row>
        <row r="774">
          <cell r="E774" t="str">
            <v>853-288953-003</v>
          </cell>
          <cell r="G774" t="str">
            <v>B</v>
          </cell>
          <cell r="H774" t="str">
            <v>ASSY,3-WAY VALVE,PCW</v>
          </cell>
          <cell r="I774">
            <v>1</v>
          </cell>
          <cell r="J774">
            <v>1</v>
          </cell>
          <cell r="K774" t="str">
            <v>EA</v>
          </cell>
          <cell r="L774" t="str">
            <v xml:space="preserve"> </v>
          </cell>
          <cell r="M774" t="str">
            <v xml:space="preserve">   </v>
          </cell>
          <cell r="N774" t="str">
            <v>L</v>
          </cell>
          <cell r="O774" t="str">
            <v>AA UCT CHANDLER ASSY</v>
          </cell>
          <cell r="T774">
            <v>0</v>
          </cell>
          <cell r="V774">
            <v>0</v>
          </cell>
          <cell r="X774">
            <v>0</v>
          </cell>
          <cell r="Z774">
            <v>0</v>
          </cell>
        </row>
        <row r="775">
          <cell r="E775" t="str">
            <v>766-337637-001</v>
          </cell>
          <cell r="F775" t="str">
            <v>ELECTRO-MECHANICAL</v>
          </cell>
          <cell r="G775" t="str">
            <v>A</v>
          </cell>
          <cell r="H775" t="str">
            <v>VLV,3-WAY,DIAPH,PNEU,3/16 ORF,1/4IN FNPT</v>
          </cell>
          <cell r="I775">
            <v>1</v>
          </cell>
          <cell r="J775">
            <v>1</v>
          </cell>
          <cell r="K775" t="str">
            <v>EA</v>
          </cell>
          <cell r="L775" t="str">
            <v>Y</v>
          </cell>
          <cell r="M775" t="str">
            <v xml:space="preserve">   </v>
          </cell>
          <cell r="N775" t="str">
            <v>L</v>
          </cell>
          <cell r="O775" t="str">
            <v>RYAN HERCO FLOW SOLUTIONS</v>
          </cell>
          <cell r="P775" t="str">
            <v>SAINT-GOBAIN</v>
          </cell>
          <cell r="Q775" t="str">
            <v>HPV3-144-HT (1115963)</v>
          </cell>
          <cell r="S775">
            <v>341.71</v>
          </cell>
          <cell r="T775">
            <v>341.71</v>
          </cell>
          <cell r="U775">
            <v>341.71</v>
          </cell>
          <cell r="V775">
            <v>341.71</v>
          </cell>
          <cell r="W775">
            <v>341.71</v>
          </cell>
          <cell r="X775">
            <v>341.71</v>
          </cell>
          <cell r="Y775">
            <v>341.71</v>
          </cell>
          <cell r="Z775">
            <v>341.71</v>
          </cell>
          <cell r="AA775">
            <v>341.71</v>
          </cell>
        </row>
        <row r="776">
          <cell r="E776" t="str">
            <v>60-183735-00</v>
          </cell>
          <cell r="F776" t="str">
            <v>ELECTRO-MECHANICAL</v>
          </cell>
          <cell r="G776" t="str">
            <v>A</v>
          </cell>
          <cell r="H776" t="str">
            <v>FITTING,ADAPTER,MALE 1/4 NPT-3/8 TUBE</v>
          </cell>
          <cell r="I776">
            <v>3</v>
          </cell>
          <cell r="J776">
            <v>3</v>
          </cell>
          <cell r="K776" t="str">
            <v>EA</v>
          </cell>
          <cell r="L776" t="str">
            <v>Y</v>
          </cell>
          <cell r="M776" t="str">
            <v xml:space="preserve">   </v>
          </cell>
          <cell r="N776" t="str">
            <v>L</v>
          </cell>
          <cell r="O776" t="str">
            <v>SWAGELOK SW</v>
          </cell>
          <cell r="P776" t="str">
            <v>SWAGELOK</v>
          </cell>
          <cell r="Q776" t="str">
            <v>SS-6-TA-1-4</v>
          </cell>
          <cell r="S776">
            <v>8.01</v>
          </cell>
          <cell r="T776">
            <v>24.03</v>
          </cell>
          <cell r="U776">
            <v>8.01</v>
          </cell>
          <cell r="V776">
            <v>24.03</v>
          </cell>
          <cell r="W776">
            <v>8.01</v>
          </cell>
          <cell r="X776">
            <v>24.03</v>
          </cell>
          <cell r="Y776">
            <v>8.01</v>
          </cell>
          <cell r="Z776">
            <v>24.03</v>
          </cell>
          <cell r="AA776">
            <v>8.01</v>
          </cell>
        </row>
        <row r="777">
          <cell r="E777" t="str">
            <v>22-00191-00</v>
          </cell>
          <cell r="F777" t="str">
            <v>ELECTRO-MECHANICAL</v>
          </cell>
          <cell r="G777" t="str">
            <v>A</v>
          </cell>
          <cell r="H777" t="str">
            <v>FTG,SWAGELOK UNION,3/8,S/S</v>
          </cell>
          <cell r="I777">
            <v>1</v>
          </cell>
          <cell r="J777">
            <v>1</v>
          </cell>
          <cell r="K777" t="str">
            <v>EA</v>
          </cell>
          <cell r="L777" t="str">
            <v>Y</v>
          </cell>
          <cell r="M777" t="str">
            <v xml:space="preserve">   </v>
          </cell>
          <cell r="N777" t="str">
            <v>L</v>
          </cell>
          <cell r="O777" t="str">
            <v>SWAGELOK</v>
          </cell>
          <cell r="P777" t="str">
            <v>SWAGELOK</v>
          </cell>
          <cell r="Q777" t="str">
            <v>SS-600-6</v>
          </cell>
          <cell r="S777">
            <v>11.53</v>
          </cell>
          <cell r="T777">
            <v>11.53</v>
          </cell>
          <cell r="U777">
            <v>11.53</v>
          </cell>
          <cell r="V777">
            <v>11.53</v>
          </cell>
          <cell r="W777">
            <v>11.53</v>
          </cell>
          <cell r="X777">
            <v>11.53</v>
          </cell>
          <cell r="Y777">
            <v>11.53</v>
          </cell>
          <cell r="Z777">
            <v>11.53</v>
          </cell>
          <cell r="AA777">
            <v>11.53</v>
          </cell>
        </row>
        <row r="778">
          <cell r="E778" t="str">
            <v>22-131875-00</v>
          </cell>
          <cell r="F778" t="str">
            <v>ELECTRO-MECHANICAL</v>
          </cell>
          <cell r="G778" t="str">
            <v>A</v>
          </cell>
          <cell r="H778" t="str">
            <v>FTG,TEE,UNIION,3/8 TUBE</v>
          </cell>
          <cell r="I778">
            <v>1</v>
          </cell>
          <cell r="J778">
            <v>1</v>
          </cell>
          <cell r="K778" t="str">
            <v>EA</v>
          </cell>
          <cell r="L778" t="str">
            <v>Y</v>
          </cell>
          <cell r="M778" t="str">
            <v xml:space="preserve">   </v>
          </cell>
          <cell r="N778" t="str">
            <v>L</v>
          </cell>
          <cell r="O778" t="str">
            <v>SWAGELOK SW</v>
          </cell>
          <cell r="P778" t="str">
            <v>SWAGELOK</v>
          </cell>
          <cell r="Q778" t="str">
            <v>SS-600-3</v>
          </cell>
          <cell r="S778">
            <v>29.74</v>
          </cell>
          <cell r="T778">
            <v>29.74</v>
          </cell>
          <cell r="U778">
            <v>29.74</v>
          </cell>
          <cell r="V778">
            <v>29.74</v>
          </cell>
          <cell r="W778">
            <v>29.74</v>
          </cell>
          <cell r="X778">
            <v>29.74</v>
          </cell>
          <cell r="Y778">
            <v>29.74</v>
          </cell>
          <cell r="Z778">
            <v>29.74</v>
          </cell>
          <cell r="AA778">
            <v>29.74</v>
          </cell>
        </row>
        <row r="779">
          <cell r="E779" t="str">
            <v>920-212036-001</v>
          </cell>
          <cell r="F779" t="str">
            <v>ELECTRO-MECHANICAL</v>
          </cell>
          <cell r="G779" t="str">
            <v>A</v>
          </cell>
          <cell r="H779" t="str">
            <v>FTG,TUBE,ELB,MALE,10-32UNF THD,1/8IN OD</v>
          </cell>
          <cell r="I779">
            <v>1</v>
          </cell>
          <cell r="J779">
            <v>1</v>
          </cell>
          <cell r="K779" t="str">
            <v>EA</v>
          </cell>
          <cell r="L779" t="str">
            <v>Y</v>
          </cell>
          <cell r="M779" t="str">
            <v xml:space="preserve">   </v>
          </cell>
          <cell r="N779" t="str">
            <v>L</v>
          </cell>
          <cell r="O779" t="str">
            <v>FLODRAULIC GROUP</v>
          </cell>
          <cell r="P779" t="str">
            <v>SMC</v>
          </cell>
          <cell r="Q779" t="str">
            <v>KQB2L01-32</v>
          </cell>
          <cell r="S779">
            <v>6</v>
          </cell>
          <cell r="T779">
            <v>6</v>
          </cell>
          <cell r="U779">
            <v>6</v>
          </cell>
          <cell r="V779">
            <v>6</v>
          </cell>
          <cell r="W779">
            <v>6</v>
          </cell>
          <cell r="X779">
            <v>6</v>
          </cell>
          <cell r="Y779">
            <v>6</v>
          </cell>
          <cell r="Z779">
            <v>6</v>
          </cell>
          <cell r="AA779">
            <v>6</v>
          </cell>
        </row>
        <row r="780">
          <cell r="E780" t="str">
            <v>785-277956-002</v>
          </cell>
          <cell r="F780" t="str">
            <v>OTHERS</v>
          </cell>
          <cell r="G780" t="str">
            <v>A</v>
          </cell>
          <cell r="H780" t="str">
            <v>LBL,VLV,3-WAY,PORTS</v>
          </cell>
          <cell r="I780">
            <v>1</v>
          </cell>
          <cell r="J780">
            <v>1</v>
          </cell>
          <cell r="K780" t="str">
            <v>EA</v>
          </cell>
          <cell r="L780" t="str">
            <v xml:space="preserve"> </v>
          </cell>
          <cell r="M780" t="str">
            <v xml:space="preserve">   </v>
          </cell>
          <cell r="N780" t="str">
            <v>L</v>
          </cell>
          <cell r="O780" t="str">
            <v>SINE-TIFIC</v>
          </cell>
          <cell r="S780">
            <v>137</v>
          </cell>
          <cell r="T780">
            <v>137</v>
          </cell>
          <cell r="U780">
            <v>45.7</v>
          </cell>
          <cell r="V780">
            <v>45.7</v>
          </cell>
          <cell r="W780">
            <v>27.4</v>
          </cell>
          <cell r="X780">
            <v>27.4</v>
          </cell>
          <cell r="Y780">
            <v>13.7</v>
          </cell>
          <cell r="Z780">
            <v>13.7</v>
          </cell>
          <cell r="AA780">
            <v>5.5</v>
          </cell>
        </row>
        <row r="781">
          <cell r="E781" t="str">
            <v>67-268813-00</v>
          </cell>
          <cell r="G781" t="str">
            <v>D</v>
          </cell>
          <cell r="H781" t="str">
            <v>STANDARD,MECHANICAL DRAWING</v>
          </cell>
          <cell r="I781">
            <v>1</v>
          </cell>
          <cell r="J781">
            <v>1</v>
          </cell>
          <cell r="K781" t="str">
            <v>EA</v>
          </cell>
          <cell r="L781" t="str">
            <v>Y</v>
          </cell>
          <cell r="M781" t="str">
            <v xml:space="preserve">   </v>
          </cell>
          <cell r="N781" t="str">
            <v>Z</v>
          </cell>
          <cell r="O781" t="str">
            <v>ZZ</v>
          </cell>
          <cell r="T781">
            <v>0</v>
          </cell>
          <cell r="V781">
            <v>0</v>
          </cell>
          <cell r="X781">
            <v>0</v>
          </cell>
          <cell r="Z781">
            <v>0</v>
          </cell>
        </row>
        <row r="782">
          <cell r="E782" t="str">
            <v>74-032409-00</v>
          </cell>
          <cell r="G782" t="str">
            <v>C</v>
          </cell>
          <cell r="H782" t="str">
            <v>WORKMANSHIP STANDARDS</v>
          </cell>
          <cell r="I782">
            <v>1</v>
          </cell>
          <cell r="J782">
            <v>1</v>
          </cell>
          <cell r="K782" t="str">
            <v>EA</v>
          </cell>
          <cell r="L782" t="str">
            <v>Y</v>
          </cell>
          <cell r="M782" t="str">
            <v xml:space="preserve">   </v>
          </cell>
          <cell r="N782" t="str">
            <v>Z</v>
          </cell>
          <cell r="O782" t="str">
            <v>ZZ</v>
          </cell>
          <cell r="T782">
            <v>0</v>
          </cell>
          <cell r="V782">
            <v>0</v>
          </cell>
          <cell r="X782">
            <v>0</v>
          </cell>
          <cell r="Z782">
            <v>0</v>
          </cell>
        </row>
        <row r="783">
          <cell r="E783" t="str">
            <v>603-090436-001</v>
          </cell>
          <cell r="G783" t="str">
            <v>J</v>
          </cell>
          <cell r="H783" t="str">
            <v>SPECIFICATION,PACKAGING</v>
          </cell>
          <cell r="I783">
            <v>1</v>
          </cell>
          <cell r="J783">
            <v>1</v>
          </cell>
          <cell r="K783" t="str">
            <v>EA</v>
          </cell>
          <cell r="L783" t="str">
            <v>Y</v>
          </cell>
          <cell r="M783" t="str">
            <v xml:space="preserve">   </v>
          </cell>
          <cell r="N783" t="str">
            <v>Z</v>
          </cell>
          <cell r="O783" t="str">
            <v>ZZ</v>
          </cell>
          <cell r="T783">
            <v>0</v>
          </cell>
          <cell r="V783">
            <v>0</v>
          </cell>
          <cell r="X783">
            <v>0</v>
          </cell>
          <cell r="Z783">
            <v>0</v>
          </cell>
        </row>
        <row r="784">
          <cell r="E784" t="str">
            <v>22-00199-00</v>
          </cell>
          <cell r="F784" t="str">
            <v>ELECTRO-MECHANICAL</v>
          </cell>
          <cell r="G784" t="str">
            <v>A</v>
          </cell>
          <cell r="H784" t="str">
            <v>FTG,UNION,ELBOW,90DEG,3/8SW</v>
          </cell>
          <cell r="I784">
            <v>1</v>
          </cell>
          <cell r="J784">
            <v>1</v>
          </cell>
          <cell r="K784" t="str">
            <v>EA</v>
          </cell>
          <cell r="L784" t="str">
            <v>Y</v>
          </cell>
          <cell r="M784" t="str">
            <v xml:space="preserve">   </v>
          </cell>
          <cell r="N784" t="str">
            <v>L</v>
          </cell>
          <cell r="O784" t="str">
            <v>SWAGELOK SW</v>
          </cell>
          <cell r="P784" t="str">
            <v>SWAGELOK</v>
          </cell>
          <cell r="Q784" t="str">
            <v>SS-600-9</v>
          </cell>
          <cell r="S784">
            <v>20.059999999999999</v>
          </cell>
          <cell r="T784">
            <v>20.059999999999999</v>
          </cell>
          <cell r="U784">
            <v>20.059999999999999</v>
          </cell>
          <cell r="V784">
            <v>20.059999999999999</v>
          </cell>
          <cell r="W784">
            <v>20.059999999999999</v>
          </cell>
          <cell r="X784">
            <v>20.059999999999999</v>
          </cell>
          <cell r="Y784">
            <v>20.059999999999999</v>
          </cell>
          <cell r="Z784">
            <v>20.059999999999999</v>
          </cell>
          <cell r="AA784">
            <v>20.059999999999999</v>
          </cell>
        </row>
        <row r="785">
          <cell r="E785" t="str">
            <v>67-268813-00</v>
          </cell>
          <cell r="G785" t="str">
            <v>D</v>
          </cell>
          <cell r="H785" t="str">
            <v>STANDARD,MECHANICAL DRAWING</v>
          </cell>
          <cell r="I785">
            <v>1</v>
          </cell>
          <cell r="J785">
            <v>1</v>
          </cell>
          <cell r="K785" t="str">
            <v>EA</v>
          </cell>
          <cell r="L785" t="str">
            <v>Y</v>
          </cell>
          <cell r="M785" t="str">
            <v xml:space="preserve">   </v>
          </cell>
          <cell r="N785" t="str">
            <v>Z</v>
          </cell>
          <cell r="O785" t="str">
            <v>ZZ</v>
          </cell>
          <cell r="T785">
            <v>0</v>
          </cell>
          <cell r="V785">
            <v>0</v>
          </cell>
          <cell r="X785">
            <v>0</v>
          </cell>
          <cell r="Z785">
            <v>0</v>
          </cell>
        </row>
        <row r="786">
          <cell r="E786" t="str">
            <v>74-032409-00</v>
          </cell>
          <cell r="G786" t="str">
            <v>C</v>
          </cell>
          <cell r="H786" t="str">
            <v>WORKMANSHIP STANDARDS</v>
          </cell>
          <cell r="I786">
            <v>1</v>
          </cell>
          <cell r="J786">
            <v>1</v>
          </cell>
          <cell r="K786" t="str">
            <v>EA</v>
          </cell>
          <cell r="L786" t="str">
            <v>Y</v>
          </cell>
          <cell r="M786" t="str">
            <v xml:space="preserve">   </v>
          </cell>
          <cell r="N786" t="str">
            <v>Z</v>
          </cell>
          <cell r="O786" t="str">
            <v>ZZ</v>
          </cell>
          <cell r="T786">
            <v>0</v>
          </cell>
          <cell r="V786">
            <v>0</v>
          </cell>
          <cell r="X786">
            <v>0</v>
          </cell>
          <cell r="Z786">
            <v>0</v>
          </cell>
        </row>
        <row r="787">
          <cell r="E787" t="str">
            <v>202-031369-001</v>
          </cell>
          <cell r="G787" t="str">
            <v>G</v>
          </cell>
          <cell r="H787" t="str">
            <v>SPEC,TR I.D NO</v>
          </cell>
          <cell r="I787">
            <v>1</v>
          </cell>
          <cell r="J787">
            <v>1</v>
          </cell>
          <cell r="K787" t="str">
            <v>DOC</v>
          </cell>
          <cell r="L787" t="str">
            <v>Y</v>
          </cell>
          <cell r="M787" t="str">
            <v xml:space="preserve">   </v>
          </cell>
          <cell r="N787" t="str">
            <v>Z</v>
          </cell>
          <cell r="O787" t="str">
            <v>ZZ</v>
          </cell>
          <cell r="T787">
            <v>0</v>
          </cell>
          <cell r="V787">
            <v>0</v>
          </cell>
          <cell r="X787">
            <v>0</v>
          </cell>
          <cell r="Z787">
            <v>0</v>
          </cell>
        </row>
        <row r="788">
          <cell r="E788" t="str">
            <v>603-090436-001</v>
          </cell>
          <cell r="G788" t="str">
            <v>J</v>
          </cell>
          <cell r="H788" t="str">
            <v>SPECIFICATION,PACKAGING</v>
          </cell>
          <cell r="I788">
            <v>1</v>
          </cell>
          <cell r="J788">
            <v>1</v>
          </cell>
          <cell r="K788" t="str">
            <v>EA</v>
          </cell>
          <cell r="L788" t="str">
            <v>Y</v>
          </cell>
          <cell r="M788" t="str">
            <v xml:space="preserve">   </v>
          </cell>
          <cell r="N788" t="str">
            <v>Z</v>
          </cell>
          <cell r="O788" t="str">
            <v>ZZ</v>
          </cell>
          <cell r="T788">
            <v>0</v>
          </cell>
          <cell r="V788">
            <v>0</v>
          </cell>
          <cell r="X788">
            <v>0</v>
          </cell>
          <cell r="Z788">
            <v>0</v>
          </cell>
        </row>
        <row r="789">
          <cell r="E789" t="str">
            <v>202-065546-001</v>
          </cell>
          <cell r="G789" t="str">
            <v>A</v>
          </cell>
          <cell r="H789" t="str">
            <v>SPEC,VISIBLY CLEAN</v>
          </cell>
          <cell r="I789">
            <v>1</v>
          </cell>
          <cell r="J789">
            <v>1</v>
          </cell>
          <cell r="K789" t="str">
            <v>EA</v>
          </cell>
          <cell r="L789" t="str">
            <v>Y</v>
          </cell>
          <cell r="M789" t="str">
            <v xml:space="preserve">   </v>
          </cell>
          <cell r="N789" t="str">
            <v>Z</v>
          </cell>
          <cell r="O789" t="str">
            <v>ZZ</v>
          </cell>
          <cell r="T789">
            <v>0</v>
          </cell>
          <cell r="V789">
            <v>0</v>
          </cell>
          <cell r="X789">
            <v>0</v>
          </cell>
          <cell r="Z789">
            <v>0</v>
          </cell>
        </row>
        <row r="790">
          <cell r="E790" t="str">
            <v>714-263161-005</v>
          </cell>
          <cell r="F790" t="str">
            <v>FABRICATED</v>
          </cell>
          <cell r="G790" t="str">
            <v>A</v>
          </cell>
          <cell r="H790" t="str">
            <v>BRKT,MNTG,LHS,EIOC 0</v>
          </cell>
          <cell r="I790">
            <v>1</v>
          </cell>
          <cell r="J790">
            <v>1</v>
          </cell>
          <cell r="K790" t="str">
            <v>EA</v>
          </cell>
          <cell r="L790" t="str">
            <v xml:space="preserve"> </v>
          </cell>
          <cell r="M790" t="str">
            <v xml:space="preserve">   </v>
          </cell>
          <cell r="N790" t="str">
            <v>L</v>
          </cell>
          <cell r="O790" t="str">
            <v>UCT CHANDLER FAB</v>
          </cell>
          <cell r="S790">
            <v>207.94669999999999</v>
          </cell>
          <cell r="T790">
            <v>207.94669999999999</v>
          </cell>
          <cell r="U790">
            <v>73.902500000000003</v>
          </cell>
          <cell r="V790">
            <v>73.902500000000003</v>
          </cell>
          <cell r="W790">
            <v>47.081299999999999</v>
          </cell>
          <cell r="X790">
            <v>47.081299999999999</v>
          </cell>
          <cell r="Y790">
            <v>28.778200000000002</v>
          </cell>
          <cell r="Z790">
            <v>28.778200000000002</v>
          </cell>
          <cell r="AA790">
            <v>18.879899999999999</v>
          </cell>
        </row>
        <row r="791">
          <cell r="E791" t="str">
            <v>67-268813-00</v>
          </cell>
          <cell r="G791" t="str">
            <v>D</v>
          </cell>
          <cell r="H791" t="str">
            <v>STANDARD,MECHANICAL DRAWING</v>
          </cell>
          <cell r="I791">
            <v>1</v>
          </cell>
          <cell r="J791">
            <v>1</v>
          </cell>
          <cell r="K791" t="str">
            <v>EA</v>
          </cell>
          <cell r="L791" t="str">
            <v>Y</v>
          </cell>
          <cell r="M791" t="str">
            <v xml:space="preserve">   </v>
          </cell>
          <cell r="N791" t="str">
            <v>Z</v>
          </cell>
          <cell r="O791" t="str">
            <v>ZZ</v>
          </cell>
          <cell r="T791">
            <v>0</v>
          </cell>
          <cell r="V791">
            <v>0</v>
          </cell>
          <cell r="X791">
            <v>0</v>
          </cell>
          <cell r="Z791">
            <v>0</v>
          </cell>
        </row>
        <row r="792">
          <cell r="E792" t="str">
            <v>74-032409-00</v>
          </cell>
          <cell r="G792" t="str">
            <v>C</v>
          </cell>
          <cell r="H792" t="str">
            <v>WORKMANSHIP STANDARDS</v>
          </cell>
          <cell r="I792">
            <v>1</v>
          </cell>
          <cell r="J792">
            <v>1</v>
          </cell>
          <cell r="K792" t="str">
            <v>EA</v>
          </cell>
          <cell r="L792" t="str">
            <v>Y</v>
          </cell>
          <cell r="M792" t="str">
            <v xml:space="preserve">   </v>
          </cell>
          <cell r="N792" t="str">
            <v>Z</v>
          </cell>
          <cell r="O792" t="str">
            <v>ZZ</v>
          </cell>
          <cell r="T792">
            <v>0</v>
          </cell>
          <cell r="V792">
            <v>0</v>
          </cell>
          <cell r="X792">
            <v>0</v>
          </cell>
          <cell r="Z792">
            <v>0</v>
          </cell>
        </row>
        <row r="793">
          <cell r="E793" t="str">
            <v>202-065546-001</v>
          </cell>
          <cell r="G793" t="str">
            <v>A</v>
          </cell>
          <cell r="H793" t="str">
            <v>SPEC,VISIBLY CLEAN</v>
          </cell>
          <cell r="I793">
            <v>1</v>
          </cell>
          <cell r="J793">
            <v>1</v>
          </cell>
          <cell r="K793" t="str">
            <v>EA</v>
          </cell>
          <cell r="L793" t="str">
            <v>Y</v>
          </cell>
          <cell r="M793" t="str">
            <v xml:space="preserve">   </v>
          </cell>
          <cell r="N793" t="str">
            <v>Z</v>
          </cell>
          <cell r="O793" t="str">
            <v>ZZ</v>
          </cell>
          <cell r="T793">
            <v>0</v>
          </cell>
          <cell r="V793">
            <v>0</v>
          </cell>
          <cell r="X793">
            <v>0</v>
          </cell>
          <cell r="Z793">
            <v>0</v>
          </cell>
        </row>
        <row r="794">
          <cell r="E794" t="str">
            <v>603-090436-001</v>
          </cell>
          <cell r="G794" t="str">
            <v>J</v>
          </cell>
          <cell r="H794" t="str">
            <v>SPECIFICATION,PACKAGING</v>
          </cell>
          <cell r="I794">
            <v>1</v>
          </cell>
          <cell r="J794">
            <v>1</v>
          </cell>
          <cell r="K794" t="str">
            <v>EA</v>
          </cell>
          <cell r="L794" t="str">
            <v>Y</v>
          </cell>
          <cell r="M794" t="str">
            <v xml:space="preserve">   </v>
          </cell>
          <cell r="N794" t="str">
            <v>Z</v>
          </cell>
          <cell r="O794" t="str">
            <v>ZZ</v>
          </cell>
          <cell r="T794">
            <v>0</v>
          </cell>
          <cell r="V794">
            <v>0</v>
          </cell>
          <cell r="X794">
            <v>0</v>
          </cell>
          <cell r="Z794">
            <v>0</v>
          </cell>
        </row>
        <row r="795">
          <cell r="E795" t="str">
            <v>766-252442-002</v>
          </cell>
          <cell r="F795" t="str">
            <v>ELECTRO-MECHANICAL</v>
          </cell>
          <cell r="G795" t="str">
            <v>A</v>
          </cell>
          <cell r="H795" t="str">
            <v>VLV,SOL,3PORT,M5,DIR OPR,N.C.,24VDC,0.1W</v>
          </cell>
          <cell r="I795">
            <v>1</v>
          </cell>
          <cell r="J795">
            <v>1</v>
          </cell>
          <cell r="K795" t="str">
            <v>EA</v>
          </cell>
          <cell r="L795" t="str">
            <v xml:space="preserve"> </v>
          </cell>
          <cell r="M795" t="str">
            <v xml:space="preserve">   </v>
          </cell>
          <cell r="N795" t="str">
            <v>L</v>
          </cell>
          <cell r="O795" t="str">
            <v>FLODRAULIC GROUP</v>
          </cell>
          <cell r="P795" t="str">
            <v>SMC</v>
          </cell>
          <cell r="Q795" t="str">
            <v>V114T-5MOZB-M5</v>
          </cell>
          <cell r="S795">
            <v>31</v>
          </cell>
          <cell r="T795">
            <v>31</v>
          </cell>
          <cell r="U795">
            <v>31</v>
          </cell>
          <cell r="V795">
            <v>31</v>
          </cell>
          <cell r="W795">
            <v>31</v>
          </cell>
          <cell r="X795">
            <v>31</v>
          </cell>
          <cell r="Y795">
            <v>31</v>
          </cell>
          <cell r="Z795">
            <v>31</v>
          </cell>
          <cell r="AA795">
            <v>31</v>
          </cell>
        </row>
        <row r="796">
          <cell r="E796" t="str">
            <v>22-179336-00</v>
          </cell>
          <cell r="F796" t="str">
            <v>ELECTRO-MECHANICAL</v>
          </cell>
          <cell r="G796" t="str">
            <v>A</v>
          </cell>
          <cell r="H796" t="str">
            <v>FTG,ELBOW,10-32 MNPT TO 1/4 TUBE,1-TCH</v>
          </cell>
          <cell r="I796">
            <v>1</v>
          </cell>
          <cell r="J796">
            <v>1</v>
          </cell>
          <cell r="K796" t="str">
            <v>EA</v>
          </cell>
          <cell r="L796" t="str">
            <v>Y</v>
          </cell>
          <cell r="M796" t="str">
            <v xml:space="preserve">   </v>
          </cell>
          <cell r="N796" t="str">
            <v>L</v>
          </cell>
          <cell r="O796" t="str">
            <v>FLODRAULIC GROUP</v>
          </cell>
          <cell r="P796" t="str">
            <v>SMC</v>
          </cell>
          <cell r="Q796" t="str">
            <v>KQ2L07-32</v>
          </cell>
          <cell r="S796">
            <v>1.8</v>
          </cell>
          <cell r="T796">
            <v>1.8</v>
          </cell>
          <cell r="U796">
            <v>1.8</v>
          </cell>
          <cell r="V796">
            <v>1.8</v>
          </cell>
          <cell r="W796">
            <v>1.8</v>
          </cell>
          <cell r="X796">
            <v>1.8</v>
          </cell>
          <cell r="Y796">
            <v>1.8</v>
          </cell>
          <cell r="Z796">
            <v>1.8</v>
          </cell>
          <cell r="AA796">
            <v>1.8</v>
          </cell>
        </row>
        <row r="797">
          <cell r="E797" t="str">
            <v>22-119270-00</v>
          </cell>
          <cell r="F797" t="str">
            <v>ELECTRO-MECHANICAL</v>
          </cell>
          <cell r="G797" t="str">
            <v>B</v>
          </cell>
          <cell r="H797" t="str">
            <v>FTG,SMC 10-32X1/8 PUSH TYPE</v>
          </cell>
          <cell r="I797">
            <v>1</v>
          </cell>
          <cell r="J797">
            <v>1</v>
          </cell>
          <cell r="K797" t="str">
            <v>EA</v>
          </cell>
          <cell r="L797" t="str">
            <v>Y</v>
          </cell>
          <cell r="M797" t="str">
            <v xml:space="preserve"> C4</v>
          </cell>
          <cell r="N797" t="str">
            <v>L</v>
          </cell>
          <cell r="O797" t="str">
            <v>FLODRAULIC GROUP</v>
          </cell>
          <cell r="P797" t="str">
            <v>SMC</v>
          </cell>
          <cell r="Q797" t="str">
            <v>KQ2H01-32</v>
          </cell>
          <cell r="S797">
            <v>0.88</v>
          </cell>
          <cell r="T797">
            <v>0.88</v>
          </cell>
          <cell r="U797">
            <v>0.88</v>
          </cell>
          <cell r="V797">
            <v>0.88</v>
          </cell>
          <cell r="W797">
            <v>0.88</v>
          </cell>
          <cell r="X797">
            <v>0.88</v>
          </cell>
          <cell r="Y797">
            <v>0.88</v>
          </cell>
          <cell r="Z797">
            <v>0.88</v>
          </cell>
          <cell r="AA797">
            <v>0.88</v>
          </cell>
        </row>
        <row r="798">
          <cell r="E798" t="str">
            <v>720-000908-010</v>
          </cell>
          <cell r="F798" t="str">
            <v>HARDWARE</v>
          </cell>
          <cell r="G798" t="str">
            <v>E</v>
          </cell>
          <cell r="H798" t="str">
            <v>CSR,SCH CAP,2-56 X 5/8,SST</v>
          </cell>
          <cell r="I798">
            <v>2</v>
          </cell>
          <cell r="J798">
            <v>2</v>
          </cell>
          <cell r="K798" t="str">
            <v>EA</v>
          </cell>
          <cell r="L798" t="str">
            <v xml:space="preserve"> </v>
          </cell>
          <cell r="M798" t="str">
            <v xml:space="preserve">   </v>
          </cell>
          <cell r="N798" t="str">
            <v>L</v>
          </cell>
          <cell r="O798" t="str">
            <v>AIH</v>
          </cell>
          <cell r="P798" t="str">
            <v>ORDER TO SPECIFICATION</v>
          </cell>
          <cell r="Q798" t="str">
            <v>ORDER TO SPECIFICATION</v>
          </cell>
          <cell r="S798">
            <v>0.01</v>
          </cell>
          <cell r="T798">
            <v>0.02</v>
          </cell>
          <cell r="U798">
            <v>0.01</v>
          </cell>
          <cell r="V798">
            <v>0.02</v>
          </cell>
          <cell r="W798">
            <v>0.01</v>
          </cell>
          <cell r="X798">
            <v>0.02</v>
          </cell>
          <cell r="Y798">
            <v>0.01</v>
          </cell>
          <cell r="Z798">
            <v>0.02</v>
          </cell>
          <cell r="AA798">
            <v>0.01</v>
          </cell>
        </row>
        <row r="799">
          <cell r="E799" t="str">
            <v>21-041906-08</v>
          </cell>
          <cell r="F799" t="str">
            <v>HARDWARE</v>
          </cell>
          <cell r="G799" t="str">
            <v>A</v>
          </cell>
          <cell r="H799" t="str">
            <v>SCRW,BUT,HEX,10-32x.5,SS</v>
          </cell>
          <cell r="I799">
            <v>4</v>
          </cell>
          <cell r="J799">
            <v>4</v>
          </cell>
          <cell r="K799" t="str">
            <v>EA</v>
          </cell>
          <cell r="L799" t="str">
            <v>Y</v>
          </cell>
          <cell r="M799" t="str">
            <v xml:space="preserve">   </v>
          </cell>
          <cell r="N799" t="str">
            <v>L</v>
          </cell>
          <cell r="O799" t="str">
            <v>AIH</v>
          </cell>
          <cell r="P799" t="str">
            <v>MCMASTER-CARR</v>
          </cell>
          <cell r="Q799" t="str">
            <v>BY DESCRIPTION</v>
          </cell>
          <cell r="S799">
            <v>7.0000000000000007E-2</v>
          </cell>
          <cell r="T799">
            <v>0.28000000000000003</v>
          </cell>
          <cell r="U799">
            <v>7.0000000000000007E-2</v>
          </cell>
          <cell r="V799">
            <v>0.28000000000000003</v>
          </cell>
          <cell r="W799">
            <v>7.0000000000000007E-2</v>
          </cell>
          <cell r="X799">
            <v>0.28000000000000003</v>
          </cell>
          <cell r="Y799">
            <v>7.0000000000000007E-2</v>
          </cell>
          <cell r="Z799">
            <v>0.28000000000000003</v>
          </cell>
          <cell r="AA799">
            <v>7.0000000000000007E-2</v>
          </cell>
        </row>
        <row r="800">
          <cell r="E800" t="str">
            <v>853-286959-002</v>
          </cell>
          <cell r="F800" t="str">
            <v>CABLES</v>
          </cell>
          <cell r="G800" t="str">
            <v>A</v>
          </cell>
          <cell r="H800" t="str">
            <v>CA,NODE0,PV,TOP PLATE VLV</v>
          </cell>
          <cell r="I800">
            <v>1</v>
          </cell>
          <cell r="J800">
            <v>1</v>
          </cell>
          <cell r="K800" t="str">
            <v>EA</v>
          </cell>
          <cell r="L800" t="str">
            <v xml:space="preserve"> </v>
          </cell>
          <cell r="M800" t="str">
            <v xml:space="preserve">   </v>
          </cell>
          <cell r="N800" t="str">
            <v>L</v>
          </cell>
          <cell r="O800" t="str">
            <v>ROGAR</v>
          </cell>
          <cell r="S800">
            <v>55</v>
          </cell>
          <cell r="T800">
            <v>55</v>
          </cell>
          <cell r="U800">
            <v>55</v>
          </cell>
          <cell r="V800">
            <v>55</v>
          </cell>
          <cell r="W800">
            <v>53</v>
          </cell>
          <cell r="X800">
            <v>53</v>
          </cell>
          <cell r="Y800">
            <v>50</v>
          </cell>
          <cell r="Z800">
            <v>50</v>
          </cell>
          <cell r="AA800">
            <v>45</v>
          </cell>
        </row>
        <row r="801">
          <cell r="E801" t="str">
            <v>39-178688-09</v>
          </cell>
          <cell r="G801" t="str">
            <v>D</v>
          </cell>
          <cell r="H801" t="str">
            <v>BACKSHELL,D-SUB,METAL FOR CLIP,FCT</v>
          </cell>
          <cell r="I801">
            <v>1</v>
          </cell>
          <cell r="J801">
            <v>1</v>
          </cell>
          <cell r="K801" t="str">
            <v>EA</v>
          </cell>
          <cell r="L801" t="str">
            <v>Y</v>
          </cell>
          <cell r="M801" t="str">
            <v xml:space="preserve">   </v>
          </cell>
          <cell r="N801" t="str">
            <v>L</v>
          </cell>
          <cell r="O801" t="str">
            <v>ZZ</v>
          </cell>
          <cell r="P801" t="str">
            <v>MOLEX</v>
          </cell>
          <cell r="Q801">
            <v>1727040096</v>
          </cell>
          <cell r="T801">
            <v>0</v>
          </cell>
          <cell r="V801">
            <v>0</v>
          </cell>
          <cell r="X801">
            <v>0</v>
          </cell>
          <cell r="Z801">
            <v>0</v>
          </cell>
        </row>
        <row r="802">
          <cell r="E802" t="str">
            <v>39-10021-00</v>
          </cell>
          <cell r="G802" t="str">
            <v>B</v>
          </cell>
          <cell r="H802" t="str">
            <v>CONN,9 PIN D MALE CRIMP</v>
          </cell>
          <cell r="I802">
            <v>1</v>
          </cell>
          <cell r="J802">
            <v>1</v>
          </cell>
          <cell r="K802" t="str">
            <v>EA</v>
          </cell>
          <cell r="L802" t="str">
            <v>Y</v>
          </cell>
          <cell r="M802" t="str">
            <v xml:space="preserve">   </v>
          </cell>
          <cell r="N802" t="str">
            <v>L</v>
          </cell>
          <cell r="O802" t="str">
            <v>ZZ</v>
          </cell>
          <cell r="P802" t="str">
            <v>ITT CANNON</v>
          </cell>
          <cell r="Q802" t="str">
            <v>DEU-9P-K87-F0</v>
          </cell>
          <cell r="T802">
            <v>0</v>
          </cell>
          <cell r="V802">
            <v>0</v>
          </cell>
          <cell r="X802">
            <v>0</v>
          </cell>
          <cell r="Z802">
            <v>0</v>
          </cell>
        </row>
        <row r="803">
          <cell r="E803" t="str">
            <v>669-116372-002</v>
          </cell>
          <cell r="G803" t="str">
            <v>A</v>
          </cell>
          <cell r="H803" t="str">
            <v>CONT,MALE,MACHINE CRIMP,24-20 AWG,ROHS</v>
          </cell>
          <cell r="I803">
            <v>8</v>
          </cell>
          <cell r="J803">
            <v>8</v>
          </cell>
          <cell r="K803" t="str">
            <v>EA</v>
          </cell>
          <cell r="L803" t="str">
            <v>Y</v>
          </cell>
          <cell r="M803" t="str">
            <v xml:space="preserve">   </v>
          </cell>
          <cell r="N803" t="str">
            <v>L</v>
          </cell>
          <cell r="O803" t="str">
            <v>ZZ</v>
          </cell>
          <cell r="P803" t="str">
            <v>ITT CANNON</v>
          </cell>
          <cell r="Q803" t="str">
            <v>030-1952-000</v>
          </cell>
          <cell r="T803">
            <v>0</v>
          </cell>
          <cell r="V803">
            <v>0</v>
          </cell>
          <cell r="X803">
            <v>0</v>
          </cell>
          <cell r="Z803">
            <v>0</v>
          </cell>
        </row>
        <row r="804">
          <cell r="E804" t="str">
            <v>39-178687-00</v>
          </cell>
          <cell r="G804" t="str">
            <v>B</v>
          </cell>
          <cell r="H804" t="str">
            <v>BACKSHELL,CLIP FOR FCT CONNS</v>
          </cell>
          <cell r="I804">
            <v>2</v>
          </cell>
          <cell r="J804">
            <v>2</v>
          </cell>
          <cell r="K804" t="str">
            <v>EA</v>
          </cell>
          <cell r="L804" t="str">
            <v>Y</v>
          </cell>
          <cell r="M804" t="str">
            <v xml:space="preserve">   </v>
          </cell>
          <cell r="N804" t="str">
            <v>L</v>
          </cell>
          <cell r="O804" t="str">
            <v>ZZ</v>
          </cell>
          <cell r="P804" t="str">
            <v>MOLEX, LLC</v>
          </cell>
          <cell r="Q804">
            <v>1731120066</v>
          </cell>
          <cell r="T804">
            <v>0</v>
          </cell>
          <cell r="V804">
            <v>0</v>
          </cell>
          <cell r="X804">
            <v>0</v>
          </cell>
          <cell r="Z804">
            <v>0</v>
          </cell>
        </row>
        <row r="805">
          <cell r="E805" t="str">
            <v>10-00059-00</v>
          </cell>
          <cell r="G805" t="str">
            <v>A</v>
          </cell>
          <cell r="H805" t="str">
            <v>HEAT SHRINK TUBING,.375,BLACK</v>
          </cell>
          <cell r="I805">
            <v>1</v>
          </cell>
          <cell r="J805">
            <v>1</v>
          </cell>
          <cell r="K805" t="str">
            <v>FT</v>
          </cell>
          <cell r="L805" t="str">
            <v>Y</v>
          </cell>
          <cell r="M805" t="str">
            <v xml:space="preserve">   </v>
          </cell>
          <cell r="N805" t="str">
            <v>L</v>
          </cell>
          <cell r="O805" t="str">
            <v>ZZ</v>
          </cell>
          <cell r="P805" t="str">
            <v>THOMAS &amp; BETTS</v>
          </cell>
          <cell r="Q805" t="str">
            <v>CP0375-0-25</v>
          </cell>
          <cell r="T805">
            <v>0</v>
          </cell>
          <cell r="V805">
            <v>0</v>
          </cell>
          <cell r="X805">
            <v>0</v>
          </cell>
          <cell r="Z805">
            <v>0</v>
          </cell>
        </row>
        <row r="806">
          <cell r="E806" t="str">
            <v>31-00233-00</v>
          </cell>
          <cell r="G806" t="str">
            <v>A</v>
          </cell>
          <cell r="H806" t="str">
            <v>TAPE,COPPER FOIL,1/2</v>
          </cell>
          <cell r="I806">
            <v>0.5</v>
          </cell>
          <cell r="J806">
            <v>0.5</v>
          </cell>
          <cell r="K806" t="str">
            <v>FT</v>
          </cell>
          <cell r="L806" t="str">
            <v>Y</v>
          </cell>
          <cell r="M806" t="str">
            <v xml:space="preserve">   </v>
          </cell>
          <cell r="N806" t="str">
            <v>L</v>
          </cell>
          <cell r="O806" t="str">
            <v>ZZ</v>
          </cell>
          <cell r="P806" t="str">
            <v>3M</v>
          </cell>
          <cell r="Q806" t="str">
            <v>1181 TAPE (1/2)</v>
          </cell>
          <cell r="T806">
            <v>0</v>
          </cell>
          <cell r="V806">
            <v>0</v>
          </cell>
          <cell r="X806">
            <v>0</v>
          </cell>
          <cell r="Z806">
            <v>0</v>
          </cell>
        </row>
        <row r="807">
          <cell r="E807" t="str">
            <v>79-00021-00</v>
          </cell>
          <cell r="G807" t="str">
            <v>A</v>
          </cell>
          <cell r="H807" t="str">
            <v>LABEL,BLANK 1 X 1/2</v>
          </cell>
          <cell r="I807">
            <v>2</v>
          </cell>
          <cell r="J807">
            <v>2</v>
          </cell>
          <cell r="K807" t="str">
            <v>EA</v>
          </cell>
          <cell r="L807" t="str">
            <v>Y</v>
          </cell>
          <cell r="M807" t="str">
            <v xml:space="preserve">   </v>
          </cell>
          <cell r="N807" t="str">
            <v>L</v>
          </cell>
          <cell r="O807" t="str">
            <v>ZZ</v>
          </cell>
          <cell r="P807" t="str">
            <v>THOMAS &amp; BETTS</v>
          </cell>
          <cell r="Q807" t="str">
            <v>WES-1112</v>
          </cell>
          <cell r="T807">
            <v>0</v>
          </cell>
          <cell r="V807">
            <v>0</v>
          </cell>
          <cell r="X807">
            <v>0</v>
          </cell>
          <cell r="Z807">
            <v>0</v>
          </cell>
        </row>
        <row r="808">
          <cell r="E808" t="str">
            <v>38-10018-00</v>
          </cell>
          <cell r="G808" t="str">
            <v>A</v>
          </cell>
          <cell r="H808" t="str">
            <v>CABLE,TWPR,22AWG,150V</v>
          </cell>
          <cell r="I808">
            <v>1.75</v>
          </cell>
          <cell r="J808">
            <v>1.75</v>
          </cell>
          <cell r="K808" t="str">
            <v>FT</v>
          </cell>
          <cell r="L808" t="str">
            <v>Y</v>
          </cell>
          <cell r="M808" t="str">
            <v xml:space="preserve">   </v>
          </cell>
          <cell r="N808" t="str">
            <v>L</v>
          </cell>
          <cell r="O808" t="str">
            <v>ZZ</v>
          </cell>
          <cell r="P808" t="str">
            <v>ALPHA WIRE</v>
          </cell>
          <cell r="Q808" t="str">
            <v>2211C</v>
          </cell>
          <cell r="T808">
            <v>0</v>
          </cell>
          <cell r="V808">
            <v>0</v>
          </cell>
          <cell r="X808">
            <v>0</v>
          </cell>
          <cell r="Z808">
            <v>0</v>
          </cell>
        </row>
        <row r="809">
          <cell r="E809" t="str">
            <v>39-283363-00</v>
          </cell>
          <cell r="G809" t="str">
            <v>A</v>
          </cell>
          <cell r="H809" t="str">
            <v>CONN,SMC VALVE,2,FEMALE</v>
          </cell>
          <cell r="I809">
            <v>1</v>
          </cell>
          <cell r="J809">
            <v>1</v>
          </cell>
          <cell r="K809" t="str">
            <v>EA</v>
          </cell>
          <cell r="L809" t="str">
            <v>Y</v>
          </cell>
          <cell r="M809" t="str">
            <v xml:space="preserve">   </v>
          </cell>
          <cell r="N809" t="str">
            <v>L</v>
          </cell>
          <cell r="O809" t="str">
            <v>ZZ</v>
          </cell>
          <cell r="P809" t="str">
            <v>SMC</v>
          </cell>
          <cell r="Q809" t="str">
            <v>SY100-30-A</v>
          </cell>
          <cell r="T809">
            <v>0</v>
          </cell>
          <cell r="V809">
            <v>0</v>
          </cell>
          <cell r="X809">
            <v>0</v>
          </cell>
          <cell r="Z809">
            <v>0</v>
          </cell>
        </row>
        <row r="810">
          <cell r="E810" t="str">
            <v>74-10024-00</v>
          </cell>
          <cell r="G810" t="str">
            <v>P</v>
          </cell>
          <cell r="H810" t="str">
            <v>PROC. ELEC. ASS'Y INSTR.</v>
          </cell>
          <cell r="I810">
            <v>1</v>
          </cell>
          <cell r="J810">
            <v>1</v>
          </cell>
          <cell r="K810" t="str">
            <v>EA</v>
          </cell>
          <cell r="L810" t="str">
            <v>Y</v>
          </cell>
          <cell r="M810" t="str">
            <v xml:space="preserve">   </v>
          </cell>
          <cell r="N810" t="str">
            <v>Z</v>
          </cell>
          <cell r="O810" t="str">
            <v>ZZ</v>
          </cell>
          <cell r="T810">
            <v>0</v>
          </cell>
          <cell r="V810">
            <v>0</v>
          </cell>
          <cell r="X810">
            <v>0</v>
          </cell>
          <cell r="Z810">
            <v>0</v>
          </cell>
        </row>
        <row r="811">
          <cell r="E811" t="str">
            <v>74-024094-00</v>
          </cell>
          <cell r="G811" t="str">
            <v>U</v>
          </cell>
          <cell r="H811" t="str">
            <v>PROC,PART IDENTIFICATION</v>
          </cell>
          <cell r="I811">
            <v>1</v>
          </cell>
          <cell r="J811">
            <v>1</v>
          </cell>
          <cell r="K811" t="str">
            <v>EA</v>
          </cell>
          <cell r="L811" t="str">
            <v>Y</v>
          </cell>
          <cell r="M811" t="str">
            <v xml:space="preserve">   </v>
          </cell>
          <cell r="N811" t="str">
            <v>Z</v>
          </cell>
          <cell r="O811" t="str">
            <v>ZZ</v>
          </cell>
          <cell r="T811">
            <v>0</v>
          </cell>
          <cell r="V811">
            <v>0</v>
          </cell>
          <cell r="X811">
            <v>0</v>
          </cell>
          <cell r="Z811">
            <v>0</v>
          </cell>
        </row>
        <row r="812">
          <cell r="E812" t="str">
            <v>965-208382-001</v>
          </cell>
          <cell r="G812" t="str">
            <v>A</v>
          </cell>
          <cell r="H812" t="str">
            <v>EPOXY,FAST SET,50ML CNTNR SIZE</v>
          </cell>
          <cell r="I812">
            <v>1</v>
          </cell>
          <cell r="J812">
            <v>1</v>
          </cell>
          <cell r="K812" t="str">
            <v>EA</v>
          </cell>
          <cell r="L812" t="str">
            <v>Y</v>
          </cell>
          <cell r="M812" t="str">
            <v xml:space="preserve">   </v>
          </cell>
          <cell r="N812" t="str">
            <v>Z</v>
          </cell>
          <cell r="O812" t="str">
            <v>ZZ</v>
          </cell>
          <cell r="P812" t="str">
            <v>ITW DEVCON, INC.</v>
          </cell>
          <cell r="Q812">
            <v>14270</v>
          </cell>
          <cell r="T812">
            <v>0</v>
          </cell>
          <cell r="V812">
            <v>0</v>
          </cell>
          <cell r="X812">
            <v>0</v>
          </cell>
          <cell r="Z812">
            <v>0</v>
          </cell>
        </row>
        <row r="813">
          <cell r="E813" t="str">
            <v>79-10179-00</v>
          </cell>
          <cell r="G813" t="str">
            <v>A</v>
          </cell>
          <cell r="H813" t="str">
            <v>MARKER, WIRE (1-33)</v>
          </cell>
          <cell r="I813">
            <v>1</v>
          </cell>
          <cell r="J813">
            <v>1</v>
          </cell>
          <cell r="K813" t="str">
            <v>EA</v>
          </cell>
          <cell r="L813" t="str">
            <v>Y</v>
          </cell>
          <cell r="M813" t="str">
            <v xml:space="preserve">   </v>
          </cell>
          <cell r="N813" t="str">
            <v>Z</v>
          </cell>
          <cell r="O813" t="str">
            <v>ZZ</v>
          </cell>
          <cell r="P813" t="str">
            <v>BRADY CORPORATION</v>
          </cell>
          <cell r="Q813" t="str">
            <v>WM-1-33-3/4</v>
          </cell>
          <cell r="T813">
            <v>0</v>
          </cell>
          <cell r="V813">
            <v>0</v>
          </cell>
          <cell r="X813">
            <v>0</v>
          </cell>
          <cell r="Z813">
            <v>0</v>
          </cell>
        </row>
        <row r="814">
          <cell r="E814" t="str">
            <v>79-10444-00</v>
          </cell>
          <cell r="G814" t="str">
            <v>B</v>
          </cell>
          <cell r="H814" t="str">
            <v>LABEL,A-Z,0-15,(+),(-),(/),WIRE MARKING</v>
          </cell>
          <cell r="I814">
            <v>1</v>
          </cell>
          <cell r="J814">
            <v>1</v>
          </cell>
          <cell r="K814" t="str">
            <v>EA</v>
          </cell>
          <cell r="L814" t="str">
            <v>Y</v>
          </cell>
          <cell r="M814" t="str">
            <v xml:space="preserve">   </v>
          </cell>
          <cell r="N814" t="str">
            <v>Z</v>
          </cell>
          <cell r="O814" t="str">
            <v>ZZ</v>
          </cell>
          <cell r="P814" t="str">
            <v>BRADY CORPORATION</v>
          </cell>
          <cell r="Q814" t="str">
            <v>PWM-PK-2</v>
          </cell>
          <cell r="T814">
            <v>0</v>
          </cell>
          <cell r="V814">
            <v>0</v>
          </cell>
          <cell r="X814">
            <v>0</v>
          </cell>
          <cell r="Z814">
            <v>0</v>
          </cell>
        </row>
        <row r="815">
          <cell r="E815" t="str">
            <v>79-10183-00</v>
          </cell>
          <cell r="G815" t="str">
            <v>B</v>
          </cell>
          <cell r="H815" t="str">
            <v>MARKERS,WIRE WRITE ON</v>
          </cell>
          <cell r="I815">
            <v>1</v>
          </cell>
          <cell r="J815">
            <v>1</v>
          </cell>
          <cell r="K815" t="str">
            <v>EA</v>
          </cell>
          <cell r="L815" t="str">
            <v>Y</v>
          </cell>
          <cell r="M815" t="str">
            <v xml:space="preserve">   </v>
          </cell>
          <cell r="N815" t="str">
            <v>Z</v>
          </cell>
          <cell r="O815" t="str">
            <v>ZZ</v>
          </cell>
          <cell r="P815" t="str">
            <v>BRADY CORPORATION</v>
          </cell>
          <cell r="Q815" t="str">
            <v>SLFW-250-PK</v>
          </cell>
          <cell r="T815">
            <v>0</v>
          </cell>
          <cell r="V815">
            <v>0</v>
          </cell>
          <cell r="X815">
            <v>0</v>
          </cell>
          <cell r="Z815">
            <v>0</v>
          </cell>
        </row>
        <row r="816">
          <cell r="E816" t="str">
            <v>79-10179-01</v>
          </cell>
          <cell r="G816" t="str">
            <v>A</v>
          </cell>
          <cell r="H816" t="str">
            <v>MARKER, WIRE, 34-66</v>
          </cell>
          <cell r="I816">
            <v>1</v>
          </cell>
          <cell r="J816">
            <v>1</v>
          </cell>
          <cell r="K816" t="str">
            <v>EA</v>
          </cell>
          <cell r="L816" t="str">
            <v>Y</v>
          </cell>
          <cell r="M816" t="str">
            <v xml:space="preserve">   </v>
          </cell>
          <cell r="N816" t="str">
            <v>Z</v>
          </cell>
          <cell r="O816" t="str">
            <v>ZZ</v>
          </cell>
          <cell r="T816">
            <v>0</v>
          </cell>
          <cell r="V816">
            <v>0</v>
          </cell>
          <cell r="X816">
            <v>0</v>
          </cell>
          <cell r="Z816">
            <v>0</v>
          </cell>
        </row>
        <row r="817">
          <cell r="E817" t="str">
            <v>79-10179-02</v>
          </cell>
          <cell r="G817" t="str">
            <v>A</v>
          </cell>
          <cell r="H817" t="str">
            <v>MARKER, WIRE 67-99</v>
          </cell>
          <cell r="I817">
            <v>1</v>
          </cell>
          <cell r="J817">
            <v>1</v>
          </cell>
          <cell r="K817" t="str">
            <v>EA</v>
          </cell>
          <cell r="L817" t="str">
            <v>Y</v>
          </cell>
          <cell r="M817" t="str">
            <v xml:space="preserve">   </v>
          </cell>
          <cell r="N817" t="str">
            <v>Z</v>
          </cell>
          <cell r="O817" t="str">
            <v>ZZ</v>
          </cell>
          <cell r="T817">
            <v>0</v>
          </cell>
          <cell r="V817">
            <v>0</v>
          </cell>
          <cell r="X817">
            <v>0</v>
          </cell>
          <cell r="Z817">
            <v>0</v>
          </cell>
        </row>
        <row r="818">
          <cell r="E818" t="str">
            <v>79-00021-00</v>
          </cell>
          <cell r="G818" t="str">
            <v>A</v>
          </cell>
          <cell r="H818" t="str">
            <v>LABEL,BLANK 1 X 1/2</v>
          </cell>
          <cell r="I818">
            <v>1</v>
          </cell>
          <cell r="J818">
            <v>1</v>
          </cell>
          <cell r="K818" t="str">
            <v>EA</v>
          </cell>
          <cell r="L818" t="str">
            <v>Y</v>
          </cell>
          <cell r="M818" t="str">
            <v xml:space="preserve">   </v>
          </cell>
          <cell r="N818" t="str">
            <v>Z</v>
          </cell>
          <cell r="O818" t="str">
            <v>ZZ</v>
          </cell>
          <cell r="P818" t="str">
            <v>THOMAS &amp; BETTS</v>
          </cell>
          <cell r="Q818" t="str">
            <v>WES-1112</v>
          </cell>
          <cell r="T818">
            <v>0</v>
          </cell>
          <cell r="V818">
            <v>0</v>
          </cell>
          <cell r="X818">
            <v>0</v>
          </cell>
          <cell r="Z818">
            <v>0</v>
          </cell>
        </row>
        <row r="819">
          <cell r="E819" t="str">
            <v>79-00021-01</v>
          </cell>
          <cell r="G819" t="str">
            <v>A</v>
          </cell>
          <cell r="H819" t="str">
            <v>LABEL,BLANK 1 X 1</v>
          </cell>
          <cell r="I819">
            <v>1</v>
          </cell>
          <cell r="J819">
            <v>1</v>
          </cell>
          <cell r="K819" t="str">
            <v>EA</v>
          </cell>
          <cell r="L819" t="str">
            <v>Y</v>
          </cell>
          <cell r="M819" t="str">
            <v xml:space="preserve">   </v>
          </cell>
          <cell r="N819" t="str">
            <v>Z</v>
          </cell>
          <cell r="O819" t="str">
            <v>ZZ</v>
          </cell>
          <cell r="P819" t="str">
            <v>T &amp; B</v>
          </cell>
          <cell r="Q819" t="str">
            <v>WES-1334</v>
          </cell>
          <cell r="T819">
            <v>0</v>
          </cell>
          <cell r="V819">
            <v>0</v>
          </cell>
          <cell r="X819">
            <v>0</v>
          </cell>
          <cell r="Z819">
            <v>0</v>
          </cell>
        </row>
        <row r="820">
          <cell r="E820" t="str">
            <v>79-00021-02</v>
          </cell>
          <cell r="G820" t="str">
            <v>A</v>
          </cell>
          <cell r="H820" t="str">
            <v>LABEL,CBL MARKING,1X.5X1.5,BLANK,WRITE-O</v>
          </cell>
          <cell r="I820">
            <v>1</v>
          </cell>
          <cell r="J820">
            <v>1</v>
          </cell>
          <cell r="K820" t="str">
            <v>EA</v>
          </cell>
          <cell r="L820" t="str">
            <v>Y</v>
          </cell>
          <cell r="M820" t="str">
            <v xml:space="preserve">   </v>
          </cell>
          <cell r="N820" t="str">
            <v>Z</v>
          </cell>
          <cell r="O820" t="str">
            <v>ZZ</v>
          </cell>
          <cell r="P820" t="str">
            <v>THOMAS &amp; BETTS</v>
          </cell>
          <cell r="Q820" t="str">
            <v>WLP-1112</v>
          </cell>
          <cell r="T820">
            <v>0</v>
          </cell>
          <cell r="V820">
            <v>0</v>
          </cell>
          <cell r="X820">
            <v>0</v>
          </cell>
          <cell r="Z820">
            <v>0</v>
          </cell>
        </row>
        <row r="821">
          <cell r="E821" t="str">
            <v>79-00021-03</v>
          </cell>
          <cell r="G821" t="str">
            <v>A</v>
          </cell>
          <cell r="H821" t="str">
            <v>LABEL,CBL MARKING,1X1X3,BLANK,WRITE-ON,S</v>
          </cell>
          <cell r="I821">
            <v>1</v>
          </cell>
          <cell r="J821">
            <v>1</v>
          </cell>
          <cell r="K821" t="str">
            <v>EA</v>
          </cell>
          <cell r="L821" t="str">
            <v>Y</v>
          </cell>
          <cell r="M821" t="str">
            <v xml:space="preserve">   </v>
          </cell>
          <cell r="N821" t="str">
            <v>Z</v>
          </cell>
          <cell r="O821" t="str">
            <v>ZZ</v>
          </cell>
          <cell r="P821" t="str">
            <v>THOMAS &amp; BETTS</v>
          </cell>
          <cell r="Q821" t="str">
            <v>WLP-1300</v>
          </cell>
          <cell r="T821">
            <v>0</v>
          </cell>
          <cell r="V821">
            <v>0</v>
          </cell>
          <cell r="X821">
            <v>0</v>
          </cell>
          <cell r="Z821">
            <v>0</v>
          </cell>
        </row>
        <row r="822">
          <cell r="E822" t="str">
            <v>79-00021-04</v>
          </cell>
          <cell r="G822" t="str">
            <v>B</v>
          </cell>
          <cell r="H822" t="str">
            <v>LABEL,CBL MARKING,1X1X5,BLANK,WRITE-ON,S</v>
          </cell>
          <cell r="I822">
            <v>1</v>
          </cell>
          <cell r="J822">
            <v>1</v>
          </cell>
          <cell r="K822" t="str">
            <v>EA</v>
          </cell>
          <cell r="L822" t="str">
            <v>Y</v>
          </cell>
          <cell r="M822" t="str">
            <v xml:space="preserve">   </v>
          </cell>
          <cell r="N822" t="str">
            <v>Z</v>
          </cell>
          <cell r="O822" t="str">
            <v>ZZ</v>
          </cell>
          <cell r="P822" t="str">
            <v>THOMAS &amp; BETTS</v>
          </cell>
          <cell r="Q822" t="str">
            <v>THT-139-461-2</v>
          </cell>
          <cell r="T822">
            <v>0</v>
          </cell>
          <cell r="V822">
            <v>0</v>
          </cell>
          <cell r="X822">
            <v>0</v>
          </cell>
          <cell r="Z822">
            <v>0</v>
          </cell>
        </row>
        <row r="823">
          <cell r="E823" t="str">
            <v>74-032409-00</v>
          </cell>
          <cell r="G823" t="str">
            <v>C</v>
          </cell>
          <cell r="H823" t="str">
            <v>WORKMANSHIP STANDARDS</v>
          </cell>
          <cell r="I823">
            <v>1</v>
          </cell>
          <cell r="J823">
            <v>1</v>
          </cell>
          <cell r="K823" t="str">
            <v>EA</v>
          </cell>
          <cell r="L823" t="str">
            <v>Y</v>
          </cell>
          <cell r="M823" t="str">
            <v xml:space="preserve">   </v>
          </cell>
          <cell r="N823" t="str">
            <v>Z</v>
          </cell>
          <cell r="O823" t="str">
            <v>ZZ</v>
          </cell>
          <cell r="T823">
            <v>0</v>
          </cell>
          <cell r="V823">
            <v>0</v>
          </cell>
          <cell r="X823">
            <v>0</v>
          </cell>
          <cell r="Z823">
            <v>0</v>
          </cell>
        </row>
        <row r="824">
          <cell r="E824" t="str">
            <v>202-328325-001</v>
          </cell>
          <cell r="G824" t="str">
            <v>F</v>
          </cell>
          <cell r="H824" t="str">
            <v>PROC,CRIMP TERMINATION GUIDELINE</v>
          </cell>
          <cell r="I824">
            <v>1</v>
          </cell>
          <cell r="J824">
            <v>1</v>
          </cell>
          <cell r="K824" t="str">
            <v>EA</v>
          </cell>
          <cell r="L824" t="str">
            <v>Y</v>
          </cell>
          <cell r="M824" t="str">
            <v xml:space="preserve">   </v>
          </cell>
          <cell r="N824" t="str">
            <v>Z</v>
          </cell>
          <cell r="O824" t="str">
            <v>ZZ</v>
          </cell>
          <cell r="T824">
            <v>0</v>
          </cell>
          <cell r="V824">
            <v>0</v>
          </cell>
          <cell r="X824">
            <v>0</v>
          </cell>
          <cell r="Z824">
            <v>0</v>
          </cell>
        </row>
        <row r="825">
          <cell r="E825" t="str">
            <v>74-024094-00</v>
          </cell>
          <cell r="G825" t="str">
            <v>U</v>
          </cell>
          <cell r="H825" t="str">
            <v>PROC,PART IDENTIFICATION</v>
          </cell>
          <cell r="I825">
            <v>1</v>
          </cell>
          <cell r="J825">
            <v>1</v>
          </cell>
          <cell r="K825" t="str">
            <v>EA</v>
          </cell>
          <cell r="L825" t="str">
            <v>Y</v>
          </cell>
          <cell r="M825" t="str">
            <v xml:space="preserve">   </v>
          </cell>
          <cell r="N825" t="str">
            <v>Z</v>
          </cell>
          <cell r="O825" t="str">
            <v>ZZ</v>
          </cell>
          <cell r="T825">
            <v>0</v>
          </cell>
          <cell r="V825">
            <v>0</v>
          </cell>
          <cell r="X825">
            <v>0</v>
          </cell>
          <cell r="Z825">
            <v>0</v>
          </cell>
        </row>
        <row r="826">
          <cell r="E826" t="str">
            <v>603-090436-001</v>
          </cell>
          <cell r="G826" t="str">
            <v>J</v>
          </cell>
          <cell r="H826" t="str">
            <v>SPECIFICATION,PACKAGING</v>
          </cell>
          <cell r="I826">
            <v>1</v>
          </cell>
          <cell r="J826">
            <v>1</v>
          </cell>
          <cell r="K826" t="str">
            <v>EA</v>
          </cell>
          <cell r="L826" t="str">
            <v>Y</v>
          </cell>
          <cell r="M826" t="str">
            <v xml:space="preserve">   </v>
          </cell>
          <cell r="N826" t="str">
            <v>Z</v>
          </cell>
          <cell r="O826" t="str">
            <v>ZZ</v>
          </cell>
          <cell r="T826">
            <v>0</v>
          </cell>
          <cell r="V826">
            <v>0</v>
          </cell>
          <cell r="X826">
            <v>0</v>
          </cell>
          <cell r="Z826">
            <v>0</v>
          </cell>
        </row>
        <row r="827">
          <cell r="E827" t="str">
            <v>225-286959-002</v>
          </cell>
          <cell r="G827" t="str">
            <v>A</v>
          </cell>
          <cell r="H827" t="str">
            <v>DIAG,WRG,NODE0,PV,TOP PLATE VLV</v>
          </cell>
          <cell r="I827">
            <v>1</v>
          </cell>
          <cell r="J827">
            <v>1</v>
          </cell>
          <cell r="K827" t="str">
            <v>EA</v>
          </cell>
          <cell r="L827" t="str">
            <v xml:space="preserve"> </v>
          </cell>
          <cell r="M827" t="str">
            <v xml:space="preserve">   </v>
          </cell>
          <cell r="N827" t="str">
            <v>Z</v>
          </cell>
          <cell r="O827" t="str">
            <v>ZZ</v>
          </cell>
          <cell r="T827">
            <v>0</v>
          </cell>
          <cell r="V827">
            <v>0</v>
          </cell>
          <cell r="X827">
            <v>0</v>
          </cell>
          <cell r="Z827">
            <v>0</v>
          </cell>
        </row>
        <row r="828">
          <cell r="E828" t="str">
            <v>920-152911-001</v>
          </cell>
          <cell r="F828" t="str">
            <v>ELECTRO-MECHANICAL</v>
          </cell>
          <cell r="G828" t="str">
            <v>A</v>
          </cell>
          <cell r="H828" t="str">
            <v>FTG,TUBE,BHD,ONE-TOUCH UN,1/8TUBE,SST</v>
          </cell>
          <cell r="I828">
            <v>3</v>
          </cell>
          <cell r="J828">
            <v>3</v>
          </cell>
          <cell r="K828" t="str">
            <v>EA</v>
          </cell>
          <cell r="L828" t="str">
            <v xml:space="preserve"> </v>
          </cell>
          <cell r="M828" t="str">
            <v xml:space="preserve">   </v>
          </cell>
          <cell r="N828" t="str">
            <v>L</v>
          </cell>
          <cell r="O828" t="str">
            <v>FLODRAULIC GROUP</v>
          </cell>
          <cell r="P828" t="str">
            <v>SMC</v>
          </cell>
          <cell r="Q828" t="str">
            <v>KQG2E01-00</v>
          </cell>
          <cell r="S828">
            <v>26.8</v>
          </cell>
          <cell r="T828">
            <v>80.400000000000006</v>
          </cell>
          <cell r="U828">
            <v>26.8</v>
          </cell>
          <cell r="V828">
            <v>80.400000000000006</v>
          </cell>
          <cell r="W828">
            <v>26.8</v>
          </cell>
          <cell r="X828">
            <v>80.400000000000006</v>
          </cell>
          <cell r="Y828">
            <v>26.8</v>
          </cell>
          <cell r="Z828">
            <v>80.400000000000006</v>
          </cell>
          <cell r="AA828">
            <v>26.8</v>
          </cell>
        </row>
        <row r="829">
          <cell r="E829" t="str">
            <v>21-041906-12</v>
          </cell>
          <cell r="F829" t="str">
            <v>HARDWARE</v>
          </cell>
          <cell r="G829" t="str">
            <v>A</v>
          </cell>
          <cell r="H829" t="str">
            <v>SCRW,BUT,HEX,10-32x.75,SS</v>
          </cell>
          <cell r="I829">
            <v>4</v>
          </cell>
          <cell r="J829">
            <v>4</v>
          </cell>
          <cell r="K829" t="str">
            <v>EA</v>
          </cell>
          <cell r="L829" t="str">
            <v>Y</v>
          </cell>
          <cell r="M829" t="str">
            <v xml:space="preserve">   </v>
          </cell>
          <cell r="N829" t="str">
            <v>L</v>
          </cell>
          <cell r="O829" t="str">
            <v>OPTIMAS</v>
          </cell>
          <cell r="P829" t="str">
            <v>PRO STAINLESS</v>
          </cell>
          <cell r="Q829" t="str">
            <v>SCR,BUT,HEX,10-32X</v>
          </cell>
          <cell r="S829">
            <v>0.6</v>
          </cell>
          <cell r="T829">
            <v>2.4</v>
          </cell>
          <cell r="U829">
            <v>0.6</v>
          </cell>
          <cell r="V829">
            <v>2.4</v>
          </cell>
          <cell r="W829">
            <v>0.6</v>
          </cell>
          <cell r="X829">
            <v>2.4</v>
          </cell>
          <cell r="Y829">
            <v>0.6</v>
          </cell>
          <cell r="Z829">
            <v>2.4</v>
          </cell>
          <cell r="AA829">
            <v>0.6</v>
          </cell>
        </row>
        <row r="830">
          <cell r="E830" t="str">
            <v>21-351020-00</v>
          </cell>
          <cell r="F830" t="str">
            <v>HARDWARE</v>
          </cell>
          <cell r="G830" t="str">
            <v>A</v>
          </cell>
          <cell r="H830" t="str">
            <v>WSHR,FLAT,10,.25 ID,.563 O.D.,SST</v>
          </cell>
          <cell r="I830">
            <v>2</v>
          </cell>
          <cell r="J830">
            <v>2</v>
          </cell>
          <cell r="K830" t="str">
            <v>EA</v>
          </cell>
          <cell r="L830" t="str">
            <v>Y</v>
          </cell>
          <cell r="M830" t="str">
            <v xml:space="preserve">   </v>
          </cell>
          <cell r="N830" t="str">
            <v>L</v>
          </cell>
          <cell r="O830" t="str">
            <v>MCMASTER CARR</v>
          </cell>
          <cell r="P830" t="str">
            <v>MCMASTER-CARR</v>
          </cell>
          <cell r="Q830" t="str">
            <v>93852A101</v>
          </cell>
          <cell r="S830">
            <v>0.1132</v>
          </cell>
          <cell r="T830">
            <v>0.22639999999999999</v>
          </cell>
          <cell r="U830">
            <v>0.1132</v>
          </cell>
          <cell r="V830">
            <v>0.22639999999999999</v>
          </cell>
          <cell r="W830">
            <v>0.1132</v>
          </cell>
          <cell r="X830">
            <v>0.22639999999999999</v>
          </cell>
          <cell r="Y830">
            <v>0.1132</v>
          </cell>
          <cell r="Z830">
            <v>0.22639999999999999</v>
          </cell>
          <cell r="AA830">
            <v>0.1132</v>
          </cell>
        </row>
        <row r="831">
          <cell r="E831" t="str">
            <v>714-322464-002</v>
          </cell>
          <cell r="F831" t="str">
            <v>FABRICATED</v>
          </cell>
          <cell r="G831" t="str">
            <v>B</v>
          </cell>
          <cell r="H831" t="str">
            <v>BRKT,CDA MANIFOLD</v>
          </cell>
          <cell r="I831">
            <v>1</v>
          </cell>
          <cell r="J831">
            <v>1</v>
          </cell>
          <cell r="K831" t="str">
            <v>EA</v>
          </cell>
          <cell r="L831" t="str">
            <v xml:space="preserve"> </v>
          </cell>
          <cell r="M831" t="str">
            <v xml:space="preserve">   </v>
          </cell>
          <cell r="N831" t="str">
            <v>L</v>
          </cell>
          <cell r="O831" t="str">
            <v>UCT CHANDLER FAB</v>
          </cell>
          <cell r="S831">
            <v>224.3237</v>
          </cell>
          <cell r="T831">
            <v>224.3237</v>
          </cell>
          <cell r="U831">
            <v>77.352999999999994</v>
          </cell>
          <cell r="V831">
            <v>77.352999999999994</v>
          </cell>
          <cell r="W831">
            <v>47.956800000000001</v>
          </cell>
          <cell r="X831">
            <v>47.956800000000001</v>
          </cell>
          <cell r="Y831">
            <v>25.904499999999999</v>
          </cell>
          <cell r="Z831">
            <v>25.904499999999999</v>
          </cell>
          <cell r="AA831">
            <v>12.679300000000001</v>
          </cell>
        </row>
        <row r="832">
          <cell r="E832" t="str">
            <v>67-268813-00</v>
          </cell>
          <cell r="G832" t="str">
            <v>D</v>
          </cell>
          <cell r="H832" t="str">
            <v>STANDARD,MECHANICAL DRAWING</v>
          </cell>
          <cell r="I832">
            <v>1</v>
          </cell>
          <cell r="J832">
            <v>1</v>
          </cell>
          <cell r="K832" t="str">
            <v>EA</v>
          </cell>
          <cell r="L832" t="str">
            <v>Y</v>
          </cell>
          <cell r="M832" t="str">
            <v xml:space="preserve">   </v>
          </cell>
          <cell r="N832" t="str">
            <v>Z</v>
          </cell>
          <cell r="O832" t="str">
            <v>ZZ</v>
          </cell>
          <cell r="T832">
            <v>0</v>
          </cell>
          <cell r="V832">
            <v>0</v>
          </cell>
          <cell r="X832">
            <v>0</v>
          </cell>
          <cell r="Z832">
            <v>0</v>
          </cell>
        </row>
        <row r="833">
          <cell r="E833" t="str">
            <v>74-032409-00</v>
          </cell>
          <cell r="G833" t="str">
            <v>C</v>
          </cell>
          <cell r="H833" t="str">
            <v>WORKMANSHIP STANDARDS</v>
          </cell>
          <cell r="I833">
            <v>1</v>
          </cell>
          <cell r="J833">
            <v>1</v>
          </cell>
          <cell r="K833" t="str">
            <v>EA</v>
          </cell>
          <cell r="L833" t="str">
            <v>Y</v>
          </cell>
          <cell r="M833" t="str">
            <v xml:space="preserve">   </v>
          </cell>
          <cell r="N833" t="str">
            <v>Z</v>
          </cell>
          <cell r="O833" t="str">
            <v>ZZ</v>
          </cell>
          <cell r="T833">
            <v>0</v>
          </cell>
          <cell r="V833">
            <v>0</v>
          </cell>
          <cell r="X833">
            <v>0</v>
          </cell>
          <cell r="Z833">
            <v>0</v>
          </cell>
        </row>
        <row r="834">
          <cell r="E834" t="str">
            <v>202-065546-001</v>
          </cell>
          <cell r="G834" t="str">
            <v>A</v>
          </cell>
          <cell r="H834" t="str">
            <v>SPEC,VISIBLY CLEAN</v>
          </cell>
          <cell r="I834">
            <v>1</v>
          </cell>
          <cell r="J834">
            <v>1</v>
          </cell>
          <cell r="K834" t="str">
            <v>EA</v>
          </cell>
          <cell r="L834" t="str">
            <v>Y</v>
          </cell>
          <cell r="M834" t="str">
            <v xml:space="preserve">   </v>
          </cell>
          <cell r="N834" t="str">
            <v>Z</v>
          </cell>
          <cell r="O834" t="str">
            <v>ZZ</v>
          </cell>
          <cell r="T834">
            <v>0</v>
          </cell>
          <cell r="V834">
            <v>0</v>
          </cell>
          <cell r="X834">
            <v>0</v>
          </cell>
          <cell r="Z834">
            <v>0</v>
          </cell>
        </row>
        <row r="835">
          <cell r="E835" t="str">
            <v>603-090436-001</v>
          </cell>
          <cell r="G835" t="str">
            <v>J</v>
          </cell>
          <cell r="H835" t="str">
            <v>SPECIFICATION,PACKAGING</v>
          </cell>
          <cell r="I835">
            <v>1</v>
          </cell>
          <cell r="J835">
            <v>1</v>
          </cell>
          <cell r="K835" t="str">
            <v>EA</v>
          </cell>
          <cell r="L835" t="str">
            <v>Y</v>
          </cell>
          <cell r="M835" t="str">
            <v xml:space="preserve">   </v>
          </cell>
          <cell r="N835" t="str">
            <v>Z</v>
          </cell>
          <cell r="O835" t="str">
            <v>ZZ</v>
          </cell>
          <cell r="T835">
            <v>0</v>
          </cell>
          <cell r="V835">
            <v>0</v>
          </cell>
          <cell r="X835">
            <v>0</v>
          </cell>
          <cell r="Z835">
            <v>0</v>
          </cell>
        </row>
        <row r="836">
          <cell r="E836" t="str">
            <v>22-101140-00</v>
          </cell>
          <cell r="F836" t="str">
            <v>ELECTRO-MECHANICAL</v>
          </cell>
          <cell r="G836" t="str">
            <v>A</v>
          </cell>
          <cell r="H836" t="str">
            <v>MANF,1/4FNPTx1/4TUx6P,SMC</v>
          </cell>
          <cell r="I836">
            <v>1</v>
          </cell>
          <cell r="J836">
            <v>1</v>
          </cell>
          <cell r="K836" t="str">
            <v>EA</v>
          </cell>
          <cell r="L836" t="str">
            <v>Y</v>
          </cell>
          <cell r="M836" t="str">
            <v xml:space="preserve">   </v>
          </cell>
          <cell r="N836" t="str">
            <v>L</v>
          </cell>
          <cell r="O836" t="str">
            <v>FLODRAULIC GROUP</v>
          </cell>
          <cell r="P836" t="str">
            <v>SMC</v>
          </cell>
          <cell r="Q836" t="str">
            <v>KM12-07-35-6</v>
          </cell>
          <cell r="S836">
            <v>18.02</v>
          </cell>
          <cell r="T836">
            <v>18.02</v>
          </cell>
          <cell r="U836">
            <v>18.02</v>
          </cell>
          <cell r="V836">
            <v>18.02</v>
          </cell>
          <cell r="W836">
            <v>18.02</v>
          </cell>
          <cell r="X836">
            <v>18.02</v>
          </cell>
          <cell r="Y836">
            <v>18.02</v>
          </cell>
          <cell r="Z836">
            <v>18.02</v>
          </cell>
          <cell r="AA836">
            <v>18.02</v>
          </cell>
        </row>
        <row r="837">
          <cell r="E837" t="str">
            <v>22-101139-00</v>
          </cell>
          <cell r="F837" t="str">
            <v>ELECTRO-MECHANICAL</v>
          </cell>
          <cell r="G837" t="str">
            <v>A</v>
          </cell>
          <cell r="H837" t="str">
            <v>PLUG,PIPE,1/4NPT,BRASS,SKT HD</v>
          </cell>
          <cell r="I837">
            <v>1</v>
          </cell>
          <cell r="J837">
            <v>1</v>
          </cell>
          <cell r="K837" t="str">
            <v>EA</v>
          </cell>
          <cell r="L837" t="str">
            <v>Y</v>
          </cell>
          <cell r="M837" t="str">
            <v xml:space="preserve">   </v>
          </cell>
          <cell r="N837" t="str">
            <v>L</v>
          </cell>
          <cell r="O837" t="str">
            <v>PARKER</v>
          </cell>
          <cell r="P837" t="str">
            <v>PARKER</v>
          </cell>
          <cell r="Q837" t="str">
            <v>219P-4</v>
          </cell>
          <cell r="S837">
            <v>1.77</v>
          </cell>
          <cell r="T837">
            <v>1.77</v>
          </cell>
          <cell r="U837">
            <v>1.77</v>
          </cell>
          <cell r="V837">
            <v>1.77</v>
          </cell>
          <cell r="W837">
            <v>1.77</v>
          </cell>
          <cell r="X837">
            <v>1.77</v>
          </cell>
          <cell r="Y837">
            <v>1.77</v>
          </cell>
          <cell r="Z837">
            <v>1.77</v>
          </cell>
          <cell r="AA837">
            <v>1.77</v>
          </cell>
        </row>
        <row r="838">
          <cell r="E838" t="str">
            <v>21-041267-16</v>
          </cell>
          <cell r="F838" t="str">
            <v>HARDWARE</v>
          </cell>
          <cell r="G838" t="str">
            <v>C</v>
          </cell>
          <cell r="H838" t="str">
            <v>SCRW, SKT, CAP, 8-32 X 1,SS</v>
          </cell>
          <cell r="I838">
            <v>2</v>
          </cell>
          <cell r="J838">
            <v>2</v>
          </cell>
          <cell r="K838" t="str">
            <v>EA</v>
          </cell>
          <cell r="L838" t="str">
            <v>Y</v>
          </cell>
          <cell r="M838" t="str">
            <v xml:space="preserve">   </v>
          </cell>
          <cell r="N838" t="str">
            <v>L</v>
          </cell>
          <cell r="O838" t="str">
            <v>AIH</v>
          </cell>
          <cell r="P838" t="str">
            <v>ORDER TO SPECIFICATION</v>
          </cell>
          <cell r="Q838" t="str">
            <v>ORDER TO SPECIFICATION</v>
          </cell>
          <cell r="S838">
            <v>0.09</v>
          </cell>
          <cell r="T838">
            <v>0.18</v>
          </cell>
          <cell r="U838">
            <v>0.09</v>
          </cell>
          <cell r="V838">
            <v>0.18</v>
          </cell>
          <cell r="W838">
            <v>0.09</v>
          </cell>
          <cell r="X838">
            <v>0.18</v>
          </cell>
          <cell r="Y838">
            <v>0.09</v>
          </cell>
          <cell r="Z838">
            <v>0.18</v>
          </cell>
          <cell r="AA838">
            <v>0.09</v>
          </cell>
        </row>
        <row r="839">
          <cell r="E839" t="str">
            <v>21-041270-10</v>
          </cell>
          <cell r="F839" t="str">
            <v>HARDWARE</v>
          </cell>
          <cell r="G839" t="str">
            <v>B</v>
          </cell>
          <cell r="H839" t="str">
            <v>SCRW,SKT,HEX,1/4-20X.625,SS</v>
          </cell>
          <cell r="I839">
            <v>3</v>
          </cell>
          <cell r="J839">
            <v>3</v>
          </cell>
          <cell r="K839" t="str">
            <v>EA</v>
          </cell>
          <cell r="L839" t="str">
            <v>Y</v>
          </cell>
          <cell r="M839" t="str">
            <v xml:space="preserve">   </v>
          </cell>
          <cell r="N839" t="str">
            <v>L</v>
          </cell>
          <cell r="O839" t="str">
            <v>AIH</v>
          </cell>
          <cell r="S839">
            <v>0.1</v>
          </cell>
          <cell r="T839">
            <v>0.30000000000000004</v>
          </cell>
          <cell r="U839">
            <v>0.1</v>
          </cell>
          <cell r="V839">
            <v>0.30000000000000004</v>
          </cell>
          <cell r="W839">
            <v>0.1</v>
          </cell>
          <cell r="X839">
            <v>0.30000000000000004</v>
          </cell>
          <cell r="Y839">
            <v>0.1</v>
          </cell>
          <cell r="Z839">
            <v>0.30000000000000004</v>
          </cell>
          <cell r="AA839">
            <v>0.1</v>
          </cell>
        </row>
        <row r="840">
          <cell r="E840" t="str">
            <v>22-101142-00</v>
          </cell>
          <cell r="F840" t="str">
            <v>ELECTRO-MECHANICAL</v>
          </cell>
          <cell r="G840" t="str">
            <v>B</v>
          </cell>
          <cell r="H840" t="str">
            <v>FTG,TUBE,PL,1/4IN ODT,MALE,WHT</v>
          </cell>
          <cell r="I840">
            <v>4</v>
          </cell>
          <cell r="J840">
            <v>4</v>
          </cell>
          <cell r="K840" t="str">
            <v>EA</v>
          </cell>
          <cell r="L840" t="str">
            <v>Y</v>
          </cell>
          <cell r="M840" t="str">
            <v xml:space="preserve">   </v>
          </cell>
          <cell r="N840" t="str">
            <v>L</v>
          </cell>
          <cell r="O840" t="str">
            <v>FLODRAULIC GROUP</v>
          </cell>
          <cell r="P840" t="str">
            <v>SMC</v>
          </cell>
          <cell r="Q840" t="str">
            <v>KQ2P-07</v>
          </cell>
          <cell r="S840">
            <v>0.51</v>
          </cell>
          <cell r="T840">
            <v>2.04</v>
          </cell>
          <cell r="U840">
            <v>0.51</v>
          </cell>
          <cell r="V840">
            <v>2.04</v>
          </cell>
          <cell r="W840">
            <v>0.51</v>
          </cell>
          <cell r="X840">
            <v>2.04</v>
          </cell>
          <cell r="Y840">
            <v>0.51</v>
          </cell>
          <cell r="Z840">
            <v>2.04</v>
          </cell>
          <cell r="AA840">
            <v>0.51</v>
          </cell>
        </row>
        <row r="841">
          <cell r="E841" t="str">
            <v>22-00131-00</v>
          </cell>
          <cell r="F841" t="str">
            <v>ELECTRO-MECHANICAL</v>
          </cell>
          <cell r="G841" t="str">
            <v>A</v>
          </cell>
          <cell r="H841" t="str">
            <v>FTG,1/4NPT-1/4SWAGE ST</v>
          </cell>
          <cell r="I841">
            <v>1</v>
          </cell>
          <cell r="J841">
            <v>1</v>
          </cell>
          <cell r="K841" t="str">
            <v>EA</v>
          </cell>
          <cell r="L841" t="str">
            <v>Y</v>
          </cell>
          <cell r="M841" t="str">
            <v xml:space="preserve">   </v>
          </cell>
          <cell r="N841" t="str">
            <v>L</v>
          </cell>
          <cell r="O841" t="str">
            <v>SWAGELOK SW</v>
          </cell>
          <cell r="P841" t="str">
            <v>SWAGELOK</v>
          </cell>
          <cell r="Q841" t="str">
            <v>SS-400-1-4</v>
          </cell>
          <cell r="S841">
            <v>6.51</v>
          </cell>
          <cell r="T841">
            <v>6.51</v>
          </cell>
          <cell r="U841">
            <v>6.51</v>
          </cell>
          <cell r="V841">
            <v>6.51</v>
          </cell>
          <cell r="W841">
            <v>6.51</v>
          </cell>
          <cell r="X841">
            <v>6.51</v>
          </cell>
          <cell r="Y841">
            <v>6.51</v>
          </cell>
          <cell r="Z841">
            <v>6.51</v>
          </cell>
          <cell r="AA841">
            <v>6.51</v>
          </cell>
        </row>
        <row r="842">
          <cell r="E842" t="str">
            <v>853-335160-001</v>
          </cell>
          <cell r="G842" t="str">
            <v>C</v>
          </cell>
          <cell r="H842" t="str">
            <v>KIT,N2 TRICKLE PURGE</v>
          </cell>
          <cell r="I842">
            <v>1</v>
          </cell>
          <cell r="J842">
            <v>1</v>
          </cell>
          <cell r="K842" t="str">
            <v>EA</v>
          </cell>
          <cell r="L842" t="str">
            <v xml:space="preserve"> </v>
          </cell>
          <cell r="M842" t="str">
            <v xml:space="preserve">   </v>
          </cell>
          <cell r="N842" t="str">
            <v>L</v>
          </cell>
          <cell r="O842" t="str">
            <v>AA UCT CHANDLER KIT</v>
          </cell>
          <cell r="T842">
            <v>0</v>
          </cell>
          <cell r="V842">
            <v>0</v>
          </cell>
          <cell r="X842">
            <v>0</v>
          </cell>
          <cell r="Z842">
            <v>0</v>
          </cell>
        </row>
        <row r="843">
          <cell r="E843" t="str">
            <v>714-333022-003</v>
          </cell>
          <cell r="F843" t="str">
            <v>FABRICATED</v>
          </cell>
          <cell r="G843" t="str">
            <v>A</v>
          </cell>
          <cell r="H843" t="str">
            <v>BRKT,N2 TRICKLE PURGE,ALN SHDS</v>
          </cell>
          <cell r="I843">
            <v>1</v>
          </cell>
          <cell r="J843">
            <v>1</v>
          </cell>
          <cell r="K843" t="str">
            <v>EA</v>
          </cell>
          <cell r="L843" t="str">
            <v xml:space="preserve"> </v>
          </cell>
          <cell r="M843" t="str">
            <v xml:space="preserve">   </v>
          </cell>
          <cell r="N843" t="str">
            <v>L</v>
          </cell>
          <cell r="O843" t="str">
            <v>UCT CHANDLER FAB</v>
          </cell>
          <cell r="S843">
            <v>701.34759999999994</v>
          </cell>
          <cell r="T843">
            <v>701.34759999999994</v>
          </cell>
          <cell r="U843">
            <v>247.92099999999999</v>
          </cell>
          <cell r="V843">
            <v>247.92099999999999</v>
          </cell>
          <cell r="W843">
            <v>157.2295</v>
          </cell>
          <cell r="X843">
            <v>157.2295</v>
          </cell>
          <cell r="Y843">
            <v>89.218600000000009</v>
          </cell>
          <cell r="Z843">
            <v>89.218600000000009</v>
          </cell>
          <cell r="AA843">
            <v>48.399700000000003</v>
          </cell>
        </row>
        <row r="844">
          <cell r="E844" t="str">
            <v>67-268813-00</v>
          </cell>
          <cell r="G844" t="str">
            <v>D</v>
          </cell>
          <cell r="H844" t="str">
            <v>STANDARD,MECHANICAL DRAWING</v>
          </cell>
          <cell r="I844">
            <v>1</v>
          </cell>
          <cell r="J844">
            <v>1</v>
          </cell>
          <cell r="K844" t="str">
            <v>EA</v>
          </cell>
          <cell r="L844" t="str">
            <v>Y</v>
          </cell>
          <cell r="M844" t="str">
            <v xml:space="preserve">   </v>
          </cell>
          <cell r="N844" t="str">
            <v>Z</v>
          </cell>
          <cell r="O844" t="str">
            <v>ZZ</v>
          </cell>
          <cell r="T844">
            <v>0</v>
          </cell>
          <cell r="V844">
            <v>0</v>
          </cell>
          <cell r="X844">
            <v>0</v>
          </cell>
          <cell r="Z844">
            <v>0</v>
          </cell>
        </row>
        <row r="845">
          <cell r="E845" t="str">
            <v>74-032409-00</v>
          </cell>
          <cell r="G845" t="str">
            <v>C</v>
          </cell>
          <cell r="H845" t="str">
            <v>WORKMANSHIP STANDARDS</v>
          </cell>
          <cell r="I845">
            <v>1</v>
          </cell>
          <cell r="J845">
            <v>1</v>
          </cell>
          <cell r="K845" t="str">
            <v>EA</v>
          </cell>
          <cell r="L845" t="str">
            <v>Y</v>
          </cell>
          <cell r="M845" t="str">
            <v xml:space="preserve">   </v>
          </cell>
          <cell r="N845" t="str">
            <v>Z</v>
          </cell>
          <cell r="O845" t="str">
            <v>ZZ</v>
          </cell>
          <cell r="T845">
            <v>0</v>
          </cell>
          <cell r="V845">
            <v>0</v>
          </cell>
          <cell r="X845">
            <v>0</v>
          </cell>
          <cell r="Z845">
            <v>0</v>
          </cell>
        </row>
        <row r="846">
          <cell r="E846" t="str">
            <v>202-065546-001</v>
          </cell>
          <cell r="G846" t="str">
            <v>A</v>
          </cell>
          <cell r="H846" t="str">
            <v>SPEC,VISIBLY CLEAN</v>
          </cell>
          <cell r="I846">
            <v>1</v>
          </cell>
          <cell r="J846">
            <v>1</v>
          </cell>
          <cell r="K846" t="str">
            <v>EA</v>
          </cell>
          <cell r="L846" t="str">
            <v>Y</v>
          </cell>
          <cell r="M846" t="str">
            <v xml:space="preserve">   </v>
          </cell>
          <cell r="N846" t="str">
            <v>Z</v>
          </cell>
          <cell r="O846" t="str">
            <v>ZZ</v>
          </cell>
          <cell r="T846">
            <v>0</v>
          </cell>
          <cell r="V846">
            <v>0</v>
          </cell>
          <cell r="X846">
            <v>0</v>
          </cell>
          <cell r="Z846">
            <v>0</v>
          </cell>
        </row>
        <row r="847">
          <cell r="E847" t="str">
            <v>603-090436-001</v>
          </cell>
          <cell r="G847" t="str">
            <v>J</v>
          </cell>
          <cell r="H847" t="str">
            <v>SPECIFICATION,PACKAGING</v>
          </cell>
          <cell r="I847">
            <v>1</v>
          </cell>
          <cell r="J847">
            <v>1</v>
          </cell>
          <cell r="K847" t="str">
            <v>EA</v>
          </cell>
          <cell r="L847" t="str">
            <v>Y</v>
          </cell>
          <cell r="M847" t="str">
            <v xml:space="preserve">   </v>
          </cell>
          <cell r="N847" t="str">
            <v>Z</v>
          </cell>
          <cell r="O847" t="str">
            <v>ZZ</v>
          </cell>
          <cell r="T847">
            <v>0</v>
          </cell>
          <cell r="V847">
            <v>0</v>
          </cell>
          <cell r="X847">
            <v>0</v>
          </cell>
          <cell r="Z847">
            <v>0</v>
          </cell>
        </row>
        <row r="848">
          <cell r="E848" t="str">
            <v>920-205036-001</v>
          </cell>
          <cell r="F848" t="str">
            <v>ELECTRO-MECHANICAL</v>
          </cell>
          <cell r="G848" t="str">
            <v>A</v>
          </cell>
          <cell r="H848" t="str">
            <v>FTG,TUBE,CONN,MALE,1/8IN OD,10-32UNF THD</v>
          </cell>
          <cell r="I848">
            <v>8</v>
          </cell>
          <cell r="J848">
            <v>8</v>
          </cell>
          <cell r="K848" t="str">
            <v>EA</v>
          </cell>
          <cell r="L848" t="str">
            <v>Y</v>
          </cell>
          <cell r="M848" t="str">
            <v xml:space="preserve">   </v>
          </cell>
          <cell r="N848" t="str">
            <v>L</v>
          </cell>
          <cell r="O848" t="str">
            <v>FLODRAULIC GROUP</v>
          </cell>
          <cell r="P848" t="str">
            <v>SMC</v>
          </cell>
          <cell r="Q848" t="str">
            <v>KQ2H01-32N</v>
          </cell>
          <cell r="S848">
            <v>1.7</v>
          </cell>
          <cell r="T848">
            <v>13.6</v>
          </cell>
          <cell r="U848">
            <v>1.7</v>
          </cell>
          <cell r="V848">
            <v>13.6</v>
          </cell>
          <cell r="W848">
            <v>1.7</v>
          </cell>
          <cell r="X848">
            <v>13.6</v>
          </cell>
          <cell r="Y848">
            <v>1.7</v>
          </cell>
          <cell r="Z848">
            <v>13.6</v>
          </cell>
          <cell r="AA848">
            <v>1.7</v>
          </cell>
        </row>
        <row r="849">
          <cell r="E849" t="str">
            <v>766-098841-018</v>
          </cell>
          <cell r="F849" t="str">
            <v>ELECTRO-MECHANICAL</v>
          </cell>
          <cell r="G849" t="str">
            <v>A</v>
          </cell>
          <cell r="H849" t="str">
            <v>FTG,RESTRICTOR,FIXED ORF</v>
          </cell>
          <cell r="I849">
            <v>4</v>
          </cell>
          <cell r="J849">
            <v>4</v>
          </cell>
          <cell r="K849" t="str">
            <v>EA</v>
          </cell>
          <cell r="L849" t="str">
            <v xml:space="preserve"> </v>
          </cell>
          <cell r="M849" t="str">
            <v xml:space="preserve">   </v>
          </cell>
          <cell r="N849" t="str">
            <v>L</v>
          </cell>
          <cell r="O849" t="str">
            <v>VALIN CORP</v>
          </cell>
          <cell r="P849" t="str">
            <v>DYNAMCO</v>
          </cell>
          <cell r="Q849" t="str">
            <v>RF318</v>
          </cell>
          <cell r="S849">
            <v>17.600000000000001</v>
          </cell>
          <cell r="T849">
            <v>70.400000000000006</v>
          </cell>
          <cell r="U849">
            <v>17.600000000000001</v>
          </cell>
          <cell r="V849">
            <v>70.400000000000006</v>
          </cell>
          <cell r="W849">
            <v>17.600000000000001</v>
          </cell>
          <cell r="X849">
            <v>70.400000000000006</v>
          </cell>
          <cell r="Y849">
            <v>17.600000000000001</v>
          </cell>
          <cell r="Z849">
            <v>70.400000000000006</v>
          </cell>
          <cell r="AA849">
            <v>17.600000000000001</v>
          </cell>
        </row>
        <row r="850">
          <cell r="E850" t="str">
            <v>645-274502-001</v>
          </cell>
          <cell r="F850" t="str">
            <v>ELECTRO-MECHANICAL</v>
          </cell>
          <cell r="G850" t="str">
            <v>B</v>
          </cell>
          <cell r="H850" t="str">
            <v>SW,DGTL FL,0.5-25 L/MIN,1/4 PORT,NPN OUT</v>
          </cell>
          <cell r="I850">
            <v>1</v>
          </cell>
          <cell r="J850">
            <v>1</v>
          </cell>
          <cell r="K850" t="str">
            <v>EA</v>
          </cell>
          <cell r="L850" t="str">
            <v xml:space="preserve"> </v>
          </cell>
          <cell r="M850" t="str">
            <v xml:space="preserve">   </v>
          </cell>
          <cell r="N850" t="str">
            <v>L</v>
          </cell>
          <cell r="O850" t="str">
            <v>FLODRAULIC GROUP</v>
          </cell>
          <cell r="P850" t="str">
            <v>SMC</v>
          </cell>
          <cell r="Q850" t="str">
            <v>PFM725S-N7-C-MN-Z</v>
          </cell>
          <cell r="S850">
            <v>208.85</v>
          </cell>
          <cell r="T850">
            <v>208.85</v>
          </cell>
          <cell r="U850">
            <v>208.85</v>
          </cell>
          <cell r="V850">
            <v>208.85</v>
          </cell>
          <cell r="W850">
            <v>208.85</v>
          </cell>
          <cell r="X850">
            <v>208.85</v>
          </cell>
          <cell r="Y850">
            <v>208.85</v>
          </cell>
          <cell r="Z850">
            <v>208.85</v>
          </cell>
          <cell r="AA850">
            <v>208.85</v>
          </cell>
        </row>
        <row r="851">
          <cell r="E851" t="str">
            <v>60-263265-00</v>
          </cell>
          <cell r="F851" t="str">
            <v>ELECTRO-MECHANICAL</v>
          </cell>
          <cell r="G851" t="str">
            <v>A</v>
          </cell>
          <cell r="H851" t="str">
            <v>FTG,TUBE,PLASTIC,UNION1/8', ONE TOUCH</v>
          </cell>
          <cell r="I851">
            <v>2</v>
          </cell>
          <cell r="J851">
            <v>2</v>
          </cell>
          <cell r="K851" t="str">
            <v>EA</v>
          </cell>
          <cell r="L851" t="str">
            <v>Y</v>
          </cell>
          <cell r="M851" t="str">
            <v xml:space="preserve">   </v>
          </cell>
          <cell r="N851" t="str">
            <v>L</v>
          </cell>
          <cell r="O851" t="str">
            <v>FLODRAULIC GROUP</v>
          </cell>
          <cell r="P851" t="str">
            <v>SMC</v>
          </cell>
          <cell r="Q851" t="str">
            <v>KQ2U01-00</v>
          </cell>
          <cell r="S851">
            <v>3.82</v>
          </cell>
          <cell r="T851">
            <v>7.64</v>
          </cell>
          <cell r="U851">
            <v>3.82</v>
          </cell>
          <cell r="V851">
            <v>7.64</v>
          </cell>
          <cell r="W851">
            <v>3.82</v>
          </cell>
          <cell r="X851">
            <v>7.64</v>
          </cell>
          <cell r="Y851">
            <v>3.82</v>
          </cell>
          <cell r="Z851">
            <v>7.64</v>
          </cell>
          <cell r="AA851">
            <v>3.82</v>
          </cell>
        </row>
        <row r="852">
          <cell r="E852" t="str">
            <v>22-260096-00</v>
          </cell>
          <cell r="F852" t="str">
            <v>ELECTRO-MECHANICAL</v>
          </cell>
          <cell r="G852" t="str">
            <v>A</v>
          </cell>
          <cell r="H852" t="str">
            <v>FTG,TUBE,UNION Y, 1/4</v>
          </cell>
          <cell r="I852">
            <v>1</v>
          </cell>
          <cell r="J852">
            <v>1</v>
          </cell>
          <cell r="K852" t="str">
            <v>EA</v>
          </cell>
          <cell r="L852" t="str">
            <v>Y</v>
          </cell>
          <cell r="M852" t="str">
            <v xml:space="preserve">   </v>
          </cell>
          <cell r="N852" t="str">
            <v>L</v>
          </cell>
          <cell r="O852" t="str">
            <v>SMC</v>
          </cell>
          <cell r="P852" t="str">
            <v>SMC</v>
          </cell>
          <cell r="Q852" t="str">
            <v>KQ2U07-00</v>
          </cell>
          <cell r="S852">
            <v>2.5499999999999998</v>
          </cell>
          <cell r="T852">
            <v>2.5499999999999998</v>
          </cell>
          <cell r="U852">
            <v>2.5499999999999998</v>
          </cell>
          <cell r="V852">
            <v>2.5499999999999998</v>
          </cell>
          <cell r="W852">
            <v>2.5499999999999998</v>
          </cell>
          <cell r="X852">
            <v>2.5499999999999998</v>
          </cell>
          <cell r="Y852">
            <v>2.5499999999999998</v>
          </cell>
          <cell r="Z852">
            <v>2.5499999999999998</v>
          </cell>
          <cell r="AA852">
            <v>2.5499999999999998</v>
          </cell>
        </row>
        <row r="853">
          <cell r="E853" t="str">
            <v>22-456887-00</v>
          </cell>
          <cell r="F853" t="str">
            <v>ELECTRO-MECHANICAL</v>
          </cell>
          <cell r="G853">
            <v>1</v>
          </cell>
          <cell r="H853" t="str">
            <v>FTG,ADPTR,STRAIGHT,1/4X1/8,ONE TOUCH</v>
          </cell>
          <cell r="I853">
            <v>2</v>
          </cell>
          <cell r="J853">
            <v>2</v>
          </cell>
          <cell r="K853" t="str">
            <v>EA</v>
          </cell>
          <cell r="L853" t="str">
            <v>Y</v>
          </cell>
          <cell r="M853" t="str">
            <v xml:space="preserve">   </v>
          </cell>
          <cell r="N853" t="str">
            <v>L</v>
          </cell>
          <cell r="O853" t="str">
            <v>FLODRAULIC GROUP</v>
          </cell>
          <cell r="P853" t="str">
            <v>SMC</v>
          </cell>
          <cell r="Q853" t="str">
            <v>KQ2R01-07A</v>
          </cell>
          <cell r="S853">
            <v>0.87</v>
          </cell>
          <cell r="T853">
            <v>1.74</v>
          </cell>
          <cell r="U853">
            <v>0.87</v>
          </cell>
          <cell r="V853">
            <v>1.74</v>
          </cell>
          <cell r="W853">
            <v>0.87</v>
          </cell>
          <cell r="X853">
            <v>1.74</v>
          </cell>
          <cell r="Y853">
            <v>0.87</v>
          </cell>
          <cell r="Z853">
            <v>1.74</v>
          </cell>
          <cell r="AA853">
            <v>0.87</v>
          </cell>
        </row>
        <row r="854">
          <cell r="E854" t="str">
            <v>31-00228-00</v>
          </cell>
          <cell r="F854" t="str">
            <v>ELECTRO-MECHANICAL</v>
          </cell>
          <cell r="G854" t="str">
            <v>A</v>
          </cell>
          <cell r="H854" t="str">
            <v>TIE MOUNT,SCREW MOUNT</v>
          </cell>
          <cell r="I854">
            <v>3</v>
          </cell>
          <cell r="J854">
            <v>3</v>
          </cell>
          <cell r="K854" t="str">
            <v>EA</v>
          </cell>
          <cell r="L854" t="str">
            <v>Y</v>
          </cell>
          <cell r="M854" t="str">
            <v xml:space="preserve">   </v>
          </cell>
          <cell r="N854" t="str">
            <v>L</v>
          </cell>
          <cell r="O854" t="str">
            <v>HEILIND</v>
          </cell>
          <cell r="P854" t="str">
            <v>3rd Party Supplier/Generic Website</v>
          </cell>
          <cell r="Q854" t="str">
            <v>TM3S10-C</v>
          </cell>
          <cell r="S854">
            <v>1.59</v>
          </cell>
          <cell r="T854">
            <v>4.7700000000000005</v>
          </cell>
          <cell r="U854">
            <v>1.59</v>
          </cell>
          <cell r="V854">
            <v>4.7700000000000005</v>
          </cell>
          <cell r="W854">
            <v>1.59</v>
          </cell>
          <cell r="X854">
            <v>4.7700000000000005</v>
          </cell>
          <cell r="Y854">
            <v>1.59</v>
          </cell>
          <cell r="Z854">
            <v>4.7700000000000005</v>
          </cell>
          <cell r="AA854">
            <v>1.59</v>
          </cell>
        </row>
        <row r="855">
          <cell r="E855" t="str">
            <v>21-041906-06</v>
          </cell>
          <cell r="F855" t="str">
            <v>HARDWARE</v>
          </cell>
          <cell r="G855" t="str">
            <v>A</v>
          </cell>
          <cell r="H855" t="str">
            <v>SCRW,BUT,HEX,10-32x.375,SS</v>
          </cell>
          <cell r="I855">
            <v>3</v>
          </cell>
          <cell r="J855">
            <v>3</v>
          </cell>
          <cell r="K855" t="str">
            <v>EA</v>
          </cell>
          <cell r="L855" t="str">
            <v>Y</v>
          </cell>
          <cell r="M855" t="str">
            <v xml:space="preserve">   </v>
          </cell>
          <cell r="N855" t="str">
            <v>L</v>
          </cell>
          <cell r="O855" t="str">
            <v>PRO-STAINLESS</v>
          </cell>
          <cell r="P855" t="str">
            <v>PRO STAINLESS</v>
          </cell>
          <cell r="Q855" t="str">
            <v>SCR,BUT,HEX 10-32X</v>
          </cell>
          <cell r="S855">
            <v>0.04</v>
          </cell>
          <cell r="T855">
            <v>0.12</v>
          </cell>
          <cell r="U855">
            <v>0.04</v>
          </cell>
          <cell r="V855">
            <v>0.12</v>
          </cell>
          <cell r="W855">
            <v>0.04</v>
          </cell>
          <cell r="X855">
            <v>0.12</v>
          </cell>
          <cell r="Y855">
            <v>0.04</v>
          </cell>
          <cell r="Z855">
            <v>0.12</v>
          </cell>
          <cell r="AA855">
            <v>0.04</v>
          </cell>
        </row>
        <row r="856">
          <cell r="E856" t="str">
            <v>21-042023-04</v>
          </cell>
          <cell r="F856" t="str">
            <v>HARDWARE</v>
          </cell>
          <cell r="G856" t="str">
            <v>B</v>
          </cell>
          <cell r="H856" t="str">
            <v>WASHER, FLAT, 4, SST</v>
          </cell>
          <cell r="I856">
            <v>4</v>
          </cell>
          <cell r="J856">
            <v>4</v>
          </cell>
          <cell r="K856" t="str">
            <v>EA</v>
          </cell>
          <cell r="L856" t="str">
            <v>Y</v>
          </cell>
          <cell r="M856" t="str">
            <v xml:space="preserve">   </v>
          </cell>
          <cell r="N856" t="str">
            <v>L</v>
          </cell>
          <cell r="O856" t="str">
            <v>AIH</v>
          </cell>
          <cell r="S856">
            <v>0.02</v>
          </cell>
          <cell r="T856">
            <v>0.08</v>
          </cell>
          <cell r="U856">
            <v>0.02</v>
          </cell>
          <cell r="V856">
            <v>0.08</v>
          </cell>
          <cell r="W856">
            <v>0.02</v>
          </cell>
          <cell r="X856">
            <v>0.08</v>
          </cell>
          <cell r="Y856">
            <v>0.02</v>
          </cell>
          <cell r="Z856">
            <v>0.08</v>
          </cell>
          <cell r="AA856">
            <v>0.02</v>
          </cell>
        </row>
        <row r="857">
          <cell r="E857" t="str">
            <v>21-042024-03</v>
          </cell>
          <cell r="F857" t="str">
            <v>HARDWARE</v>
          </cell>
          <cell r="G857" t="str">
            <v>A</v>
          </cell>
          <cell r="H857" t="str">
            <v>WASHER,LOCK,4,SS</v>
          </cell>
          <cell r="I857">
            <v>4</v>
          </cell>
          <cell r="J857">
            <v>4</v>
          </cell>
          <cell r="K857" t="str">
            <v>EA</v>
          </cell>
          <cell r="L857" t="str">
            <v>Y</v>
          </cell>
          <cell r="M857" t="str">
            <v xml:space="preserve">   </v>
          </cell>
          <cell r="N857" t="str">
            <v>L</v>
          </cell>
          <cell r="O857" t="str">
            <v>AIH</v>
          </cell>
          <cell r="P857" t="str">
            <v>MCMASTER-CARR</v>
          </cell>
          <cell r="Q857" t="str">
            <v>BY DESCRIPTION</v>
          </cell>
          <cell r="S857">
            <v>0.01</v>
          </cell>
          <cell r="T857">
            <v>0.04</v>
          </cell>
          <cell r="U857">
            <v>0.01</v>
          </cell>
          <cell r="V857">
            <v>0.04</v>
          </cell>
          <cell r="W857">
            <v>0.01</v>
          </cell>
          <cell r="X857">
            <v>0.04</v>
          </cell>
          <cell r="Y857">
            <v>0.01</v>
          </cell>
          <cell r="Z857">
            <v>0.04</v>
          </cell>
          <cell r="AA857">
            <v>0.01</v>
          </cell>
        </row>
        <row r="858">
          <cell r="E858" t="str">
            <v>21-041264-16</v>
          </cell>
          <cell r="F858" t="str">
            <v>HARDWARE</v>
          </cell>
          <cell r="G858" t="str">
            <v>B</v>
          </cell>
          <cell r="H858" t="str">
            <v>SCRW,SKT,HEX,4-40 X 1,SST</v>
          </cell>
          <cell r="I858">
            <v>3</v>
          </cell>
          <cell r="J858">
            <v>3</v>
          </cell>
          <cell r="K858" t="str">
            <v>EA</v>
          </cell>
          <cell r="L858" t="str">
            <v>Y</v>
          </cell>
          <cell r="M858" t="str">
            <v xml:space="preserve">   </v>
          </cell>
          <cell r="N858" t="str">
            <v>L</v>
          </cell>
          <cell r="O858" t="str">
            <v>AIH</v>
          </cell>
          <cell r="P858" t="str">
            <v>ORDER TO SPECIFICATION</v>
          </cell>
          <cell r="Q858" t="str">
            <v>ORDER TO SPECIFICATION</v>
          </cell>
          <cell r="S858">
            <v>0.12</v>
          </cell>
          <cell r="T858">
            <v>0.36</v>
          </cell>
          <cell r="U858">
            <v>0.12</v>
          </cell>
          <cell r="V858">
            <v>0.36</v>
          </cell>
          <cell r="W858">
            <v>0.12</v>
          </cell>
          <cell r="X858">
            <v>0.36</v>
          </cell>
          <cell r="Y858">
            <v>0.12</v>
          </cell>
          <cell r="Z858">
            <v>0.36</v>
          </cell>
          <cell r="AA858">
            <v>0.12</v>
          </cell>
        </row>
        <row r="859">
          <cell r="E859" t="str">
            <v>202-153766-001</v>
          </cell>
          <cell r="G859" t="str">
            <v>C</v>
          </cell>
          <cell r="H859" t="str">
            <v>SPEC,SST FASTENERS,INCH SERIES</v>
          </cell>
          <cell r="I859">
            <v>1</v>
          </cell>
          <cell r="J859">
            <v>3</v>
          </cell>
          <cell r="K859" t="str">
            <v>EA</v>
          </cell>
          <cell r="L859" t="str">
            <v>Y</v>
          </cell>
          <cell r="M859" t="str">
            <v xml:space="preserve">   </v>
          </cell>
          <cell r="N859" t="str">
            <v>Z</v>
          </cell>
          <cell r="O859" t="str">
            <v>ZZ</v>
          </cell>
          <cell r="T859">
            <v>0</v>
          </cell>
          <cell r="V859">
            <v>0</v>
          </cell>
          <cell r="X859">
            <v>0</v>
          </cell>
          <cell r="Z859">
            <v>0</v>
          </cell>
        </row>
        <row r="860">
          <cell r="E860" t="str">
            <v>202-065546-001</v>
          </cell>
          <cell r="G860" t="str">
            <v>A</v>
          </cell>
          <cell r="H860" t="str">
            <v>SPEC,VISIBLY CLEAN</v>
          </cell>
          <cell r="I860">
            <v>1</v>
          </cell>
          <cell r="J860">
            <v>3</v>
          </cell>
          <cell r="K860" t="str">
            <v>EA</v>
          </cell>
          <cell r="L860" t="str">
            <v>Y</v>
          </cell>
          <cell r="M860" t="str">
            <v xml:space="preserve">   </v>
          </cell>
          <cell r="N860" t="str">
            <v>Z</v>
          </cell>
          <cell r="O860" t="str">
            <v>ZZ</v>
          </cell>
          <cell r="T860">
            <v>0</v>
          </cell>
          <cell r="V860">
            <v>0</v>
          </cell>
          <cell r="X860">
            <v>0</v>
          </cell>
          <cell r="Z860">
            <v>0</v>
          </cell>
        </row>
        <row r="861">
          <cell r="E861" t="str">
            <v>21-041264-14</v>
          </cell>
          <cell r="F861" t="str">
            <v>HARDWARE</v>
          </cell>
          <cell r="G861" t="str">
            <v>B</v>
          </cell>
          <cell r="H861" t="str">
            <v>SCRW,SKT,HEX,4-40 X 7/8,SST</v>
          </cell>
          <cell r="I861">
            <v>1</v>
          </cell>
          <cell r="J861">
            <v>1</v>
          </cell>
          <cell r="K861" t="str">
            <v>EA</v>
          </cell>
          <cell r="L861" t="str">
            <v>Y</v>
          </cell>
          <cell r="M861" t="str">
            <v xml:space="preserve">   </v>
          </cell>
          <cell r="N861" t="str">
            <v>L</v>
          </cell>
          <cell r="O861" t="str">
            <v>AIH</v>
          </cell>
          <cell r="P861" t="str">
            <v>ORDER TO SPECIFICATION</v>
          </cell>
          <cell r="Q861" t="str">
            <v>ORDER TO SPECIFICATION</v>
          </cell>
          <cell r="S861">
            <v>0.06</v>
          </cell>
          <cell r="T861">
            <v>0.06</v>
          </cell>
          <cell r="U861">
            <v>0.06</v>
          </cell>
          <cell r="V861">
            <v>0.06</v>
          </cell>
          <cell r="W861">
            <v>0.06</v>
          </cell>
          <cell r="X861">
            <v>0.06</v>
          </cell>
          <cell r="Y861">
            <v>0.06</v>
          </cell>
          <cell r="Z861">
            <v>0.06</v>
          </cell>
          <cell r="AA861">
            <v>0.06</v>
          </cell>
        </row>
        <row r="862">
          <cell r="E862" t="str">
            <v>202-153766-001</v>
          </cell>
          <cell r="G862" t="str">
            <v>C</v>
          </cell>
          <cell r="H862" t="str">
            <v>SPEC,SST FASTENERS,INCH SERIES</v>
          </cell>
          <cell r="I862">
            <v>1</v>
          </cell>
          <cell r="J862">
            <v>1</v>
          </cell>
          <cell r="K862" t="str">
            <v>EA</v>
          </cell>
          <cell r="L862" t="str">
            <v>Y</v>
          </cell>
          <cell r="M862" t="str">
            <v xml:space="preserve">   </v>
          </cell>
          <cell r="N862" t="str">
            <v>Z</v>
          </cell>
          <cell r="O862" t="str">
            <v>ZZ</v>
          </cell>
          <cell r="T862">
            <v>0</v>
          </cell>
          <cell r="V862">
            <v>0</v>
          </cell>
          <cell r="X862">
            <v>0</v>
          </cell>
          <cell r="Z862">
            <v>0</v>
          </cell>
        </row>
        <row r="863">
          <cell r="E863" t="str">
            <v>202-065546-001</v>
          </cell>
          <cell r="G863" t="str">
            <v>A</v>
          </cell>
          <cell r="H863" t="str">
            <v>SPEC,VISIBLY CLEAN</v>
          </cell>
          <cell r="I863">
            <v>1</v>
          </cell>
          <cell r="J863">
            <v>1</v>
          </cell>
          <cell r="K863" t="str">
            <v>EA</v>
          </cell>
          <cell r="L863" t="str">
            <v>Y</v>
          </cell>
          <cell r="M863" t="str">
            <v xml:space="preserve">   </v>
          </cell>
          <cell r="N863" t="str">
            <v>Z</v>
          </cell>
          <cell r="O863" t="str">
            <v>ZZ</v>
          </cell>
          <cell r="T863">
            <v>0</v>
          </cell>
          <cell r="V863">
            <v>0</v>
          </cell>
          <cell r="X863">
            <v>0</v>
          </cell>
          <cell r="Z863">
            <v>0</v>
          </cell>
        </row>
        <row r="864">
          <cell r="E864" t="str">
            <v>20-111824-00</v>
          </cell>
          <cell r="F864" t="str">
            <v>ELECTRO-MECHANICAL</v>
          </cell>
          <cell r="G864" t="str">
            <v>A</v>
          </cell>
          <cell r="H864" t="str">
            <v>TUBING,1/8ODX0.030 WALL,PFA</v>
          </cell>
          <cell r="I864">
            <v>7</v>
          </cell>
          <cell r="J864">
            <v>7</v>
          </cell>
          <cell r="K864" t="str">
            <v>FT</v>
          </cell>
          <cell r="L864" t="str">
            <v>Y</v>
          </cell>
          <cell r="M864" t="str">
            <v xml:space="preserve">   </v>
          </cell>
          <cell r="N864" t="str">
            <v>L</v>
          </cell>
          <cell r="O864" t="str">
            <v>SEMITORR</v>
          </cell>
          <cell r="P864" t="str">
            <v>FLUOROLINE</v>
          </cell>
          <cell r="Q864" t="str">
            <v>AT125-030</v>
          </cell>
          <cell r="S864">
            <v>1.1100000000000001</v>
          </cell>
          <cell r="T864">
            <v>7.7700000000000005</v>
          </cell>
          <cell r="U864">
            <v>1.1100000000000001</v>
          </cell>
          <cell r="V864">
            <v>7.7700000000000005</v>
          </cell>
          <cell r="W864">
            <v>1.1100000000000001</v>
          </cell>
          <cell r="X864">
            <v>7.7700000000000005</v>
          </cell>
          <cell r="Y864">
            <v>1.1100000000000001</v>
          </cell>
          <cell r="Z864">
            <v>7.7700000000000005</v>
          </cell>
          <cell r="AA864">
            <v>1.1100000000000001</v>
          </cell>
        </row>
        <row r="865">
          <cell r="E865" t="str">
            <v>60-338699-00</v>
          </cell>
          <cell r="F865" t="str">
            <v>ELECTRO-MECHANICAL</v>
          </cell>
          <cell r="G865" t="str">
            <v>A</v>
          </cell>
          <cell r="H865" t="str">
            <v>TUBING,1/4,0.047,PFA,C3ALTUS</v>
          </cell>
          <cell r="I865">
            <v>1</v>
          </cell>
          <cell r="J865">
            <v>1</v>
          </cell>
          <cell r="K865" t="str">
            <v>FT</v>
          </cell>
          <cell r="L865" t="str">
            <v>Y</v>
          </cell>
          <cell r="M865" t="str">
            <v xml:space="preserve">   </v>
          </cell>
          <cell r="N865" t="str">
            <v>L</v>
          </cell>
          <cell r="O865" t="str">
            <v>SWAGELOK SW</v>
          </cell>
          <cell r="P865" t="str">
            <v>SWAGELOK</v>
          </cell>
          <cell r="Q865" t="str">
            <v>PFA-T4-047-100</v>
          </cell>
          <cell r="S865">
            <v>2.96</v>
          </cell>
          <cell r="T865">
            <v>2.96</v>
          </cell>
          <cell r="U865">
            <v>2.96</v>
          </cell>
          <cell r="V865">
            <v>2.96</v>
          </cell>
          <cell r="W865">
            <v>2.96</v>
          </cell>
          <cell r="X865">
            <v>2.96</v>
          </cell>
          <cell r="Y865">
            <v>2.96</v>
          </cell>
          <cell r="Z865">
            <v>2.96</v>
          </cell>
          <cell r="AA865">
            <v>2.96</v>
          </cell>
        </row>
        <row r="866">
          <cell r="E866" t="str">
            <v>920-152911-001</v>
          </cell>
          <cell r="F866" t="str">
            <v>ELECTRO-MECHANICAL</v>
          </cell>
          <cell r="G866" t="str">
            <v>A</v>
          </cell>
          <cell r="H866" t="str">
            <v>FTG,TUBE,BHD,ONE-TOUCH UN,1/8TUBE,SST</v>
          </cell>
          <cell r="I866">
            <v>4</v>
          </cell>
          <cell r="J866">
            <v>4</v>
          </cell>
          <cell r="K866" t="str">
            <v>EA</v>
          </cell>
          <cell r="L866" t="str">
            <v xml:space="preserve"> </v>
          </cell>
          <cell r="M866" t="str">
            <v xml:space="preserve">   </v>
          </cell>
          <cell r="N866" t="str">
            <v>L</v>
          </cell>
          <cell r="O866" t="str">
            <v>FLODRAULIC GROUP</v>
          </cell>
          <cell r="P866" t="str">
            <v>SMC</v>
          </cell>
          <cell r="Q866" t="str">
            <v>KQG2E01-00</v>
          </cell>
          <cell r="S866">
            <v>26.8</v>
          </cell>
          <cell r="T866">
            <v>107.2</v>
          </cell>
          <cell r="U866">
            <v>26.8</v>
          </cell>
          <cell r="V866">
            <v>107.2</v>
          </cell>
          <cell r="W866">
            <v>26.8</v>
          </cell>
          <cell r="X866">
            <v>107.2</v>
          </cell>
          <cell r="Y866">
            <v>26.8</v>
          </cell>
          <cell r="Z866">
            <v>107.2</v>
          </cell>
          <cell r="AA866">
            <v>26.8</v>
          </cell>
        </row>
        <row r="867">
          <cell r="E867" t="str">
            <v>31-00155-00</v>
          </cell>
          <cell r="F867" t="str">
            <v>ELECTRO-MECHANICAL</v>
          </cell>
          <cell r="G867" t="str">
            <v>A</v>
          </cell>
          <cell r="H867" t="str">
            <v>TIE WRAP,3.6 NYLON</v>
          </cell>
          <cell r="I867">
            <v>11</v>
          </cell>
          <cell r="J867">
            <v>11</v>
          </cell>
          <cell r="K867" t="str">
            <v>EA</v>
          </cell>
          <cell r="L867" t="str">
            <v>Y</v>
          </cell>
          <cell r="M867" t="str">
            <v xml:space="preserve">   </v>
          </cell>
          <cell r="N867" t="str">
            <v>L</v>
          </cell>
          <cell r="O867" t="str">
            <v>OPTIMAS</v>
          </cell>
          <cell r="P867" t="str">
            <v>THOMAS &amp; BETTS</v>
          </cell>
          <cell r="Q867" t="str">
            <v>TY23M</v>
          </cell>
          <cell r="S867">
            <v>0.13</v>
          </cell>
          <cell r="T867">
            <v>1.4300000000000002</v>
          </cell>
          <cell r="U867">
            <v>0.13</v>
          </cell>
          <cell r="V867">
            <v>1.4300000000000002</v>
          </cell>
          <cell r="W867">
            <v>0.13</v>
          </cell>
          <cell r="X867">
            <v>1.4300000000000002</v>
          </cell>
          <cell r="Y867">
            <v>0.13</v>
          </cell>
          <cell r="Z867">
            <v>1.4300000000000002</v>
          </cell>
          <cell r="AA867">
            <v>0.13</v>
          </cell>
        </row>
        <row r="868">
          <cell r="E868" t="str">
            <v>67-268813-00</v>
          </cell>
          <cell r="G868" t="str">
            <v>D</v>
          </cell>
          <cell r="H868" t="str">
            <v>STANDARD,MECHANICAL DRAWING</v>
          </cell>
          <cell r="I868">
            <v>1</v>
          </cell>
          <cell r="J868">
            <v>1</v>
          </cell>
          <cell r="K868" t="str">
            <v>EA</v>
          </cell>
          <cell r="L868" t="str">
            <v>Y</v>
          </cell>
          <cell r="M868" t="str">
            <v xml:space="preserve">   </v>
          </cell>
          <cell r="N868" t="str">
            <v>Z</v>
          </cell>
          <cell r="O868" t="str">
            <v>ZZ</v>
          </cell>
          <cell r="T868">
            <v>0</v>
          </cell>
          <cell r="V868">
            <v>0</v>
          </cell>
          <cell r="X868">
            <v>0</v>
          </cell>
          <cell r="Z868">
            <v>0</v>
          </cell>
        </row>
        <row r="869">
          <cell r="E869" t="str">
            <v>202-065546-001</v>
          </cell>
          <cell r="G869" t="str">
            <v>A</v>
          </cell>
          <cell r="H869" t="str">
            <v>SPEC,VISIBLY CLEAN</v>
          </cell>
          <cell r="I869">
            <v>1</v>
          </cell>
          <cell r="J869">
            <v>1</v>
          </cell>
          <cell r="K869" t="str">
            <v>EA</v>
          </cell>
          <cell r="L869" t="str">
            <v>Y</v>
          </cell>
          <cell r="M869" t="str">
            <v xml:space="preserve">   </v>
          </cell>
          <cell r="N869" t="str">
            <v>Z</v>
          </cell>
          <cell r="O869" t="str">
            <v>ZZ</v>
          </cell>
          <cell r="T869">
            <v>0</v>
          </cell>
          <cell r="V869">
            <v>0</v>
          </cell>
          <cell r="X869">
            <v>0</v>
          </cell>
          <cell r="Z869">
            <v>0</v>
          </cell>
        </row>
        <row r="870">
          <cell r="E870" t="str">
            <v>603-090436-001</v>
          </cell>
          <cell r="G870" t="str">
            <v>J</v>
          </cell>
          <cell r="H870" t="str">
            <v>SPECIFICATION,PACKAGING</v>
          </cell>
          <cell r="I870">
            <v>1</v>
          </cell>
          <cell r="J870">
            <v>1</v>
          </cell>
          <cell r="K870" t="str">
            <v>EA</v>
          </cell>
          <cell r="L870" t="str">
            <v>Y</v>
          </cell>
          <cell r="M870" t="str">
            <v xml:space="preserve">   </v>
          </cell>
          <cell r="N870" t="str">
            <v>Z</v>
          </cell>
          <cell r="O870" t="str">
            <v>ZZ</v>
          </cell>
          <cell r="T870">
            <v>0</v>
          </cell>
          <cell r="V870">
            <v>0</v>
          </cell>
          <cell r="X870">
            <v>0</v>
          </cell>
          <cell r="Z870">
            <v>0</v>
          </cell>
        </row>
        <row r="871">
          <cell r="E871" t="str">
            <v>251-279778-100</v>
          </cell>
          <cell r="G871" t="str">
            <v>C</v>
          </cell>
          <cell r="H871" t="str">
            <v>P-ID,VXT-DT E,HIGH TEMP</v>
          </cell>
          <cell r="I871">
            <v>1</v>
          </cell>
          <cell r="J871">
            <v>1</v>
          </cell>
          <cell r="K871" t="str">
            <v>EA</v>
          </cell>
          <cell r="L871" t="str">
            <v xml:space="preserve"> </v>
          </cell>
          <cell r="M871" t="str">
            <v xml:space="preserve">   </v>
          </cell>
          <cell r="N871" t="str">
            <v>Z</v>
          </cell>
          <cell r="O871" t="str">
            <v>ZZ</v>
          </cell>
          <cell r="T871">
            <v>0</v>
          </cell>
          <cell r="V871">
            <v>0</v>
          </cell>
          <cell r="X871">
            <v>0</v>
          </cell>
          <cell r="Z871">
            <v>0</v>
          </cell>
        </row>
        <row r="872">
          <cell r="E872" t="str">
            <v>67-268813-00</v>
          </cell>
          <cell r="G872" t="str">
            <v>D</v>
          </cell>
          <cell r="H872" t="str">
            <v>STANDARD,MECHANICAL DRAWING</v>
          </cell>
          <cell r="I872">
            <v>1</v>
          </cell>
          <cell r="J872">
            <v>1</v>
          </cell>
          <cell r="K872" t="str">
            <v>EA</v>
          </cell>
          <cell r="L872" t="str">
            <v>Y</v>
          </cell>
          <cell r="M872" t="str">
            <v xml:space="preserve">   </v>
          </cell>
          <cell r="N872" t="str">
            <v>Z</v>
          </cell>
          <cell r="O872" t="str">
            <v>ZZ</v>
          </cell>
          <cell r="T872">
            <v>0</v>
          </cell>
          <cell r="V872">
            <v>0</v>
          </cell>
          <cell r="X872">
            <v>0</v>
          </cell>
          <cell r="Z872">
            <v>0</v>
          </cell>
        </row>
        <row r="873">
          <cell r="E873" t="str">
            <v>74-032409-00</v>
          </cell>
          <cell r="G873" t="str">
            <v>C</v>
          </cell>
          <cell r="H873" t="str">
            <v>WORKMANSHIP STANDARDS</v>
          </cell>
          <cell r="I873">
            <v>1</v>
          </cell>
          <cell r="J873">
            <v>1</v>
          </cell>
          <cell r="K873" t="str">
            <v>EA</v>
          </cell>
          <cell r="L873" t="str">
            <v>Y</v>
          </cell>
          <cell r="M873" t="str">
            <v xml:space="preserve">   </v>
          </cell>
          <cell r="N873" t="str">
            <v>Z</v>
          </cell>
          <cell r="O873" t="str">
            <v>ZZ</v>
          </cell>
          <cell r="T873">
            <v>0</v>
          </cell>
          <cell r="V873">
            <v>0</v>
          </cell>
          <cell r="X873">
            <v>0</v>
          </cell>
          <cell r="Z873">
            <v>0</v>
          </cell>
        </row>
        <row r="874">
          <cell r="E874" t="str">
            <v>34-115474-00</v>
          </cell>
          <cell r="F874" t="str">
            <v>ELECTRO-MECHANICAL</v>
          </cell>
          <cell r="G874" t="str">
            <v>A</v>
          </cell>
          <cell r="H874" t="str">
            <v>TERM BLK,END ANCHOR</v>
          </cell>
          <cell r="I874">
            <v>4</v>
          </cell>
          <cell r="J874">
            <v>4</v>
          </cell>
          <cell r="K874" t="str">
            <v>EA</v>
          </cell>
          <cell r="L874" t="str">
            <v>Y</v>
          </cell>
          <cell r="M874" t="str">
            <v xml:space="preserve">   </v>
          </cell>
          <cell r="N874" t="str">
            <v>L</v>
          </cell>
          <cell r="O874" t="str">
            <v>IEC SUPPLY</v>
          </cell>
          <cell r="P874" t="str">
            <v>PHOENIX CONTACT</v>
          </cell>
          <cell r="Q874">
            <v>1201662</v>
          </cell>
          <cell r="S874">
            <v>5.29</v>
          </cell>
          <cell r="T874">
            <v>21.16</v>
          </cell>
          <cell r="U874">
            <v>5.29</v>
          </cell>
          <cell r="V874">
            <v>21.16</v>
          </cell>
          <cell r="W874">
            <v>5.29</v>
          </cell>
          <cell r="X874">
            <v>21.16</v>
          </cell>
          <cell r="Y874">
            <v>5.29</v>
          </cell>
          <cell r="Z874">
            <v>21.16</v>
          </cell>
          <cell r="AA874">
            <v>5.29</v>
          </cell>
        </row>
        <row r="875">
          <cell r="E875" t="str">
            <v>22-396206-00</v>
          </cell>
          <cell r="F875" t="str">
            <v>ELECTRO-MECHANICAL</v>
          </cell>
          <cell r="G875" t="str">
            <v>A</v>
          </cell>
          <cell r="H875" t="str">
            <v>FTG,ONE-TOUCH UNION,BULKHEAD,1/4TUBE,31</v>
          </cell>
          <cell r="I875">
            <v>1</v>
          </cell>
          <cell r="J875">
            <v>1</v>
          </cell>
          <cell r="K875" t="str">
            <v>EA</v>
          </cell>
          <cell r="L875" t="str">
            <v>Y</v>
          </cell>
          <cell r="M875" t="str">
            <v xml:space="preserve">   </v>
          </cell>
          <cell r="N875" t="str">
            <v>L</v>
          </cell>
          <cell r="O875" t="str">
            <v>FLODRAULIC GROUP</v>
          </cell>
          <cell r="P875" t="str">
            <v>SMC</v>
          </cell>
          <cell r="Q875" t="str">
            <v>KQG2E07-00</v>
          </cell>
          <cell r="S875">
            <v>25.6</v>
          </cell>
          <cell r="T875">
            <v>25.6</v>
          </cell>
          <cell r="U875">
            <v>25.6</v>
          </cell>
          <cell r="V875">
            <v>25.6</v>
          </cell>
          <cell r="W875">
            <v>25.6</v>
          </cell>
          <cell r="X875">
            <v>25.6</v>
          </cell>
          <cell r="Y875">
            <v>25.6</v>
          </cell>
          <cell r="Z875">
            <v>25.6</v>
          </cell>
          <cell r="AA875">
            <v>60.22</v>
          </cell>
        </row>
        <row r="876">
          <cell r="E876" t="str">
            <v>21-041266-16</v>
          </cell>
          <cell r="F876" t="str">
            <v>HARDWARE</v>
          </cell>
          <cell r="G876" t="str">
            <v>A</v>
          </cell>
          <cell r="H876" t="str">
            <v>SCRW,SKT,HEX,6-32x1,SS</v>
          </cell>
          <cell r="I876">
            <v>2</v>
          </cell>
          <cell r="J876">
            <v>2</v>
          </cell>
          <cell r="K876" t="str">
            <v>EA</v>
          </cell>
          <cell r="L876" t="str">
            <v>Y</v>
          </cell>
          <cell r="M876" t="str">
            <v xml:space="preserve">   </v>
          </cell>
          <cell r="N876" t="str">
            <v>L</v>
          </cell>
          <cell r="O876" t="str">
            <v>OPTIMAS</v>
          </cell>
          <cell r="S876">
            <v>0.05</v>
          </cell>
          <cell r="T876">
            <v>0.1</v>
          </cell>
          <cell r="U876">
            <v>0.05</v>
          </cell>
          <cell r="V876">
            <v>0.1</v>
          </cell>
          <cell r="W876">
            <v>0.05</v>
          </cell>
          <cell r="X876">
            <v>0.1</v>
          </cell>
          <cell r="Y876">
            <v>0.05</v>
          </cell>
          <cell r="Z876">
            <v>0.1</v>
          </cell>
          <cell r="AA876">
            <v>0.05</v>
          </cell>
        </row>
        <row r="877">
          <cell r="E877" t="str">
            <v>718-A35969-003</v>
          </cell>
          <cell r="F877" t="str">
            <v>FABRICATED</v>
          </cell>
          <cell r="G877" t="str">
            <v>A</v>
          </cell>
          <cell r="H877" t="str">
            <v>MOD,HOSE,FLX,3/8,PTFE W/SST BRD,32 LG</v>
          </cell>
          <cell r="I877">
            <v>1</v>
          </cell>
          <cell r="J877">
            <v>1</v>
          </cell>
          <cell r="K877" t="str">
            <v>EA</v>
          </cell>
          <cell r="L877" t="str">
            <v xml:space="preserve"> </v>
          </cell>
          <cell r="M877" t="str">
            <v xml:space="preserve">   </v>
          </cell>
          <cell r="N877" t="str">
            <v>L</v>
          </cell>
          <cell r="O877" t="str">
            <v>Swagelok SW</v>
          </cell>
          <cell r="S877">
            <v>101.66</v>
          </cell>
          <cell r="T877">
            <v>101.66</v>
          </cell>
          <cell r="U877">
            <v>96.58</v>
          </cell>
          <cell r="V877">
            <v>96.58</v>
          </cell>
          <cell r="W877">
            <v>93.53</v>
          </cell>
          <cell r="X877">
            <v>93.53</v>
          </cell>
          <cell r="Y877">
            <v>91.49</v>
          </cell>
          <cell r="Z877">
            <v>91.49</v>
          </cell>
          <cell r="AA877">
            <v>91.49</v>
          </cell>
        </row>
        <row r="878">
          <cell r="E878" t="str">
            <v>950-333895-032</v>
          </cell>
          <cell r="G878" t="str">
            <v>A</v>
          </cell>
          <cell r="H878" t="str">
            <v>HOSE,FLEXIBLE,3/8 SIZE,W/O TAG,13IN LG</v>
          </cell>
          <cell r="I878">
            <v>1</v>
          </cell>
          <cell r="J878">
            <v>1</v>
          </cell>
          <cell r="K878" t="str">
            <v>EA</v>
          </cell>
          <cell r="L878" t="str">
            <v xml:space="preserve"> </v>
          </cell>
          <cell r="M878" t="str">
            <v xml:space="preserve">   </v>
          </cell>
          <cell r="N878" t="str">
            <v>L</v>
          </cell>
          <cell r="O878" t="str">
            <v>ZZ</v>
          </cell>
          <cell r="P878" t="str">
            <v>SWAGELOK</v>
          </cell>
          <cell r="Q878" t="str">
            <v>SS-XT6TA6TA6-32-DL</v>
          </cell>
          <cell r="T878">
            <v>0</v>
          </cell>
          <cell r="V878">
            <v>0</v>
          </cell>
          <cell r="X878">
            <v>0</v>
          </cell>
          <cell r="Z878">
            <v>0</v>
          </cell>
        </row>
        <row r="879">
          <cell r="E879" t="str">
            <v>67-268813-00</v>
          </cell>
          <cell r="G879" t="str">
            <v>D</v>
          </cell>
          <cell r="H879" t="str">
            <v>STANDARD,MECHANICAL DRAWING</v>
          </cell>
          <cell r="I879">
            <v>1</v>
          </cell>
          <cell r="J879">
            <v>1</v>
          </cell>
          <cell r="K879" t="str">
            <v>EA</v>
          </cell>
          <cell r="L879" t="str">
            <v>Y</v>
          </cell>
          <cell r="M879" t="str">
            <v xml:space="preserve">   </v>
          </cell>
          <cell r="N879" t="str">
            <v>Z</v>
          </cell>
          <cell r="O879" t="str">
            <v>ZZ</v>
          </cell>
          <cell r="T879">
            <v>0</v>
          </cell>
          <cell r="V879">
            <v>0</v>
          </cell>
          <cell r="X879">
            <v>0</v>
          </cell>
          <cell r="Z879">
            <v>0</v>
          </cell>
        </row>
        <row r="880">
          <cell r="E880" t="str">
            <v>74-032409-00</v>
          </cell>
          <cell r="G880" t="str">
            <v>C</v>
          </cell>
          <cell r="H880" t="str">
            <v>WORKMANSHIP STANDARDS</v>
          </cell>
          <cell r="I880">
            <v>1</v>
          </cell>
          <cell r="J880">
            <v>1</v>
          </cell>
          <cell r="K880" t="str">
            <v>EA</v>
          </cell>
          <cell r="L880" t="str">
            <v>Y</v>
          </cell>
          <cell r="M880" t="str">
            <v xml:space="preserve">   </v>
          </cell>
          <cell r="N880" t="str">
            <v>Z</v>
          </cell>
          <cell r="O880" t="str">
            <v>ZZ</v>
          </cell>
          <cell r="T880">
            <v>0</v>
          </cell>
          <cell r="V880">
            <v>0</v>
          </cell>
          <cell r="X880">
            <v>0</v>
          </cell>
          <cell r="Z880">
            <v>0</v>
          </cell>
        </row>
        <row r="881">
          <cell r="E881" t="str">
            <v>603-090436-001</v>
          </cell>
          <cell r="G881" t="str">
            <v>J</v>
          </cell>
          <cell r="H881" t="str">
            <v>SPECIFICATION,PACKAGING</v>
          </cell>
          <cell r="I881">
            <v>1</v>
          </cell>
          <cell r="J881">
            <v>1</v>
          </cell>
          <cell r="K881" t="str">
            <v>EA</v>
          </cell>
          <cell r="L881" t="str">
            <v>Y</v>
          </cell>
          <cell r="M881" t="str">
            <v xml:space="preserve">   </v>
          </cell>
          <cell r="N881" t="str">
            <v>Z</v>
          </cell>
          <cell r="O881" t="str">
            <v>ZZ</v>
          </cell>
          <cell r="T881">
            <v>0</v>
          </cell>
          <cell r="V881">
            <v>0</v>
          </cell>
          <cell r="X881">
            <v>0</v>
          </cell>
          <cell r="Z881">
            <v>0</v>
          </cell>
        </row>
        <row r="882">
          <cell r="E882" t="str">
            <v>718-A16068-001</v>
          </cell>
          <cell r="F882" t="str">
            <v>FABRICATED</v>
          </cell>
          <cell r="G882" t="str">
            <v>A</v>
          </cell>
          <cell r="H882" t="str">
            <v>MOD,HOSE,FLX,3/8,PTFE W/SST BRD,86 LG</v>
          </cell>
          <cell r="I882">
            <v>1</v>
          </cell>
          <cell r="J882">
            <v>1</v>
          </cell>
          <cell r="K882" t="str">
            <v>EA</v>
          </cell>
          <cell r="L882" t="str">
            <v xml:space="preserve"> </v>
          </cell>
          <cell r="M882" t="str">
            <v xml:space="preserve">   </v>
          </cell>
          <cell r="N882" t="str">
            <v>L</v>
          </cell>
          <cell r="O882" t="str">
            <v>SWAGELOK</v>
          </cell>
          <cell r="S882">
            <v>106.75</v>
          </cell>
          <cell r="T882">
            <v>106.75</v>
          </cell>
          <cell r="U882">
            <v>101.41</v>
          </cell>
          <cell r="V882">
            <v>101.41</v>
          </cell>
          <cell r="W882">
            <v>98.21</v>
          </cell>
          <cell r="X882">
            <v>98.21</v>
          </cell>
          <cell r="Y882">
            <v>96.08</v>
          </cell>
          <cell r="Z882">
            <v>96.08</v>
          </cell>
          <cell r="AA882">
            <v>96.08</v>
          </cell>
        </row>
        <row r="883">
          <cell r="E883" t="str">
            <v>950-299769-086</v>
          </cell>
          <cell r="G883" t="str">
            <v>A</v>
          </cell>
          <cell r="H883" t="str">
            <v>HOSE,FLEXIBLE,3/8 SIZE,W/O TAG,86IN LG</v>
          </cell>
          <cell r="I883">
            <v>1</v>
          </cell>
          <cell r="J883">
            <v>1</v>
          </cell>
          <cell r="K883" t="str">
            <v>EA</v>
          </cell>
          <cell r="L883" t="str">
            <v xml:space="preserve"> </v>
          </cell>
          <cell r="M883" t="str">
            <v xml:space="preserve">   </v>
          </cell>
          <cell r="N883" t="str">
            <v>L</v>
          </cell>
          <cell r="O883" t="str">
            <v>ZZ</v>
          </cell>
          <cell r="P883" t="str">
            <v>SWAGELOK</v>
          </cell>
          <cell r="Q883" t="str">
            <v>SS-XT6TA6TA6-86-DL</v>
          </cell>
          <cell r="T883">
            <v>0</v>
          </cell>
          <cell r="V883">
            <v>0</v>
          </cell>
          <cell r="X883">
            <v>0</v>
          </cell>
          <cell r="Z883">
            <v>0</v>
          </cell>
        </row>
        <row r="884">
          <cell r="E884" t="str">
            <v>21-041903-08</v>
          </cell>
          <cell r="F884" t="str">
            <v>HARDWARE</v>
          </cell>
          <cell r="G884" t="str">
            <v>A</v>
          </cell>
          <cell r="H884" t="str">
            <v>SCRW,BUT,HEX,6-32x.5,SS</v>
          </cell>
          <cell r="I884">
            <v>6</v>
          </cell>
          <cell r="J884">
            <v>6</v>
          </cell>
          <cell r="K884" t="str">
            <v>EA</v>
          </cell>
          <cell r="L884" t="str">
            <v>Y</v>
          </cell>
          <cell r="M884" t="str">
            <v xml:space="preserve">   </v>
          </cell>
          <cell r="N884" t="str">
            <v>L</v>
          </cell>
          <cell r="O884" t="str">
            <v>AIH</v>
          </cell>
          <cell r="S884">
            <v>4.4999999999999998E-2</v>
          </cell>
          <cell r="T884">
            <v>0.27</v>
          </cell>
          <cell r="U884">
            <v>4.4999999999999998E-2</v>
          </cell>
          <cell r="V884">
            <v>0.27</v>
          </cell>
          <cell r="W884">
            <v>4.4999999999999998E-2</v>
          </cell>
          <cell r="X884">
            <v>0.27</v>
          </cell>
          <cell r="Y884">
            <v>4.4999999999999998E-2</v>
          </cell>
          <cell r="Z884">
            <v>0.27</v>
          </cell>
          <cell r="AA884">
            <v>4.4999999999999998E-2</v>
          </cell>
        </row>
        <row r="885">
          <cell r="E885" t="str">
            <v>853-324095-001</v>
          </cell>
          <cell r="F885" t="str">
            <v>CABLES</v>
          </cell>
          <cell r="G885" t="str">
            <v>B</v>
          </cell>
          <cell r="H885" t="str">
            <v>CA,SIG,CDA FLOW SW</v>
          </cell>
          <cell r="I885">
            <v>1</v>
          </cell>
          <cell r="J885">
            <v>1</v>
          </cell>
          <cell r="K885" t="str">
            <v>EA</v>
          </cell>
          <cell r="L885" t="str">
            <v xml:space="preserve"> </v>
          </cell>
          <cell r="M885" t="str">
            <v xml:space="preserve">   </v>
          </cell>
          <cell r="N885" t="str">
            <v>L</v>
          </cell>
          <cell r="O885" t="str">
            <v>ROGAR</v>
          </cell>
          <cell r="S885">
            <v>570</v>
          </cell>
          <cell r="T885">
            <v>570</v>
          </cell>
          <cell r="U885">
            <v>570</v>
          </cell>
          <cell r="V885">
            <v>570</v>
          </cell>
          <cell r="W885">
            <v>560</v>
          </cell>
          <cell r="X885">
            <v>560</v>
          </cell>
          <cell r="Y885">
            <v>550</v>
          </cell>
          <cell r="Z885">
            <v>550</v>
          </cell>
          <cell r="AA885">
            <v>540</v>
          </cell>
        </row>
        <row r="886">
          <cell r="E886" t="str">
            <v>768-289422-001</v>
          </cell>
          <cell r="G886" t="str">
            <v>A</v>
          </cell>
          <cell r="H886" t="str">
            <v>SW,FL,DGTL,AIR,N2,20-200 LPM,3/8IN PORT</v>
          </cell>
          <cell r="I886">
            <v>1</v>
          </cell>
          <cell r="J886">
            <v>1</v>
          </cell>
          <cell r="K886" t="str">
            <v>EA</v>
          </cell>
          <cell r="L886" t="str">
            <v>Y</v>
          </cell>
          <cell r="M886" t="str">
            <v xml:space="preserve">   </v>
          </cell>
          <cell r="N886" t="str">
            <v>L</v>
          </cell>
          <cell r="O886" t="str">
            <v>ZZ</v>
          </cell>
          <cell r="P886" t="str">
            <v>SMC</v>
          </cell>
          <cell r="Q886" t="str">
            <v>PF2A721-N03-27</v>
          </cell>
          <cell r="T886">
            <v>0</v>
          </cell>
          <cell r="V886">
            <v>0</v>
          </cell>
          <cell r="X886">
            <v>0</v>
          </cell>
          <cell r="Z886">
            <v>0</v>
          </cell>
        </row>
        <row r="887">
          <cell r="E887" t="str">
            <v>10-00115-00</v>
          </cell>
          <cell r="G887" t="str">
            <v>A</v>
          </cell>
          <cell r="H887" t="str">
            <v>HEAT SHRINK TUBING,.187</v>
          </cell>
          <cell r="I887">
            <v>0.25</v>
          </cell>
          <cell r="J887">
            <v>0.25</v>
          </cell>
          <cell r="K887" t="str">
            <v>FT</v>
          </cell>
          <cell r="L887" t="str">
            <v>Y</v>
          </cell>
          <cell r="M887" t="str">
            <v xml:space="preserve">   </v>
          </cell>
          <cell r="N887" t="str">
            <v>L</v>
          </cell>
          <cell r="O887" t="str">
            <v>ZZ</v>
          </cell>
          <cell r="P887" t="str">
            <v>THOMAS &amp; BETTS</v>
          </cell>
          <cell r="Q887" t="str">
            <v>CP0187-025</v>
          </cell>
          <cell r="T887">
            <v>0</v>
          </cell>
          <cell r="V887">
            <v>0</v>
          </cell>
          <cell r="X887">
            <v>0</v>
          </cell>
          <cell r="Z887">
            <v>0</v>
          </cell>
        </row>
        <row r="888">
          <cell r="E888" t="str">
            <v>79-00021-02</v>
          </cell>
          <cell r="G888" t="str">
            <v>A</v>
          </cell>
          <cell r="H888" t="str">
            <v>LABEL,CBL MARKING,1X.5X1.5,BLANK,WRITE-O</v>
          </cell>
          <cell r="I888">
            <v>2</v>
          </cell>
          <cell r="J888">
            <v>2</v>
          </cell>
          <cell r="K888" t="str">
            <v>EA</v>
          </cell>
          <cell r="L888" t="str">
            <v>Y</v>
          </cell>
          <cell r="M888" t="str">
            <v xml:space="preserve">   </v>
          </cell>
          <cell r="N888" t="str">
            <v>L</v>
          </cell>
          <cell r="O888" t="str">
            <v>ZZ</v>
          </cell>
          <cell r="P888" t="str">
            <v>THOMAS &amp; BETTS</v>
          </cell>
          <cell r="Q888" t="str">
            <v>WLP-1112</v>
          </cell>
          <cell r="T888">
            <v>0</v>
          </cell>
          <cell r="V888">
            <v>0</v>
          </cell>
          <cell r="X888">
            <v>0</v>
          </cell>
          <cell r="Z888">
            <v>0</v>
          </cell>
        </row>
        <row r="889">
          <cell r="E889" t="str">
            <v>39-10021-00</v>
          </cell>
          <cell r="G889" t="str">
            <v>B</v>
          </cell>
          <cell r="H889" t="str">
            <v>CONN,9 PIN D MALE CRIMP</v>
          </cell>
          <cell r="I889">
            <v>1</v>
          </cell>
          <cell r="J889">
            <v>1</v>
          </cell>
          <cell r="K889" t="str">
            <v>EA</v>
          </cell>
          <cell r="L889" t="str">
            <v>Y</v>
          </cell>
          <cell r="M889" t="str">
            <v xml:space="preserve">   </v>
          </cell>
          <cell r="N889" t="str">
            <v>L</v>
          </cell>
          <cell r="O889" t="str">
            <v>ZZ</v>
          </cell>
          <cell r="P889" t="str">
            <v>ITT CANNON</v>
          </cell>
          <cell r="Q889" t="str">
            <v>DEU-9P-K87-F0</v>
          </cell>
          <cell r="T889">
            <v>0</v>
          </cell>
          <cell r="V889">
            <v>0</v>
          </cell>
          <cell r="X889">
            <v>0</v>
          </cell>
          <cell r="Z889">
            <v>0</v>
          </cell>
        </row>
        <row r="890">
          <cell r="E890" t="str">
            <v>669-116372-002</v>
          </cell>
          <cell r="G890" t="str">
            <v>A</v>
          </cell>
          <cell r="H890" t="str">
            <v>CONT,MALE,MACHINE CRIMP,24-20 AWG,ROHS</v>
          </cell>
          <cell r="I890">
            <v>3</v>
          </cell>
          <cell r="J890">
            <v>3</v>
          </cell>
          <cell r="K890" t="str">
            <v>EA</v>
          </cell>
          <cell r="L890" t="str">
            <v>Y</v>
          </cell>
          <cell r="M890" t="str">
            <v xml:space="preserve">   </v>
          </cell>
          <cell r="N890" t="str">
            <v>L</v>
          </cell>
          <cell r="O890" t="str">
            <v>ZZ</v>
          </cell>
          <cell r="P890" t="str">
            <v>ITT CANNON</v>
          </cell>
          <cell r="Q890" t="str">
            <v>030-1952-000</v>
          </cell>
          <cell r="T890">
            <v>0</v>
          </cell>
          <cell r="V890">
            <v>0</v>
          </cell>
          <cell r="X890">
            <v>0</v>
          </cell>
          <cell r="Z890">
            <v>0</v>
          </cell>
        </row>
        <row r="891">
          <cell r="E891" t="str">
            <v>668-062725-009</v>
          </cell>
          <cell r="G891" t="str">
            <v>A</v>
          </cell>
          <cell r="H891" t="str">
            <v>CONN,SHELL,DSUB,DEEP STR CLAMP</v>
          </cell>
          <cell r="I891">
            <v>1</v>
          </cell>
          <cell r="J891">
            <v>1</v>
          </cell>
          <cell r="K891" t="str">
            <v>EA</v>
          </cell>
          <cell r="L891" t="str">
            <v>Y</v>
          </cell>
          <cell r="M891" t="str">
            <v xml:space="preserve">   </v>
          </cell>
          <cell r="N891" t="str">
            <v>L</v>
          </cell>
          <cell r="O891" t="str">
            <v>ZZ</v>
          </cell>
          <cell r="P891" t="str">
            <v>ITT CANNON</v>
          </cell>
          <cell r="Q891" t="str">
            <v>DE24657</v>
          </cell>
          <cell r="T891">
            <v>0</v>
          </cell>
          <cell r="V891">
            <v>0</v>
          </cell>
          <cell r="X891">
            <v>0</v>
          </cell>
          <cell r="Z891">
            <v>0</v>
          </cell>
        </row>
        <row r="892">
          <cell r="E892" t="str">
            <v>668-008775-002</v>
          </cell>
          <cell r="G892" t="str">
            <v>G</v>
          </cell>
          <cell r="H892" t="str">
            <v>SCR LOCK ASSY KIT,1/2</v>
          </cell>
          <cell r="I892">
            <v>1</v>
          </cell>
          <cell r="J892">
            <v>1</v>
          </cell>
          <cell r="K892" t="str">
            <v>EA</v>
          </cell>
          <cell r="L892" t="str">
            <v>Y</v>
          </cell>
          <cell r="M892" t="str">
            <v xml:space="preserve">   </v>
          </cell>
          <cell r="N892" t="str">
            <v>L</v>
          </cell>
          <cell r="O892" t="str">
            <v>ZZ</v>
          </cell>
          <cell r="P892" t="str">
            <v>RAF ELECTRONIC HARDWARE</v>
          </cell>
          <cell r="Q892" t="str">
            <v>4750-6</v>
          </cell>
          <cell r="T892">
            <v>0</v>
          </cell>
          <cell r="V892">
            <v>0</v>
          </cell>
          <cell r="X892">
            <v>0</v>
          </cell>
          <cell r="Z892">
            <v>0</v>
          </cell>
        </row>
        <row r="893">
          <cell r="E893" t="str">
            <v>225-324095-001</v>
          </cell>
          <cell r="G893" t="str">
            <v>B</v>
          </cell>
          <cell r="H893" t="str">
            <v>DIAG,WRG,SIG,CDA FLOW SW</v>
          </cell>
          <cell r="I893">
            <v>1</v>
          </cell>
          <cell r="J893">
            <v>1</v>
          </cell>
          <cell r="K893" t="str">
            <v>EA</v>
          </cell>
          <cell r="L893" t="str">
            <v xml:space="preserve"> </v>
          </cell>
          <cell r="M893" t="str">
            <v xml:space="preserve">   </v>
          </cell>
          <cell r="N893" t="str">
            <v>Z</v>
          </cell>
          <cell r="O893" t="str">
            <v>ZZ</v>
          </cell>
          <cell r="T893">
            <v>0</v>
          </cell>
          <cell r="V893">
            <v>0</v>
          </cell>
          <cell r="X893">
            <v>0</v>
          </cell>
          <cell r="Z893">
            <v>0</v>
          </cell>
        </row>
        <row r="894">
          <cell r="E894" t="str">
            <v>74-10024-00</v>
          </cell>
          <cell r="G894" t="str">
            <v>P</v>
          </cell>
          <cell r="H894" t="str">
            <v>PROC. ELEC. ASS'Y INSTR.</v>
          </cell>
          <cell r="I894">
            <v>1</v>
          </cell>
          <cell r="J894">
            <v>1</v>
          </cell>
          <cell r="K894" t="str">
            <v>EA</v>
          </cell>
          <cell r="L894" t="str">
            <v>Y</v>
          </cell>
          <cell r="M894" t="str">
            <v xml:space="preserve">   </v>
          </cell>
          <cell r="N894" t="str">
            <v>Z</v>
          </cell>
          <cell r="O894" t="str">
            <v>ZZ</v>
          </cell>
          <cell r="T894">
            <v>0</v>
          </cell>
          <cell r="V894">
            <v>0</v>
          </cell>
          <cell r="X894">
            <v>0</v>
          </cell>
          <cell r="Z894">
            <v>0</v>
          </cell>
        </row>
        <row r="895">
          <cell r="E895" t="str">
            <v>74-024094-00</v>
          </cell>
          <cell r="G895" t="str">
            <v>U</v>
          </cell>
          <cell r="H895" t="str">
            <v>PROC,PART IDENTIFICATION</v>
          </cell>
          <cell r="I895">
            <v>1</v>
          </cell>
          <cell r="J895">
            <v>1</v>
          </cell>
          <cell r="K895" t="str">
            <v>EA</v>
          </cell>
          <cell r="L895" t="str">
            <v>Y</v>
          </cell>
          <cell r="M895" t="str">
            <v xml:space="preserve">   </v>
          </cell>
          <cell r="N895" t="str">
            <v>Z</v>
          </cell>
          <cell r="O895" t="str">
            <v>ZZ</v>
          </cell>
          <cell r="T895">
            <v>0</v>
          </cell>
          <cell r="V895">
            <v>0</v>
          </cell>
          <cell r="X895">
            <v>0</v>
          </cell>
          <cell r="Z895">
            <v>0</v>
          </cell>
        </row>
        <row r="896">
          <cell r="E896" t="str">
            <v>965-208382-001</v>
          </cell>
          <cell r="G896" t="str">
            <v>A</v>
          </cell>
          <cell r="H896" t="str">
            <v>EPOXY,FAST SET,50ML CNTNR SIZE</v>
          </cell>
          <cell r="I896">
            <v>1</v>
          </cell>
          <cell r="J896">
            <v>1</v>
          </cell>
          <cell r="K896" t="str">
            <v>EA</v>
          </cell>
          <cell r="L896" t="str">
            <v>Y</v>
          </cell>
          <cell r="M896" t="str">
            <v xml:space="preserve">   </v>
          </cell>
          <cell r="N896" t="str">
            <v>Z</v>
          </cell>
          <cell r="O896" t="str">
            <v>ZZ</v>
          </cell>
          <cell r="P896" t="str">
            <v>ITW DEVCON, INC.</v>
          </cell>
          <cell r="Q896">
            <v>14270</v>
          </cell>
          <cell r="T896">
            <v>0</v>
          </cell>
          <cell r="V896">
            <v>0</v>
          </cell>
          <cell r="X896">
            <v>0</v>
          </cell>
          <cell r="Z896">
            <v>0</v>
          </cell>
        </row>
        <row r="897">
          <cell r="E897" t="str">
            <v>79-10179-00</v>
          </cell>
          <cell r="G897" t="str">
            <v>A</v>
          </cell>
          <cell r="H897" t="str">
            <v>MARKER, WIRE (1-33)</v>
          </cell>
          <cell r="I897">
            <v>1</v>
          </cell>
          <cell r="J897">
            <v>1</v>
          </cell>
          <cell r="K897" t="str">
            <v>EA</v>
          </cell>
          <cell r="L897" t="str">
            <v>Y</v>
          </cell>
          <cell r="M897" t="str">
            <v xml:space="preserve">   </v>
          </cell>
          <cell r="N897" t="str">
            <v>Z</v>
          </cell>
          <cell r="O897" t="str">
            <v>ZZ</v>
          </cell>
          <cell r="P897" t="str">
            <v>BRADY CORPORATION</v>
          </cell>
          <cell r="Q897" t="str">
            <v>WM-1-33-3/4</v>
          </cell>
          <cell r="T897">
            <v>0</v>
          </cell>
          <cell r="V897">
            <v>0</v>
          </cell>
          <cell r="X897">
            <v>0</v>
          </cell>
          <cell r="Z897">
            <v>0</v>
          </cell>
        </row>
        <row r="898">
          <cell r="E898" t="str">
            <v>79-10444-00</v>
          </cell>
          <cell r="G898" t="str">
            <v>B</v>
          </cell>
          <cell r="H898" t="str">
            <v>LABEL,A-Z,0-15,(+),(-),(/),WIRE MARKING</v>
          </cell>
          <cell r="I898">
            <v>1</v>
          </cell>
          <cell r="J898">
            <v>1</v>
          </cell>
          <cell r="K898" t="str">
            <v>EA</v>
          </cell>
          <cell r="L898" t="str">
            <v>Y</v>
          </cell>
          <cell r="M898" t="str">
            <v xml:space="preserve">   </v>
          </cell>
          <cell r="N898" t="str">
            <v>Z</v>
          </cell>
          <cell r="O898" t="str">
            <v>ZZ</v>
          </cell>
          <cell r="P898" t="str">
            <v>BRADY CORPORATION</v>
          </cell>
          <cell r="Q898" t="str">
            <v>PWM-PK-2</v>
          </cell>
          <cell r="T898">
            <v>0</v>
          </cell>
          <cell r="V898">
            <v>0</v>
          </cell>
          <cell r="X898">
            <v>0</v>
          </cell>
          <cell r="Z898">
            <v>0</v>
          </cell>
        </row>
        <row r="899">
          <cell r="E899" t="str">
            <v>79-10183-00</v>
          </cell>
          <cell r="G899" t="str">
            <v>B</v>
          </cell>
          <cell r="H899" t="str">
            <v>MARKERS,WIRE WRITE ON</v>
          </cell>
          <cell r="I899">
            <v>1</v>
          </cell>
          <cell r="J899">
            <v>1</v>
          </cell>
          <cell r="K899" t="str">
            <v>EA</v>
          </cell>
          <cell r="L899" t="str">
            <v>Y</v>
          </cell>
          <cell r="M899" t="str">
            <v xml:space="preserve">   </v>
          </cell>
          <cell r="N899" t="str">
            <v>Z</v>
          </cell>
          <cell r="O899" t="str">
            <v>ZZ</v>
          </cell>
          <cell r="P899" t="str">
            <v>BRADY CORPORATION</v>
          </cell>
          <cell r="Q899" t="str">
            <v>SLFW-250-PK</v>
          </cell>
          <cell r="T899">
            <v>0</v>
          </cell>
          <cell r="V899">
            <v>0</v>
          </cell>
          <cell r="X899">
            <v>0</v>
          </cell>
          <cell r="Z899">
            <v>0</v>
          </cell>
        </row>
        <row r="900">
          <cell r="E900" t="str">
            <v>79-10179-01</v>
          </cell>
          <cell r="G900" t="str">
            <v>A</v>
          </cell>
          <cell r="H900" t="str">
            <v>MARKER, WIRE, 34-66</v>
          </cell>
          <cell r="I900">
            <v>1</v>
          </cell>
          <cell r="J900">
            <v>1</v>
          </cell>
          <cell r="K900" t="str">
            <v>EA</v>
          </cell>
          <cell r="L900" t="str">
            <v>Y</v>
          </cell>
          <cell r="M900" t="str">
            <v xml:space="preserve">   </v>
          </cell>
          <cell r="N900" t="str">
            <v>Z</v>
          </cell>
          <cell r="O900" t="str">
            <v>ZZ</v>
          </cell>
          <cell r="T900">
            <v>0</v>
          </cell>
          <cell r="V900">
            <v>0</v>
          </cell>
          <cell r="X900">
            <v>0</v>
          </cell>
          <cell r="Z900">
            <v>0</v>
          </cell>
        </row>
        <row r="901">
          <cell r="E901" t="str">
            <v>79-10179-02</v>
          </cell>
          <cell r="G901" t="str">
            <v>A</v>
          </cell>
          <cell r="H901" t="str">
            <v>MARKER, WIRE 67-99</v>
          </cell>
          <cell r="I901">
            <v>1</v>
          </cell>
          <cell r="J901">
            <v>1</v>
          </cell>
          <cell r="K901" t="str">
            <v>EA</v>
          </cell>
          <cell r="L901" t="str">
            <v>Y</v>
          </cell>
          <cell r="M901" t="str">
            <v xml:space="preserve">   </v>
          </cell>
          <cell r="N901" t="str">
            <v>Z</v>
          </cell>
          <cell r="O901" t="str">
            <v>ZZ</v>
          </cell>
          <cell r="T901">
            <v>0</v>
          </cell>
          <cell r="V901">
            <v>0</v>
          </cell>
          <cell r="X901">
            <v>0</v>
          </cell>
          <cell r="Z901">
            <v>0</v>
          </cell>
        </row>
        <row r="902">
          <cell r="E902" t="str">
            <v>79-00021-00</v>
          </cell>
          <cell r="G902" t="str">
            <v>A</v>
          </cell>
          <cell r="H902" t="str">
            <v>LABEL,BLANK 1 X 1/2</v>
          </cell>
          <cell r="I902">
            <v>1</v>
          </cell>
          <cell r="J902">
            <v>1</v>
          </cell>
          <cell r="K902" t="str">
            <v>EA</v>
          </cell>
          <cell r="L902" t="str">
            <v>Y</v>
          </cell>
          <cell r="M902" t="str">
            <v xml:space="preserve">   </v>
          </cell>
          <cell r="N902" t="str">
            <v>Z</v>
          </cell>
          <cell r="O902" t="str">
            <v>ZZ</v>
          </cell>
          <cell r="P902" t="str">
            <v>THOMAS &amp; BETTS</v>
          </cell>
          <cell r="Q902" t="str">
            <v>WES-1112</v>
          </cell>
          <cell r="T902">
            <v>0</v>
          </cell>
          <cell r="V902">
            <v>0</v>
          </cell>
          <cell r="X902">
            <v>0</v>
          </cell>
          <cell r="Z902">
            <v>0</v>
          </cell>
        </row>
        <row r="903">
          <cell r="E903" t="str">
            <v>79-00021-01</v>
          </cell>
          <cell r="G903" t="str">
            <v>A</v>
          </cell>
          <cell r="H903" t="str">
            <v>LABEL,BLANK 1 X 1</v>
          </cell>
          <cell r="I903">
            <v>1</v>
          </cell>
          <cell r="J903">
            <v>1</v>
          </cell>
          <cell r="K903" t="str">
            <v>EA</v>
          </cell>
          <cell r="L903" t="str">
            <v>Y</v>
          </cell>
          <cell r="M903" t="str">
            <v xml:space="preserve">   </v>
          </cell>
          <cell r="N903" t="str">
            <v>Z</v>
          </cell>
          <cell r="O903" t="str">
            <v>ZZ</v>
          </cell>
          <cell r="P903" t="str">
            <v>T &amp; B</v>
          </cell>
          <cell r="Q903" t="str">
            <v>WES-1334</v>
          </cell>
          <cell r="T903">
            <v>0</v>
          </cell>
          <cell r="V903">
            <v>0</v>
          </cell>
          <cell r="X903">
            <v>0</v>
          </cell>
          <cell r="Z903">
            <v>0</v>
          </cell>
        </row>
        <row r="904">
          <cell r="E904" t="str">
            <v>79-00021-02</v>
          </cell>
          <cell r="G904" t="str">
            <v>A</v>
          </cell>
          <cell r="H904" t="str">
            <v>LABEL,CBL MARKING,1X.5X1.5,BLANK,WRITE-O</v>
          </cell>
          <cell r="I904">
            <v>1</v>
          </cell>
          <cell r="J904">
            <v>1</v>
          </cell>
          <cell r="K904" t="str">
            <v>EA</v>
          </cell>
          <cell r="L904" t="str">
            <v>Y</v>
          </cell>
          <cell r="M904" t="str">
            <v xml:space="preserve">   </v>
          </cell>
          <cell r="N904" t="str">
            <v>Z</v>
          </cell>
          <cell r="O904" t="str">
            <v>ZZ</v>
          </cell>
          <cell r="P904" t="str">
            <v>THOMAS &amp; BETTS</v>
          </cell>
          <cell r="Q904" t="str">
            <v>WLP-1112</v>
          </cell>
          <cell r="T904">
            <v>0</v>
          </cell>
          <cell r="V904">
            <v>0</v>
          </cell>
          <cell r="X904">
            <v>0</v>
          </cell>
          <cell r="Z904">
            <v>0</v>
          </cell>
        </row>
        <row r="905">
          <cell r="E905" t="str">
            <v>79-00021-03</v>
          </cell>
          <cell r="G905" t="str">
            <v>A</v>
          </cell>
          <cell r="H905" t="str">
            <v>LABEL,CBL MARKING,1X1X3,BLANK,WRITE-ON,S</v>
          </cell>
          <cell r="I905">
            <v>1</v>
          </cell>
          <cell r="J905">
            <v>1</v>
          </cell>
          <cell r="K905" t="str">
            <v>EA</v>
          </cell>
          <cell r="L905" t="str">
            <v>Y</v>
          </cell>
          <cell r="M905" t="str">
            <v xml:space="preserve">   </v>
          </cell>
          <cell r="N905" t="str">
            <v>Z</v>
          </cell>
          <cell r="O905" t="str">
            <v>ZZ</v>
          </cell>
          <cell r="P905" t="str">
            <v>THOMAS &amp; BETTS</v>
          </cell>
          <cell r="Q905" t="str">
            <v>WLP-1300</v>
          </cell>
          <cell r="T905">
            <v>0</v>
          </cell>
          <cell r="V905">
            <v>0</v>
          </cell>
          <cell r="X905">
            <v>0</v>
          </cell>
          <cell r="Z905">
            <v>0</v>
          </cell>
        </row>
        <row r="906">
          <cell r="E906" t="str">
            <v>79-00021-04</v>
          </cell>
          <cell r="G906" t="str">
            <v>B</v>
          </cell>
          <cell r="H906" t="str">
            <v>LABEL,CBL MARKING,1X1X5,BLANK,WRITE-ON,S</v>
          </cell>
          <cell r="I906">
            <v>1</v>
          </cell>
          <cell r="J906">
            <v>1</v>
          </cell>
          <cell r="K906" t="str">
            <v>EA</v>
          </cell>
          <cell r="L906" t="str">
            <v>Y</v>
          </cell>
          <cell r="M906" t="str">
            <v xml:space="preserve">   </v>
          </cell>
          <cell r="N906" t="str">
            <v>Z</v>
          </cell>
          <cell r="O906" t="str">
            <v>ZZ</v>
          </cell>
          <cell r="P906" t="str">
            <v>THOMAS &amp; BETTS</v>
          </cell>
          <cell r="Q906" t="str">
            <v>THT-139-461-2</v>
          </cell>
          <cell r="T906">
            <v>0</v>
          </cell>
          <cell r="V906">
            <v>0</v>
          </cell>
          <cell r="X906">
            <v>0</v>
          </cell>
          <cell r="Z906">
            <v>0</v>
          </cell>
        </row>
        <row r="907">
          <cell r="E907" t="str">
            <v>74-032409-00</v>
          </cell>
          <cell r="G907" t="str">
            <v>C</v>
          </cell>
          <cell r="H907" t="str">
            <v>WORKMANSHIP STANDARDS</v>
          </cell>
          <cell r="I907">
            <v>1</v>
          </cell>
          <cell r="J907">
            <v>1</v>
          </cell>
          <cell r="K907" t="str">
            <v>EA</v>
          </cell>
          <cell r="L907" t="str">
            <v>Y</v>
          </cell>
          <cell r="M907" t="str">
            <v xml:space="preserve">   </v>
          </cell>
          <cell r="N907" t="str">
            <v>Z</v>
          </cell>
          <cell r="O907" t="str">
            <v>ZZ</v>
          </cell>
          <cell r="T907">
            <v>0</v>
          </cell>
          <cell r="V907">
            <v>0</v>
          </cell>
          <cell r="X907">
            <v>0</v>
          </cell>
          <cell r="Z907">
            <v>0</v>
          </cell>
        </row>
        <row r="908">
          <cell r="E908" t="str">
            <v>202-328325-001</v>
          </cell>
          <cell r="G908" t="str">
            <v>F</v>
          </cell>
          <cell r="H908" t="str">
            <v>PROC,CRIMP TERMINATION GUIDELINE</v>
          </cell>
          <cell r="I908">
            <v>1</v>
          </cell>
          <cell r="J908">
            <v>1</v>
          </cell>
          <cell r="K908" t="str">
            <v>EA</v>
          </cell>
          <cell r="L908" t="str">
            <v>Y</v>
          </cell>
          <cell r="M908" t="str">
            <v xml:space="preserve">   </v>
          </cell>
          <cell r="N908" t="str">
            <v>Z</v>
          </cell>
          <cell r="O908" t="str">
            <v>ZZ</v>
          </cell>
          <cell r="T908">
            <v>0</v>
          </cell>
          <cell r="V908">
            <v>0</v>
          </cell>
          <cell r="X908">
            <v>0</v>
          </cell>
          <cell r="Z908">
            <v>0</v>
          </cell>
        </row>
        <row r="909">
          <cell r="E909" t="str">
            <v>603-090436-001</v>
          </cell>
          <cell r="G909" t="str">
            <v>J</v>
          </cell>
          <cell r="H909" t="str">
            <v>SPECIFICATION,PACKAGING</v>
          </cell>
          <cell r="I909">
            <v>1</v>
          </cell>
          <cell r="J909">
            <v>1</v>
          </cell>
          <cell r="K909" t="str">
            <v>EA</v>
          </cell>
          <cell r="L909" t="str">
            <v>Y</v>
          </cell>
          <cell r="M909" t="str">
            <v xml:space="preserve">   </v>
          </cell>
          <cell r="N909" t="str">
            <v>Z</v>
          </cell>
          <cell r="O909" t="str">
            <v>ZZ</v>
          </cell>
          <cell r="T909">
            <v>0</v>
          </cell>
          <cell r="V909">
            <v>0</v>
          </cell>
          <cell r="X909">
            <v>0</v>
          </cell>
          <cell r="Z909">
            <v>0</v>
          </cell>
        </row>
        <row r="910">
          <cell r="E910" t="str">
            <v>74-024094-00</v>
          </cell>
          <cell r="G910" t="str">
            <v>U</v>
          </cell>
          <cell r="H910" t="str">
            <v>PROC,PART IDENTIFICATION</v>
          </cell>
          <cell r="I910">
            <v>1</v>
          </cell>
          <cell r="J910">
            <v>1</v>
          </cell>
          <cell r="K910" t="str">
            <v>EA</v>
          </cell>
          <cell r="L910" t="str">
            <v>Y</v>
          </cell>
          <cell r="M910" t="str">
            <v xml:space="preserve">   </v>
          </cell>
          <cell r="N910" t="str">
            <v>Z</v>
          </cell>
          <cell r="O910" t="str">
            <v>ZZ</v>
          </cell>
          <cell r="T910">
            <v>0</v>
          </cell>
          <cell r="V910">
            <v>0</v>
          </cell>
          <cell r="X910">
            <v>0</v>
          </cell>
          <cell r="Z910">
            <v>0</v>
          </cell>
        </row>
        <row r="911">
          <cell r="E911" t="str">
            <v>766-239667-001</v>
          </cell>
          <cell r="F911" t="str">
            <v>ELECTRO-MECHANICAL</v>
          </cell>
          <cell r="G911" t="str">
            <v>A</v>
          </cell>
          <cell r="H911" t="str">
            <v>VLV,PRESS RLF,1/4X3PORT,NPT,W/LKG HOLES</v>
          </cell>
          <cell r="I911">
            <v>1</v>
          </cell>
          <cell r="J911">
            <v>1</v>
          </cell>
          <cell r="K911" t="str">
            <v>EA</v>
          </cell>
          <cell r="L911" t="str">
            <v>Y</v>
          </cell>
          <cell r="M911" t="str">
            <v xml:space="preserve">   </v>
          </cell>
          <cell r="N911" t="str">
            <v>L</v>
          </cell>
          <cell r="O911" t="str">
            <v>FLODRAULIC GROUP</v>
          </cell>
          <cell r="P911" t="str">
            <v>SMC</v>
          </cell>
          <cell r="Q911" t="str">
            <v>VHS20-N02A-RZ</v>
          </cell>
          <cell r="S911">
            <v>21.4</v>
          </cell>
          <cell r="T911">
            <v>21.4</v>
          </cell>
          <cell r="U911">
            <v>21.4</v>
          </cell>
          <cell r="V911">
            <v>21.4</v>
          </cell>
          <cell r="W911">
            <v>21.4</v>
          </cell>
          <cell r="X911">
            <v>21.4</v>
          </cell>
          <cell r="Y911">
            <v>21.4</v>
          </cell>
          <cell r="Z911">
            <v>21.4</v>
          </cell>
          <cell r="AA911">
            <v>21.4</v>
          </cell>
        </row>
        <row r="912">
          <cell r="E912" t="str">
            <v>22-175930-00</v>
          </cell>
          <cell r="F912" t="str">
            <v>ELECTRO-MECHANICAL</v>
          </cell>
          <cell r="G912" t="str">
            <v>B</v>
          </cell>
          <cell r="H912" t="str">
            <v>FTG,TUBE,PUSH-ON 1/4NPT X 1/4 TUBE</v>
          </cell>
          <cell r="I912">
            <v>1</v>
          </cell>
          <cell r="J912">
            <v>1</v>
          </cell>
          <cell r="K912" t="str">
            <v>EA</v>
          </cell>
          <cell r="L912" t="str">
            <v>Y</v>
          </cell>
          <cell r="M912" t="str">
            <v xml:space="preserve"> C4</v>
          </cell>
          <cell r="N912" t="str">
            <v>L</v>
          </cell>
          <cell r="O912" t="str">
            <v>FLODRAULIC GROUP</v>
          </cell>
          <cell r="P912" t="str">
            <v>SMC</v>
          </cell>
          <cell r="Q912" t="str">
            <v>KQ2H07-35S</v>
          </cell>
          <cell r="S912">
            <v>1.4</v>
          </cell>
          <cell r="T912">
            <v>1.4</v>
          </cell>
          <cell r="U912">
            <v>1.4</v>
          </cell>
          <cell r="V912">
            <v>1.4</v>
          </cell>
          <cell r="W912">
            <v>1.4</v>
          </cell>
          <cell r="X912">
            <v>1.4</v>
          </cell>
          <cell r="Y912">
            <v>1.4</v>
          </cell>
          <cell r="Z912">
            <v>1.4</v>
          </cell>
          <cell r="AA912">
            <v>1.4</v>
          </cell>
        </row>
        <row r="913">
          <cell r="E913" t="str">
            <v>22-101145-00</v>
          </cell>
          <cell r="F913" t="str">
            <v>ELECTRO-MECHANICAL</v>
          </cell>
          <cell r="G913" t="str">
            <v>A</v>
          </cell>
          <cell r="H913" t="str">
            <v>CONN,BULKHD,MALE,1/4NPTX1/4 TU</v>
          </cell>
          <cell r="I913">
            <v>1</v>
          </cell>
          <cell r="J913">
            <v>1</v>
          </cell>
          <cell r="K913" t="str">
            <v>EA</v>
          </cell>
          <cell r="L913" t="str">
            <v>Y</v>
          </cell>
          <cell r="M913" t="str">
            <v xml:space="preserve">   </v>
          </cell>
          <cell r="N913" t="str">
            <v>L</v>
          </cell>
          <cell r="O913" t="str">
            <v>SWAGELOK SOUTHWEST CO.</v>
          </cell>
          <cell r="P913" t="str">
            <v>SWAGELOK</v>
          </cell>
          <cell r="Q913" t="str">
            <v>SS-400-11-4</v>
          </cell>
          <cell r="S913">
            <v>13.11</v>
          </cell>
          <cell r="T913">
            <v>13.11</v>
          </cell>
          <cell r="U913">
            <v>13.11</v>
          </cell>
          <cell r="V913">
            <v>13.11</v>
          </cell>
          <cell r="W913">
            <v>13.11</v>
          </cell>
          <cell r="X913">
            <v>13.11</v>
          </cell>
          <cell r="Y913">
            <v>13.11</v>
          </cell>
          <cell r="Z913">
            <v>13.11</v>
          </cell>
          <cell r="AA913">
            <v>13.11</v>
          </cell>
        </row>
        <row r="914">
          <cell r="E914" t="str">
            <v>920-279845-003</v>
          </cell>
          <cell r="F914" t="str">
            <v>ELECTRO-MECHANICAL</v>
          </cell>
          <cell r="G914" t="str">
            <v>A</v>
          </cell>
          <cell r="H914" t="str">
            <v>FTG,ONETOUCH,Y UN,1/4OD,SST316</v>
          </cell>
          <cell r="I914">
            <v>3</v>
          </cell>
          <cell r="J914">
            <v>3</v>
          </cell>
          <cell r="K914" t="str">
            <v>EA</v>
          </cell>
          <cell r="L914" t="str">
            <v xml:space="preserve"> </v>
          </cell>
          <cell r="M914" t="str">
            <v xml:space="preserve">   </v>
          </cell>
          <cell r="N914" t="str">
            <v>L</v>
          </cell>
          <cell r="O914" t="str">
            <v>FLODRAULIC GROUP</v>
          </cell>
          <cell r="P914" t="str">
            <v>SMC</v>
          </cell>
          <cell r="Q914" t="str">
            <v>KQG2U07-00</v>
          </cell>
          <cell r="S914">
            <v>31.65</v>
          </cell>
          <cell r="T914">
            <v>94.949999999999989</v>
          </cell>
          <cell r="U914">
            <v>31.65</v>
          </cell>
          <cell r="V914">
            <v>94.949999999999989</v>
          </cell>
          <cell r="W914">
            <v>31.65</v>
          </cell>
          <cell r="X914">
            <v>94.949999999999989</v>
          </cell>
          <cell r="Y914">
            <v>31.65</v>
          </cell>
          <cell r="Z914">
            <v>94.949999999999989</v>
          </cell>
          <cell r="AA914">
            <v>31.65</v>
          </cell>
        </row>
        <row r="915">
          <cell r="E915" t="str">
            <v>60-338699-00</v>
          </cell>
          <cell r="F915" t="str">
            <v>ELECTRO-MECHANICAL</v>
          </cell>
          <cell r="G915" t="str">
            <v>A</v>
          </cell>
          <cell r="H915" t="str">
            <v>TUBING,1/4,0.047,PFA,C3ALTUS</v>
          </cell>
          <cell r="I915">
            <v>25</v>
          </cell>
          <cell r="J915">
            <v>25</v>
          </cell>
          <cell r="K915" t="str">
            <v>FT</v>
          </cell>
          <cell r="L915" t="str">
            <v>Y</v>
          </cell>
          <cell r="M915" t="str">
            <v xml:space="preserve">   </v>
          </cell>
          <cell r="N915" t="str">
            <v>L</v>
          </cell>
          <cell r="O915" t="str">
            <v>SWAGELOK SW</v>
          </cell>
          <cell r="P915" t="str">
            <v>SWAGELOK</v>
          </cell>
          <cell r="Q915" t="str">
            <v>PFA-T4-047-100</v>
          </cell>
          <cell r="S915">
            <v>2.96</v>
          </cell>
          <cell r="T915">
            <v>74</v>
          </cell>
          <cell r="U915">
            <v>2.96</v>
          </cell>
          <cell r="V915">
            <v>74</v>
          </cell>
          <cell r="W915">
            <v>2.96</v>
          </cell>
          <cell r="X915">
            <v>74</v>
          </cell>
          <cell r="Y915">
            <v>2.96</v>
          </cell>
          <cell r="Z915">
            <v>74</v>
          </cell>
          <cell r="AA915">
            <v>2.96</v>
          </cell>
        </row>
        <row r="916">
          <cell r="E916" t="str">
            <v>920-216495-007</v>
          </cell>
          <cell r="F916" t="str">
            <v>ELECTRO-MECHANICAL</v>
          </cell>
          <cell r="G916" t="str">
            <v>A</v>
          </cell>
          <cell r="H916" t="str">
            <v>FTG,TUBE,CONN,MALE,1/4IN ODT X 3/8R THD</v>
          </cell>
          <cell r="I916">
            <v>2</v>
          </cell>
          <cell r="J916">
            <v>2</v>
          </cell>
          <cell r="K916" t="str">
            <v>EA</v>
          </cell>
          <cell r="L916" t="str">
            <v xml:space="preserve"> </v>
          </cell>
          <cell r="M916" t="str">
            <v xml:space="preserve">   </v>
          </cell>
          <cell r="N916" t="str">
            <v>L</v>
          </cell>
          <cell r="O916" t="str">
            <v>FLODRAULIC GROUP</v>
          </cell>
          <cell r="P916" t="str">
            <v>SMC</v>
          </cell>
          <cell r="Q916" t="str">
            <v>KQ2H07-03NS</v>
          </cell>
          <cell r="S916">
            <v>2.65</v>
          </cell>
          <cell r="T916">
            <v>5.3</v>
          </cell>
          <cell r="U916">
            <v>2.65</v>
          </cell>
          <cell r="V916">
            <v>5.3</v>
          </cell>
          <cell r="W916">
            <v>2.65</v>
          </cell>
          <cell r="X916">
            <v>5.3</v>
          </cell>
          <cell r="Y916">
            <v>2.65</v>
          </cell>
          <cell r="Z916">
            <v>5.3</v>
          </cell>
          <cell r="AA916">
            <v>2.65</v>
          </cell>
        </row>
        <row r="917">
          <cell r="E917" t="str">
            <v>21-041904-06</v>
          </cell>
          <cell r="F917" t="str">
            <v>HARDWARE</v>
          </cell>
          <cell r="G917" t="str">
            <v>A</v>
          </cell>
          <cell r="H917" t="str">
            <v>SCRW,BUT,HEX,8-32x.375,SS</v>
          </cell>
          <cell r="I917">
            <v>4</v>
          </cell>
          <cell r="J917">
            <v>4</v>
          </cell>
          <cell r="K917" t="str">
            <v>EA</v>
          </cell>
          <cell r="L917" t="str">
            <v>Y</v>
          </cell>
          <cell r="M917" t="str">
            <v xml:space="preserve">   </v>
          </cell>
          <cell r="N917" t="str">
            <v>L</v>
          </cell>
          <cell r="O917" t="str">
            <v>AIH</v>
          </cell>
          <cell r="S917">
            <v>0.05</v>
          </cell>
          <cell r="T917">
            <v>0.2</v>
          </cell>
          <cell r="U917">
            <v>0.05</v>
          </cell>
          <cell r="V917">
            <v>0.2</v>
          </cell>
          <cell r="W917">
            <v>0.05</v>
          </cell>
          <cell r="X917">
            <v>0.2</v>
          </cell>
          <cell r="Y917">
            <v>0.05</v>
          </cell>
          <cell r="Z917">
            <v>0.2</v>
          </cell>
          <cell r="AA917">
            <v>0.05</v>
          </cell>
        </row>
        <row r="918">
          <cell r="E918" t="str">
            <v>839-A00917-001</v>
          </cell>
          <cell r="F918" t="str">
            <v>FABRICATED</v>
          </cell>
          <cell r="G918" t="str">
            <v>B</v>
          </cell>
          <cell r="H918" t="str">
            <v>BRKT,UPPER BULKHEAD</v>
          </cell>
          <cell r="I918">
            <v>1</v>
          </cell>
          <cell r="J918">
            <v>1</v>
          </cell>
          <cell r="K918" t="str">
            <v>EA</v>
          </cell>
          <cell r="L918" t="str">
            <v xml:space="preserve"> </v>
          </cell>
          <cell r="M918" t="str">
            <v xml:space="preserve">   </v>
          </cell>
          <cell r="N918" t="str">
            <v>L</v>
          </cell>
          <cell r="O918" t="str">
            <v>UCT CHANDLER FAB</v>
          </cell>
          <cell r="S918">
            <v>490.44480000000004</v>
          </cell>
          <cell r="T918">
            <v>490.44480000000004</v>
          </cell>
          <cell r="U918">
            <v>222.04740000000001</v>
          </cell>
          <cell r="V918">
            <v>222.04740000000001</v>
          </cell>
          <cell r="W918">
            <v>168.3638</v>
          </cell>
          <cell r="X918">
            <v>168.3638</v>
          </cell>
          <cell r="Y918">
            <v>128.1011</v>
          </cell>
          <cell r="Z918">
            <v>128.1011</v>
          </cell>
          <cell r="AA918">
            <v>103.95790000000001</v>
          </cell>
        </row>
        <row r="919">
          <cell r="E919" t="str">
            <v>22-357905-00</v>
          </cell>
          <cell r="G919" t="str">
            <v>A</v>
          </cell>
          <cell r="H919" t="str">
            <v>GROMMET,STRIP,SILICONE RUBBER,1/8X1/4X</v>
          </cell>
          <cell r="I919">
            <v>0.5</v>
          </cell>
          <cell r="J919">
            <v>0.5</v>
          </cell>
          <cell r="K919" t="str">
            <v>FT</v>
          </cell>
          <cell r="L919" t="str">
            <v>Y</v>
          </cell>
          <cell r="M919" t="str">
            <v xml:space="preserve">   </v>
          </cell>
          <cell r="N919" t="str">
            <v>L</v>
          </cell>
          <cell r="O919" t="str">
            <v>ZZ</v>
          </cell>
          <cell r="P919" t="str">
            <v>MCMASTER-CARR</v>
          </cell>
          <cell r="Q919" t="str">
            <v>4869A4</v>
          </cell>
          <cell r="T919">
            <v>0</v>
          </cell>
          <cell r="V919">
            <v>0</v>
          </cell>
          <cell r="X919">
            <v>0</v>
          </cell>
          <cell r="Z919">
            <v>0</v>
          </cell>
        </row>
        <row r="920">
          <cell r="E920" t="str">
            <v>67-268813-00</v>
          </cell>
          <cell r="G920" t="str">
            <v>D</v>
          </cell>
          <cell r="H920" t="str">
            <v>STANDARD,MECHANICAL DRAWING</v>
          </cell>
          <cell r="I920">
            <v>1</v>
          </cell>
          <cell r="J920">
            <v>1</v>
          </cell>
          <cell r="K920" t="str">
            <v>EA</v>
          </cell>
          <cell r="L920" t="str">
            <v>Y</v>
          </cell>
          <cell r="M920" t="str">
            <v xml:space="preserve">   </v>
          </cell>
          <cell r="N920" t="str">
            <v>Z</v>
          </cell>
          <cell r="O920" t="str">
            <v>ZZ</v>
          </cell>
          <cell r="T920">
            <v>0</v>
          </cell>
          <cell r="V920">
            <v>0</v>
          </cell>
          <cell r="X920">
            <v>0</v>
          </cell>
          <cell r="Z920">
            <v>0</v>
          </cell>
        </row>
        <row r="921">
          <cell r="E921" t="str">
            <v>74-032409-00</v>
          </cell>
          <cell r="G921" t="str">
            <v>C</v>
          </cell>
          <cell r="H921" t="str">
            <v>WORKMANSHIP STANDARDS</v>
          </cell>
          <cell r="I921">
            <v>1</v>
          </cell>
          <cell r="J921">
            <v>1</v>
          </cell>
          <cell r="K921" t="str">
            <v>EA</v>
          </cell>
          <cell r="L921" t="str">
            <v>Y</v>
          </cell>
          <cell r="M921" t="str">
            <v xml:space="preserve">   </v>
          </cell>
          <cell r="N921" t="str">
            <v>Z</v>
          </cell>
          <cell r="O921" t="str">
            <v>ZZ</v>
          </cell>
          <cell r="T921">
            <v>0</v>
          </cell>
          <cell r="V921">
            <v>0</v>
          </cell>
          <cell r="X921">
            <v>0</v>
          </cell>
          <cell r="Z921">
            <v>0</v>
          </cell>
        </row>
        <row r="922">
          <cell r="E922" t="str">
            <v>202-065546-001</v>
          </cell>
          <cell r="G922" t="str">
            <v>A</v>
          </cell>
          <cell r="H922" t="str">
            <v>SPEC,VISIBLY CLEAN</v>
          </cell>
          <cell r="I922">
            <v>1</v>
          </cell>
          <cell r="J922">
            <v>1</v>
          </cell>
          <cell r="K922" t="str">
            <v>EA</v>
          </cell>
          <cell r="L922" t="str">
            <v>Y</v>
          </cell>
          <cell r="M922" t="str">
            <v xml:space="preserve">   </v>
          </cell>
          <cell r="N922" t="str">
            <v>Z</v>
          </cell>
          <cell r="O922" t="str">
            <v>ZZ</v>
          </cell>
          <cell r="T922">
            <v>0</v>
          </cell>
          <cell r="V922">
            <v>0</v>
          </cell>
          <cell r="X922">
            <v>0</v>
          </cell>
          <cell r="Z922">
            <v>0</v>
          </cell>
        </row>
        <row r="923">
          <cell r="E923" t="str">
            <v>603-090436-001</v>
          </cell>
          <cell r="G923" t="str">
            <v>J</v>
          </cell>
          <cell r="H923" t="str">
            <v>SPECIFICATION,PACKAGING</v>
          </cell>
          <cell r="I923">
            <v>1</v>
          </cell>
          <cell r="J923">
            <v>1</v>
          </cell>
          <cell r="K923" t="str">
            <v>EA</v>
          </cell>
          <cell r="L923" t="str">
            <v>Y</v>
          </cell>
          <cell r="M923" t="str">
            <v xml:space="preserve">   </v>
          </cell>
          <cell r="N923" t="str">
            <v>Z</v>
          </cell>
          <cell r="O923" t="str">
            <v>ZZ</v>
          </cell>
          <cell r="T923">
            <v>0</v>
          </cell>
          <cell r="V923">
            <v>0</v>
          </cell>
          <cell r="X923">
            <v>0</v>
          </cell>
          <cell r="Z923">
            <v>0</v>
          </cell>
        </row>
        <row r="924">
          <cell r="E924" t="str">
            <v>19-186208-06</v>
          </cell>
          <cell r="F924" t="str">
            <v>FABRICATED</v>
          </cell>
          <cell r="G924" t="str">
            <v>B</v>
          </cell>
          <cell r="H924" t="str">
            <v>MOD,DIN RAIL 35 X 7.5 MM,6 INCHES</v>
          </cell>
          <cell r="I924">
            <v>1</v>
          </cell>
          <cell r="J924">
            <v>1</v>
          </cell>
          <cell r="K924" t="str">
            <v>EA</v>
          </cell>
          <cell r="L924" t="str">
            <v>Y</v>
          </cell>
          <cell r="M924" t="str">
            <v xml:space="preserve">   </v>
          </cell>
          <cell r="N924" t="str">
            <v>L</v>
          </cell>
          <cell r="O924" t="str">
            <v>BENTEK CORP</v>
          </cell>
          <cell r="S924">
            <v>20</v>
          </cell>
          <cell r="T924">
            <v>20</v>
          </cell>
          <cell r="U924">
            <v>20</v>
          </cell>
          <cell r="V924">
            <v>20</v>
          </cell>
          <cell r="W924">
            <v>15</v>
          </cell>
          <cell r="X924">
            <v>15</v>
          </cell>
          <cell r="Y924">
            <v>13</v>
          </cell>
          <cell r="Z924">
            <v>13</v>
          </cell>
          <cell r="AA924">
            <v>12</v>
          </cell>
        </row>
        <row r="925">
          <cell r="E925" t="str">
            <v>19-186208-04</v>
          </cell>
          <cell r="F925" t="str">
            <v>FABRICATED</v>
          </cell>
          <cell r="G925" t="str">
            <v>B</v>
          </cell>
          <cell r="H925" t="str">
            <v>MOD,DIN RAIL 35 X 7.5 MM,4 INCHES</v>
          </cell>
          <cell r="I925">
            <v>1</v>
          </cell>
          <cell r="J925">
            <v>1</v>
          </cell>
          <cell r="K925" t="str">
            <v>EA</v>
          </cell>
          <cell r="L925" t="str">
            <v>Y</v>
          </cell>
          <cell r="M925" t="str">
            <v xml:space="preserve">   </v>
          </cell>
          <cell r="N925" t="str">
            <v>L</v>
          </cell>
          <cell r="O925" t="str">
            <v>UCT CHANDLER FAB</v>
          </cell>
          <cell r="S925">
            <v>86.241900000000001</v>
          </cell>
          <cell r="T925">
            <v>86.241900000000001</v>
          </cell>
          <cell r="U925">
            <v>44.4651</v>
          </cell>
          <cell r="V925">
            <v>44.4651</v>
          </cell>
          <cell r="W925">
            <v>36.122100000000003</v>
          </cell>
          <cell r="X925">
            <v>36.122100000000003</v>
          </cell>
          <cell r="Y925">
            <v>29.849399999999999</v>
          </cell>
          <cell r="Z925">
            <v>29.849399999999999</v>
          </cell>
          <cell r="AA925">
            <v>26.100200000000001</v>
          </cell>
        </row>
        <row r="926">
          <cell r="E926" t="str">
            <v>20-111824-00</v>
          </cell>
          <cell r="F926" t="str">
            <v>ELECTRO-MECHANICAL</v>
          </cell>
          <cell r="G926" t="str">
            <v>A</v>
          </cell>
          <cell r="H926" t="str">
            <v>TUBING,1/8ODX0.030 WALL,PFA</v>
          </cell>
          <cell r="I926">
            <v>46</v>
          </cell>
          <cell r="J926">
            <v>46</v>
          </cell>
          <cell r="K926" t="str">
            <v>FT</v>
          </cell>
          <cell r="L926" t="str">
            <v>Y</v>
          </cell>
          <cell r="M926" t="str">
            <v xml:space="preserve">   </v>
          </cell>
          <cell r="N926" t="str">
            <v>L</v>
          </cell>
          <cell r="O926" t="str">
            <v>SEMITORR</v>
          </cell>
          <cell r="P926" t="str">
            <v>FLUOROLINE</v>
          </cell>
          <cell r="Q926" t="str">
            <v>AT125-030</v>
          </cell>
          <cell r="S926">
            <v>1.1100000000000001</v>
          </cell>
          <cell r="T926">
            <v>51.06</v>
          </cell>
          <cell r="U926">
            <v>1.1100000000000001</v>
          </cell>
          <cell r="V926">
            <v>51.06</v>
          </cell>
          <cell r="W926">
            <v>1.1100000000000001</v>
          </cell>
          <cell r="X926">
            <v>51.06</v>
          </cell>
          <cell r="Y926">
            <v>1.1100000000000001</v>
          </cell>
          <cell r="Z926">
            <v>51.06</v>
          </cell>
          <cell r="AA926">
            <v>1.1100000000000001</v>
          </cell>
        </row>
        <row r="927">
          <cell r="E927" t="str">
            <v>720-061175-007</v>
          </cell>
          <cell r="F927" t="str">
            <v>HARDWARE</v>
          </cell>
          <cell r="G927" t="str">
            <v>D</v>
          </cell>
          <cell r="H927" t="str">
            <v>SCR,BTN HD,SKT HD,SST,10-32 X 7/16L</v>
          </cell>
          <cell r="I927">
            <v>4</v>
          </cell>
          <cell r="J927">
            <v>4</v>
          </cell>
          <cell r="K927" t="str">
            <v>EA</v>
          </cell>
          <cell r="L927" t="str">
            <v xml:space="preserve"> </v>
          </cell>
          <cell r="M927" t="str">
            <v xml:space="preserve">   </v>
          </cell>
          <cell r="N927" t="str">
            <v>L</v>
          </cell>
          <cell r="O927" t="str">
            <v>GEXPRO</v>
          </cell>
          <cell r="P927" t="str">
            <v>ORDER TO SPECIFICATION</v>
          </cell>
          <cell r="Q927" t="str">
            <v>ORDER TO SPECIFICATION</v>
          </cell>
          <cell r="S927">
            <v>0.1</v>
          </cell>
          <cell r="T927">
            <v>0.4</v>
          </cell>
          <cell r="U927">
            <v>0.1</v>
          </cell>
          <cell r="V927">
            <v>0.4</v>
          </cell>
          <cell r="W927">
            <v>0.1</v>
          </cell>
          <cell r="X927">
            <v>0.4</v>
          </cell>
          <cell r="Y927">
            <v>0.1</v>
          </cell>
          <cell r="Z927">
            <v>0.4</v>
          </cell>
          <cell r="AA927">
            <v>0.1</v>
          </cell>
        </row>
        <row r="928">
          <cell r="E928" t="str">
            <v>69-176972-00</v>
          </cell>
          <cell r="F928" t="str">
            <v>ELECTRO-MECHANICAL</v>
          </cell>
          <cell r="G928" t="str">
            <v>C</v>
          </cell>
          <cell r="H928" t="str">
            <v>ADH,LOCTITE,242,BLUE REMOVABLE GRADE</v>
          </cell>
          <cell r="I928">
            <v>1</v>
          </cell>
          <cell r="J928">
            <v>1</v>
          </cell>
          <cell r="K928" t="str">
            <v>EA</v>
          </cell>
          <cell r="L928" t="str">
            <v>Y</v>
          </cell>
          <cell r="M928" t="str">
            <v xml:space="preserve">   </v>
          </cell>
          <cell r="N928" t="str">
            <v>Y</v>
          </cell>
          <cell r="O928" t="str">
            <v>MCMASTER CARR</v>
          </cell>
          <cell r="P928" t="str">
            <v>LOCTITE</v>
          </cell>
          <cell r="Q928">
            <v>135354</v>
          </cell>
          <cell r="S928">
            <v>16.260000000000002</v>
          </cell>
          <cell r="T928">
            <v>16.260000000000002</v>
          </cell>
          <cell r="U928">
            <v>16.260000000000002</v>
          </cell>
          <cell r="V928">
            <v>16.260000000000002</v>
          </cell>
          <cell r="W928">
            <v>16.260000000000002</v>
          </cell>
          <cell r="X928">
            <v>16.260000000000002</v>
          </cell>
          <cell r="Y928">
            <v>16.260000000000002</v>
          </cell>
          <cell r="Z928">
            <v>16.260000000000002</v>
          </cell>
          <cell r="AA928">
            <v>16.260000000000002</v>
          </cell>
        </row>
        <row r="929">
          <cell r="E929" t="str">
            <v>718-346305-001</v>
          </cell>
          <cell r="F929" t="str">
            <v>FABRICATED</v>
          </cell>
          <cell r="G929" t="str">
            <v>A</v>
          </cell>
          <cell r="H929" t="str">
            <v>MOD,KEY,STOCK,1/8 X 1/8 X .55 LG</v>
          </cell>
          <cell r="I929">
            <v>10</v>
          </cell>
          <cell r="J929">
            <v>10</v>
          </cell>
          <cell r="K929" t="str">
            <v>EA</v>
          </cell>
          <cell r="L929" t="str">
            <v>Y</v>
          </cell>
          <cell r="M929" t="str">
            <v xml:space="preserve">   </v>
          </cell>
          <cell r="N929" t="str">
            <v>L</v>
          </cell>
          <cell r="O929" t="str">
            <v>GRANITE MOUNTAIN</v>
          </cell>
          <cell r="S929">
            <v>29</v>
          </cell>
          <cell r="T929">
            <v>290</v>
          </cell>
          <cell r="U929">
            <v>29</v>
          </cell>
          <cell r="V929">
            <v>290</v>
          </cell>
          <cell r="W929">
            <v>29</v>
          </cell>
          <cell r="X929">
            <v>290</v>
          </cell>
          <cell r="Y929">
            <v>29</v>
          </cell>
          <cell r="Z929">
            <v>290</v>
          </cell>
          <cell r="AA929">
            <v>29</v>
          </cell>
        </row>
        <row r="930">
          <cell r="E930" t="str">
            <v>67-268813-00</v>
          </cell>
          <cell r="G930" t="str">
            <v>D</v>
          </cell>
          <cell r="H930" t="str">
            <v>STANDARD,MECHANICAL DRAWING</v>
          </cell>
          <cell r="I930">
            <v>1</v>
          </cell>
          <cell r="J930">
            <v>10</v>
          </cell>
          <cell r="K930" t="str">
            <v>EA</v>
          </cell>
          <cell r="L930" t="str">
            <v>Y</v>
          </cell>
          <cell r="M930" t="str">
            <v xml:space="preserve">   </v>
          </cell>
          <cell r="N930" t="str">
            <v>Z</v>
          </cell>
          <cell r="O930" t="str">
            <v>ZZ</v>
          </cell>
          <cell r="T930">
            <v>0</v>
          </cell>
          <cell r="V930">
            <v>0</v>
          </cell>
          <cell r="X930">
            <v>0</v>
          </cell>
          <cell r="Z930">
            <v>0</v>
          </cell>
        </row>
        <row r="931">
          <cell r="E931" t="str">
            <v>74-032409-00</v>
          </cell>
          <cell r="G931" t="str">
            <v>C</v>
          </cell>
          <cell r="H931" t="str">
            <v>WORKMANSHIP STANDARDS</v>
          </cell>
          <cell r="I931">
            <v>1</v>
          </cell>
          <cell r="J931">
            <v>10</v>
          </cell>
          <cell r="K931" t="str">
            <v>EA</v>
          </cell>
          <cell r="L931" t="str">
            <v>Y</v>
          </cell>
          <cell r="M931" t="str">
            <v xml:space="preserve">   </v>
          </cell>
          <cell r="N931" t="str">
            <v>Z</v>
          </cell>
          <cell r="O931" t="str">
            <v>ZZ</v>
          </cell>
          <cell r="T931">
            <v>0</v>
          </cell>
          <cell r="V931">
            <v>0</v>
          </cell>
          <cell r="X931">
            <v>0</v>
          </cell>
          <cell r="Z931">
            <v>0</v>
          </cell>
        </row>
        <row r="932">
          <cell r="E932" t="str">
            <v>202-065546-001</v>
          </cell>
          <cell r="G932" t="str">
            <v>A</v>
          </cell>
          <cell r="H932" t="str">
            <v>SPEC,VISIBLY CLEAN</v>
          </cell>
          <cell r="I932">
            <v>1</v>
          </cell>
          <cell r="J932">
            <v>10</v>
          </cell>
          <cell r="K932" t="str">
            <v>EA</v>
          </cell>
          <cell r="L932" t="str">
            <v>Y</v>
          </cell>
          <cell r="M932" t="str">
            <v xml:space="preserve">   </v>
          </cell>
          <cell r="N932" t="str">
            <v>Z</v>
          </cell>
          <cell r="O932" t="str">
            <v>ZZ</v>
          </cell>
          <cell r="T932">
            <v>0</v>
          </cell>
          <cell r="V932">
            <v>0</v>
          </cell>
          <cell r="X932">
            <v>0</v>
          </cell>
          <cell r="Z932">
            <v>0</v>
          </cell>
        </row>
        <row r="933">
          <cell r="E933" t="str">
            <v>603-090436-001</v>
          </cell>
          <cell r="G933" t="str">
            <v>J</v>
          </cell>
          <cell r="H933" t="str">
            <v>SPECIFICATION,PACKAGING</v>
          </cell>
          <cell r="I933">
            <v>1</v>
          </cell>
          <cell r="J933">
            <v>10</v>
          </cell>
          <cell r="K933" t="str">
            <v>EA</v>
          </cell>
          <cell r="L933" t="str">
            <v>Y</v>
          </cell>
          <cell r="M933" t="str">
            <v xml:space="preserve">   </v>
          </cell>
          <cell r="N933" t="str">
            <v>Z</v>
          </cell>
          <cell r="O933" t="str">
            <v>ZZ</v>
          </cell>
          <cell r="T933">
            <v>0</v>
          </cell>
          <cell r="V933">
            <v>0</v>
          </cell>
          <cell r="X933">
            <v>0</v>
          </cell>
          <cell r="Z933">
            <v>0</v>
          </cell>
        </row>
        <row r="934">
          <cell r="E934" t="str">
            <v>74-032409-00</v>
          </cell>
          <cell r="G934" t="str">
            <v>C</v>
          </cell>
          <cell r="H934" t="str">
            <v>WORKMANSHIP STANDARDS</v>
          </cell>
          <cell r="I934">
            <v>1</v>
          </cell>
          <cell r="J934">
            <v>1</v>
          </cell>
          <cell r="K934" t="str">
            <v>EA</v>
          </cell>
          <cell r="L934" t="str">
            <v>Y</v>
          </cell>
          <cell r="M934" t="str">
            <v xml:space="preserve">   </v>
          </cell>
          <cell r="N934" t="str">
            <v>Z</v>
          </cell>
          <cell r="O934" t="str">
            <v>ZZ</v>
          </cell>
          <cell r="T934">
            <v>0</v>
          </cell>
          <cell r="V934">
            <v>0</v>
          </cell>
          <cell r="X934">
            <v>0</v>
          </cell>
          <cell r="Z934">
            <v>0</v>
          </cell>
        </row>
        <row r="935">
          <cell r="E935" t="str">
            <v>202-334065-001</v>
          </cell>
          <cell r="G935" t="str">
            <v>A</v>
          </cell>
          <cell r="H935" t="str">
            <v>SPEC,INSTL,VARF ASSY</v>
          </cell>
          <cell r="I935">
            <v>1</v>
          </cell>
          <cell r="J935">
            <v>1</v>
          </cell>
          <cell r="K935" t="str">
            <v>EA</v>
          </cell>
          <cell r="L935" t="str">
            <v xml:space="preserve"> </v>
          </cell>
          <cell r="M935" t="str">
            <v xml:space="preserve">   </v>
          </cell>
          <cell r="N935" t="str">
            <v>Z</v>
          </cell>
          <cell r="O935" t="str">
            <v>ZZ</v>
          </cell>
          <cell r="T935">
            <v>0</v>
          </cell>
          <cell r="V935">
            <v>0</v>
          </cell>
          <cell r="X935">
            <v>0</v>
          </cell>
          <cell r="Z935">
            <v>0</v>
          </cell>
        </row>
        <row r="936">
          <cell r="E936" t="str">
            <v>202-065546-001</v>
          </cell>
          <cell r="G936" t="str">
            <v>A</v>
          </cell>
          <cell r="H936" t="str">
            <v>SPEC,VISIBLY CLEAN</v>
          </cell>
          <cell r="I936">
            <v>1</v>
          </cell>
          <cell r="J936">
            <v>1</v>
          </cell>
          <cell r="K936" t="str">
            <v>EA</v>
          </cell>
          <cell r="L936" t="str">
            <v>Y</v>
          </cell>
          <cell r="M936" t="str">
            <v xml:space="preserve">   </v>
          </cell>
          <cell r="N936" t="str">
            <v>Z</v>
          </cell>
          <cell r="O936" t="str">
            <v>ZZ</v>
          </cell>
          <cell r="T936">
            <v>0</v>
          </cell>
          <cell r="V936">
            <v>0</v>
          </cell>
          <cell r="X936">
            <v>0</v>
          </cell>
          <cell r="Z936">
            <v>0</v>
          </cell>
        </row>
        <row r="937">
          <cell r="E937" t="str">
            <v>603-090436-001</v>
          </cell>
          <cell r="G937" t="str">
            <v>J</v>
          </cell>
          <cell r="H937" t="str">
            <v>SPECIFICATION,PACKAGING</v>
          </cell>
          <cell r="I937">
            <v>1</v>
          </cell>
          <cell r="J937">
            <v>1</v>
          </cell>
          <cell r="K937" t="str">
            <v>EA</v>
          </cell>
          <cell r="L937" t="str">
            <v>Y</v>
          </cell>
          <cell r="M937" t="str">
            <v xml:space="preserve">   </v>
          </cell>
          <cell r="N937" t="str">
            <v>Z</v>
          </cell>
          <cell r="O937" t="str">
            <v>ZZ</v>
          </cell>
          <cell r="T937">
            <v>0</v>
          </cell>
          <cell r="V937">
            <v>0</v>
          </cell>
          <cell r="X937">
            <v>0</v>
          </cell>
          <cell r="Z937">
            <v>0</v>
          </cell>
        </row>
        <row r="938">
          <cell r="E938" t="str">
            <v>202-031369-001</v>
          </cell>
          <cell r="G938" t="str">
            <v>G</v>
          </cell>
          <cell r="H938" t="str">
            <v>SPEC,TR I.D NO</v>
          </cell>
          <cell r="I938">
            <v>1</v>
          </cell>
          <cell r="J938">
            <v>1</v>
          </cell>
          <cell r="K938" t="str">
            <v>DOC</v>
          </cell>
          <cell r="L938" t="str">
            <v>Y</v>
          </cell>
          <cell r="M938" t="str">
            <v xml:space="preserve">   </v>
          </cell>
          <cell r="N938" t="str">
            <v>Z</v>
          </cell>
          <cell r="O938" t="str">
            <v>ZZ</v>
          </cell>
          <cell r="T938">
            <v>0</v>
          </cell>
          <cell r="V938">
            <v>0</v>
          </cell>
          <cell r="X938">
            <v>0</v>
          </cell>
          <cell r="Z938">
            <v>0</v>
          </cell>
        </row>
        <row r="939">
          <cell r="E939" t="str">
            <v>21-041269-16</v>
          </cell>
          <cell r="F939" t="str">
            <v>HARDWARE</v>
          </cell>
          <cell r="G939" t="str">
            <v>B</v>
          </cell>
          <cell r="H939" t="str">
            <v>SCRW,SKT,CAP,10-32X1,SS</v>
          </cell>
          <cell r="I939">
            <v>2</v>
          </cell>
          <cell r="J939">
            <v>2</v>
          </cell>
          <cell r="K939" t="str">
            <v>EA</v>
          </cell>
          <cell r="L939" t="str">
            <v>Y</v>
          </cell>
          <cell r="N939" t="str">
            <v>L</v>
          </cell>
          <cell r="O939" t="str">
            <v>PRO STAINLESS</v>
          </cell>
          <cell r="Q939" t="str">
            <v>SCRW,SKT,CAP,10-32X1,SS</v>
          </cell>
          <cell r="S939">
            <v>0.14000000000000001</v>
          </cell>
          <cell r="T939">
            <v>0.28000000000000003</v>
          </cell>
          <cell r="U939">
            <v>0.14000000000000001</v>
          </cell>
          <cell r="V939">
            <v>0.28000000000000003</v>
          </cell>
          <cell r="W939">
            <v>0.14000000000000001</v>
          </cell>
          <cell r="X939">
            <v>0.28000000000000003</v>
          </cell>
          <cell r="Y939">
            <v>0.14000000000000001</v>
          </cell>
          <cell r="Z939">
            <v>0.28000000000000003</v>
          </cell>
          <cell r="AA939">
            <v>0.14000000000000001</v>
          </cell>
        </row>
        <row r="940">
          <cell r="E940" t="str">
            <v>21-041953-13</v>
          </cell>
          <cell r="F940" t="str">
            <v>HARDWARE</v>
          </cell>
          <cell r="G940" t="str">
            <v>B</v>
          </cell>
          <cell r="H940" t="str">
            <v>NUT, HEX, 10-32, SST</v>
          </cell>
          <cell r="I940">
            <v>2</v>
          </cell>
          <cell r="J940">
            <v>2</v>
          </cell>
          <cell r="K940" t="str">
            <v>EA</v>
          </cell>
          <cell r="L940" t="str">
            <v>Y</v>
          </cell>
          <cell r="N940" t="str">
            <v>L</v>
          </cell>
          <cell r="P940" t="str">
            <v>ORDER TO SPECIFICATION</v>
          </cell>
          <cell r="Q940" t="str">
            <v>ORDER TO SPECIFICATION</v>
          </cell>
          <cell r="S940">
            <v>0.03</v>
          </cell>
          <cell r="T940">
            <v>0.06</v>
          </cell>
          <cell r="U940">
            <v>0.03</v>
          </cell>
          <cell r="V940">
            <v>0.06</v>
          </cell>
          <cell r="W940">
            <v>0.03</v>
          </cell>
          <cell r="X940">
            <v>0.06</v>
          </cell>
          <cell r="Y940">
            <v>0.03</v>
          </cell>
          <cell r="Z940">
            <v>0.06</v>
          </cell>
          <cell r="AA940">
            <v>0.03</v>
          </cell>
        </row>
        <row r="941">
          <cell r="E941" t="str">
            <v>LR-50007194</v>
          </cell>
          <cell r="F941" t="str">
            <v>OTHERS</v>
          </cell>
          <cell r="H941" t="str">
            <v>BAGS,POLYETHYLENE</v>
          </cell>
          <cell r="I941">
            <v>2</v>
          </cell>
          <cell r="J941">
            <v>2</v>
          </cell>
          <cell r="K941" t="str">
            <v>EA</v>
          </cell>
          <cell r="N941" t="str">
            <v>L</v>
          </cell>
          <cell r="O941" t="str">
            <v>LANDSBERG</v>
          </cell>
          <cell r="S941">
            <v>60.85</v>
          </cell>
          <cell r="T941">
            <v>121.7</v>
          </cell>
          <cell r="U941">
            <v>60.85</v>
          </cell>
          <cell r="V941">
            <v>121.7</v>
          </cell>
          <cell r="W941">
            <v>60.85</v>
          </cell>
          <cell r="X941">
            <v>121.7</v>
          </cell>
          <cell r="Y941">
            <v>60.85</v>
          </cell>
          <cell r="Z941">
            <v>121.7</v>
          </cell>
          <cell r="AA941">
            <v>60.85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FF00"/>
  </sheetPr>
  <dimension ref="A1:M18"/>
  <sheetViews>
    <sheetView showGridLines="0" zoomScale="80" zoomScaleNormal="80" workbookViewId="0">
      <selection activeCell="D22" sqref="D22"/>
    </sheetView>
  </sheetViews>
  <sheetFormatPr defaultColWidth="9.33203125" defaultRowHeight="13" x14ac:dyDescent="0.3"/>
  <cols>
    <col min="1" max="1" width="28.109375" style="3" customWidth="1"/>
    <col min="2" max="2" width="45.44140625" style="3" customWidth="1"/>
    <col min="3" max="3" width="11.109375" style="15" bestFit="1" customWidth="1"/>
    <col min="4" max="4" width="16" style="54" bestFit="1" customWidth="1"/>
    <col min="5" max="5" width="9.6640625" style="55" bestFit="1" customWidth="1"/>
    <col min="6" max="6" width="10.6640625" style="32" bestFit="1" customWidth="1"/>
    <col min="7" max="7" width="10.109375" style="33" bestFit="1" customWidth="1"/>
    <col min="8" max="8" width="10.33203125" style="54" bestFit="1" customWidth="1"/>
    <col min="9" max="9" width="11.6640625" style="54" bestFit="1" customWidth="1"/>
    <col min="10" max="10" width="11.44140625" style="54" bestFit="1" customWidth="1"/>
    <col min="11" max="11" width="16.33203125" style="54" bestFit="1" customWidth="1"/>
    <col min="12" max="12" width="12.6640625" style="54" bestFit="1" customWidth="1"/>
    <col min="13" max="13" width="14" style="54" bestFit="1" customWidth="1"/>
    <col min="14" max="16384" width="9.33203125" style="3"/>
  </cols>
  <sheetData>
    <row r="1" spans="1:13" x14ac:dyDescent="0.3">
      <c r="A1" s="57" t="s">
        <v>968</v>
      </c>
    </row>
    <row r="2" spans="1:13" s="4" customFormat="1" ht="26" x14ac:dyDescent="0.3">
      <c r="A2" s="12" t="s">
        <v>8</v>
      </c>
      <c r="B2" s="12" t="s">
        <v>10</v>
      </c>
      <c r="C2" s="12" t="s">
        <v>19</v>
      </c>
      <c r="D2" s="13" t="s">
        <v>11</v>
      </c>
      <c r="E2" s="13" t="s">
        <v>12</v>
      </c>
      <c r="F2" s="13" t="s">
        <v>13</v>
      </c>
      <c r="G2" s="13" t="s">
        <v>14</v>
      </c>
      <c r="H2" s="13" t="s">
        <v>17</v>
      </c>
      <c r="I2" s="13" t="s">
        <v>15</v>
      </c>
      <c r="J2" s="13" t="s">
        <v>39</v>
      </c>
      <c r="K2" s="13" t="s">
        <v>40</v>
      </c>
      <c r="L2" s="13" t="s">
        <v>16</v>
      </c>
      <c r="M2" s="58" t="s">
        <v>961</v>
      </c>
    </row>
    <row r="3" spans="1:13" s="5" customFormat="1" x14ac:dyDescent="0.3">
      <c r="A3" s="93"/>
      <c r="B3" s="94"/>
      <c r="C3" s="94"/>
      <c r="D3" s="94"/>
      <c r="E3" s="34">
        <v>0.05</v>
      </c>
      <c r="F3" s="22"/>
      <c r="G3" s="23"/>
      <c r="H3" s="35">
        <v>35</v>
      </c>
      <c r="I3" s="22"/>
      <c r="J3" s="34">
        <v>0.05</v>
      </c>
      <c r="K3" s="34">
        <v>7.4999999999999997E-2</v>
      </c>
      <c r="L3" s="36"/>
      <c r="M3" s="59"/>
    </row>
    <row r="4" spans="1:13" ht="14.5" x14ac:dyDescent="0.35">
      <c r="A4" s="14" t="s">
        <v>18</v>
      </c>
      <c r="B4" s="16"/>
      <c r="C4" s="17"/>
      <c r="D4" s="37"/>
      <c r="E4" s="38"/>
      <c r="F4" s="24"/>
      <c r="G4" s="25"/>
      <c r="H4" s="39"/>
      <c r="I4" s="39"/>
      <c r="J4" s="38"/>
      <c r="K4" s="38"/>
      <c r="L4" s="40"/>
      <c r="M4" s="41"/>
    </row>
    <row r="5" spans="1:13" ht="15.5" x14ac:dyDescent="0.35">
      <c r="A5" s="18" t="s">
        <v>960</v>
      </c>
      <c r="B5" s="19" t="s">
        <v>50</v>
      </c>
      <c r="C5" s="8">
        <v>1</v>
      </c>
      <c r="D5" s="42">
        <f>'853-334065-009 costed bom'!S942</f>
        <v>16461.084728183912</v>
      </c>
      <c r="E5" s="43">
        <f>D5*E$3</f>
        <v>823.05423640919571</v>
      </c>
      <c r="F5" s="26">
        <v>41</v>
      </c>
      <c r="G5" s="27">
        <v>1</v>
      </c>
      <c r="H5" s="44">
        <f>(F5+G5)*H$3</f>
        <v>1470</v>
      </c>
      <c r="I5" s="44">
        <f>D5+E5+H5</f>
        <v>18754.138964593109</v>
      </c>
      <c r="J5" s="45">
        <f>I5*J3</f>
        <v>937.7069482296555</v>
      </c>
      <c r="K5" s="45">
        <f>I5*K3</f>
        <v>1406.5604223444832</v>
      </c>
      <c r="L5" s="45">
        <f>I5+J5+K5</f>
        <v>21098.406335167245</v>
      </c>
      <c r="M5" s="46">
        <f>L5+J10+J11</f>
        <v>22133.536335167246</v>
      </c>
    </row>
    <row r="6" spans="1:13" ht="15.5" x14ac:dyDescent="0.35">
      <c r="A6" s="18"/>
      <c r="B6" s="19"/>
      <c r="C6" s="8">
        <v>5</v>
      </c>
      <c r="D6" s="42">
        <f>'853-334065-009 costed bom'!U942</f>
        <v>16130.080848873577</v>
      </c>
      <c r="E6" s="43">
        <f t="shared" ref="E6:E8" si="0">D6*E$3</f>
        <v>806.50404244367883</v>
      </c>
      <c r="F6" s="26">
        <v>41</v>
      </c>
      <c r="G6" s="27">
        <v>1</v>
      </c>
      <c r="H6" s="44">
        <f t="shared" ref="H6:H8" si="1">(F6+G6)*H$3</f>
        <v>1470</v>
      </c>
      <c r="I6" s="44">
        <f t="shared" ref="I6:I8" si="2">D6+E6+H6</f>
        <v>18406.584891317256</v>
      </c>
      <c r="J6" s="45">
        <f>I6*J3</f>
        <v>920.32924456586284</v>
      </c>
      <c r="K6" s="45">
        <f>I6*K3</f>
        <v>1380.4938668487941</v>
      </c>
      <c r="L6" s="45">
        <f t="shared" ref="L6:L8" si="3">I6+J6+K6</f>
        <v>20707.408002731914</v>
      </c>
      <c r="M6" s="46">
        <f>L6+J10+J11</f>
        <v>21742.538002731915</v>
      </c>
    </row>
    <row r="7" spans="1:13" ht="15.5" x14ac:dyDescent="0.35">
      <c r="A7" s="18"/>
      <c r="B7" s="19"/>
      <c r="C7" s="8">
        <v>15</v>
      </c>
      <c r="D7" s="42">
        <f>'853-334065-009 costed bom'!W942</f>
        <v>15799.07696956323</v>
      </c>
      <c r="E7" s="43">
        <f t="shared" si="0"/>
        <v>789.95384847816149</v>
      </c>
      <c r="F7" s="26">
        <v>41</v>
      </c>
      <c r="G7" s="27">
        <v>1</v>
      </c>
      <c r="H7" s="44">
        <f t="shared" si="1"/>
        <v>1470</v>
      </c>
      <c r="I7" s="44">
        <f t="shared" si="2"/>
        <v>18059.030818041392</v>
      </c>
      <c r="J7" s="45">
        <f>I7*J3</f>
        <v>902.95154090206961</v>
      </c>
      <c r="K7" s="45">
        <f>I7*K3</f>
        <v>1354.4273113531044</v>
      </c>
      <c r="L7" s="45">
        <f t="shared" si="3"/>
        <v>20316.409670296565</v>
      </c>
      <c r="M7" s="46">
        <f>L7+J10+J11</f>
        <v>21351.539670296566</v>
      </c>
    </row>
    <row r="8" spans="1:13" ht="15.5" x14ac:dyDescent="0.35">
      <c r="A8" s="18"/>
      <c r="B8" s="19"/>
      <c r="C8" s="8">
        <v>25</v>
      </c>
      <c r="D8" s="42">
        <f>'853-334065-009 costed bom'!Y942</f>
        <v>15468.073090252887</v>
      </c>
      <c r="E8" s="43">
        <f t="shared" si="0"/>
        <v>773.40365451264438</v>
      </c>
      <c r="F8" s="26">
        <v>41</v>
      </c>
      <c r="G8" s="27">
        <v>1</v>
      </c>
      <c r="H8" s="44">
        <f t="shared" si="1"/>
        <v>1470</v>
      </c>
      <c r="I8" s="44">
        <f t="shared" si="2"/>
        <v>17711.476744765532</v>
      </c>
      <c r="J8" s="45">
        <f>I8*J3</f>
        <v>885.57383723827661</v>
      </c>
      <c r="K8" s="45">
        <f>I8*K3</f>
        <v>1328.3607558574149</v>
      </c>
      <c r="L8" s="45">
        <f t="shared" si="3"/>
        <v>19925.411337861224</v>
      </c>
      <c r="M8" s="46">
        <f>L8+J10+J11</f>
        <v>20960.541337861225</v>
      </c>
    </row>
    <row r="9" spans="1:13" ht="15.5" x14ac:dyDescent="0.35">
      <c r="A9" s="20"/>
      <c r="B9" s="21"/>
      <c r="C9" s="17"/>
      <c r="D9" s="47"/>
      <c r="E9" s="43"/>
      <c r="F9" s="28"/>
      <c r="G9" s="29"/>
      <c r="H9" s="44"/>
      <c r="I9" s="44"/>
      <c r="J9" s="45"/>
      <c r="K9" s="45"/>
      <c r="L9" s="45"/>
      <c r="M9" s="46"/>
    </row>
    <row r="10" spans="1:13" x14ac:dyDescent="0.3">
      <c r="A10" s="10"/>
      <c r="B10" s="7"/>
      <c r="C10" s="17"/>
      <c r="D10" s="37"/>
      <c r="E10" s="38"/>
      <c r="F10" s="24"/>
      <c r="G10" s="25"/>
      <c r="H10" s="39"/>
      <c r="I10" s="83" t="s">
        <v>962</v>
      </c>
      <c r="J10" s="84">
        <v>800</v>
      </c>
      <c r="K10" s="45"/>
      <c r="L10" s="48"/>
      <c r="M10" s="46"/>
    </row>
    <row r="11" spans="1:13" x14ac:dyDescent="0.3">
      <c r="A11" s="11"/>
      <c r="B11" s="9"/>
      <c r="C11" s="82"/>
      <c r="D11" s="49"/>
      <c r="E11" s="50"/>
      <c r="F11" s="30"/>
      <c r="G11" s="31"/>
      <c r="H11" s="51"/>
      <c r="I11" s="85" t="s">
        <v>963</v>
      </c>
      <c r="J11" s="86">
        <v>235.13</v>
      </c>
      <c r="K11" s="52"/>
      <c r="L11" s="53"/>
      <c r="M11" s="92"/>
    </row>
    <row r="12" spans="1:13" ht="14.5" x14ac:dyDescent="0.35">
      <c r="A12" s="6"/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6"/>
      <c r="M12" s="60"/>
    </row>
    <row r="13" spans="1:13" x14ac:dyDescent="0.3">
      <c r="A13" s="56"/>
    </row>
    <row r="17" spans="6:12" ht="14.5" x14ac:dyDescent="0.3">
      <c r="K17" s="90"/>
      <c r="L17" s="91"/>
    </row>
    <row r="18" spans="6:12" ht="14.5" x14ac:dyDescent="0.3">
      <c r="F18" s="90"/>
      <c r="G18" s="91"/>
    </row>
  </sheetData>
  <mergeCells count="2">
    <mergeCell ref="A3:D3"/>
    <mergeCell ref="B12:L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50"/>
  </sheetPr>
  <dimension ref="A1:AD943"/>
  <sheetViews>
    <sheetView tabSelected="1" topLeftCell="F896" zoomScale="80" zoomScaleNormal="80" workbookViewId="0">
      <selection activeCell="AB858" sqref="AB858"/>
    </sheetView>
  </sheetViews>
  <sheetFormatPr defaultColWidth="9.33203125" defaultRowHeight="11.5" x14ac:dyDescent="0.25"/>
  <cols>
    <col min="1" max="1" width="5.109375" style="63" bestFit="1" customWidth="1"/>
    <col min="2" max="2" width="9.44140625" style="63" customWidth="1"/>
    <col min="3" max="3" width="7.33203125" style="63" customWidth="1"/>
    <col min="4" max="4" width="21" style="64" bestFit="1" customWidth="1"/>
    <col min="5" max="5" width="22.109375" style="65" bestFit="1" customWidth="1"/>
    <col min="6" max="6" width="18.6640625" style="63" customWidth="1"/>
    <col min="7" max="7" width="6.109375" style="64" customWidth="1"/>
    <col min="8" max="8" width="28.44140625" style="64" customWidth="1"/>
    <col min="9" max="10" width="8.44140625" style="63" customWidth="1"/>
    <col min="11" max="11" width="6.109375" style="63" customWidth="1"/>
    <col min="12" max="12" width="5.33203125" style="63" customWidth="1"/>
    <col min="13" max="13" width="8.109375" style="63" customWidth="1"/>
    <col min="14" max="14" width="5.33203125" style="63" customWidth="1"/>
    <col min="15" max="15" width="46.21875" style="63" bestFit="1" customWidth="1"/>
    <col min="16" max="16" width="25.44140625" style="63" bestFit="1" customWidth="1"/>
    <col min="17" max="17" width="33.33203125" style="63" bestFit="1" customWidth="1"/>
    <col min="18" max="18" width="13.6640625" style="64" customWidth="1"/>
    <col min="19" max="19" width="16.109375" style="64" bestFit="1" customWidth="1"/>
    <col min="20" max="20" width="13.6640625" style="64" customWidth="1"/>
    <col min="21" max="21" width="16.109375" style="64" bestFit="1" customWidth="1"/>
    <col min="22" max="22" width="13.6640625" style="64" customWidth="1"/>
    <col min="23" max="23" width="16.6640625" style="64" bestFit="1" customWidth="1"/>
    <col min="24" max="24" width="13.6640625" style="64" customWidth="1"/>
    <col min="25" max="25" width="16.6640625" style="64" bestFit="1" customWidth="1"/>
    <col min="26" max="28" width="15.33203125" style="64" customWidth="1"/>
    <col min="29" max="29" width="9" style="66" bestFit="1" customWidth="1"/>
    <col min="30" max="30" width="18.109375" style="67" bestFit="1" customWidth="1"/>
    <col min="31" max="16384" width="9.33203125" style="67"/>
  </cols>
  <sheetData>
    <row r="1" spans="1:30" x14ac:dyDescent="0.25">
      <c r="R1" s="97" t="s">
        <v>964</v>
      </c>
      <c r="S1" s="98"/>
      <c r="T1" s="97" t="s">
        <v>965</v>
      </c>
      <c r="U1" s="98"/>
      <c r="V1" s="97" t="s">
        <v>966</v>
      </c>
      <c r="W1" s="98"/>
      <c r="X1" s="97" t="s">
        <v>967</v>
      </c>
      <c r="Y1" s="98"/>
      <c r="Z1" s="100" t="s">
        <v>1002</v>
      </c>
      <c r="AA1" s="101"/>
      <c r="AB1" s="101"/>
    </row>
    <row r="2" spans="1:30" ht="23" x14ac:dyDescent="0.25">
      <c r="A2" s="68" t="s">
        <v>33</v>
      </c>
      <c r="B2" s="68" t="s">
        <v>35</v>
      </c>
      <c r="C2" s="68" t="s">
        <v>34</v>
      </c>
      <c r="D2" s="69" t="s">
        <v>9</v>
      </c>
      <c r="E2" s="70" t="s">
        <v>8</v>
      </c>
      <c r="F2" s="71" t="s">
        <v>20</v>
      </c>
      <c r="G2" s="70" t="s">
        <v>0</v>
      </c>
      <c r="H2" s="70" t="s">
        <v>1</v>
      </c>
      <c r="I2" s="68" t="s">
        <v>4</v>
      </c>
      <c r="J2" s="68" t="s">
        <v>42</v>
      </c>
      <c r="K2" s="68" t="s">
        <v>5</v>
      </c>
      <c r="L2" s="68" t="s">
        <v>38</v>
      </c>
      <c r="M2" s="68" t="s">
        <v>37</v>
      </c>
      <c r="N2" s="68" t="s">
        <v>43</v>
      </c>
      <c r="O2" s="68" t="s">
        <v>2</v>
      </c>
      <c r="P2" s="71" t="s">
        <v>36</v>
      </c>
      <c r="Q2" s="71" t="s">
        <v>41</v>
      </c>
      <c r="R2" s="72" t="s">
        <v>3</v>
      </c>
      <c r="S2" s="73" t="s">
        <v>6</v>
      </c>
      <c r="T2" s="72" t="s">
        <v>3</v>
      </c>
      <c r="U2" s="73" t="s">
        <v>6</v>
      </c>
      <c r="V2" s="72" t="s">
        <v>3</v>
      </c>
      <c r="W2" s="73" t="s">
        <v>6</v>
      </c>
      <c r="X2" s="72" t="s">
        <v>3</v>
      </c>
      <c r="Y2" s="73" t="s">
        <v>6</v>
      </c>
      <c r="Z2" s="72" t="s">
        <v>3</v>
      </c>
      <c r="AA2" s="73" t="s">
        <v>6</v>
      </c>
      <c r="AB2" s="99" t="s">
        <v>1001</v>
      </c>
      <c r="AC2" s="71" t="s">
        <v>7</v>
      </c>
      <c r="AD2" s="69" t="s">
        <v>32</v>
      </c>
    </row>
    <row r="3" spans="1:30" s="75" customFormat="1" x14ac:dyDescent="0.25">
      <c r="A3" s="74">
        <v>0</v>
      </c>
      <c r="B3" s="74">
        <v>1</v>
      </c>
      <c r="C3" s="74">
        <v>0</v>
      </c>
      <c r="D3" s="75" t="s">
        <v>49</v>
      </c>
      <c r="E3" s="75" t="s">
        <v>49</v>
      </c>
      <c r="F3" s="74"/>
      <c r="G3" s="74" t="s">
        <v>56</v>
      </c>
      <c r="H3" s="75" t="s">
        <v>50</v>
      </c>
      <c r="I3" s="74">
        <v>1</v>
      </c>
      <c r="J3" s="74">
        <v>1</v>
      </c>
      <c r="K3" s="74" t="s">
        <v>47</v>
      </c>
      <c r="L3" s="74" t="s">
        <v>51</v>
      </c>
      <c r="M3" s="74" t="s">
        <v>53</v>
      </c>
      <c r="N3" s="74" t="s">
        <v>48</v>
      </c>
      <c r="O3" s="74"/>
      <c r="P3" s="74"/>
      <c r="Q3" s="74"/>
      <c r="R3" s="79"/>
      <c r="S3" s="80">
        <f>J3*R3</f>
        <v>0</v>
      </c>
      <c r="T3" s="79"/>
      <c r="U3" s="80">
        <f>J3*T3</f>
        <v>0</v>
      </c>
      <c r="V3" s="79"/>
      <c r="W3" s="80">
        <f>J3*V3</f>
        <v>0</v>
      </c>
      <c r="X3" s="79"/>
      <c r="Y3" s="80">
        <f>J3*X3</f>
        <v>0</v>
      </c>
      <c r="Z3" s="80"/>
      <c r="AA3" s="80"/>
      <c r="AB3" s="80"/>
      <c r="AC3" s="74"/>
      <c r="AD3" s="75" t="s">
        <v>44</v>
      </c>
    </row>
    <row r="4" spans="1:30" s="76" customFormat="1" x14ac:dyDescent="0.25">
      <c r="A4" s="61">
        <v>1</v>
      </c>
      <c r="B4" s="61">
        <v>1</v>
      </c>
      <c r="C4" s="61">
        <v>1</v>
      </c>
      <c r="D4" s="76" t="s">
        <v>49</v>
      </c>
      <c r="E4" s="76" t="s">
        <v>54</v>
      </c>
      <c r="F4" s="61" t="s">
        <v>970</v>
      </c>
      <c r="G4" s="61" t="s">
        <v>56</v>
      </c>
      <c r="H4" s="76" t="s">
        <v>55</v>
      </c>
      <c r="I4" s="61">
        <v>1</v>
      </c>
      <c r="J4" s="61">
        <v>1</v>
      </c>
      <c r="K4" s="61" t="s">
        <v>47</v>
      </c>
      <c r="L4" s="61" t="s">
        <v>51</v>
      </c>
      <c r="M4" s="61" t="s">
        <v>53</v>
      </c>
      <c r="N4" s="61" t="s">
        <v>48</v>
      </c>
      <c r="O4" s="61" t="s">
        <v>969</v>
      </c>
      <c r="P4" s="61"/>
      <c r="Q4" s="61"/>
      <c r="R4" s="80">
        <f>VLOOKUP(E:E,'[1]853-334065-009'!$A:$F,6,0)</f>
        <v>2322</v>
      </c>
      <c r="S4" s="80">
        <f t="shared" ref="S4:S67" si="0">J4*R4</f>
        <v>2322</v>
      </c>
      <c r="T4" s="80">
        <f>VLOOKUP(E:E,'[1]853-334065-009'!$A:$H,8,0)</f>
        <v>2279</v>
      </c>
      <c r="U4" s="80">
        <f t="shared" ref="U4:U67" si="1">J4*T4</f>
        <v>2279</v>
      </c>
      <c r="V4" s="80">
        <f>VLOOKUP(E:E,'[1]853-334065-009'!$A:$J,10,0)</f>
        <v>2236</v>
      </c>
      <c r="W4" s="80">
        <f t="shared" ref="W4:W67" si="2">J4*V4</f>
        <v>2236</v>
      </c>
      <c r="X4" s="80">
        <f>VLOOKUP(E:E,'[1]853-334065-009'!$A:$L,12,0)</f>
        <v>2193</v>
      </c>
      <c r="Y4" s="80">
        <f t="shared" ref="Y4:Y67" si="3">J4*X4</f>
        <v>2193</v>
      </c>
      <c r="Z4" s="80">
        <f>VLOOKUP(E:E,'[2]costed bom'!$E$2:$AA$941,23,0)</f>
        <v>3111.37</v>
      </c>
      <c r="AA4" s="80">
        <f>J4*Z4</f>
        <v>3111.37</v>
      </c>
      <c r="AB4" s="80">
        <f>Y4-AA4</f>
        <v>-918.36999999999989</v>
      </c>
      <c r="AC4" s="61">
        <v>70</v>
      </c>
      <c r="AD4" s="76" t="s">
        <v>955</v>
      </c>
    </row>
    <row r="5" spans="1:30" s="76" customFormat="1" x14ac:dyDescent="0.25">
      <c r="A5" s="62">
        <v>2</v>
      </c>
      <c r="B5" s="62">
        <v>7000</v>
      </c>
      <c r="C5" s="62">
        <v>2</v>
      </c>
      <c r="D5" s="77" t="s">
        <v>54</v>
      </c>
      <c r="E5" s="77" t="s">
        <v>58</v>
      </c>
      <c r="F5" s="62"/>
      <c r="G5" s="62" t="s">
        <v>62</v>
      </c>
      <c r="H5" s="77" t="s">
        <v>59</v>
      </c>
      <c r="I5" s="62">
        <v>1</v>
      </c>
      <c r="J5" s="62">
        <v>1</v>
      </c>
      <c r="K5" s="62" t="s">
        <v>47</v>
      </c>
      <c r="L5" s="62" t="s">
        <v>61</v>
      </c>
      <c r="M5" s="62" t="s">
        <v>53</v>
      </c>
      <c r="N5" s="62" t="s">
        <v>60</v>
      </c>
      <c r="O5" s="62"/>
      <c r="P5" s="62"/>
      <c r="Q5" s="62"/>
      <c r="R5" s="81"/>
      <c r="S5" s="81">
        <f t="shared" si="0"/>
        <v>0</v>
      </c>
      <c r="T5" s="81"/>
      <c r="U5" s="81">
        <f t="shared" si="1"/>
        <v>0</v>
      </c>
      <c r="V5" s="81"/>
      <c r="W5" s="81">
        <f t="shared" si="2"/>
        <v>0</v>
      </c>
      <c r="X5" s="81"/>
      <c r="Y5" s="81">
        <f t="shared" si="3"/>
        <v>0</v>
      </c>
      <c r="Z5" s="81"/>
      <c r="AA5" s="81"/>
      <c r="AB5" s="81"/>
      <c r="AC5" s="62"/>
      <c r="AD5" s="77"/>
    </row>
    <row r="6" spans="1:30" s="76" customFormat="1" x14ac:dyDescent="0.25">
      <c r="A6" s="62">
        <v>3</v>
      </c>
      <c r="B6" s="62">
        <v>7001</v>
      </c>
      <c r="C6" s="62">
        <v>2</v>
      </c>
      <c r="D6" s="77" t="s">
        <v>54</v>
      </c>
      <c r="E6" s="77" t="s">
        <v>63</v>
      </c>
      <c r="F6" s="62"/>
      <c r="G6" s="62" t="s">
        <v>65</v>
      </c>
      <c r="H6" s="77" t="s">
        <v>64</v>
      </c>
      <c r="I6" s="62">
        <v>1</v>
      </c>
      <c r="J6" s="62">
        <v>1</v>
      </c>
      <c r="K6" s="62" t="s">
        <v>47</v>
      </c>
      <c r="L6" s="62" t="s">
        <v>61</v>
      </c>
      <c r="M6" s="62" t="s">
        <v>53</v>
      </c>
      <c r="N6" s="62" t="s">
        <v>60</v>
      </c>
      <c r="O6" s="62"/>
      <c r="P6" s="62"/>
      <c r="Q6" s="62"/>
      <c r="R6" s="81"/>
      <c r="S6" s="81">
        <f t="shared" si="0"/>
        <v>0</v>
      </c>
      <c r="T6" s="81"/>
      <c r="U6" s="81">
        <f t="shared" si="1"/>
        <v>0</v>
      </c>
      <c r="V6" s="81"/>
      <c r="W6" s="81">
        <f t="shared" si="2"/>
        <v>0</v>
      </c>
      <c r="X6" s="81"/>
      <c r="Y6" s="81">
        <f t="shared" si="3"/>
        <v>0</v>
      </c>
      <c r="Z6" s="81"/>
      <c r="AA6" s="81"/>
      <c r="AB6" s="81"/>
      <c r="AC6" s="62"/>
      <c r="AD6" s="77"/>
    </row>
    <row r="7" spans="1:30" s="76" customFormat="1" x14ac:dyDescent="0.25">
      <c r="A7" s="62">
        <v>4</v>
      </c>
      <c r="B7" s="62">
        <v>7002</v>
      </c>
      <c r="C7" s="62">
        <v>2</v>
      </c>
      <c r="D7" s="77" t="s">
        <v>54</v>
      </c>
      <c r="E7" s="77" t="s">
        <v>66</v>
      </c>
      <c r="F7" s="62"/>
      <c r="G7" s="62" t="s">
        <v>62</v>
      </c>
      <c r="H7" s="77" t="s">
        <v>67</v>
      </c>
      <c r="I7" s="62">
        <v>1</v>
      </c>
      <c r="J7" s="62">
        <v>1</v>
      </c>
      <c r="K7" s="62" t="s">
        <v>47</v>
      </c>
      <c r="L7" s="62" t="s">
        <v>61</v>
      </c>
      <c r="M7" s="62" t="s">
        <v>53</v>
      </c>
      <c r="N7" s="62" t="s">
        <v>60</v>
      </c>
      <c r="O7" s="62"/>
      <c r="P7" s="62"/>
      <c r="Q7" s="62"/>
      <c r="R7" s="81"/>
      <c r="S7" s="81">
        <f t="shared" si="0"/>
        <v>0</v>
      </c>
      <c r="T7" s="81"/>
      <c r="U7" s="81">
        <f t="shared" si="1"/>
        <v>0</v>
      </c>
      <c r="V7" s="81"/>
      <c r="W7" s="81">
        <f t="shared" si="2"/>
        <v>0</v>
      </c>
      <c r="X7" s="81"/>
      <c r="Y7" s="81">
        <f t="shared" si="3"/>
        <v>0</v>
      </c>
      <c r="Z7" s="81"/>
      <c r="AA7" s="81"/>
      <c r="AB7" s="81"/>
      <c r="AC7" s="62"/>
      <c r="AD7" s="77"/>
    </row>
    <row r="8" spans="1:30" s="76" customFormat="1" x14ac:dyDescent="0.25">
      <c r="A8" s="62">
        <v>5</v>
      </c>
      <c r="B8" s="62">
        <v>7003</v>
      </c>
      <c r="C8" s="62">
        <v>2</v>
      </c>
      <c r="D8" s="77" t="s">
        <v>54</v>
      </c>
      <c r="E8" s="77" t="s">
        <v>68</v>
      </c>
      <c r="F8" s="62"/>
      <c r="G8" s="62" t="s">
        <v>61</v>
      </c>
      <c r="H8" s="77" t="s">
        <v>69</v>
      </c>
      <c r="I8" s="62">
        <v>1</v>
      </c>
      <c r="J8" s="62">
        <v>1</v>
      </c>
      <c r="K8" s="62" t="s">
        <v>47</v>
      </c>
      <c r="L8" s="62" t="s">
        <v>61</v>
      </c>
      <c r="M8" s="62" t="s">
        <v>53</v>
      </c>
      <c r="N8" s="62" t="s">
        <v>60</v>
      </c>
      <c r="O8" s="62"/>
      <c r="P8" s="62"/>
      <c r="Q8" s="62"/>
      <c r="R8" s="81"/>
      <c r="S8" s="81">
        <f t="shared" si="0"/>
        <v>0</v>
      </c>
      <c r="T8" s="81"/>
      <c r="U8" s="81">
        <f t="shared" si="1"/>
        <v>0</v>
      </c>
      <c r="V8" s="81"/>
      <c r="W8" s="81">
        <f t="shared" si="2"/>
        <v>0</v>
      </c>
      <c r="X8" s="81"/>
      <c r="Y8" s="81">
        <f t="shared" si="3"/>
        <v>0</v>
      </c>
      <c r="Z8" s="81"/>
      <c r="AA8" s="81"/>
      <c r="AB8" s="81"/>
      <c r="AC8" s="62"/>
      <c r="AD8" s="77"/>
    </row>
    <row r="9" spans="1:30" s="76" customFormat="1" x14ac:dyDescent="0.25">
      <c r="A9" s="62">
        <v>6</v>
      </c>
      <c r="B9" s="62">
        <v>7004</v>
      </c>
      <c r="C9" s="62">
        <v>2</v>
      </c>
      <c r="D9" s="77" t="s">
        <v>54</v>
      </c>
      <c r="E9" s="77" t="s">
        <v>70</v>
      </c>
      <c r="F9" s="62"/>
      <c r="G9" s="62" t="s">
        <v>57</v>
      </c>
      <c r="H9" s="77" t="s">
        <v>71</v>
      </c>
      <c r="I9" s="62">
        <v>1</v>
      </c>
      <c r="J9" s="62">
        <v>1</v>
      </c>
      <c r="K9" s="62" t="s">
        <v>47</v>
      </c>
      <c r="L9" s="62" t="s">
        <v>61</v>
      </c>
      <c r="M9" s="62" t="s">
        <v>53</v>
      </c>
      <c r="N9" s="62" t="s">
        <v>60</v>
      </c>
      <c r="O9" s="62"/>
      <c r="P9" s="62"/>
      <c r="Q9" s="62"/>
      <c r="R9" s="81"/>
      <c r="S9" s="81">
        <f t="shared" si="0"/>
        <v>0</v>
      </c>
      <c r="T9" s="81"/>
      <c r="U9" s="81">
        <f t="shared" si="1"/>
        <v>0</v>
      </c>
      <c r="V9" s="81"/>
      <c r="W9" s="81">
        <f t="shared" si="2"/>
        <v>0</v>
      </c>
      <c r="X9" s="81"/>
      <c r="Y9" s="81">
        <f t="shared" si="3"/>
        <v>0</v>
      </c>
      <c r="Z9" s="81"/>
      <c r="AA9" s="81"/>
      <c r="AB9" s="81"/>
      <c r="AC9" s="62"/>
      <c r="AD9" s="77"/>
    </row>
    <row r="10" spans="1:30" s="76" customFormat="1" x14ac:dyDescent="0.25">
      <c r="A10" s="62">
        <v>7</v>
      </c>
      <c r="B10" s="62">
        <v>7005</v>
      </c>
      <c r="C10" s="62">
        <v>2</v>
      </c>
      <c r="D10" s="77" t="s">
        <v>54</v>
      </c>
      <c r="E10" s="77" t="s">
        <v>72</v>
      </c>
      <c r="F10" s="62"/>
      <c r="G10" s="62" t="s">
        <v>52</v>
      </c>
      <c r="H10" s="77" t="s">
        <v>73</v>
      </c>
      <c r="I10" s="62">
        <v>1</v>
      </c>
      <c r="J10" s="62">
        <v>1</v>
      </c>
      <c r="K10" s="62" t="s">
        <v>47</v>
      </c>
      <c r="L10" s="62" t="s">
        <v>61</v>
      </c>
      <c r="M10" s="62" t="s">
        <v>53</v>
      </c>
      <c r="N10" s="62" t="s">
        <v>60</v>
      </c>
      <c r="O10" s="62"/>
      <c r="P10" s="62"/>
      <c r="Q10" s="62"/>
      <c r="R10" s="81"/>
      <c r="S10" s="81">
        <f t="shared" si="0"/>
        <v>0</v>
      </c>
      <c r="T10" s="81"/>
      <c r="U10" s="81">
        <f t="shared" si="1"/>
        <v>0</v>
      </c>
      <c r="V10" s="81"/>
      <c r="W10" s="81">
        <f t="shared" si="2"/>
        <v>0</v>
      </c>
      <c r="X10" s="81"/>
      <c r="Y10" s="81">
        <f t="shared" si="3"/>
        <v>0</v>
      </c>
      <c r="Z10" s="81"/>
      <c r="AA10" s="81"/>
      <c r="AB10" s="81"/>
      <c r="AC10" s="62"/>
      <c r="AD10" s="77"/>
    </row>
    <row r="11" spans="1:30" s="76" customFormat="1" x14ac:dyDescent="0.25">
      <c r="A11" s="62">
        <v>8</v>
      </c>
      <c r="B11" s="62">
        <v>7006</v>
      </c>
      <c r="C11" s="62">
        <v>2</v>
      </c>
      <c r="D11" s="77" t="s">
        <v>54</v>
      </c>
      <c r="E11" s="77" t="s">
        <v>74</v>
      </c>
      <c r="F11" s="62"/>
      <c r="G11" s="62" t="s">
        <v>76</v>
      </c>
      <c r="H11" s="77" t="s">
        <v>75</v>
      </c>
      <c r="I11" s="62">
        <v>1</v>
      </c>
      <c r="J11" s="62">
        <v>1</v>
      </c>
      <c r="K11" s="62" t="s">
        <v>47</v>
      </c>
      <c r="L11" s="62" t="s">
        <v>61</v>
      </c>
      <c r="M11" s="62" t="s">
        <v>53</v>
      </c>
      <c r="N11" s="62" t="s">
        <v>60</v>
      </c>
      <c r="O11" s="62"/>
      <c r="P11" s="62"/>
      <c r="Q11" s="62"/>
      <c r="R11" s="81"/>
      <c r="S11" s="81">
        <f t="shared" si="0"/>
        <v>0</v>
      </c>
      <c r="T11" s="81"/>
      <c r="U11" s="81">
        <f t="shared" si="1"/>
        <v>0</v>
      </c>
      <c r="V11" s="81"/>
      <c r="W11" s="81">
        <f t="shared" si="2"/>
        <v>0</v>
      </c>
      <c r="X11" s="81"/>
      <c r="Y11" s="81">
        <f t="shared" si="3"/>
        <v>0</v>
      </c>
      <c r="Z11" s="81"/>
      <c r="AA11" s="81"/>
      <c r="AB11" s="81"/>
      <c r="AC11" s="62"/>
      <c r="AD11" s="77"/>
    </row>
    <row r="12" spans="1:30" s="76" customFormat="1" x14ac:dyDescent="0.25">
      <c r="A12" s="62">
        <v>9</v>
      </c>
      <c r="B12" s="62">
        <v>7007</v>
      </c>
      <c r="C12" s="62">
        <v>2</v>
      </c>
      <c r="D12" s="77" t="s">
        <v>54</v>
      </c>
      <c r="E12" s="77" t="s">
        <v>77</v>
      </c>
      <c r="F12" s="62"/>
      <c r="G12" s="62" t="s">
        <v>79</v>
      </c>
      <c r="H12" s="77" t="s">
        <v>78</v>
      </c>
      <c r="I12" s="62">
        <v>1</v>
      </c>
      <c r="J12" s="62">
        <v>1</v>
      </c>
      <c r="K12" s="62" t="s">
        <v>47</v>
      </c>
      <c r="L12" s="62" t="s">
        <v>61</v>
      </c>
      <c r="M12" s="62" t="s">
        <v>53</v>
      </c>
      <c r="N12" s="62" t="s">
        <v>60</v>
      </c>
      <c r="O12" s="62"/>
      <c r="P12" s="62"/>
      <c r="Q12" s="62"/>
      <c r="R12" s="81"/>
      <c r="S12" s="81">
        <f t="shared" si="0"/>
        <v>0</v>
      </c>
      <c r="T12" s="81"/>
      <c r="U12" s="81">
        <f t="shared" si="1"/>
        <v>0</v>
      </c>
      <c r="V12" s="81"/>
      <c r="W12" s="81">
        <f t="shared" si="2"/>
        <v>0</v>
      </c>
      <c r="X12" s="81"/>
      <c r="Y12" s="81">
        <f t="shared" si="3"/>
        <v>0</v>
      </c>
      <c r="Z12" s="81"/>
      <c r="AA12" s="81"/>
      <c r="AB12" s="81"/>
      <c r="AC12" s="62"/>
      <c r="AD12" s="77"/>
    </row>
    <row r="13" spans="1:30" s="77" customFormat="1" x14ac:dyDescent="0.25">
      <c r="A13" s="61">
        <v>10</v>
      </c>
      <c r="B13" s="61">
        <v>2</v>
      </c>
      <c r="C13" s="61">
        <v>1</v>
      </c>
      <c r="D13" s="76" t="s">
        <v>49</v>
      </c>
      <c r="E13" s="76" t="s">
        <v>80</v>
      </c>
      <c r="F13" s="61" t="s">
        <v>21</v>
      </c>
      <c r="G13" s="61" t="s">
        <v>65</v>
      </c>
      <c r="H13" s="76" t="s">
        <v>81</v>
      </c>
      <c r="I13" s="61">
        <v>2</v>
      </c>
      <c r="J13" s="61">
        <v>2</v>
      </c>
      <c r="K13" s="61" t="s">
        <v>47</v>
      </c>
      <c r="L13" s="61" t="s">
        <v>51</v>
      </c>
      <c r="M13" s="61" t="s">
        <v>53</v>
      </c>
      <c r="N13" s="61" t="s">
        <v>48</v>
      </c>
      <c r="O13" s="61" t="s">
        <v>969</v>
      </c>
      <c r="P13" s="61"/>
      <c r="Q13" s="61"/>
      <c r="R13" s="80">
        <f>VLOOKUP(E:E,'[1]853-334065-009'!$A:$F,6,0)</f>
        <v>359.84099999999995</v>
      </c>
      <c r="S13" s="80">
        <f t="shared" si="0"/>
        <v>719.6819999999999</v>
      </c>
      <c r="T13" s="80">
        <f>VLOOKUP(E:E,'[1]853-334065-009'!$A:$H,8,0)</f>
        <v>350.37150000000003</v>
      </c>
      <c r="U13" s="80">
        <f t="shared" si="1"/>
        <v>700.74300000000005</v>
      </c>
      <c r="V13" s="80">
        <f>VLOOKUP(E:E,'[1]853-334065-009'!$A:$J,10,0)</f>
        <v>340.90199999999999</v>
      </c>
      <c r="W13" s="80">
        <f t="shared" si="2"/>
        <v>681.80399999999997</v>
      </c>
      <c r="X13" s="80">
        <f>VLOOKUP(E:E,'[1]853-334065-009'!$A:$L,12,0)</f>
        <v>331.4325</v>
      </c>
      <c r="Y13" s="80">
        <f t="shared" si="3"/>
        <v>662.86500000000001</v>
      </c>
      <c r="Z13" s="80">
        <f>VLOOKUP(E:E,'[2]costed bom'!$E$2:$AA$941,23,0)</f>
        <v>144.7047</v>
      </c>
      <c r="AA13" s="80">
        <f>J13*Z13</f>
        <v>289.40940000000001</v>
      </c>
      <c r="AB13" s="80">
        <f>Y13-AA13</f>
        <v>373.4556</v>
      </c>
      <c r="AC13" s="61">
        <v>84</v>
      </c>
      <c r="AD13" s="76" t="s">
        <v>955</v>
      </c>
    </row>
    <row r="14" spans="1:30" s="77" customFormat="1" x14ac:dyDescent="0.25">
      <c r="A14" s="62">
        <v>11</v>
      </c>
      <c r="B14" s="62">
        <v>7000</v>
      </c>
      <c r="C14" s="62">
        <v>2</v>
      </c>
      <c r="D14" s="77" t="s">
        <v>80</v>
      </c>
      <c r="E14" s="77" t="s">
        <v>58</v>
      </c>
      <c r="F14" s="62"/>
      <c r="G14" s="62" t="s">
        <v>62</v>
      </c>
      <c r="H14" s="77" t="s">
        <v>59</v>
      </c>
      <c r="I14" s="62">
        <v>1</v>
      </c>
      <c r="J14" s="62">
        <v>2</v>
      </c>
      <c r="K14" s="62" t="s">
        <v>47</v>
      </c>
      <c r="L14" s="62" t="s">
        <v>61</v>
      </c>
      <c r="M14" s="62" t="s">
        <v>53</v>
      </c>
      <c r="N14" s="62" t="s">
        <v>60</v>
      </c>
      <c r="O14" s="62"/>
      <c r="P14" s="62"/>
      <c r="Q14" s="62"/>
      <c r="R14" s="81"/>
      <c r="S14" s="81">
        <f t="shared" si="0"/>
        <v>0</v>
      </c>
      <c r="T14" s="81"/>
      <c r="U14" s="81">
        <f t="shared" si="1"/>
        <v>0</v>
      </c>
      <c r="V14" s="81"/>
      <c r="W14" s="81">
        <f t="shared" si="2"/>
        <v>0</v>
      </c>
      <c r="X14" s="81"/>
      <c r="Y14" s="81">
        <f t="shared" si="3"/>
        <v>0</v>
      </c>
      <c r="Z14" s="81"/>
      <c r="AA14" s="81"/>
      <c r="AB14" s="81"/>
      <c r="AC14" s="62"/>
    </row>
    <row r="15" spans="1:30" s="77" customFormat="1" x14ac:dyDescent="0.25">
      <c r="A15" s="62">
        <v>12</v>
      </c>
      <c r="B15" s="62">
        <v>7001</v>
      </c>
      <c r="C15" s="62">
        <v>2</v>
      </c>
      <c r="D15" s="77" t="s">
        <v>80</v>
      </c>
      <c r="E15" s="77" t="s">
        <v>63</v>
      </c>
      <c r="F15" s="62"/>
      <c r="G15" s="62" t="s">
        <v>65</v>
      </c>
      <c r="H15" s="77" t="s">
        <v>64</v>
      </c>
      <c r="I15" s="62">
        <v>1</v>
      </c>
      <c r="J15" s="62">
        <v>2</v>
      </c>
      <c r="K15" s="62" t="s">
        <v>47</v>
      </c>
      <c r="L15" s="62" t="s">
        <v>61</v>
      </c>
      <c r="M15" s="62" t="s">
        <v>53</v>
      </c>
      <c r="N15" s="62" t="s">
        <v>60</v>
      </c>
      <c r="O15" s="62"/>
      <c r="P15" s="62"/>
      <c r="Q15" s="62"/>
      <c r="R15" s="81"/>
      <c r="S15" s="81">
        <f t="shared" si="0"/>
        <v>0</v>
      </c>
      <c r="T15" s="81"/>
      <c r="U15" s="81">
        <f t="shared" si="1"/>
        <v>0</v>
      </c>
      <c r="V15" s="81"/>
      <c r="W15" s="81">
        <f t="shared" si="2"/>
        <v>0</v>
      </c>
      <c r="X15" s="81"/>
      <c r="Y15" s="81">
        <f t="shared" si="3"/>
        <v>0</v>
      </c>
      <c r="Z15" s="81"/>
      <c r="AA15" s="81"/>
      <c r="AB15" s="81"/>
      <c r="AC15" s="62"/>
    </row>
    <row r="16" spans="1:30" s="77" customFormat="1" x14ac:dyDescent="0.25">
      <c r="A16" s="62">
        <v>13</v>
      </c>
      <c r="B16" s="62">
        <v>7002</v>
      </c>
      <c r="C16" s="62">
        <v>2</v>
      </c>
      <c r="D16" s="77" t="s">
        <v>80</v>
      </c>
      <c r="E16" s="77" t="s">
        <v>72</v>
      </c>
      <c r="F16" s="62"/>
      <c r="G16" s="62" t="s">
        <v>52</v>
      </c>
      <c r="H16" s="77" t="s">
        <v>73</v>
      </c>
      <c r="I16" s="62">
        <v>1</v>
      </c>
      <c r="J16" s="62">
        <v>2</v>
      </c>
      <c r="K16" s="62" t="s">
        <v>47</v>
      </c>
      <c r="L16" s="62" t="s">
        <v>61</v>
      </c>
      <c r="M16" s="62" t="s">
        <v>53</v>
      </c>
      <c r="N16" s="62" t="s">
        <v>60</v>
      </c>
      <c r="O16" s="62"/>
      <c r="P16" s="62"/>
      <c r="Q16" s="62"/>
      <c r="R16" s="81"/>
      <c r="S16" s="81">
        <f t="shared" si="0"/>
        <v>0</v>
      </c>
      <c r="T16" s="81"/>
      <c r="U16" s="81">
        <f t="shared" si="1"/>
        <v>0</v>
      </c>
      <c r="V16" s="81"/>
      <c r="W16" s="81">
        <f t="shared" si="2"/>
        <v>0</v>
      </c>
      <c r="X16" s="81"/>
      <c r="Y16" s="81">
        <f t="shared" si="3"/>
        <v>0</v>
      </c>
      <c r="Z16" s="81"/>
      <c r="AA16" s="81"/>
      <c r="AB16" s="81"/>
      <c r="AC16" s="62"/>
    </row>
    <row r="17" spans="1:30" s="77" customFormat="1" x14ac:dyDescent="0.25">
      <c r="A17" s="62">
        <v>14</v>
      </c>
      <c r="B17" s="62">
        <v>7003</v>
      </c>
      <c r="C17" s="62">
        <v>2</v>
      </c>
      <c r="D17" s="77" t="s">
        <v>80</v>
      </c>
      <c r="E17" s="77" t="s">
        <v>74</v>
      </c>
      <c r="F17" s="62"/>
      <c r="G17" s="62" t="s">
        <v>76</v>
      </c>
      <c r="H17" s="77" t="s">
        <v>75</v>
      </c>
      <c r="I17" s="62">
        <v>1</v>
      </c>
      <c r="J17" s="62">
        <v>2</v>
      </c>
      <c r="K17" s="62" t="s">
        <v>47</v>
      </c>
      <c r="L17" s="62" t="s">
        <v>61</v>
      </c>
      <c r="M17" s="62" t="s">
        <v>53</v>
      </c>
      <c r="N17" s="62" t="s">
        <v>60</v>
      </c>
      <c r="O17" s="62"/>
      <c r="P17" s="62"/>
      <c r="Q17" s="62"/>
      <c r="R17" s="81"/>
      <c r="S17" s="81">
        <f t="shared" si="0"/>
        <v>0</v>
      </c>
      <c r="T17" s="81"/>
      <c r="U17" s="81">
        <f t="shared" si="1"/>
        <v>0</v>
      </c>
      <c r="V17" s="81"/>
      <c r="W17" s="81">
        <f t="shared" si="2"/>
        <v>0</v>
      </c>
      <c r="X17" s="81"/>
      <c r="Y17" s="81">
        <f t="shared" si="3"/>
        <v>0</v>
      </c>
      <c r="Z17" s="81"/>
      <c r="AA17" s="81"/>
      <c r="AB17" s="81"/>
      <c r="AC17" s="62"/>
    </row>
    <row r="18" spans="1:30" s="77" customFormat="1" x14ac:dyDescent="0.25">
      <c r="A18" s="61">
        <v>15</v>
      </c>
      <c r="B18" s="61">
        <v>3</v>
      </c>
      <c r="C18" s="61">
        <v>1</v>
      </c>
      <c r="D18" s="76" t="s">
        <v>49</v>
      </c>
      <c r="E18" s="76" t="s">
        <v>82</v>
      </c>
      <c r="F18" s="61" t="s">
        <v>21</v>
      </c>
      <c r="G18" s="61" t="s">
        <v>52</v>
      </c>
      <c r="H18" s="76" t="s">
        <v>83</v>
      </c>
      <c r="I18" s="61">
        <v>1</v>
      </c>
      <c r="J18" s="61">
        <v>1</v>
      </c>
      <c r="K18" s="61" t="s">
        <v>47</v>
      </c>
      <c r="L18" s="61" t="s">
        <v>51</v>
      </c>
      <c r="M18" s="61" t="s">
        <v>53</v>
      </c>
      <c r="N18" s="61" t="s">
        <v>48</v>
      </c>
      <c r="O18" s="61" t="s">
        <v>969</v>
      </c>
      <c r="P18" s="61"/>
      <c r="Q18" s="61"/>
      <c r="R18" s="80">
        <f>VLOOKUP(E:E,'[1]853-334065-009'!$A:$F,6,0)</f>
        <v>13.577399999999999</v>
      </c>
      <c r="S18" s="80">
        <f t="shared" si="0"/>
        <v>13.577399999999999</v>
      </c>
      <c r="T18" s="80">
        <f>VLOOKUP(E:E,'[1]853-334065-009'!$A:$H,8,0)</f>
        <v>13.220100000000002</v>
      </c>
      <c r="U18" s="80">
        <f t="shared" si="1"/>
        <v>13.220100000000002</v>
      </c>
      <c r="V18" s="80">
        <f>VLOOKUP(E:E,'[1]853-334065-009'!$A:$J,10,0)</f>
        <v>12.862800000000002</v>
      </c>
      <c r="W18" s="80">
        <f t="shared" si="2"/>
        <v>12.862800000000002</v>
      </c>
      <c r="X18" s="80">
        <f>VLOOKUP(E:E,'[1]853-334065-009'!$A:$L,12,0)</f>
        <v>12.505500000000001</v>
      </c>
      <c r="Y18" s="80">
        <f t="shared" si="3"/>
        <v>12.505500000000001</v>
      </c>
      <c r="Z18" s="80">
        <f>VLOOKUP(E:E,'[2]costed bom'!$E$2:$AA$941,23,0)</f>
        <v>19.3537</v>
      </c>
      <c r="AA18" s="80">
        <f>J18*Z18</f>
        <v>19.3537</v>
      </c>
      <c r="AB18" s="80">
        <f>Y18-AA18</f>
        <v>-6.8481999999999985</v>
      </c>
      <c r="AC18" s="61">
        <v>70</v>
      </c>
      <c r="AD18" s="76" t="s">
        <v>955</v>
      </c>
    </row>
    <row r="19" spans="1:30" s="77" customFormat="1" x14ac:dyDescent="0.25">
      <c r="A19" s="62">
        <v>16</v>
      </c>
      <c r="B19" s="62">
        <v>7000</v>
      </c>
      <c r="C19" s="62">
        <v>2</v>
      </c>
      <c r="D19" s="77" t="s">
        <v>82</v>
      </c>
      <c r="E19" s="77" t="s">
        <v>58</v>
      </c>
      <c r="F19" s="62"/>
      <c r="G19" s="62" t="s">
        <v>62</v>
      </c>
      <c r="H19" s="77" t="s">
        <v>59</v>
      </c>
      <c r="I19" s="62">
        <v>1</v>
      </c>
      <c r="J19" s="62">
        <v>1</v>
      </c>
      <c r="K19" s="62" t="s">
        <v>47</v>
      </c>
      <c r="L19" s="62" t="s">
        <v>61</v>
      </c>
      <c r="M19" s="62" t="s">
        <v>53</v>
      </c>
      <c r="N19" s="62" t="s">
        <v>60</v>
      </c>
      <c r="O19" s="62"/>
      <c r="P19" s="62"/>
      <c r="Q19" s="62"/>
      <c r="R19" s="81"/>
      <c r="S19" s="81">
        <f t="shared" si="0"/>
        <v>0</v>
      </c>
      <c r="T19" s="81"/>
      <c r="U19" s="81">
        <f t="shared" si="1"/>
        <v>0</v>
      </c>
      <c r="V19" s="81"/>
      <c r="W19" s="81">
        <f t="shared" si="2"/>
        <v>0</v>
      </c>
      <c r="X19" s="81"/>
      <c r="Y19" s="81">
        <f t="shared" si="3"/>
        <v>0</v>
      </c>
      <c r="Z19" s="81"/>
      <c r="AA19" s="81"/>
      <c r="AB19" s="81"/>
      <c r="AC19" s="62"/>
    </row>
    <row r="20" spans="1:30" s="77" customFormat="1" x14ac:dyDescent="0.25">
      <c r="A20" s="62">
        <v>17</v>
      </c>
      <c r="B20" s="62">
        <v>7001</v>
      </c>
      <c r="C20" s="62">
        <v>2</v>
      </c>
      <c r="D20" s="77" t="s">
        <v>82</v>
      </c>
      <c r="E20" s="77" t="s">
        <v>72</v>
      </c>
      <c r="F20" s="62"/>
      <c r="G20" s="62" t="s">
        <v>52</v>
      </c>
      <c r="H20" s="77" t="s">
        <v>73</v>
      </c>
      <c r="I20" s="62">
        <v>1</v>
      </c>
      <c r="J20" s="62">
        <v>1</v>
      </c>
      <c r="K20" s="62" t="s">
        <v>47</v>
      </c>
      <c r="L20" s="62" t="s">
        <v>61</v>
      </c>
      <c r="M20" s="62" t="s">
        <v>53</v>
      </c>
      <c r="N20" s="62" t="s">
        <v>60</v>
      </c>
      <c r="O20" s="62"/>
      <c r="P20" s="62"/>
      <c r="Q20" s="62"/>
      <c r="R20" s="81"/>
      <c r="S20" s="81">
        <f t="shared" si="0"/>
        <v>0</v>
      </c>
      <c r="T20" s="81"/>
      <c r="U20" s="81">
        <f t="shared" si="1"/>
        <v>0</v>
      </c>
      <c r="V20" s="81"/>
      <c r="W20" s="81">
        <f t="shared" si="2"/>
        <v>0</v>
      </c>
      <c r="X20" s="81"/>
      <c r="Y20" s="81">
        <f t="shared" si="3"/>
        <v>0</v>
      </c>
      <c r="Z20" s="81"/>
      <c r="AA20" s="81"/>
      <c r="AB20" s="81"/>
      <c r="AC20" s="62"/>
    </row>
    <row r="21" spans="1:30" s="77" customFormat="1" x14ac:dyDescent="0.25">
      <c r="A21" s="62">
        <v>18</v>
      </c>
      <c r="B21" s="62">
        <v>7002</v>
      </c>
      <c r="C21" s="62">
        <v>2</v>
      </c>
      <c r="D21" s="77" t="s">
        <v>82</v>
      </c>
      <c r="E21" s="77" t="s">
        <v>74</v>
      </c>
      <c r="F21" s="62"/>
      <c r="G21" s="62" t="s">
        <v>76</v>
      </c>
      <c r="H21" s="77" t="s">
        <v>75</v>
      </c>
      <c r="I21" s="62">
        <v>1</v>
      </c>
      <c r="J21" s="62">
        <v>1</v>
      </c>
      <c r="K21" s="62" t="s">
        <v>47</v>
      </c>
      <c r="L21" s="62" t="s">
        <v>61</v>
      </c>
      <c r="M21" s="62" t="s">
        <v>53</v>
      </c>
      <c r="N21" s="62" t="s">
        <v>60</v>
      </c>
      <c r="O21" s="62"/>
      <c r="P21" s="62"/>
      <c r="Q21" s="62"/>
      <c r="R21" s="81"/>
      <c r="S21" s="81">
        <f t="shared" si="0"/>
        <v>0</v>
      </c>
      <c r="T21" s="81"/>
      <c r="U21" s="81">
        <f t="shared" si="1"/>
        <v>0</v>
      </c>
      <c r="V21" s="81"/>
      <c r="W21" s="81">
        <f t="shared" si="2"/>
        <v>0</v>
      </c>
      <c r="X21" s="81"/>
      <c r="Y21" s="81">
        <f t="shared" si="3"/>
        <v>0</v>
      </c>
      <c r="Z21" s="81"/>
      <c r="AA21" s="81"/>
      <c r="AB21" s="81"/>
      <c r="AC21" s="62"/>
    </row>
    <row r="22" spans="1:30" s="77" customFormat="1" x14ac:dyDescent="0.25">
      <c r="A22" s="62">
        <v>19</v>
      </c>
      <c r="B22" s="62">
        <v>7003</v>
      </c>
      <c r="C22" s="62">
        <v>2</v>
      </c>
      <c r="D22" s="77" t="s">
        <v>82</v>
      </c>
      <c r="E22" s="77" t="s">
        <v>63</v>
      </c>
      <c r="F22" s="62"/>
      <c r="G22" s="62" t="s">
        <v>65</v>
      </c>
      <c r="H22" s="77" t="s">
        <v>64</v>
      </c>
      <c r="I22" s="62">
        <v>1</v>
      </c>
      <c r="J22" s="62">
        <v>1</v>
      </c>
      <c r="K22" s="62" t="s">
        <v>47</v>
      </c>
      <c r="L22" s="62" t="s">
        <v>61</v>
      </c>
      <c r="M22" s="62" t="s">
        <v>53</v>
      </c>
      <c r="N22" s="62" t="s">
        <v>60</v>
      </c>
      <c r="O22" s="62"/>
      <c r="P22" s="62"/>
      <c r="Q22" s="62"/>
      <c r="R22" s="81"/>
      <c r="S22" s="81">
        <f t="shared" si="0"/>
        <v>0</v>
      </c>
      <c r="T22" s="81"/>
      <c r="U22" s="81">
        <f t="shared" si="1"/>
        <v>0</v>
      </c>
      <c r="V22" s="81"/>
      <c r="W22" s="81">
        <f t="shared" si="2"/>
        <v>0</v>
      </c>
      <c r="X22" s="81"/>
      <c r="Y22" s="81">
        <f t="shared" si="3"/>
        <v>0</v>
      </c>
      <c r="Z22" s="81"/>
      <c r="AA22" s="81"/>
      <c r="AB22" s="81"/>
      <c r="AC22" s="62"/>
    </row>
    <row r="23" spans="1:30" s="77" customFormat="1" x14ac:dyDescent="0.25">
      <c r="A23" s="61">
        <v>20</v>
      </c>
      <c r="B23" s="61">
        <v>5</v>
      </c>
      <c r="C23" s="61">
        <v>1</v>
      </c>
      <c r="D23" s="76" t="s">
        <v>49</v>
      </c>
      <c r="E23" s="76" t="s">
        <v>84</v>
      </c>
      <c r="F23" s="61" t="s">
        <v>21</v>
      </c>
      <c r="G23" s="61" t="s">
        <v>52</v>
      </c>
      <c r="H23" s="76" t="s">
        <v>85</v>
      </c>
      <c r="I23" s="61">
        <v>1</v>
      </c>
      <c r="J23" s="61">
        <v>1</v>
      </c>
      <c r="K23" s="61" t="s">
        <v>47</v>
      </c>
      <c r="L23" s="61" t="s">
        <v>61</v>
      </c>
      <c r="M23" s="61" t="s">
        <v>53</v>
      </c>
      <c r="N23" s="61" t="s">
        <v>48</v>
      </c>
      <c r="O23" s="61" t="s">
        <v>969</v>
      </c>
      <c r="P23" s="61"/>
      <c r="Q23" s="61"/>
      <c r="R23" s="80">
        <f>VLOOKUP(E:E,'[1]853-334065-009'!$A:$F,6,0)</f>
        <v>77.736599999999996</v>
      </c>
      <c r="S23" s="80">
        <f t="shared" si="0"/>
        <v>77.736599999999996</v>
      </c>
      <c r="T23" s="80">
        <f>VLOOKUP(E:E,'[1]853-334065-009'!$A:$H,8,0)</f>
        <v>75.690899999999999</v>
      </c>
      <c r="U23" s="80">
        <f t="shared" si="1"/>
        <v>75.690899999999999</v>
      </c>
      <c r="V23" s="80">
        <f>VLOOKUP(E:E,'[1]853-334065-009'!$A:$J,10,0)</f>
        <v>73.645200000000003</v>
      </c>
      <c r="W23" s="80">
        <f t="shared" si="2"/>
        <v>73.645200000000003</v>
      </c>
      <c r="X23" s="80">
        <f>VLOOKUP(E:E,'[1]853-334065-009'!$A:$L,12,0)</f>
        <v>71.599500000000006</v>
      </c>
      <c r="Y23" s="80">
        <f t="shared" si="3"/>
        <v>71.599500000000006</v>
      </c>
      <c r="Z23" s="80">
        <f>VLOOKUP(E:E,'[2]costed bom'!$E$2:$AA$941,23,0)</f>
        <v>35.825664000000003</v>
      </c>
      <c r="AA23" s="80">
        <f t="shared" ref="AA23:AA24" si="4">J23*Z23</f>
        <v>35.825664000000003</v>
      </c>
      <c r="AB23" s="80">
        <f t="shared" ref="AB23:AB24" si="5">Y23-AA23</f>
        <v>35.773836000000003</v>
      </c>
      <c r="AC23" s="61">
        <v>70</v>
      </c>
      <c r="AD23" s="76" t="s">
        <v>955</v>
      </c>
    </row>
    <row r="24" spans="1:30" s="77" customFormat="1" x14ac:dyDescent="0.25">
      <c r="A24" s="61">
        <v>21</v>
      </c>
      <c r="B24" s="61">
        <v>7</v>
      </c>
      <c r="C24" s="61">
        <v>1</v>
      </c>
      <c r="D24" s="76" t="s">
        <v>49</v>
      </c>
      <c r="E24" s="76" t="s">
        <v>86</v>
      </c>
      <c r="F24" s="61" t="s">
        <v>21</v>
      </c>
      <c r="G24" s="61" t="s">
        <v>52</v>
      </c>
      <c r="H24" s="76" t="s">
        <v>87</v>
      </c>
      <c r="I24" s="61">
        <v>1</v>
      </c>
      <c r="J24" s="61">
        <v>1</v>
      </c>
      <c r="K24" s="61" t="s">
        <v>47</v>
      </c>
      <c r="L24" s="61" t="s">
        <v>51</v>
      </c>
      <c r="M24" s="61" t="s">
        <v>53</v>
      </c>
      <c r="N24" s="61" t="s">
        <v>48</v>
      </c>
      <c r="O24" s="61" t="s">
        <v>969</v>
      </c>
      <c r="P24" s="61"/>
      <c r="Q24" s="61"/>
      <c r="R24" s="80">
        <f>VLOOKUP(E:E,'[1]853-334065-009'!$A:$F,6,0)</f>
        <v>42.715799999999994</v>
      </c>
      <c r="S24" s="80">
        <f t="shared" si="0"/>
        <v>42.715799999999994</v>
      </c>
      <c r="T24" s="80">
        <f>VLOOKUP(E:E,'[1]853-334065-009'!$A:$H,8,0)</f>
        <v>41.591700000000003</v>
      </c>
      <c r="U24" s="80">
        <f t="shared" si="1"/>
        <v>41.591700000000003</v>
      </c>
      <c r="V24" s="80">
        <f>VLOOKUP(E:E,'[1]853-334065-009'!$A:$J,10,0)</f>
        <v>40.467600000000004</v>
      </c>
      <c r="W24" s="80">
        <f t="shared" si="2"/>
        <v>40.467600000000004</v>
      </c>
      <c r="X24" s="80">
        <f>VLOOKUP(E:E,'[1]853-334065-009'!$A:$L,12,0)</f>
        <v>39.343499999999999</v>
      </c>
      <c r="Y24" s="80">
        <f t="shared" si="3"/>
        <v>39.343499999999999</v>
      </c>
      <c r="Z24" s="80">
        <f>VLOOKUP(E:E,'[2]costed bom'!$E$2:$AA$941,23,0)</f>
        <v>47.7714</v>
      </c>
      <c r="AA24" s="80">
        <f t="shared" si="4"/>
        <v>47.7714</v>
      </c>
      <c r="AB24" s="80">
        <f t="shared" si="5"/>
        <v>-8.4279000000000011</v>
      </c>
      <c r="AC24" s="61">
        <v>70</v>
      </c>
      <c r="AD24" s="76" t="s">
        <v>955</v>
      </c>
    </row>
    <row r="25" spans="1:30" s="77" customFormat="1" x14ac:dyDescent="0.25">
      <c r="A25" s="62">
        <v>22</v>
      </c>
      <c r="B25" s="62">
        <v>7000</v>
      </c>
      <c r="C25" s="62">
        <v>2</v>
      </c>
      <c r="D25" s="77" t="s">
        <v>86</v>
      </c>
      <c r="E25" s="77" t="s">
        <v>58</v>
      </c>
      <c r="F25" s="62"/>
      <c r="G25" s="62" t="s">
        <v>62</v>
      </c>
      <c r="H25" s="77" t="s">
        <v>59</v>
      </c>
      <c r="I25" s="62">
        <v>1</v>
      </c>
      <c r="J25" s="62">
        <v>1</v>
      </c>
      <c r="K25" s="62" t="s">
        <v>47</v>
      </c>
      <c r="L25" s="62" t="s">
        <v>61</v>
      </c>
      <c r="M25" s="62" t="s">
        <v>53</v>
      </c>
      <c r="N25" s="62" t="s">
        <v>60</v>
      </c>
      <c r="O25" s="62"/>
      <c r="P25" s="62"/>
      <c r="Q25" s="62"/>
      <c r="R25" s="81"/>
      <c r="S25" s="81">
        <f t="shared" si="0"/>
        <v>0</v>
      </c>
      <c r="T25" s="81"/>
      <c r="U25" s="81">
        <f t="shared" si="1"/>
        <v>0</v>
      </c>
      <c r="V25" s="81"/>
      <c r="W25" s="81">
        <f t="shared" si="2"/>
        <v>0</v>
      </c>
      <c r="X25" s="81"/>
      <c r="Y25" s="81">
        <f t="shared" si="3"/>
        <v>0</v>
      </c>
      <c r="Z25" s="81"/>
      <c r="AA25" s="81"/>
      <c r="AB25" s="81"/>
      <c r="AC25" s="62"/>
    </row>
    <row r="26" spans="1:30" s="77" customFormat="1" x14ac:dyDescent="0.25">
      <c r="A26" s="62">
        <v>23</v>
      </c>
      <c r="B26" s="62">
        <v>7001</v>
      </c>
      <c r="C26" s="62">
        <v>2</v>
      </c>
      <c r="D26" s="77" t="s">
        <v>86</v>
      </c>
      <c r="E26" s="77" t="s">
        <v>63</v>
      </c>
      <c r="F26" s="62"/>
      <c r="G26" s="62" t="s">
        <v>65</v>
      </c>
      <c r="H26" s="77" t="s">
        <v>64</v>
      </c>
      <c r="I26" s="62">
        <v>1</v>
      </c>
      <c r="J26" s="62">
        <v>1</v>
      </c>
      <c r="K26" s="62" t="s">
        <v>47</v>
      </c>
      <c r="L26" s="62" t="s">
        <v>61</v>
      </c>
      <c r="M26" s="62" t="s">
        <v>53</v>
      </c>
      <c r="N26" s="62" t="s">
        <v>60</v>
      </c>
      <c r="O26" s="62"/>
      <c r="P26" s="62"/>
      <c r="Q26" s="62"/>
      <c r="R26" s="81"/>
      <c r="S26" s="81">
        <f t="shared" si="0"/>
        <v>0</v>
      </c>
      <c r="T26" s="81"/>
      <c r="U26" s="81">
        <f t="shared" si="1"/>
        <v>0</v>
      </c>
      <c r="V26" s="81"/>
      <c r="W26" s="81">
        <f t="shared" si="2"/>
        <v>0</v>
      </c>
      <c r="X26" s="81"/>
      <c r="Y26" s="81">
        <f t="shared" si="3"/>
        <v>0</v>
      </c>
      <c r="Z26" s="81"/>
      <c r="AA26" s="81"/>
      <c r="AB26" s="81"/>
      <c r="AC26" s="62"/>
    </row>
    <row r="27" spans="1:30" s="77" customFormat="1" x14ac:dyDescent="0.25">
      <c r="A27" s="62">
        <v>24</v>
      </c>
      <c r="B27" s="62">
        <v>7002</v>
      </c>
      <c r="C27" s="62">
        <v>2</v>
      </c>
      <c r="D27" s="77" t="s">
        <v>86</v>
      </c>
      <c r="E27" s="77" t="s">
        <v>68</v>
      </c>
      <c r="F27" s="62"/>
      <c r="G27" s="62" t="s">
        <v>61</v>
      </c>
      <c r="H27" s="77" t="s">
        <v>69</v>
      </c>
      <c r="I27" s="62">
        <v>1</v>
      </c>
      <c r="J27" s="62">
        <v>1</v>
      </c>
      <c r="K27" s="62" t="s">
        <v>47</v>
      </c>
      <c r="L27" s="62" t="s">
        <v>61</v>
      </c>
      <c r="M27" s="62" t="s">
        <v>53</v>
      </c>
      <c r="N27" s="62" t="s">
        <v>60</v>
      </c>
      <c r="O27" s="62"/>
      <c r="P27" s="62"/>
      <c r="Q27" s="62"/>
      <c r="R27" s="81"/>
      <c r="S27" s="81">
        <f t="shared" si="0"/>
        <v>0</v>
      </c>
      <c r="T27" s="81"/>
      <c r="U27" s="81">
        <f t="shared" si="1"/>
        <v>0</v>
      </c>
      <c r="V27" s="81"/>
      <c r="W27" s="81">
        <f t="shared" si="2"/>
        <v>0</v>
      </c>
      <c r="X27" s="81"/>
      <c r="Y27" s="81">
        <f t="shared" si="3"/>
        <v>0</v>
      </c>
      <c r="Z27" s="81"/>
      <c r="AA27" s="81"/>
      <c r="AB27" s="81"/>
      <c r="AC27" s="62"/>
    </row>
    <row r="28" spans="1:30" s="77" customFormat="1" x14ac:dyDescent="0.25">
      <c r="A28" s="62">
        <v>25</v>
      </c>
      <c r="B28" s="62">
        <v>7003</v>
      </c>
      <c r="C28" s="62">
        <v>2</v>
      </c>
      <c r="D28" s="77" t="s">
        <v>86</v>
      </c>
      <c r="E28" s="77" t="s">
        <v>72</v>
      </c>
      <c r="F28" s="62"/>
      <c r="G28" s="62" t="s">
        <v>52</v>
      </c>
      <c r="H28" s="77" t="s">
        <v>73</v>
      </c>
      <c r="I28" s="62">
        <v>1</v>
      </c>
      <c r="J28" s="62">
        <v>1</v>
      </c>
      <c r="K28" s="62" t="s">
        <v>47</v>
      </c>
      <c r="L28" s="62" t="s">
        <v>61</v>
      </c>
      <c r="M28" s="62" t="s">
        <v>53</v>
      </c>
      <c r="N28" s="62" t="s">
        <v>60</v>
      </c>
      <c r="O28" s="62"/>
      <c r="P28" s="62"/>
      <c r="Q28" s="62"/>
      <c r="R28" s="81"/>
      <c r="S28" s="81">
        <f t="shared" si="0"/>
        <v>0</v>
      </c>
      <c r="T28" s="81"/>
      <c r="U28" s="81">
        <f t="shared" si="1"/>
        <v>0</v>
      </c>
      <c r="V28" s="81"/>
      <c r="W28" s="81">
        <f t="shared" si="2"/>
        <v>0</v>
      </c>
      <c r="X28" s="81"/>
      <c r="Y28" s="81">
        <f t="shared" si="3"/>
        <v>0</v>
      </c>
      <c r="Z28" s="81"/>
      <c r="AA28" s="81"/>
      <c r="AB28" s="81"/>
      <c r="AC28" s="62"/>
    </row>
    <row r="29" spans="1:30" s="77" customFormat="1" x14ac:dyDescent="0.25">
      <c r="A29" s="62">
        <v>26</v>
      </c>
      <c r="B29" s="62">
        <v>7004</v>
      </c>
      <c r="C29" s="62">
        <v>2</v>
      </c>
      <c r="D29" s="77" t="s">
        <v>86</v>
      </c>
      <c r="E29" s="77" t="s">
        <v>74</v>
      </c>
      <c r="F29" s="62"/>
      <c r="G29" s="62" t="s">
        <v>76</v>
      </c>
      <c r="H29" s="77" t="s">
        <v>75</v>
      </c>
      <c r="I29" s="62">
        <v>1</v>
      </c>
      <c r="J29" s="62">
        <v>1</v>
      </c>
      <c r="K29" s="62" t="s">
        <v>47</v>
      </c>
      <c r="L29" s="62" t="s">
        <v>61</v>
      </c>
      <c r="M29" s="62" t="s">
        <v>53</v>
      </c>
      <c r="N29" s="62" t="s">
        <v>60</v>
      </c>
      <c r="O29" s="62"/>
      <c r="P29" s="62"/>
      <c r="Q29" s="62"/>
      <c r="R29" s="81"/>
      <c r="S29" s="81">
        <f t="shared" si="0"/>
        <v>0</v>
      </c>
      <c r="T29" s="81"/>
      <c r="U29" s="81">
        <f t="shared" si="1"/>
        <v>0</v>
      </c>
      <c r="V29" s="81"/>
      <c r="W29" s="81">
        <f t="shared" si="2"/>
        <v>0</v>
      </c>
      <c r="X29" s="81"/>
      <c r="Y29" s="81">
        <f t="shared" si="3"/>
        <v>0</v>
      </c>
      <c r="Z29" s="81"/>
      <c r="AA29" s="81"/>
      <c r="AB29" s="81"/>
      <c r="AC29" s="62"/>
    </row>
    <row r="30" spans="1:30" s="77" customFormat="1" x14ac:dyDescent="0.25">
      <c r="A30" s="61">
        <v>27</v>
      </c>
      <c r="B30" s="61">
        <v>8</v>
      </c>
      <c r="C30" s="61">
        <v>1</v>
      </c>
      <c r="D30" s="76" t="s">
        <v>49</v>
      </c>
      <c r="E30" s="76" t="s">
        <v>88</v>
      </c>
      <c r="F30" s="61" t="s">
        <v>21</v>
      </c>
      <c r="G30" s="61" t="s">
        <v>52</v>
      </c>
      <c r="H30" s="76" t="s">
        <v>89</v>
      </c>
      <c r="I30" s="61">
        <v>1</v>
      </c>
      <c r="J30" s="61">
        <v>1</v>
      </c>
      <c r="K30" s="61" t="s">
        <v>47</v>
      </c>
      <c r="L30" s="61" t="s">
        <v>61</v>
      </c>
      <c r="M30" s="61" t="s">
        <v>53</v>
      </c>
      <c r="N30" s="61" t="s">
        <v>48</v>
      </c>
      <c r="O30" s="61" t="s">
        <v>969</v>
      </c>
      <c r="P30" s="61"/>
      <c r="Q30" s="61"/>
      <c r="R30" s="80">
        <f>VLOOKUP(E:E,'[1]853-334065-009'!$A:$F,6,0)</f>
        <v>22.013399999999997</v>
      </c>
      <c r="S30" s="80">
        <f t="shared" si="0"/>
        <v>22.013399999999997</v>
      </c>
      <c r="T30" s="80">
        <f>VLOOKUP(E:E,'[1]853-334065-009'!$A:$H,8,0)</f>
        <v>21.434100000000001</v>
      </c>
      <c r="U30" s="80">
        <f t="shared" si="1"/>
        <v>21.434100000000001</v>
      </c>
      <c r="V30" s="80">
        <f>VLOOKUP(E:E,'[1]853-334065-009'!$A:$J,10,0)</f>
        <v>20.854800000000001</v>
      </c>
      <c r="W30" s="80">
        <f t="shared" si="2"/>
        <v>20.854800000000001</v>
      </c>
      <c r="X30" s="80">
        <f>VLOOKUP(E:E,'[1]853-334065-009'!$A:$L,12,0)</f>
        <v>20.275500000000001</v>
      </c>
      <c r="Y30" s="80">
        <f t="shared" si="3"/>
        <v>20.275500000000001</v>
      </c>
      <c r="Z30" s="80">
        <f>VLOOKUP(E:E,'[2]costed bom'!$E$2:$AA$941,23,0)</f>
        <v>9.1978999999999989</v>
      </c>
      <c r="AA30" s="80">
        <f t="shared" ref="AA30:AA31" si="6">J30*Z30</f>
        <v>9.1978999999999989</v>
      </c>
      <c r="AB30" s="80">
        <f t="shared" ref="AB30:AB31" si="7">Y30-AA30</f>
        <v>11.077600000000002</v>
      </c>
      <c r="AC30" s="61">
        <v>70</v>
      </c>
      <c r="AD30" s="76" t="s">
        <v>955</v>
      </c>
    </row>
    <row r="31" spans="1:30" s="77" customFormat="1" x14ac:dyDescent="0.25">
      <c r="A31" s="61">
        <v>28</v>
      </c>
      <c r="B31" s="61">
        <v>11</v>
      </c>
      <c r="C31" s="61">
        <v>1</v>
      </c>
      <c r="D31" s="76" t="s">
        <v>49</v>
      </c>
      <c r="E31" s="76" t="s">
        <v>90</v>
      </c>
      <c r="F31" s="61" t="s">
        <v>21</v>
      </c>
      <c r="G31" s="61" t="s">
        <v>52</v>
      </c>
      <c r="H31" s="76" t="s">
        <v>91</v>
      </c>
      <c r="I31" s="61">
        <v>1</v>
      </c>
      <c r="J31" s="61">
        <v>1</v>
      </c>
      <c r="K31" s="61" t="s">
        <v>47</v>
      </c>
      <c r="L31" s="61" t="s">
        <v>61</v>
      </c>
      <c r="M31" s="61" t="s">
        <v>53</v>
      </c>
      <c r="N31" s="61" t="s">
        <v>48</v>
      </c>
      <c r="O31" s="61" t="s">
        <v>969</v>
      </c>
      <c r="P31" s="61"/>
      <c r="Q31" s="61"/>
      <c r="R31" s="80">
        <f>VLOOKUP(E:E,'[1]853-334065-009'!$A:$F,6,0)</f>
        <v>769.49999999999989</v>
      </c>
      <c r="S31" s="80">
        <f t="shared" si="0"/>
        <v>769.49999999999989</v>
      </c>
      <c r="T31" s="80">
        <f>VLOOKUP(E:E,'[1]853-334065-009'!$A:$H,8,0)</f>
        <v>749.25000000000011</v>
      </c>
      <c r="U31" s="80">
        <f t="shared" si="1"/>
        <v>749.25000000000011</v>
      </c>
      <c r="V31" s="80">
        <f>VLOOKUP(E:E,'[1]853-334065-009'!$A:$J,10,0)</f>
        <v>729</v>
      </c>
      <c r="W31" s="80">
        <f t="shared" si="2"/>
        <v>729</v>
      </c>
      <c r="X31" s="80">
        <f>VLOOKUP(E:E,'[1]853-334065-009'!$A:$L,12,0)</f>
        <v>708.75</v>
      </c>
      <c r="Y31" s="80">
        <f t="shared" si="3"/>
        <v>708.75</v>
      </c>
      <c r="Z31" s="80">
        <f>VLOOKUP(E:E,'[2]costed bom'!$E$2:$AA$941,23,0)</f>
        <v>675</v>
      </c>
      <c r="AA31" s="80">
        <f t="shared" si="6"/>
        <v>675</v>
      </c>
      <c r="AB31" s="80">
        <f t="shared" si="7"/>
        <v>33.75</v>
      </c>
      <c r="AC31" s="61">
        <v>182</v>
      </c>
      <c r="AD31" s="76" t="s">
        <v>955</v>
      </c>
    </row>
    <row r="32" spans="1:30" s="77" customFormat="1" x14ac:dyDescent="0.25">
      <c r="A32" s="62">
        <v>29</v>
      </c>
      <c r="B32" s="62">
        <v>0</v>
      </c>
      <c r="C32" s="62">
        <v>2</v>
      </c>
      <c r="D32" s="77" t="s">
        <v>90</v>
      </c>
      <c r="E32" s="77" t="s">
        <v>92</v>
      </c>
      <c r="F32" s="62"/>
      <c r="G32" s="62" t="s">
        <v>52</v>
      </c>
      <c r="H32" s="77" t="s">
        <v>93</v>
      </c>
      <c r="I32" s="62">
        <v>1</v>
      </c>
      <c r="J32" s="62">
        <v>1</v>
      </c>
      <c r="K32" s="62" t="s">
        <v>47</v>
      </c>
      <c r="L32" s="62" t="s">
        <v>61</v>
      </c>
      <c r="M32" s="62" t="s">
        <v>53</v>
      </c>
      <c r="N32" s="62" t="s">
        <v>60</v>
      </c>
      <c r="O32" s="62"/>
      <c r="P32" s="62"/>
      <c r="Q32" s="62"/>
      <c r="R32" s="81"/>
      <c r="S32" s="81">
        <f t="shared" si="0"/>
        <v>0</v>
      </c>
      <c r="T32" s="81"/>
      <c r="U32" s="81">
        <f t="shared" si="1"/>
        <v>0</v>
      </c>
      <c r="V32" s="81"/>
      <c r="W32" s="81">
        <f t="shared" si="2"/>
        <v>0</v>
      </c>
      <c r="X32" s="81"/>
      <c r="Y32" s="81">
        <f t="shared" si="3"/>
        <v>0</v>
      </c>
      <c r="Z32" s="81"/>
      <c r="AA32" s="81"/>
      <c r="AB32" s="81"/>
      <c r="AC32" s="62"/>
    </row>
    <row r="33" spans="1:30" s="77" customFormat="1" x14ac:dyDescent="0.25">
      <c r="A33" s="62">
        <v>30</v>
      </c>
      <c r="B33" s="62">
        <v>1</v>
      </c>
      <c r="C33" s="62">
        <v>2</v>
      </c>
      <c r="D33" s="77" t="s">
        <v>90</v>
      </c>
      <c r="E33" s="77" t="s">
        <v>94</v>
      </c>
      <c r="F33" s="62"/>
      <c r="G33" s="62" t="s">
        <v>52</v>
      </c>
      <c r="H33" s="77" t="s">
        <v>95</v>
      </c>
      <c r="I33" s="62">
        <v>1</v>
      </c>
      <c r="J33" s="62">
        <v>1</v>
      </c>
      <c r="K33" s="62" t="s">
        <v>47</v>
      </c>
      <c r="L33" s="62" t="s">
        <v>61</v>
      </c>
      <c r="M33" s="62" t="s">
        <v>53</v>
      </c>
      <c r="N33" s="62" t="s">
        <v>48</v>
      </c>
      <c r="O33" s="62"/>
      <c r="P33" s="62" t="s">
        <v>97</v>
      </c>
      <c r="Q33" s="62" t="s">
        <v>96</v>
      </c>
      <c r="R33" s="81"/>
      <c r="S33" s="81">
        <f t="shared" si="0"/>
        <v>0</v>
      </c>
      <c r="T33" s="81"/>
      <c r="U33" s="81">
        <f t="shared" si="1"/>
        <v>0</v>
      </c>
      <c r="V33" s="81"/>
      <c r="W33" s="81">
        <f t="shared" si="2"/>
        <v>0</v>
      </c>
      <c r="X33" s="81"/>
      <c r="Y33" s="81">
        <f t="shared" si="3"/>
        <v>0</v>
      </c>
      <c r="Z33" s="81"/>
      <c r="AA33" s="81"/>
      <c r="AB33" s="81"/>
      <c r="AC33" s="62"/>
    </row>
    <row r="34" spans="1:30" s="77" customFormat="1" x14ac:dyDescent="0.25">
      <c r="A34" s="62">
        <v>31</v>
      </c>
      <c r="B34" s="62">
        <v>2</v>
      </c>
      <c r="C34" s="62">
        <v>2</v>
      </c>
      <c r="D34" s="77" t="s">
        <v>90</v>
      </c>
      <c r="E34" s="77" t="s">
        <v>98</v>
      </c>
      <c r="F34" s="62"/>
      <c r="G34" s="62" t="s">
        <v>52</v>
      </c>
      <c r="H34" s="77" t="s">
        <v>99</v>
      </c>
      <c r="I34" s="62">
        <v>1</v>
      </c>
      <c r="J34" s="62">
        <v>1</v>
      </c>
      <c r="K34" s="62" t="s">
        <v>47</v>
      </c>
      <c r="L34" s="62" t="s">
        <v>61</v>
      </c>
      <c r="M34" s="62" t="s">
        <v>53</v>
      </c>
      <c r="N34" s="62" t="s">
        <v>48</v>
      </c>
      <c r="O34" s="62"/>
      <c r="P34" s="62"/>
      <c r="Q34" s="62"/>
      <c r="R34" s="81"/>
      <c r="S34" s="81">
        <f t="shared" si="0"/>
        <v>0</v>
      </c>
      <c r="T34" s="81"/>
      <c r="U34" s="81">
        <f t="shared" si="1"/>
        <v>0</v>
      </c>
      <c r="V34" s="81"/>
      <c r="W34" s="81">
        <f t="shared" si="2"/>
        <v>0</v>
      </c>
      <c r="X34" s="81"/>
      <c r="Y34" s="81">
        <f t="shared" si="3"/>
        <v>0</v>
      </c>
      <c r="Z34" s="81"/>
      <c r="AA34" s="81"/>
      <c r="AB34" s="81"/>
      <c r="AC34" s="62"/>
    </row>
    <row r="35" spans="1:30" s="77" customFormat="1" x14ac:dyDescent="0.25">
      <c r="A35" s="62">
        <v>32</v>
      </c>
      <c r="B35" s="62">
        <v>3</v>
      </c>
      <c r="C35" s="62">
        <v>2</v>
      </c>
      <c r="D35" s="77" t="s">
        <v>90</v>
      </c>
      <c r="E35" s="77" t="s">
        <v>100</v>
      </c>
      <c r="F35" s="62"/>
      <c r="G35" s="62" t="s">
        <v>52</v>
      </c>
      <c r="H35" s="77" t="s">
        <v>101</v>
      </c>
      <c r="I35" s="62">
        <v>1</v>
      </c>
      <c r="J35" s="62">
        <v>1</v>
      </c>
      <c r="K35" s="62" t="s">
        <v>47</v>
      </c>
      <c r="L35" s="62" t="s">
        <v>61</v>
      </c>
      <c r="M35" s="62" t="s">
        <v>53</v>
      </c>
      <c r="N35" s="62" t="s">
        <v>48</v>
      </c>
      <c r="O35" s="62"/>
      <c r="P35" s="62"/>
      <c r="Q35" s="62"/>
      <c r="R35" s="81"/>
      <c r="S35" s="81">
        <f t="shared" si="0"/>
        <v>0</v>
      </c>
      <c r="T35" s="81"/>
      <c r="U35" s="81">
        <f t="shared" si="1"/>
        <v>0</v>
      </c>
      <c r="V35" s="81"/>
      <c r="W35" s="81">
        <f t="shared" si="2"/>
        <v>0</v>
      </c>
      <c r="X35" s="81"/>
      <c r="Y35" s="81">
        <f t="shared" si="3"/>
        <v>0</v>
      </c>
      <c r="Z35" s="81"/>
      <c r="AA35" s="81"/>
      <c r="AB35" s="81"/>
      <c r="AC35" s="62"/>
    </row>
    <row r="36" spans="1:30" s="77" customFormat="1" x14ac:dyDescent="0.25">
      <c r="A36" s="62">
        <v>33</v>
      </c>
      <c r="B36" s="62">
        <v>4</v>
      </c>
      <c r="C36" s="62">
        <v>2</v>
      </c>
      <c r="D36" s="77" t="s">
        <v>90</v>
      </c>
      <c r="E36" s="77" t="s">
        <v>102</v>
      </c>
      <c r="F36" s="62"/>
      <c r="G36" s="62" t="s">
        <v>52</v>
      </c>
      <c r="H36" s="77" t="s">
        <v>103</v>
      </c>
      <c r="I36" s="62">
        <v>1</v>
      </c>
      <c r="J36" s="62">
        <v>1</v>
      </c>
      <c r="K36" s="62" t="s">
        <v>47</v>
      </c>
      <c r="L36" s="62" t="s">
        <v>61</v>
      </c>
      <c r="M36" s="62" t="s">
        <v>53</v>
      </c>
      <c r="N36" s="62" t="s">
        <v>48</v>
      </c>
      <c r="O36" s="62"/>
      <c r="P36" s="62" t="s">
        <v>105</v>
      </c>
      <c r="Q36" s="62" t="s">
        <v>104</v>
      </c>
      <c r="R36" s="81"/>
      <c r="S36" s="81">
        <f t="shared" si="0"/>
        <v>0</v>
      </c>
      <c r="T36" s="81"/>
      <c r="U36" s="81">
        <f t="shared" si="1"/>
        <v>0</v>
      </c>
      <c r="V36" s="81"/>
      <c r="W36" s="81">
        <f t="shared" si="2"/>
        <v>0</v>
      </c>
      <c r="X36" s="81"/>
      <c r="Y36" s="81">
        <f t="shared" si="3"/>
        <v>0</v>
      </c>
      <c r="Z36" s="81"/>
      <c r="AA36" s="81"/>
      <c r="AB36" s="81"/>
      <c r="AC36" s="62"/>
    </row>
    <row r="37" spans="1:30" s="77" customFormat="1" x14ac:dyDescent="0.25">
      <c r="A37" s="62">
        <v>34</v>
      </c>
      <c r="B37" s="62">
        <v>5</v>
      </c>
      <c r="C37" s="62">
        <v>2</v>
      </c>
      <c r="D37" s="77" t="s">
        <v>90</v>
      </c>
      <c r="E37" s="77" t="s">
        <v>106</v>
      </c>
      <c r="F37" s="62"/>
      <c r="G37" s="62" t="s">
        <v>65</v>
      </c>
      <c r="H37" s="77" t="s">
        <v>107</v>
      </c>
      <c r="I37" s="62">
        <v>5</v>
      </c>
      <c r="J37" s="62">
        <v>5</v>
      </c>
      <c r="K37" s="62" t="s">
        <v>47</v>
      </c>
      <c r="L37" s="62" t="s">
        <v>61</v>
      </c>
      <c r="M37" s="62" t="s">
        <v>53</v>
      </c>
      <c r="N37" s="62" t="s">
        <v>48</v>
      </c>
      <c r="O37" s="62"/>
      <c r="P37" s="62" t="s">
        <v>109</v>
      </c>
      <c r="Q37" s="62" t="s">
        <v>108</v>
      </c>
      <c r="R37" s="81"/>
      <c r="S37" s="81">
        <f t="shared" si="0"/>
        <v>0</v>
      </c>
      <c r="T37" s="81"/>
      <c r="U37" s="81">
        <f t="shared" si="1"/>
        <v>0</v>
      </c>
      <c r="V37" s="81"/>
      <c r="W37" s="81">
        <f t="shared" si="2"/>
        <v>0</v>
      </c>
      <c r="X37" s="81"/>
      <c r="Y37" s="81">
        <f t="shared" si="3"/>
        <v>0</v>
      </c>
      <c r="Z37" s="81"/>
      <c r="AA37" s="81"/>
      <c r="AB37" s="81"/>
      <c r="AC37" s="62"/>
    </row>
    <row r="38" spans="1:30" s="77" customFormat="1" x14ac:dyDescent="0.25">
      <c r="A38" s="62">
        <v>35</v>
      </c>
      <c r="B38" s="62">
        <v>6</v>
      </c>
      <c r="C38" s="62">
        <v>2</v>
      </c>
      <c r="D38" s="77" t="s">
        <v>90</v>
      </c>
      <c r="E38" s="77" t="s">
        <v>110</v>
      </c>
      <c r="F38" s="62"/>
      <c r="G38" s="62" t="s">
        <v>52</v>
      </c>
      <c r="H38" s="77" t="s">
        <v>111</v>
      </c>
      <c r="I38" s="62">
        <v>2</v>
      </c>
      <c r="J38" s="62">
        <v>2</v>
      </c>
      <c r="K38" s="62" t="s">
        <v>47</v>
      </c>
      <c r="L38" s="62" t="s">
        <v>61</v>
      </c>
      <c r="M38" s="62" t="s">
        <v>53</v>
      </c>
      <c r="N38" s="62" t="s">
        <v>48</v>
      </c>
      <c r="O38" s="62"/>
      <c r="P38" s="62" t="s">
        <v>113</v>
      </c>
      <c r="Q38" s="62" t="s">
        <v>112</v>
      </c>
      <c r="R38" s="81"/>
      <c r="S38" s="81">
        <f t="shared" si="0"/>
        <v>0</v>
      </c>
      <c r="T38" s="81"/>
      <c r="U38" s="81">
        <f t="shared" si="1"/>
        <v>0</v>
      </c>
      <c r="V38" s="81"/>
      <c r="W38" s="81">
        <f t="shared" si="2"/>
        <v>0</v>
      </c>
      <c r="X38" s="81"/>
      <c r="Y38" s="81">
        <f t="shared" si="3"/>
        <v>0</v>
      </c>
      <c r="Z38" s="81"/>
      <c r="AA38" s="81"/>
      <c r="AB38" s="81"/>
      <c r="AC38" s="62"/>
    </row>
    <row r="39" spans="1:30" s="77" customFormat="1" x14ac:dyDescent="0.25">
      <c r="A39" s="62">
        <v>36</v>
      </c>
      <c r="B39" s="62">
        <v>7</v>
      </c>
      <c r="C39" s="62">
        <v>2</v>
      </c>
      <c r="D39" s="77" t="s">
        <v>90</v>
      </c>
      <c r="E39" s="77" t="s">
        <v>114</v>
      </c>
      <c r="F39" s="62"/>
      <c r="G39" s="62" t="s">
        <v>52</v>
      </c>
      <c r="H39" s="77" t="s">
        <v>115</v>
      </c>
      <c r="I39" s="62">
        <v>4</v>
      </c>
      <c r="J39" s="62">
        <v>4</v>
      </c>
      <c r="K39" s="62" t="s">
        <v>47</v>
      </c>
      <c r="L39" s="62" t="s">
        <v>61</v>
      </c>
      <c r="M39" s="62" t="s">
        <v>53</v>
      </c>
      <c r="N39" s="62" t="s">
        <v>48</v>
      </c>
      <c r="O39" s="62"/>
      <c r="P39" s="62" t="s">
        <v>118</v>
      </c>
      <c r="Q39" s="62" t="s">
        <v>117</v>
      </c>
      <c r="R39" s="81"/>
      <c r="S39" s="81">
        <f t="shared" si="0"/>
        <v>0</v>
      </c>
      <c r="T39" s="81"/>
      <c r="U39" s="81">
        <f t="shared" si="1"/>
        <v>0</v>
      </c>
      <c r="V39" s="81"/>
      <c r="W39" s="81">
        <f t="shared" si="2"/>
        <v>0</v>
      </c>
      <c r="X39" s="81"/>
      <c r="Y39" s="81">
        <f t="shared" si="3"/>
        <v>0</v>
      </c>
      <c r="Z39" s="81"/>
      <c r="AA39" s="81"/>
      <c r="AB39" s="81"/>
      <c r="AC39" s="62"/>
    </row>
    <row r="40" spans="1:30" s="77" customFormat="1" x14ac:dyDescent="0.25">
      <c r="A40" s="62">
        <v>37</v>
      </c>
      <c r="B40" s="62">
        <v>8</v>
      </c>
      <c r="C40" s="62">
        <v>2</v>
      </c>
      <c r="D40" s="77" t="s">
        <v>90</v>
      </c>
      <c r="E40" s="77" t="s">
        <v>119</v>
      </c>
      <c r="F40" s="62"/>
      <c r="G40" s="62" t="s">
        <v>52</v>
      </c>
      <c r="H40" s="77" t="s">
        <v>120</v>
      </c>
      <c r="I40" s="62">
        <v>4</v>
      </c>
      <c r="J40" s="62">
        <v>4</v>
      </c>
      <c r="K40" s="62" t="s">
        <v>47</v>
      </c>
      <c r="L40" s="62" t="s">
        <v>61</v>
      </c>
      <c r="M40" s="62" t="s">
        <v>53</v>
      </c>
      <c r="N40" s="62" t="s">
        <v>48</v>
      </c>
      <c r="O40" s="62"/>
      <c r="P40" s="62" t="s">
        <v>122</v>
      </c>
      <c r="Q40" s="62" t="s">
        <v>121</v>
      </c>
      <c r="R40" s="81"/>
      <c r="S40" s="81">
        <f t="shared" si="0"/>
        <v>0</v>
      </c>
      <c r="T40" s="81"/>
      <c r="U40" s="81">
        <f t="shared" si="1"/>
        <v>0</v>
      </c>
      <c r="V40" s="81"/>
      <c r="W40" s="81">
        <f t="shared" si="2"/>
        <v>0</v>
      </c>
      <c r="X40" s="81"/>
      <c r="Y40" s="81">
        <f t="shared" si="3"/>
        <v>0</v>
      </c>
      <c r="Z40" s="81"/>
      <c r="AA40" s="81"/>
      <c r="AB40" s="81"/>
      <c r="AC40" s="62"/>
    </row>
    <row r="41" spans="1:30" s="77" customFormat="1" x14ac:dyDescent="0.25">
      <c r="A41" s="62">
        <v>38</v>
      </c>
      <c r="B41" s="62">
        <v>9</v>
      </c>
      <c r="C41" s="62">
        <v>2</v>
      </c>
      <c r="D41" s="77" t="s">
        <v>90</v>
      </c>
      <c r="E41" s="77" t="s">
        <v>123</v>
      </c>
      <c r="F41" s="62"/>
      <c r="G41" s="62" t="s">
        <v>56</v>
      </c>
      <c r="H41" s="77" t="s">
        <v>124</v>
      </c>
      <c r="I41" s="62">
        <v>4</v>
      </c>
      <c r="J41" s="62">
        <v>4</v>
      </c>
      <c r="K41" s="62" t="s">
        <v>47</v>
      </c>
      <c r="L41" s="62" t="s">
        <v>61</v>
      </c>
      <c r="M41" s="62" t="s">
        <v>53</v>
      </c>
      <c r="N41" s="62" t="s">
        <v>48</v>
      </c>
      <c r="O41" s="62"/>
      <c r="P41" s="62" t="s">
        <v>125</v>
      </c>
      <c r="Q41" s="62" t="s">
        <v>125</v>
      </c>
      <c r="R41" s="81"/>
      <c r="S41" s="81">
        <f t="shared" si="0"/>
        <v>0</v>
      </c>
      <c r="T41" s="81"/>
      <c r="U41" s="81">
        <f t="shared" si="1"/>
        <v>0</v>
      </c>
      <c r="V41" s="81"/>
      <c r="W41" s="81">
        <f t="shared" si="2"/>
        <v>0</v>
      </c>
      <c r="X41" s="81"/>
      <c r="Y41" s="81">
        <f t="shared" si="3"/>
        <v>0</v>
      </c>
      <c r="Z41" s="81"/>
      <c r="AA41" s="81"/>
      <c r="AB41" s="81"/>
      <c r="AC41" s="62"/>
    </row>
    <row r="42" spans="1:30" s="77" customFormat="1" x14ac:dyDescent="0.25">
      <c r="A42" s="62">
        <v>39</v>
      </c>
      <c r="B42" s="62">
        <v>7000</v>
      </c>
      <c r="C42" s="62">
        <v>3</v>
      </c>
      <c r="D42" s="77" t="s">
        <v>123</v>
      </c>
      <c r="E42" s="77" t="s">
        <v>126</v>
      </c>
      <c r="F42" s="62"/>
      <c r="G42" s="62" t="s">
        <v>65</v>
      </c>
      <c r="H42" s="77" t="s">
        <v>127</v>
      </c>
      <c r="I42" s="62">
        <v>1</v>
      </c>
      <c r="J42" s="62">
        <v>4</v>
      </c>
      <c r="K42" s="62" t="s">
        <v>47</v>
      </c>
      <c r="L42" s="62" t="s">
        <v>61</v>
      </c>
      <c r="M42" s="62" t="s">
        <v>53</v>
      </c>
      <c r="N42" s="62" t="s">
        <v>60</v>
      </c>
      <c r="O42" s="62"/>
      <c r="P42" s="62"/>
      <c r="Q42" s="62"/>
      <c r="R42" s="81"/>
      <c r="S42" s="81">
        <f t="shared" si="0"/>
        <v>0</v>
      </c>
      <c r="T42" s="81"/>
      <c r="U42" s="81">
        <f t="shared" si="1"/>
        <v>0</v>
      </c>
      <c r="V42" s="81"/>
      <c r="W42" s="81">
        <f t="shared" si="2"/>
        <v>0</v>
      </c>
      <c r="X42" s="81"/>
      <c r="Y42" s="81">
        <f t="shared" si="3"/>
        <v>0</v>
      </c>
      <c r="Z42" s="81"/>
      <c r="AA42" s="81"/>
      <c r="AB42" s="81"/>
      <c r="AC42" s="62"/>
    </row>
    <row r="43" spans="1:30" s="77" customFormat="1" x14ac:dyDescent="0.25">
      <c r="A43" s="62">
        <v>40</v>
      </c>
      <c r="B43" s="62">
        <v>7001</v>
      </c>
      <c r="C43" s="62">
        <v>3</v>
      </c>
      <c r="D43" s="77" t="s">
        <v>123</v>
      </c>
      <c r="E43" s="77" t="s">
        <v>72</v>
      </c>
      <c r="F43" s="62"/>
      <c r="G43" s="62" t="s">
        <v>52</v>
      </c>
      <c r="H43" s="77" t="s">
        <v>73</v>
      </c>
      <c r="I43" s="62">
        <v>1</v>
      </c>
      <c r="J43" s="62">
        <v>4</v>
      </c>
      <c r="K43" s="62" t="s">
        <v>47</v>
      </c>
      <c r="L43" s="62" t="s">
        <v>61</v>
      </c>
      <c r="M43" s="62" t="s">
        <v>53</v>
      </c>
      <c r="N43" s="62" t="s">
        <v>60</v>
      </c>
      <c r="O43" s="62"/>
      <c r="P43" s="62"/>
      <c r="Q43" s="62"/>
      <c r="R43" s="81"/>
      <c r="S43" s="81">
        <f t="shared" si="0"/>
        <v>0</v>
      </c>
      <c r="T43" s="81"/>
      <c r="U43" s="81">
        <f t="shared" si="1"/>
        <v>0</v>
      </c>
      <c r="V43" s="81"/>
      <c r="W43" s="81">
        <f t="shared" si="2"/>
        <v>0</v>
      </c>
      <c r="X43" s="81"/>
      <c r="Y43" s="81">
        <f t="shared" si="3"/>
        <v>0</v>
      </c>
      <c r="Z43" s="81"/>
      <c r="AA43" s="81"/>
      <c r="AB43" s="81"/>
      <c r="AC43" s="62"/>
    </row>
    <row r="44" spans="1:30" s="77" customFormat="1" x14ac:dyDescent="0.25">
      <c r="A44" s="61">
        <v>41</v>
      </c>
      <c r="B44" s="61">
        <v>12</v>
      </c>
      <c r="C44" s="61">
        <v>1</v>
      </c>
      <c r="D44" s="76" t="s">
        <v>49</v>
      </c>
      <c r="E44" s="76" t="s">
        <v>128</v>
      </c>
      <c r="F44" s="61" t="s">
        <v>21</v>
      </c>
      <c r="G44" s="61" t="s">
        <v>52</v>
      </c>
      <c r="H44" s="76" t="s">
        <v>129</v>
      </c>
      <c r="I44" s="61">
        <v>1</v>
      </c>
      <c r="J44" s="61">
        <v>1</v>
      </c>
      <c r="K44" s="61" t="s">
        <v>47</v>
      </c>
      <c r="L44" s="61" t="s">
        <v>61</v>
      </c>
      <c r="M44" s="61" t="s">
        <v>130</v>
      </c>
      <c r="N44" s="61" t="s">
        <v>48</v>
      </c>
      <c r="O44" s="61" t="s">
        <v>969</v>
      </c>
      <c r="P44" s="61"/>
      <c r="Q44" s="61"/>
      <c r="R44" s="80">
        <f>VLOOKUP(E:E,'[1]853-334065-009'!$A:$F,6,0)</f>
        <v>39.9</v>
      </c>
      <c r="S44" s="80">
        <f t="shared" si="0"/>
        <v>39.9</v>
      </c>
      <c r="T44" s="80">
        <f>VLOOKUP(E:E,'[1]853-334065-009'!$A:$H,8,0)</f>
        <v>38.85</v>
      </c>
      <c r="U44" s="80">
        <f t="shared" si="1"/>
        <v>38.85</v>
      </c>
      <c r="V44" s="80">
        <f>VLOOKUP(E:E,'[1]853-334065-009'!$A:$J,10,0)</f>
        <v>37.800000000000004</v>
      </c>
      <c r="W44" s="80">
        <f t="shared" si="2"/>
        <v>37.800000000000004</v>
      </c>
      <c r="X44" s="80">
        <f>VLOOKUP(E:E,'[1]853-334065-009'!$A:$L,12,0)</f>
        <v>36.75</v>
      </c>
      <c r="Y44" s="80">
        <f t="shared" si="3"/>
        <v>36.75</v>
      </c>
      <c r="Z44" s="80">
        <f>VLOOKUP(E:E,'[2]costed bom'!$E$2:$AA$941,23,0)</f>
        <v>48</v>
      </c>
      <c r="AA44" s="80">
        <f t="shared" ref="AA44:AA49" si="8">J44*Z44</f>
        <v>48</v>
      </c>
      <c r="AB44" s="80">
        <f t="shared" ref="AB44:AB49" si="9">Y44-AA44</f>
        <v>-11.25</v>
      </c>
      <c r="AC44" s="61">
        <v>77</v>
      </c>
      <c r="AD44" s="76" t="s">
        <v>955</v>
      </c>
    </row>
    <row r="45" spans="1:30" s="77" customFormat="1" x14ac:dyDescent="0.25">
      <c r="A45" s="61">
        <v>42</v>
      </c>
      <c r="B45" s="61">
        <v>13</v>
      </c>
      <c r="C45" s="61">
        <v>1</v>
      </c>
      <c r="D45" s="76" t="s">
        <v>49</v>
      </c>
      <c r="E45" s="76" t="s">
        <v>131</v>
      </c>
      <c r="F45" s="61" t="s">
        <v>21</v>
      </c>
      <c r="G45" s="61" t="s">
        <v>52</v>
      </c>
      <c r="H45" s="76" t="s">
        <v>132</v>
      </c>
      <c r="I45" s="61">
        <v>1</v>
      </c>
      <c r="J45" s="61">
        <v>1</v>
      </c>
      <c r="K45" s="61" t="s">
        <v>47</v>
      </c>
      <c r="L45" s="61" t="s">
        <v>61</v>
      </c>
      <c r="M45" s="61" t="s">
        <v>130</v>
      </c>
      <c r="N45" s="61" t="s">
        <v>48</v>
      </c>
      <c r="O45" s="61" t="s">
        <v>969</v>
      </c>
      <c r="P45" s="61"/>
      <c r="Q45" s="61"/>
      <c r="R45" s="80">
        <f>VLOOKUP(E:E,'[1]853-334065-009'!$A:$F,6,0)</f>
        <v>36.479999999999997</v>
      </c>
      <c r="S45" s="80">
        <f t="shared" si="0"/>
        <v>36.479999999999997</v>
      </c>
      <c r="T45" s="80">
        <f>VLOOKUP(E:E,'[1]853-334065-009'!$A:$H,8,0)</f>
        <v>35.520000000000003</v>
      </c>
      <c r="U45" s="80">
        <f t="shared" si="1"/>
        <v>35.520000000000003</v>
      </c>
      <c r="V45" s="80">
        <f>VLOOKUP(E:E,'[1]853-334065-009'!$A:$J,10,0)</f>
        <v>34.56</v>
      </c>
      <c r="W45" s="80">
        <f t="shared" si="2"/>
        <v>34.56</v>
      </c>
      <c r="X45" s="80">
        <f>VLOOKUP(E:E,'[1]853-334065-009'!$A:$L,12,0)</f>
        <v>33.6</v>
      </c>
      <c r="Y45" s="80">
        <f t="shared" si="3"/>
        <v>33.6</v>
      </c>
      <c r="Z45" s="80">
        <f>VLOOKUP(E:E,'[2]costed bom'!$E$2:$AA$941,23,0)</f>
        <v>46.25</v>
      </c>
      <c r="AA45" s="80">
        <f t="shared" si="8"/>
        <v>46.25</v>
      </c>
      <c r="AB45" s="80">
        <f t="shared" si="9"/>
        <v>-12.649999999999999</v>
      </c>
      <c r="AC45" s="61">
        <v>77</v>
      </c>
      <c r="AD45" s="76" t="s">
        <v>955</v>
      </c>
    </row>
    <row r="46" spans="1:30" s="77" customFormat="1" x14ac:dyDescent="0.25">
      <c r="A46" s="61">
        <v>43</v>
      </c>
      <c r="B46" s="61">
        <v>16</v>
      </c>
      <c r="C46" s="61">
        <v>1</v>
      </c>
      <c r="D46" s="76" t="s">
        <v>49</v>
      </c>
      <c r="E46" s="76" t="s">
        <v>133</v>
      </c>
      <c r="F46" s="61" t="s">
        <v>21</v>
      </c>
      <c r="G46" s="61" t="s">
        <v>56</v>
      </c>
      <c r="H46" s="76" t="s">
        <v>134</v>
      </c>
      <c r="I46" s="61">
        <v>1</v>
      </c>
      <c r="J46" s="61">
        <v>1</v>
      </c>
      <c r="K46" s="61" t="s">
        <v>47</v>
      </c>
      <c r="L46" s="61" t="s">
        <v>61</v>
      </c>
      <c r="M46" s="61" t="s">
        <v>53</v>
      </c>
      <c r="N46" s="61" t="s">
        <v>48</v>
      </c>
      <c r="O46" s="61" t="s">
        <v>969</v>
      </c>
      <c r="P46" s="61"/>
      <c r="Q46" s="61"/>
      <c r="R46" s="80">
        <f>VLOOKUP(E:E,'[1]853-334065-009'!$A:$F,6,0)</f>
        <v>7.8545999999999987</v>
      </c>
      <c r="S46" s="80">
        <f t="shared" si="0"/>
        <v>7.8545999999999987</v>
      </c>
      <c r="T46" s="80">
        <f>VLOOKUP(E:E,'[1]853-334065-009'!$A:$H,8,0)</f>
        <v>7.6478999999999999</v>
      </c>
      <c r="U46" s="80">
        <f t="shared" si="1"/>
        <v>7.6478999999999999</v>
      </c>
      <c r="V46" s="80">
        <f>VLOOKUP(E:E,'[1]853-334065-009'!$A:$J,10,0)</f>
        <v>7.4412000000000003</v>
      </c>
      <c r="W46" s="80">
        <f t="shared" si="2"/>
        <v>7.4412000000000003</v>
      </c>
      <c r="X46" s="80">
        <f>VLOOKUP(E:E,'[1]853-334065-009'!$A:$L,12,0)</f>
        <v>7.2344999999999997</v>
      </c>
      <c r="Y46" s="80">
        <f t="shared" si="3"/>
        <v>7.2344999999999997</v>
      </c>
      <c r="Z46" s="80">
        <f>VLOOKUP(E:E,'[2]costed bom'!$E$2:$AA$941,23,0)</f>
        <v>31.36</v>
      </c>
      <c r="AA46" s="80">
        <f t="shared" si="8"/>
        <v>31.36</v>
      </c>
      <c r="AB46" s="80">
        <f t="shared" si="9"/>
        <v>-24.125499999999999</v>
      </c>
      <c r="AC46" s="61">
        <v>70</v>
      </c>
      <c r="AD46" s="76" t="s">
        <v>955</v>
      </c>
    </row>
    <row r="47" spans="1:30" s="77" customFormat="1" x14ac:dyDescent="0.25">
      <c r="A47" s="61">
        <v>44</v>
      </c>
      <c r="B47" s="61">
        <v>17</v>
      </c>
      <c r="C47" s="61">
        <v>1</v>
      </c>
      <c r="D47" s="76" t="s">
        <v>49</v>
      </c>
      <c r="E47" s="76" t="s">
        <v>135</v>
      </c>
      <c r="F47" s="61" t="s">
        <v>21</v>
      </c>
      <c r="G47" s="61" t="s">
        <v>56</v>
      </c>
      <c r="H47" s="76" t="s">
        <v>136</v>
      </c>
      <c r="I47" s="61">
        <v>1</v>
      </c>
      <c r="J47" s="61">
        <v>1</v>
      </c>
      <c r="K47" s="61" t="s">
        <v>47</v>
      </c>
      <c r="L47" s="61" t="s">
        <v>61</v>
      </c>
      <c r="M47" s="61" t="s">
        <v>53</v>
      </c>
      <c r="N47" s="61" t="s">
        <v>48</v>
      </c>
      <c r="O47" s="61" t="s">
        <v>969</v>
      </c>
      <c r="P47" s="61"/>
      <c r="Q47" s="61"/>
      <c r="R47" s="80">
        <f>VLOOKUP(E:E,'[1]853-334065-009'!$A:$F,6,0)</f>
        <v>11.627999999999998</v>
      </c>
      <c r="S47" s="80">
        <f t="shared" si="0"/>
        <v>11.627999999999998</v>
      </c>
      <c r="T47" s="80">
        <f>VLOOKUP(E:E,'[1]853-334065-009'!$A:$H,8,0)</f>
        <v>11.322000000000001</v>
      </c>
      <c r="U47" s="80">
        <f t="shared" si="1"/>
        <v>11.322000000000001</v>
      </c>
      <c r="V47" s="80">
        <f>VLOOKUP(E:E,'[1]853-334065-009'!$A:$J,10,0)</f>
        <v>11.016</v>
      </c>
      <c r="W47" s="80">
        <f t="shared" si="2"/>
        <v>11.016</v>
      </c>
      <c r="X47" s="80">
        <f>VLOOKUP(E:E,'[1]853-334065-009'!$A:$L,12,0)</f>
        <v>10.709999999999999</v>
      </c>
      <c r="Y47" s="80">
        <f t="shared" si="3"/>
        <v>10.709999999999999</v>
      </c>
      <c r="Z47" s="80">
        <f>VLOOKUP(E:E,'[2]costed bom'!$E$2:$AA$941,23,0)</f>
        <v>29.32</v>
      </c>
      <c r="AA47" s="80">
        <f t="shared" si="8"/>
        <v>29.32</v>
      </c>
      <c r="AB47" s="80">
        <f t="shared" si="9"/>
        <v>-18.61</v>
      </c>
      <c r="AC47" s="61">
        <v>70</v>
      </c>
      <c r="AD47" s="76" t="s">
        <v>955</v>
      </c>
    </row>
    <row r="48" spans="1:30" s="77" customFormat="1" x14ac:dyDescent="0.25">
      <c r="A48" s="61">
        <v>45</v>
      </c>
      <c r="B48" s="61">
        <v>18</v>
      </c>
      <c r="C48" s="61">
        <v>1</v>
      </c>
      <c r="D48" s="76" t="s">
        <v>49</v>
      </c>
      <c r="E48" s="76" t="s">
        <v>137</v>
      </c>
      <c r="F48" s="61" t="s">
        <v>21</v>
      </c>
      <c r="G48" s="61" t="s">
        <v>52</v>
      </c>
      <c r="H48" s="76" t="s">
        <v>138</v>
      </c>
      <c r="I48" s="61">
        <v>1</v>
      </c>
      <c r="J48" s="61">
        <v>1</v>
      </c>
      <c r="K48" s="61" t="s">
        <v>47</v>
      </c>
      <c r="L48" s="61" t="s">
        <v>61</v>
      </c>
      <c r="M48" s="61" t="s">
        <v>53</v>
      </c>
      <c r="N48" s="61" t="s">
        <v>48</v>
      </c>
      <c r="O48" s="61" t="s">
        <v>969</v>
      </c>
      <c r="P48" s="61"/>
      <c r="Q48" s="61"/>
      <c r="R48" s="80">
        <f>VLOOKUP(E:E,'[1]853-334065-009'!$A:$F,6,0)</f>
        <v>106.00859999999999</v>
      </c>
      <c r="S48" s="80">
        <f t="shared" si="0"/>
        <v>106.00859999999999</v>
      </c>
      <c r="T48" s="80">
        <f>VLOOKUP(E:E,'[1]853-334065-009'!$A:$H,8,0)</f>
        <v>103.2189</v>
      </c>
      <c r="U48" s="80">
        <f t="shared" si="1"/>
        <v>103.2189</v>
      </c>
      <c r="V48" s="80">
        <f>VLOOKUP(E:E,'[1]853-334065-009'!$A:$J,10,0)</f>
        <v>100.42919999999999</v>
      </c>
      <c r="W48" s="80">
        <f t="shared" si="2"/>
        <v>100.42919999999999</v>
      </c>
      <c r="X48" s="80">
        <f>VLOOKUP(E:E,'[1]853-334065-009'!$A:$L,12,0)</f>
        <v>97.639499999999998</v>
      </c>
      <c r="Y48" s="80">
        <f t="shared" si="3"/>
        <v>97.639499999999998</v>
      </c>
      <c r="Z48" s="80">
        <f>VLOOKUP(E:E,'[2]costed bom'!$E$2:$AA$941,23,0)</f>
        <v>49.14</v>
      </c>
      <c r="AA48" s="80">
        <f t="shared" si="8"/>
        <v>49.14</v>
      </c>
      <c r="AB48" s="80">
        <f t="shared" si="9"/>
        <v>48.499499999999998</v>
      </c>
      <c r="AC48" s="61">
        <v>70</v>
      </c>
      <c r="AD48" s="76" t="s">
        <v>955</v>
      </c>
    </row>
    <row r="49" spans="1:30" s="77" customFormat="1" x14ac:dyDescent="0.25">
      <c r="A49" s="61">
        <v>46</v>
      </c>
      <c r="B49" s="61">
        <v>19</v>
      </c>
      <c r="C49" s="61">
        <v>1</v>
      </c>
      <c r="D49" s="76" t="s">
        <v>49</v>
      </c>
      <c r="E49" s="76" t="s">
        <v>139</v>
      </c>
      <c r="F49" s="61" t="s">
        <v>21</v>
      </c>
      <c r="G49" s="61" t="s">
        <v>56</v>
      </c>
      <c r="H49" s="76" t="s">
        <v>140</v>
      </c>
      <c r="I49" s="61">
        <v>1</v>
      </c>
      <c r="J49" s="61">
        <v>1</v>
      </c>
      <c r="K49" s="61" t="s">
        <v>47</v>
      </c>
      <c r="L49" s="61" t="s">
        <v>61</v>
      </c>
      <c r="M49" s="61" t="s">
        <v>53</v>
      </c>
      <c r="N49" s="61" t="s">
        <v>48</v>
      </c>
      <c r="O49" s="61" t="s">
        <v>969</v>
      </c>
      <c r="P49" s="61"/>
      <c r="Q49" s="61"/>
      <c r="R49" s="80">
        <f>VLOOKUP(E:E,'[1]853-334065-009'!$A:$F,6,0)</f>
        <v>59.051999999999992</v>
      </c>
      <c r="S49" s="80">
        <f t="shared" si="0"/>
        <v>59.051999999999992</v>
      </c>
      <c r="T49" s="80">
        <f>VLOOKUP(E:E,'[1]853-334065-009'!$A:$H,8,0)</f>
        <v>57.498000000000005</v>
      </c>
      <c r="U49" s="80">
        <f t="shared" si="1"/>
        <v>57.498000000000005</v>
      </c>
      <c r="V49" s="80">
        <f>VLOOKUP(E:E,'[1]853-334065-009'!$A:$J,10,0)</f>
        <v>55.944000000000003</v>
      </c>
      <c r="W49" s="80">
        <f t="shared" si="2"/>
        <v>55.944000000000003</v>
      </c>
      <c r="X49" s="80">
        <f>VLOOKUP(E:E,'[1]853-334065-009'!$A:$L,12,0)</f>
        <v>54.39</v>
      </c>
      <c r="Y49" s="80">
        <f t="shared" si="3"/>
        <v>54.39</v>
      </c>
      <c r="Z49" s="80">
        <f>VLOOKUP(E:E,'[2]costed bom'!$E$2:$AA$941,23,0)</f>
        <v>67.852032000000008</v>
      </c>
      <c r="AA49" s="80">
        <f t="shared" si="8"/>
        <v>67.852032000000008</v>
      </c>
      <c r="AB49" s="80">
        <f t="shared" si="9"/>
        <v>-13.462032000000008</v>
      </c>
      <c r="AC49" s="61">
        <v>70</v>
      </c>
      <c r="AD49" s="76" t="s">
        <v>955</v>
      </c>
    </row>
    <row r="50" spans="1:30" s="77" customFormat="1" x14ac:dyDescent="0.25">
      <c r="A50" s="62">
        <v>47</v>
      </c>
      <c r="B50" s="62">
        <v>7000</v>
      </c>
      <c r="C50" s="62">
        <v>2</v>
      </c>
      <c r="D50" s="77" t="s">
        <v>139</v>
      </c>
      <c r="E50" s="77" t="s">
        <v>58</v>
      </c>
      <c r="F50" s="62"/>
      <c r="G50" s="62" t="s">
        <v>62</v>
      </c>
      <c r="H50" s="77" t="s">
        <v>59</v>
      </c>
      <c r="I50" s="62">
        <v>1</v>
      </c>
      <c r="J50" s="62">
        <v>1</v>
      </c>
      <c r="K50" s="62" t="s">
        <v>47</v>
      </c>
      <c r="L50" s="62" t="s">
        <v>61</v>
      </c>
      <c r="M50" s="62" t="s">
        <v>53</v>
      </c>
      <c r="N50" s="62" t="s">
        <v>60</v>
      </c>
      <c r="O50" s="62"/>
      <c r="P50" s="62"/>
      <c r="Q50" s="62"/>
      <c r="R50" s="81"/>
      <c r="S50" s="81">
        <f t="shared" si="0"/>
        <v>0</v>
      </c>
      <c r="T50" s="81"/>
      <c r="U50" s="81">
        <f t="shared" si="1"/>
        <v>0</v>
      </c>
      <c r="V50" s="81"/>
      <c r="W50" s="81">
        <f t="shared" si="2"/>
        <v>0</v>
      </c>
      <c r="X50" s="81"/>
      <c r="Y50" s="81">
        <f t="shared" si="3"/>
        <v>0</v>
      </c>
      <c r="Z50" s="81"/>
      <c r="AA50" s="81"/>
      <c r="AB50" s="81"/>
      <c r="AC50" s="62"/>
    </row>
    <row r="51" spans="1:30" s="77" customFormat="1" x14ac:dyDescent="0.25">
      <c r="A51" s="62">
        <v>48</v>
      </c>
      <c r="B51" s="62">
        <v>7001</v>
      </c>
      <c r="C51" s="62">
        <v>2</v>
      </c>
      <c r="D51" s="77" t="s">
        <v>139</v>
      </c>
      <c r="E51" s="77" t="s">
        <v>63</v>
      </c>
      <c r="F51" s="62"/>
      <c r="G51" s="62" t="s">
        <v>65</v>
      </c>
      <c r="H51" s="77" t="s">
        <v>64</v>
      </c>
      <c r="I51" s="62">
        <v>1</v>
      </c>
      <c r="J51" s="62">
        <v>1</v>
      </c>
      <c r="K51" s="62" t="s">
        <v>47</v>
      </c>
      <c r="L51" s="62" t="s">
        <v>61</v>
      </c>
      <c r="M51" s="62" t="s">
        <v>53</v>
      </c>
      <c r="N51" s="62" t="s">
        <v>60</v>
      </c>
      <c r="O51" s="62"/>
      <c r="P51" s="62"/>
      <c r="Q51" s="62"/>
      <c r="R51" s="81"/>
      <c r="S51" s="81">
        <f t="shared" si="0"/>
        <v>0</v>
      </c>
      <c r="T51" s="81"/>
      <c r="U51" s="81">
        <f t="shared" si="1"/>
        <v>0</v>
      </c>
      <c r="V51" s="81"/>
      <c r="W51" s="81">
        <f t="shared" si="2"/>
        <v>0</v>
      </c>
      <c r="X51" s="81"/>
      <c r="Y51" s="81">
        <f t="shared" si="3"/>
        <v>0</v>
      </c>
      <c r="Z51" s="81"/>
      <c r="AA51" s="81"/>
      <c r="AB51" s="81"/>
      <c r="AC51" s="62"/>
    </row>
    <row r="52" spans="1:30" s="77" customFormat="1" x14ac:dyDescent="0.25">
      <c r="A52" s="62">
        <v>49</v>
      </c>
      <c r="B52" s="62">
        <v>7002</v>
      </c>
      <c r="C52" s="62">
        <v>2</v>
      </c>
      <c r="D52" s="77" t="s">
        <v>139</v>
      </c>
      <c r="E52" s="77" t="s">
        <v>77</v>
      </c>
      <c r="F52" s="62"/>
      <c r="G52" s="62" t="s">
        <v>79</v>
      </c>
      <c r="H52" s="77" t="s">
        <v>78</v>
      </c>
      <c r="I52" s="62">
        <v>1</v>
      </c>
      <c r="J52" s="62">
        <v>1</v>
      </c>
      <c r="K52" s="62" t="s">
        <v>47</v>
      </c>
      <c r="L52" s="62" t="s">
        <v>61</v>
      </c>
      <c r="M52" s="62" t="s">
        <v>53</v>
      </c>
      <c r="N52" s="62" t="s">
        <v>60</v>
      </c>
      <c r="O52" s="62"/>
      <c r="P52" s="62"/>
      <c r="Q52" s="62"/>
      <c r="R52" s="81"/>
      <c r="S52" s="81">
        <f t="shared" si="0"/>
        <v>0</v>
      </c>
      <c r="T52" s="81"/>
      <c r="U52" s="81">
        <f t="shared" si="1"/>
        <v>0</v>
      </c>
      <c r="V52" s="81"/>
      <c r="W52" s="81">
        <f t="shared" si="2"/>
        <v>0</v>
      </c>
      <c r="X52" s="81"/>
      <c r="Y52" s="81">
        <f t="shared" si="3"/>
        <v>0</v>
      </c>
      <c r="Z52" s="81"/>
      <c r="AA52" s="81"/>
      <c r="AB52" s="81"/>
      <c r="AC52" s="62"/>
    </row>
    <row r="53" spans="1:30" s="77" customFormat="1" x14ac:dyDescent="0.25">
      <c r="A53" s="62">
        <v>50</v>
      </c>
      <c r="B53" s="62">
        <v>7003</v>
      </c>
      <c r="C53" s="62">
        <v>2</v>
      </c>
      <c r="D53" s="77" t="s">
        <v>139</v>
      </c>
      <c r="E53" s="77" t="s">
        <v>141</v>
      </c>
      <c r="F53" s="62"/>
      <c r="G53" s="62" t="s">
        <v>143</v>
      </c>
      <c r="H53" s="77" t="s">
        <v>142</v>
      </c>
      <c r="I53" s="62">
        <v>1</v>
      </c>
      <c r="J53" s="62">
        <v>1</v>
      </c>
      <c r="K53" s="62" t="s">
        <v>47</v>
      </c>
      <c r="L53" s="62" t="s">
        <v>61</v>
      </c>
      <c r="M53" s="62" t="s">
        <v>53</v>
      </c>
      <c r="N53" s="62" t="s">
        <v>60</v>
      </c>
      <c r="O53" s="62"/>
      <c r="P53" s="62"/>
      <c r="Q53" s="62"/>
      <c r="R53" s="81"/>
      <c r="S53" s="81">
        <f t="shared" si="0"/>
        <v>0</v>
      </c>
      <c r="T53" s="81"/>
      <c r="U53" s="81">
        <f t="shared" si="1"/>
        <v>0</v>
      </c>
      <c r="V53" s="81"/>
      <c r="W53" s="81">
        <f t="shared" si="2"/>
        <v>0</v>
      </c>
      <c r="X53" s="81"/>
      <c r="Y53" s="81">
        <f t="shared" si="3"/>
        <v>0</v>
      </c>
      <c r="Z53" s="81"/>
      <c r="AA53" s="81"/>
      <c r="AB53" s="81"/>
      <c r="AC53" s="62"/>
    </row>
    <row r="54" spans="1:30" s="77" customFormat="1" x14ac:dyDescent="0.25">
      <c r="A54" s="62">
        <v>51</v>
      </c>
      <c r="B54" s="62">
        <v>7004</v>
      </c>
      <c r="C54" s="62">
        <v>2</v>
      </c>
      <c r="D54" s="77" t="s">
        <v>139</v>
      </c>
      <c r="E54" s="77" t="s">
        <v>144</v>
      </c>
      <c r="F54" s="62"/>
      <c r="G54" s="62" t="s">
        <v>146</v>
      </c>
      <c r="H54" s="77" t="s">
        <v>145</v>
      </c>
      <c r="I54" s="62">
        <v>1</v>
      </c>
      <c r="J54" s="62">
        <v>1</v>
      </c>
      <c r="K54" s="62" t="s">
        <v>47</v>
      </c>
      <c r="L54" s="62" t="s">
        <v>61</v>
      </c>
      <c r="M54" s="62" t="s">
        <v>53</v>
      </c>
      <c r="N54" s="62" t="s">
        <v>60</v>
      </c>
      <c r="O54" s="62"/>
      <c r="P54" s="62"/>
      <c r="Q54" s="62"/>
      <c r="R54" s="81"/>
      <c r="S54" s="81">
        <f t="shared" si="0"/>
        <v>0</v>
      </c>
      <c r="T54" s="81"/>
      <c r="U54" s="81">
        <f t="shared" si="1"/>
        <v>0</v>
      </c>
      <c r="V54" s="81"/>
      <c r="W54" s="81">
        <f t="shared" si="2"/>
        <v>0</v>
      </c>
      <c r="X54" s="81"/>
      <c r="Y54" s="81">
        <f t="shared" si="3"/>
        <v>0</v>
      </c>
      <c r="Z54" s="81"/>
      <c r="AA54" s="81"/>
      <c r="AB54" s="81"/>
      <c r="AC54" s="62"/>
    </row>
    <row r="55" spans="1:30" s="77" customFormat="1" x14ac:dyDescent="0.25">
      <c r="A55" s="61">
        <v>52</v>
      </c>
      <c r="B55" s="61">
        <v>20</v>
      </c>
      <c r="C55" s="61">
        <v>1</v>
      </c>
      <c r="D55" s="76" t="s">
        <v>49</v>
      </c>
      <c r="E55" s="76" t="s">
        <v>147</v>
      </c>
      <c r="F55" s="61" t="s">
        <v>21</v>
      </c>
      <c r="G55" s="61" t="s">
        <v>56</v>
      </c>
      <c r="H55" s="76" t="s">
        <v>148</v>
      </c>
      <c r="I55" s="61">
        <v>1</v>
      </c>
      <c r="J55" s="61">
        <v>1</v>
      </c>
      <c r="K55" s="61" t="s">
        <v>47</v>
      </c>
      <c r="L55" s="61" t="s">
        <v>51</v>
      </c>
      <c r="M55" s="61" t="s">
        <v>53</v>
      </c>
      <c r="N55" s="61" t="s">
        <v>48</v>
      </c>
      <c r="O55" s="61" t="s">
        <v>969</v>
      </c>
      <c r="P55" s="61"/>
      <c r="Q55" s="61"/>
      <c r="R55" s="80">
        <f>VLOOKUP(E:E,'[1]853-334065-009'!$A:$F,6,0)</f>
        <v>189.13739999999999</v>
      </c>
      <c r="S55" s="80">
        <f t="shared" si="0"/>
        <v>189.13739999999999</v>
      </c>
      <c r="T55" s="80">
        <f>VLOOKUP(E:E,'[1]853-334065-009'!$A:$H,8,0)</f>
        <v>184.1601</v>
      </c>
      <c r="U55" s="80">
        <f t="shared" si="1"/>
        <v>184.1601</v>
      </c>
      <c r="V55" s="80">
        <f>VLOOKUP(E:E,'[1]853-334065-009'!$A:$J,10,0)</f>
        <v>179.18280000000001</v>
      </c>
      <c r="W55" s="80">
        <f t="shared" si="2"/>
        <v>179.18280000000001</v>
      </c>
      <c r="X55" s="80">
        <f>VLOOKUP(E:E,'[1]853-334065-009'!$A:$L,12,0)</f>
        <v>174.2055</v>
      </c>
      <c r="Y55" s="80">
        <f t="shared" si="3"/>
        <v>174.2055</v>
      </c>
      <c r="Z55" s="80">
        <f>VLOOKUP(E:E,'[2]costed bom'!$E$2:$AA$941,23,0)</f>
        <v>20.445696000000002</v>
      </c>
      <c r="AA55" s="80">
        <f t="shared" ref="AA55:AA57" si="10">J55*Z55</f>
        <v>20.445696000000002</v>
      </c>
      <c r="AB55" s="80">
        <f t="shared" ref="AB55:AB57" si="11">Y55-AA55</f>
        <v>153.759804</v>
      </c>
      <c r="AC55" s="61">
        <v>70</v>
      </c>
      <c r="AD55" s="76" t="s">
        <v>955</v>
      </c>
    </row>
    <row r="56" spans="1:30" s="77" customFormat="1" x14ac:dyDescent="0.25">
      <c r="A56" s="61">
        <v>53</v>
      </c>
      <c r="B56" s="61">
        <v>21</v>
      </c>
      <c r="C56" s="61">
        <v>1</v>
      </c>
      <c r="D56" s="76" t="s">
        <v>49</v>
      </c>
      <c r="E56" s="76" t="s">
        <v>149</v>
      </c>
      <c r="F56" s="61" t="s">
        <v>21</v>
      </c>
      <c r="G56" s="61" t="s">
        <v>52</v>
      </c>
      <c r="H56" s="76" t="s">
        <v>150</v>
      </c>
      <c r="I56" s="61">
        <v>1</v>
      </c>
      <c r="J56" s="61">
        <v>1</v>
      </c>
      <c r="K56" s="61" t="s">
        <v>47</v>
      </c>
      <c r="L56" s="61" t="s">
        <v>61</v>
      </c>
      <c r="M56" s="61" t="s">
        <v>53</v>
      </c>
      <c r="N56" s="61" t="s">
        <v>48</v>
      </c>
      <c r="O56" s="61" t="s">
        <v>969</v>
      </c>
      <c r="P56" s="61"/>
      <c r="Q56" s="61"/>
      <c r="R56" s="80">
        <f>VLOOKUP(E:E,'[1]853-334065-009'!$A:$F,6,0)</f>
        <v>21.625799999999998</v>
      </c>
      <c r="S56" s="80">
        <f t="shared" si="0"/>
        <v>21.625799999999998</v>
      </c>
      <c r="T56" s="80">
        <f>VLOOKUP(E:E,'[1]853-334065-009'!$A:$H,8,0)</f>
        <v>21.056699999999999</v>
      </c>
      <c r="U56" s="80">
        <f t="shared" si="1"/>
        <v>21.056699999999999</v>
      </c>
      <c r="V56" s="80">
        <f>VLOOKUP(E:E,'[1]853-334065-009'!$A:$J,10,0)</f>
        <v>20.4876</v>
      </c>
      <c r="W56" s="80">
        <f t="shared" si="2"/>
        <v>20.4876</v>
      </c>
      <c r="X56" s="80">
        <f>VLOOKUP(E:E,'[1]853-334065-009'!$A:$L,12,0)</f>
        <v>19.918499999999998</v>
      </c>
      <c r="Y56" s="80">
        <f t="shared" si="3"/>
        <v>19.918499999999998</v>
      </c>
      <c r="Z56" s="80">
        <f>VLOOKUP(E:E,'[2]costed bom'!$E$2:$AA$941,23,0)</f>
        <v>18.87</v>
      </c>
      <c r="AA56" s="80">
        <f t="shared" si="10"/>
        <v>18.87</v>
      </c>
      <c r="AB56" s="80">
        <f t="shared" si="11"/>
        <v>1.0484999999999971</v>
      </c>
      <c r="AC56" s="61">
        <v>84</v>
      </c>
      <c r="AD56" s="76" t="s">
        <v>955</v>
      </c>
    </row>
    <row r="57" spans="1:30" s="77" customFormat="1" x14ac:dyDescent="0.25">
      <c r="A57" s="61">
        <v>54</v>
      </c>
      <c r="B57" s="61">
        <v>22</v>
      </c>
      <c r="C57" s="61">
        <v>1</v>
      </c>
      <c r="D57" s="76" t="s">
        <v>49</v>
      </c>
      <c r="E57" s="76" t="s">
        <v>151</v>
      </c>
      <c r="F57" s="61" t="s">
        <v>21</v>
      </c>
      <c r="G57" s="61" t="s">
        <v>52</v>
      </c>
      <c r="H57" s="76" t="s">
        <v>152</v>
      </c>
      <c r="I57" s="61">
        <v>5</v>
      </c>
      <c r="J57" s="61">
        <v>5</v>
      </c>
      <c r="K57" s="61" t="s">
        <v>47</v>
      </c>
      <c r="L57" s="61" t="s">
        <v>61</v>
      </c>
      <c r="M57" s="61" t="s">
        <v>53</v>
      </c>
      <c r="N57" s="61" t="s">
        <v>48</v>
      </c>
      <c r="O57" s="61" t="s">
        <v>969</v>
      </c>
      <c r="P57" s="61"/>
      <c r="Q57" s="61"/>
      <c r="R57" s="80">
        <f>VLOOKUP(E:E,'[1]853-334065-009'!$A:$F,6,0)</f>
        <v>453.71999999999997</v>
      </c>
      <c r="S57" s="80">
        <f t="shared" si="0"/>
        <v>2268.6</v>
      </c>
      <c r="T57" s="80">
        <f>VLOOKUP(E:E,'[1]853-334065-009'!$A:$H,8,0)</f>
        <v>441.78000000000003</v>
      </c>
      <c r="U57" s="80">
        <f t="shared" si="1"/>
        <v>2208.9</v>
      </c>
      <c r="V57" s="80">
        <f>VLOOKUP(E:E,'[1]853-334065-009'!$A:$J,10,0)</f>
        <v>429.84000000000003</v>
      </c>
      <c r="W57" s="80">
        <f t="shared" si="2"/>
        <v>2149.2000000000003</v>
      </c>
      <c r="X57" s="80">
        <f>VLOOKUP(E:E,'[1]853-334065-009'!$A:$L,12,0)</f>
        <v>417.90000000000003</v>
      </c>
      <c r="Y57" s="80">
        <f t="shared" si="3"/>
        <v>2089.5</v>
      </c>
      <c r="Z57" s="80">
        <f>VLOOKUP(E:E,'[2]costed bom'!$E$2:$AA$941,23,0)</f>
        <v>475</v>
      </c>
      <c r="AA57" s="80">
        <f t="shared" si="10"/>
        <v>2375</v>
      </c>
      <c r="AB57" s="80">
        <f t="shared" si="11"/>
        <v>-285.5</v>
      </c>
      <c r="AC57" s="61">
        <v>112</v>
      </c>
      <c r="AD57" s="76" t="s">
        <v>955</v>
      </c>
    </row>
    <row r="58" spans="1:30" s="77" customFormat="1" x14ac:dyDescent="0.25">
      <c r="A58" s="62">
        <v>55</v>
      </c>
      <c r="B58" s="62">
        <v>1</v>
      </c>
      <c r="C58" s="62">
        <v>2</v>
      </c>
      <c r="D58" s="77" t="s">
        <v>151</v>
      </c>
      <c r="E58" s="77" t="s">
        <v>153</v>
      </c>
      <c r="F58" s="62"/>
      <c r="G58" s="62" t="s">
        <v>52</v>
      </c>
      <c r="H58" s="77" t="s">
        <v>154</v>
      </c>
      <c r="I58" s="62">
        <v>2</v>
      </c>
      <c r="J58" s="62">
        <v>10</v>
      </c>
      <c r="K58" s="62" t="s">
        <v>47</v>
      </c>
      <c r="L58" s="62" t="s">
        <v>61</v>
      </c>
      <c r="M58" s="62" t="s">
        <v>53</v>
      </c>
      <c r="N58" s="62" t="s">
        <v>48</v>
      </c>
      <c r="O58" s="62"/>
      <c r="P58" s="62" t="s">
        <v>125</v>
      </c>
      <c r="Q58" s="62" t="s">
        <v>125</v>
      </c>
      <c r="R58" s="81"/>
      <c r="S58" s="81">
        <f t="shared" si="0"/>
        <v>0</v>
      </c>
      <c r="T58" s="81"/>
      <c r="U58" s="81">
        <f t="shared" si="1"/>
        <v>0</v>
      </c>
      <c r="V58" s="81"/>
      <c r="W58" s="81">
        <f t="shared" si="2"/>
        <v>0</v>
      </c>
      <c r="X58" s="81"/>
      <c r="Y58" s="81">
        <f t="shared" si="3"/>
        <v>0</v>
      </c>
      <c r="Z58" s="81"/>
      <c r="AA58" s="81"/>
      <c r="AB58" s="81"/>
      <c r="AC58" s="62"/>
    </row>
    <row r="59" spans="1:30" s="77" customFormat="1" x14ac:dyDescent="0.25">
      <c r="A59" s="62">
        <v>56</v>
      </c>
      <c r="B59" s="62">
        <v>2</v>
      </c>
      <c r="C59" s="62">
        <v>2</v>
      </c>
      <c r="D59" s="77" t="s">
        <v>151</v>
      </c>
      <c r="E59" s="77" t="s">
        <v>155</v>
      </c>
      <c r="F59" s="62"/>
      <c r="G59" s="62" t="s">
        <v>52</v>
      </c>
      <c r="H59" s="77" t="s">
        <v>156</v>
      </c>
      <c r="I59" s="62">
        <v>1</v>
      </c>
      <c r="J59" s="62">
        <v>5</v>
      </c>
      <c r="K59" s="62" t="s">
        <v>47</v>
      </c>
      <c r="L59" s="62" t="s">
        <v>51</v>
      </c>
      <c r="M59" s="62" t="s">
        <v>53</v>
      </c>
      <c r="N59" s="62" t="s">
        <v>48</v>
      </c>
      <c r="O59" s="62"/>
      <c r="P59" s="62" t="s">
        <v>157</v>
      </c>
      <c r="Q59" s="62">
        <v>68514431161</v>
      </c>
      <c r="R59" s="81"/>
      <c r="S59" s="81">
        <f t="shared" si="0"/>
        <v>0</v>
      </c>
      <c r="T59" s="81"/>
      <c r="U59" s="81">
        <f t="shared" si="1"/>
        <v>0</v>
      </c>
      <c r="V59" s="81"/>
      <c r="W59" s="81">
        <f t="shared" si="2"/>
        <v>0</v>
      </c>
      <c r="X59" s="81"/>
      <c r="Y59" s="81">
        <f t="shared" si="3"/>
        <v>0</v>
      </c>
      <c r="Z59" s="81"/>
      <c r="AA59" s="81"/>
      <c r="AB59" s="81"/>
      <c r="AC59" s="62"/>
    </row>
    <row r="60" spans="1:30" s="77" customFormat="1" x14ac:dyDescent="0.25">
      <c r="A60" s="62">
        <v>57</v>
      </c>
      <c r="B60" s="62">
        <v>7001</v>
      </c>
      <c r="C60" s="62">
        <v>2</v>
      </c>
      <c r="D60" s="77" t="s">
        <v>151</v>
      </c>
      <c r="E60" s="77" t="s">
        <v>63</v>
      </c>
      <c r="F60" s="62"/>
      <c r="G60" s="62" t="s">
        <v>65</v>
      </c>
      <c r="H60" s="77" t="s">
        <v>64</v>
      </c>
      <c r="I60" s="62">
        <v>1</v>
      </c>
      <c r="J60" s="62">
        <v>5</v>
      </c>
      <c r="K60" s="62" t="s">
        <v>47</v>
      </c>
      <c r="L60" s="62" t="s">
        <v>61</v>
      </c>
      <c r="M60" s="62" t="s">
        <v>53</v>
      </c>
      <c r="N60" s="62" t="s">
        <v>60</v>
      </c>
      <c r="O60" s="62"/>
      <c r="P60" s="62"/>
      <c r="Q60" s="62"/>
      <c r="R60" s="81"/>
      <c r="S60" s="81">
        <f t="shared" si="0"/>
        <v>0</v>
      </c>
      <c r="T60" s="81"/>
      <c r="U60" s="81">
        <f t="shared" si="1"/>
        <v>0</v>
      </c>
      <c r="V60" s="81"/>
      <c r="W60" s="81">
        <f t="shared" si="2"/>
        <v>0</v>
      </c>
      <c r="X60" s="81"/>
      <c r="Y60" s="81">
        <f t="shared" si="3"/>
        <v>0</v>
      </c>
      <c r="Z60" s="81"/>
      <c r="AA60" s="81"/>
      <c r="AB60" s="81"/>
      <c r="AC60" s="62"/>
    </row>
    <row r="61" spans="1:30" s="77" customFormat="1" x14ac:dyDescent="0.25">
      <c r="A61" s="62">
        <v>58</v>
      </c>
      <c r="B61" s="62">
        <v>7002</v>
      </c>
      <c r="C61" s="62">
        <v>2</v>
      </c>
      <c r="D61" s="77" t="s">
        <v>151</v>
      </c>
      <c r="E61" s="77" t="s">
        <v>72</v>
      </c>
      <c r="F61" s="62"/>
      <c r="G61" s="62" t="s">
        <v>52</v>
      </c>
      <c r="H61" s="77" t="s">
        <v>73</v>
      </c>
      <c r="I61" s="62">
        <v>1</v>
      </c>
      <c r="J61" s="62">
        <v>5</v>
      </c>
      <c r="K61" s="62" t="s">
        <v>47</v>
      </c>
      <c r="L61" s="62" t="s">
        <v>61</v>
      </c>
      <c r="M61" s="62" t="s">
        <v>53</v>
      </c>
      <c r="N61" s="62" t="s">
        <v>60</v>
      </c>
      <c r="O61" s="62"/>
      <c r="P61" s="62"/>
      <c r="Q61" s="62"/>
      <c r="R61" s="81"/>
      <c r="S61" s="81">
        <f t="shared" si="0"/>
        <v>0</v>
      </c>
      <c r="T61" s="81"/>
      <c r="U61" s="81">
        <f t="shared" si="1"/>
        <v>0</v>
      </c>
      <c r="V61" s="81"/>
      <c r="W61" s="81">
        <f t="shared" si="2"/>
        <v>0</v>
      </c>
      <c r="X61" s="81"/>
      <c r="Y61" s="81">
        <f t="shared" si="3"/>
        <v>0</v>
      </c>
      <c r="Z61" s="81"/>
      <c r="AA61" s="81"/>
      <c r="AB61" s="81"/>
      <c r="AC61" s="62"/>
    </row>
    <row r="62" spans="1:30" s="77" customFormat="1" x14ac:dyDescent="0.25">
      <c r="A62" s="62">
        <v>59</v>
      </c>
      <c r="B62" s="62">
        <v>7003</v>
      </c>
      <c r="C62" s="62">
        <v>2</v>
      </c>
      <c r="D62" s="77" t="s">
        <v>151</v>
      </c>
      <c r="E62" s="77" t="s">
        <v>74</v>
      </c>
      <c r="F62" s="62"/>
      <c r="G62" s="62" t="s">
        <v>76</v>
      </c>
      <c r="H62" s="77" t="s">
        <v>75</v>
      </c>
      <c r="I62" s="62">
        <v>1</v>
      </c>
      <c r="J62" s="62">
        <v>5</v>
      </c>
      <c r="K62" s="62" t="s">
        <v>47</v>
      </c>
      <c r="L62" s="62" t="s">
        <v>61</v>
      </c>
      <c r="M62" s="62" t="s">
        <v>53</v>
      </c>
      <c r="N62" s="62" t="s">
        <v>60</v>
      </c>
      <c r="O62" s="62"/>
      <c r="P62" s="62"/>
      <c r="Q62" s="62"/>
      <c r="R62" s="81"/>
      <c r="S62" s="81">
        <f t="shared" si="0"/>
        <v>0</v>
      </c>
      <c r="T62" s="81"/>
      <c r="U62" s="81">
        <f t="shared" si="1"/>
        <v>0</v>
      </c>
      <c r="V62" s="81"/>
      <c r="W62" s="81">
        <f t="shared" si="2"/>
        <v>0</v>
      </c>
      <c r="X62" s="81"/>
      <c r="Y62" s="81">
        <f t="shared" si="3"/>
        <v>0</v>
      </c>
      <c r="Z62" s="81"/>
      <c r="AA62" s="81"/>
      <c r="AB62" s="81"/>
      <c r="AC62" s="62"/>
    </row>
    <row r="63" spans="1:30" s="77" customFormat="1" x14ac:dyDescent="0.25">
      <c r="A63" s="61">
        <v>60</v>
      </c>
      <c r="B63" s="61">
        <v>23</v>
      </c>
      <c r="C63" s="61">
        <v>1</v>
      </c>
      <c r="D63" s="76" t="s">
        <v>49</v>
      </c>
      <c r="E63" s="76" t="s">
        <v>158</v>
      </c>
      <c r="F63" s="61" t="s">
        <v>21</v>
      </c>
      <c r="G63" s="61" t="s">
        <v>143</v>
      </c>
      <c r="H63" s="76" t="s">
        <v>159</v>
      </c>
      <c r="I63" s="61">
        <v>2</v>
      </c>
      <c r="J63" s="61">
        <v>2</v>
      </c>
      <c r="K63" s="61" t="s">
        <v>47</v>
      </c>
      <c r="L63" s="61" t="s">
        <v>61</v>
      </c>
      <c r="M63" s="61" t="s">
        <v>130</v>
      </c>
      <c r="N63" s="61" t="s">
        <v>48</v>
      </c>
      <c r="O63" s="61" t="s">
        <v>969</v>
      </c>
      <c r="P63" s="61" t="s">
        <v>161</v>
      </c>
      <c r="Q63" s="61" t="s">
        <v>160</v>
      </c>
      <c r="R63" s="80">
        <f>VLOOKUP(E:E,'[1]853-334065-009'!$A:$F,6,0)</f>
        <v>607.62</v>
      </c>
      <c r="S63" s="80">
        <f t="shared" si="0"/>
        <v>1215.24</v>
      </c>
      <c r="T63" s="80">
        <f>VLOOKUP(E:E,'[1]853-334065-009'!$A:$H,8,0)</f>
        <v>591.63</v>
      </c>
      <c r="U63" s="80">
        <f t="shared" si="1"/>
        <v>1183.26</v>
      </c>
      <c r="V63" s="80">
        <f>VLOOKUP(E:E,'[1]853-334065-009'!$A:$J,10,0)</f>
        <v>575.64</v>
      </c>
      <c r="W63" s="80">
        <f t="shared" si="2"/>
        <v>1151.28</v>
      </c>
      <c r="X63" s="80">
        <f>VLOOKUP(E:E,'[1]853-334065-009'!$A:$L,12,0)</f>
        <v>559.65</v>
      </c>
      <c r="Y63" s="80">
        <f t="shared" si="3"/>
        <v>1119.3</v>
      </c>
      <c r="Z63" s="80">
        <f>VLOOKUP(E:E,'[2]costed bom'!$E$2:$AA$941,23,0)</f>
        <v>533</v>
      </c>
      <c r="AA63" s="80">
        <f>J63*Z63</f>
        <v>1066</v>
      </c>
      <c r="AB63" s="80">
        <f>Y63-AA63</f>
        <v>53.299999999999955</v>
      </c>
      <c r="AC63" s="61">
        <v>112</v>
      </c>
      <c r="AD63" s="76" t="s">
        <v>955</v>
      </c>
    </row>
    <row r="64" spans="1:30" s="77" customFormat="1" x14ac:dyDescent="0.25">
      <c r="A64" s="62">
        <v>61</v>
      </c>
      <c r="B64" s="62">
        <v>7000</v>
      </c>
      <c r="C64" s="62">
        <v>2</v>
      </c>
      <c r="D64" s="77" t="s">
        <v>158</v>
      </c>
      <c r="E64" s="77" t="s">
        <v>58</v>
      </c>
      <c r="F64" s="62"/>
      <c r="G64" s="62" t="s">
        <v>62</v>
      </c>
      <c r="H64" s="77" t="s">
        <v>59</v>
      </c>
      <c r="I64" s="62">
        <v>1</v>
      </c>
      <c r="J64" s="62">
        <v>2</v>
      </c>
      <c r="K64" s="62" t="s">
        <v>47</v>
      </c>
      <c r="L64" s="62" t="s">
        <v>61</v>
      </c>
      <c r="M64" s="62" t="s">
        <v>53</v>
      </c>
      <c r="N64" s="62" t="s">
        <v>60</v>
      </c>
      <c r="O64" s="62"/>
      <c r="P64" s="62"/>
      <c r="Q64" s="62"/>
      <c r="R64" s="81"/>
      <c r="S64" s="81">
        <f t="shared" si="0"/>
        <v>0</v>
      </c>
      <c r="T64" s="81"/>
      <c r="U64" s="81">
        <f t="shared" si="1"/>
        <v>0</v>
      </c>
      <c r="V64" s="81"/>
      <c r="W64" s="81">
        <f t="shared" si="2"/>
        <v>0</v>
      </c>
      <c r="X64" s="81"/>
      <c r="Y64" s="81">
        <f t="shared" si="3"/>
        <v>0</v>
      </c>
      <c r="Z64" s="81"/>
      <c r="AA64" s="81"/>
      <c r="AB64" s="81"/>
      <c r="AC64" s="62"/>
    </row>
    <row r="65" spans="1:30" s="77" customFormat="1" x14ac:dyDescent="0.25">
      <c r="A65" s="62">
        <v>62</v>
      </c>
      <c r="B65" s="62">
        <v>7001</v>
      </c>
      <c r="C65" s="62">
        <v>2</v>
      </c>
      <c r="D65" s="77" t="s">
        <v>158</v>
      </c>
      <c r="E65" s="77" t="s">
        <v>63</v>
      </c>
      <c r="F65" s="62"/>
      <c r="G65" s="62" t="s">
        <v>65</v>
      </c>
      <c r="H65" s="77" t="s">
        <v>64</v>
      </c>
      <c r="I65" s="62">
        <v>1</v>
      </c>
      <c r="J65" s="62">
        <v>2</v>
      </c>
      <c r="K65" s="62" t="s">
        <v>47</v>
      </c>
      <c r="L65" s="62" t="s">
        <v>61</v>
      </c>
      <c r="M65" s="62" t="s">
        <v>53</v>
      </c>
      <c r="N65" s="62" t="s">
        <v>60</v>
      </c>
      <c r="O65" s="62"/>
      <c r="P65" s="62"/>
      <c r="Q65" s="62"/>
      <c r="R65" s="81"/>
      <c r="S65" s="81">
        <f t="shared" si="0"/>
        <v>0</v>
      </c>
      <c r="T65" s="81"/>
      <c r="U65" s="81">
        <f t="shared" si="1"/>
        <v>0</v>
      </c>
      <c r="V65" s="81"/>
      <c r="W65" s="81">
        <f t="shared" si="2"/>
        <v>0</v>
      </c>
      <c r="X65" s="81"/>
      <c r="Y65" s="81">
        <f t="shared" si="3"/>
        <v>0</v>
      </c>
      <c r="Z65" s="81"/>
      <c r="AA65" s="81"/>
      <c r="AB65" s="81"/>
      <c r="AC65" s="62"/>
    </row>
    <row r="66" spans="1:30" s="77" customFormat="1" x14ac:dyDescent="0.25">
      <c r="A66" s="62">
        <v>63</v>
      </c>
      <c r="B66" s="62">
        <v>7002</v>
      </c>
      <c r="C66" s="62">
        <v>2</v>
      </c>
      <c r="D66" s="77" t="s">
        <v>158</v>
      </c>
      <c r="E66" s="77" t="s">
        <v>72</v>
      </c>
      <c r="F66" s="62"/>
      <c r="G66" s="62" t="s">
        <v>52</v>
      </c>
      <c r="H66" s="77" t="s">
        <v>73</v>
      </c>
      <c r="I66" s="62">
        <v>1</v>
      </c>
      <c r="J66" s="62">
        <v>2</v>
      </c>
      <c r="K66" s="62" t="s">
        <v>47</v>
      </c>
      <c r="L66" s="62" t="s">
        <v>61</v>
      </c>
      <c r="M66" s="62" t="s">
        <v>53</v>
      </c>
      <c r="N66" s="62" t="s">
        <v>60</v>
      </c>
      <c r="O66" s="62"/>
      <c r="P66" s="62"/>
      <c r="Q66" s="62"/>
      <c r="R66" s="81"/>
      <c r="S66" s="81">
        <f t="shared" si="0"/>
        <v>0</v>
      </c>
      <c r="T66" s="81"/>
      <c r="U66" s="81">
        <f t="shared" si="1"/>
        <v>0</v>
      </c>
      <c r="V66" s="81"/>
      <c r="W66" s="81">
        <f t="shared" si="2"/>
        <v>0</v>
      </c>
      <c r="X66" s="81"/>
      <c r="Y66" s="81">
        <f t="shared" si="3"/>
        <v>0</v>
      </c>
      <c r="Z66" s="81"/>
      <c r="AA66" s="81"/>
      <c r="AB66" s="81"/>
      <c r="AC66" s="62"/>
    </row>
    <row r="67" spans="1:30" s="77" customFormat="1" x14ac:dyDescent="0.25">
      <c r="A67" s="62">
        <v>64</v>
      </c>
      <c r="B67" s="62">
        <v>7003</v>
      </c>
      <c r="C67" s="62">
        <v>2</v>
      </c>
      <c r="D67" s="77" t="s">
        <v>158</v>
      </c>
      <c r="E67" s="77" t="s">
        <v>74</v>
      </c>
      <c r="F67" s="62"/>
      <c r="G67" s="62" t="s">
        <v>76</v>
      </c>
      <c r="H67" s="77" t="s">
        <v>75</v>
      </c>
      <c r="I67" s="62">
        <v>1</v>
      </c>
      <c r="J67" s="62">
        <v>2</v>
      </c>
      <c r="K67" s="62" t="s">
        <v>47</v>
      </c>
      <c r="L67" s="62" t="s">
        <v>61</v>
      </c>
      <c r="M67" s="62" t="s">
        <v>53</v>
      </c>
      <c r="N67" s="62" t="s">
        <v>60</v>
      </c>
      <c r="O67" s="62"/>
      <c r="P67" s="62"/>
      <c r="Q67" s="62"/>
      <c r="R67" s="81"/>
      <c r="S67" s="81">
        <f t="shared" si="0"/>
        <v>0</v>
      </c>
      <c r="T67" s="81"/>
      <c r="U67" s="81">
        <f t="shared" si="1"/>
        <v>0</v>
      </c>
      <c r="V67" s="81"/>
      <c r="W67" s="81">
        <f t="shared" si="2"/>
        <v>0</v>
      </c>
      <c r="X67" s="81"/>
      <c r="Y67" s="81">
        <f t="shared" si="3"/>
        <v>0</v>
      </c>
      <c r="Z67" s="81"/>
      <c r="AA67" s="81"/>
      <c r="AB67" s="81"/>
      <c r="AC67" s="62"/>
    </row>
    <row r="68" spans="1:30" s="77" customFormat="1" x14ac:dyDescent="0.25">
      <c r="A68" s="61">
        <v>65</v>
      </c>
      <c r="B68" s="61">
        <v>24</v>
      </c>
      <c r="C68" s="61">
        <v>1</v>
      </c>
      <c r="D68" s="76" t="s">
        <v>49</v>
      </c>
      <c r="E68" s="76" t="s">
        <v>162</v>
      </c>
      <c r="F68" s="61" t="s">
        <v>21</v>
      </c>
      <c r="G68" s="61" t="s">
        <v>65</v>
      </c>
      <c r="H68" s="76" t="s">
        <v>163</v>
      </c>
      <c r="I68" s="61">
        <v>1</v>
      </c>
      <c r="J68" s="61">
        <v>1</v>
      </c>
      <c r="K68" s="61" t="s">
        <v>47</v>
      </c>
      <c r="L68" s="61" t="s">
        <v>61</v>
      </c>
      <c r="M68" s="61" t="s">
        <v>130</v>
      </c>
      <c r="N68" s="61" t="s">
        <v>48</v>
      </c>
      <c r="O68" s="61" t="s">
        <v>969</v>
      </c>
      <c r="P68" s="61"/>
      <c r="Q68" s="61"/>
      <c r="R68" s="80">
        <f>VLOOKUP(E:E,'[1]853-334065-009'!$A:$F,6,0)</f>
        <v>179.5044</v>
      </c>
      <c r="S68" s="80">
        <f t="shared" ref="S68:S131" si="12">J68*R68</f>
        <v>179.5044</v>
      </c>
      <c r="T68" s="80">
        <f>VLOOKUP(E:E,'[1]853-334065-009'!$A:$H,8,0)</f>
        <v>174.78060000000002</v>
      </c>
      <c r="U68" s="80">
        <f t="shared" ref="U68:U131" si="13">J68*T68</f>
        <v>174.78060000000002</v>
      </c>
      <c r="V68" s="80">
        <f>VLOOKUP(E:E,'[1]853-334065-009'!$A:$J,10,0)</f>
        <v>170.05680000000001</v>
      </c>
      <c r="W68" s="80">
        <f t="shared" ref="W68:W131" si="14">J68*V68</f>
        <v>170.05680000000001</v>
      </c>
      <c r="X68" s="80">
        <f>VLOOKUP(E:E,'[1]853-334065-009'!$A:$L,12,0)</f>
        <v>165.33300000000003</v>
      </c>
      <c r="Y68" s="80">
        <f t="shared" ref="Y68:Y131" si="15">J68*X68</f>
        <v>165.33300000000003</v>
      </c>
      <c r="Z68" s="80">
        <f>VLOOKUP(E:E,'[2]costed bom'!$E$2:$AA$941,23,0)</f>
        <v>157.46</v>
      </c>
      <c r="AA68" s="80">
        <f t="shared" ref="AA68:AA69" si="16">J68*Z68</f>
        <v>157.46</v>
      </c>
      <c r="AB68" s="80">
        <f t="shared" ref="AB68:AB69" si="17">Y68-AA68</f>
        <v>7.8730000000000189</v>
      </c>
      <c r="AC68" s="61">
        <v>56</v>
      </c>
      <c r="AD68" s="76" t="s">
        <v>955</v>
      </c>
    </row>
    <row r="69" spans="1:30" s="77" customFormat="1" x14ac:dyDescent="0.25">
      <c r="A69" s="61">
        <v>66</v>
      </c>
      <c r="B69" s="61">
        <v>25</v>
      </c>
      <c r="C69" s="61">
        <v>1</v>
      </c>
      <c r="D69" s="76" t="s">
        <v>49</v>
      </c>
      <c r="E69" s="76" t="s">
        <v>164</v>
      </c>
      <c r="F69" s="61" t="s">
        <v>21</v>
      </c>
      <c r="G69" s="61" t="s">
        <v>57</v>
      </c>
      <c r="H69" s="76" t="s">
        <v>165</v>
      </c>
      <c r="I69" s="61">
        <v>2</v>
      </c>
      <c r="J69" s="61">
        <v>2</v>
      </c>
      <c r="K69" s="61" t="s">
        <v>47</v>
      </c>
      <c r="L69" s="61" t="s">
        <v>61</v>
      </c>
      <c r="M69" s="61" t="s">
        <v>166</v>
      </c>
      <c r="N69" s="61" t="s">
        <v>48</v>
      </c>
      <c r="O69" s="61" t="s">
        <v>969</v>
      </c>
      <c r="P69" s="61" t="s">
        <v>168</v>
      </c>
      <c r="Q69" s="61" t="s">
        <v>167</v>
      </c>
      <c r="R69" s="80">
        <f>VLOOKUP(E:E,'[1]853-334065-009'!$A:$F,6,0)</f>
        <v>772.92</v>
      </c>
      <c r="S69" s="80">
        <f t="shared" si="12"/>
        <v>1545.84</v>
      </c>
      <c r="T69" s="80">
        <f>VLOOKUP(E:E,'[1]853-334065-009'!$A:$H,8,0)</f>
        <v>752.58</v>
      </c>
      <c r="U69" s="80">
        <f t="shared" si="13"/>
        <v>1505.16</v>
      </c>
      <c r="V69" s="80">
        <f>VLOOKUP(E:E,'[1]853-334065-009'!$A:$J,10,0)</f>
        <v>732.24</v>
      </c>
      <c r="W69" s="80">
        <f t="shared" si="14"/>
        <v>1464.48</v>
      </c>
      <c r="X69" s="80">
        <f>VLOOKUP(E:E,'[1]853-334065-009'!$A:$L,12,0)</f>
        <v>711.9</v>
      </c>
      <c r="Y69" s="80">
        <f t="shared" si="15"/>
        <v>1423.8</v>
      </c>
      <c r="Z69" s="80">
        <f>VLOOKUP(E:E,'[2]costed bom'!$E$2:$AA$941,23,0)</f>
        <v>678.5</v>
      </c>
      <c r="AA69" s="80">
        <f t="shared" si="16"/>
        <v>1357</v>
      </c>
      <c r="AB69" s="80">
        <f t="shared" si="17"/>
        <v>66.799999999999955</v>
      </c>
      <c r="AC69" s="61">
        <v>112</v>
      </c>
      <c r="AD69" s="76" t="s">
        <v>955</v>
      </c>
    </row>
    <row r="70" spans="1:30" s="77" customFormat="1" x14ac:dyDescent="0.25">
      <c r="A70" s="62">
        <v>67</v>
      </c>
      <c r="B70" s="62">
        <v>7000</v>
      </c>
      <c r="C70" s="62">
        <v>2</v>
      </c>
      <c r="D70" s="77" t="s">
        <v>164</v>
      </c>
      <c r="E70" s="77" t="s">
        <v>58</v>
      </c>
      <c r="F70" s="62"/>
      <c r="G70" s="62" t="s">
        <v>62</v>
      </c>
      <c r="H70" s="77" t="s">
        <v>59</v>
      </c>
      <c r="I70" s="62">
        <v>1</v>
      </c>
      <c r="J70" s="62">
        <v>2</v>
      </c>
      <c r="K70" s="62" t="s">
        <v>47</v>
      </c>
      <c r="L70" s="62" t="s">
        <v>61</v>
      </c>
      <c r="M70" s="62" t="s">
        <v>53</v>
      </c>
      <c r="N70" s="62" t="s">
        <v>60</v>
      </c>
      <c r="O70" s="62"/>
      <c r="P70" s="62"/>
      <c r="Q70" s="62"/>
      <c r="R70" s="81"/>
      <c r="S70" s="81">
        <f t="shared" si="12"/>
        <v>0</v>
      </c>
      <c r="T70" s="81"/>
      <c r="U70" s="81">
        <f t="shared" si="13"/>
        <v>0</v>
      </c>
      <c r="V70" s="81"/>
      <c r="W70" s="81">
        <f t="shared" si="14"/>
        <v>0</v>
      </c>
      <c r="X70" s="81"/>
      <c r="Y70" s="81">
        <f t="shared" si="15"/>
        <v>0</v>
      </c>
      <c r="Z70" s="81"/>
      <c r="AA70" s="81"/>
      <c r="AB70" s="81"/>
      <c r="AC70" s="62"/>
    </row>
    <row r="71" spans="1:30" s="77" customFormat="1" x14ac:dyDescent="0.25">
      <c r="A71" s="62">
        <v>68</v>
      </c>
      <c r="B71" s="62">
        <v>7001</v>
      </c>
      <c r="C71" s="62">
        <v>2</v>
      </c>
      <c r="D71" s="77" t="s">
        <v>164</v>
      </c>
      <c r="E71" s="77" t="s">
        <v>141</v>
      </c>
      <c r="F71" s="62"/>
      <c r="G71" s="62" t="s">
        <v>143</v>
      </c>
      <c r="H71" s="77" t="s">
        <v>142</v>
      </c>
      <c r="I71" s="62">
        <v>1</v>
      </c>
      <c r="J71" s="62">
        <v>2</v>
      </c>
      <c r="K71" s="62" t="s">
        <v>47</v>
      </c>
      <c r="L71" s="62" t="s">
        <v>61</v>
      </c>
      <c r="M71" s="62" t="s">
        <v>53</v>
      </c>
      <c r="N71" s="62" t="s">
        <v>60</v>
      </c>
      <c r="O71" s="62"/>
      <c r="P71" s="62"/>
      <c r="Q71" s="62"/>
      <c r="R71" s="81"/>
      <c r="S71" s="81">
        <f t="shared" si="12"/>
        <v>0</v>
      </c>
      <c r="T71" s="81"/>
      <c r="U71" s="81">
        <f t="shared" si="13"/>
        <v>0</v>
      </c>
      <c r="V71" s="81"/>
      <c r="W71" s="81">
        <f t="shared" si="14"/>
        <v>0</v>
      </c>
      <c r="X71" s="81"/>
      <c r="Y71" s="81">
        <f t="shared" si="15"/>
        <v>0</v>
      </c>
      <c r="Z71" s="81"/>
      <c r="AA71" s="81"/>
      <c r="AB71" s="81"/>
      <c r="AC71" s="62"/>
    </row>
    <row r="72" spans="1:30" s="77" customFormat="1" x14ac:dyDescent="0.25">
      <c r="A72" s="61">
        <v>69</v>
      </c>
      <c r="B72" s="61">
        <v>26</v>
      </c>
      <c r="C72" s="61">
        <v>1</v>
      </c>
      <c r="D72" s="76" t="s">
        <v>49</v>
      </c>
      <c r="E72" s="76" t="s">
        <v>169</v>
      </c>
      <c r="F72" s="61" t="s">
        <v>23</v>
      </c>
      <c r="G72" s="61" t="s">
        <v>56</v>
      </c>
      <c r="H72" s="76" t="s">
        <v>170</v>
      </c>
      <c r="I72" s="61">
        <v>1</v>
      </c>
      <c r="J72" s="61">
        <v>1</v>
      </c>
      <c r="K72" s="61" t="s">
        <v>47</v>
      </c>
      <c r="L72" s="61" t="s">
        <v>51</v>
      </c>
      <c r="M72" s="61" t="s">
        <v>130</v>
      </c>
      <c r="N72" s="61" t="s">
        <v>48</v>
      </c>
      <c r="O72" s="61" t="s">
        <v>973</v>
      </c>
      <c r="P72" s="61" t="s">
        <v>172</v>
      </c>
      <c r="Q72" s="61" t="s">
        <v>171</v>
      </c>
      <c r="R72" s="80">
        <f>VLOOKUP(E:E,'[1]853-334065-009'!$A:$F,6,0)</f>
        <v>359.6</v>
      </c>
      <c r="S72" s="80">
        <f t="shared" si="12"/>
        <v>359.6</v>
      </c>
      <c r="T72" s="80">
        <f>VLOOKUP(E:E,'[1]853-334065-009'!$A:$H,8,0)</f>
        <v>359.6</v>
      </c>
      <c r="U72" s="80">
        <f t="shared" si="13"/>
        <v>359.6</v>
      </c>
      <c r="V72" s="80">
        <f>VLOOKUP(E:E,'[1]853-334065-009'!$A:$J,10,0)</f>
        <v>359.6</v>
      </c>
      <c r="W72" s="80">
        <f t="shared" si="14"/>
        <v>359.6</v>
      </c>
      <c r="X72" s="80">
        <f>VLOOKUP(E:E,'[1]853-334065-009'!$A:$L,12,0)</f>
        <v>359.6</v>
      </c>
      <c r="Y72" s="80">
        <f t="shared" si="15"/>
        <v>359.6</v>
      </c>
      <c r="Z72" s="80">
        <f>VLOOKUP(E:E,'[2]costed bom'!$E$2:$AA$941,23,0)</f>
        <v>359.6</v>
      </c>
      <c r="AA72" s="80">
        <f t="shared" ref="AA72:AA76" si="18">J72*Z72</f>
        <v>359.6</v>
      </c>
      <c r="AB72" s="80">
        <f t="shared" ref="AB72:AB76" si="19">Y72-AA72</f>
        <v>0</v>
      </c>
      <c r="AC72" s="61">
        <v>98</v>
      </c>
      <c r="AD72" s="76" t="s">
        <v>955</v>
      </c>
    </row>
    <row r="73" spans="1:30" s="77" customFormat="1" x14ac:dyDescent="0.25">
      <c r="A73" s="61">
        <v>70</v>
      </c>
      <c r="B73" s="61">
        <v>27</v>
      </c>
      <c r="C73" s="61">
        <v>1</v>
      </c>
      <c r="D73" s="76" t="s">
        <v>49</v>
      </c>
      <c r="E73" s="76" t="s">
        <v>173</v>
      </c>
      <c r="F73" s="61" t="s">
        <v>23</v>
      </c>
      <c r="G73" s="61" t="s">
        <v>56</v>
      </c>
      <c r="H73" s="76" t="s">
        <v>174</v>
      </c>
      <c r="I73" s="61">
        <v>1</v>
      </c>
      <c r="J73" s="61">
        <v>1</v>
      </c>
      <c r="K73" s="61" t="s">
        <v>47</v>
      </c>
      <c r="L73" s="61" t="s">
        <v>61</v>
      </c>
      <c r="M73" s="61" t="s">
        <v>53</v>
      </c>
      <c r="N73" s="61" t="s">
        <v>48</v>
      </c>
      <c r="O73" s="61" t="s">
        <v>974</v>
      </c>
      <c r="P73" s="61" t="s">
        <v>176</v>
      </c>
      <c r="Q73" s="61" t="s">
        <v>175</v>
      </c>
      <c r="R73" s="80">
        <f>VLOOKUP(E:E,'[1]853-334065-009'!$A:$F,6,0)</f>
        <v>10.4</v>
      </c>
      <c r="S73" s="80">
        <f t="shared" si="12"/>
        <v>10.4</v>
      </c>
      <c r="T73" s="80">
        <f>VLOOKUP(E:E,'[1]853-334065-009'!$A:$H,8,0)</f>
        <v>10.4</v>
      </c>
      <c r="U73" s="80">
        <f t="shared" si="13"/>
        <v>10.4</v>
      </c>
      <c r="V73" s="80">
        <f>VLOOKUP(E:E,'[1]853-334065-009'!$A:$J,10,0)</f>
        <v>10.4</v>
      </c>
      <c r="W73" s="80">
        <f t="shared" si="14"/>
        <v>10.4</v>
      </c>
      <c r="X73" s="80">
        <f>VLOOKUP(E:E,'[1]853-334065-009'!$A:$L,12,0)</f>
        <v>10.4</v>
      </c>
      <c r="Y73" s="80">
        <f t="shared" si="15"/>
        <v>10.4</v>
      </c>
      <c r="Z73" s="80">
        <f>VLOOKUP(E:E,'[2]costed bom'!$E$2:$AA$941,23,0)</f>
        <v>11.33</v>
      </c>
      <c r="AA73" s="80">
        <f t="shared" si="18"/>
        <v>11.33</v>
      </c>
      <c r="AB73" s="80">
        <f t="shared" si="19"/>
        <v>-0.92999999999999972</v>
      </c>
      <c r="AC73" s="61">
        <v>154</v>
      </c>
      <c r="AD73" s="76" t="s">
        <v>955</v>
      </c>
    </row>
    <row r="74" spans="1:30" s="77" customFormat="1" x14ac:dyDescent="0.25">
      <c r="A74" s="61">
        <v>71</v>
      </c>
      <c r="B74" s="61">
        <v>32</v>
      </c>
      <c r="C74" s="61">
        <v>1</v>
      </c>
      <c r="D74" s="76" t="s">
        <v>49</v>
      </c>
      <c r="E74" s="76" t="s">
        <v>177</v>
      </c>
      <c r="F74" s="61" t="s">
        <v>23</v>
      </c>
      <c r="G74" s="61" t="s">
        <v>52</v>
      </c>
      <c r="H74" s="76" t="s">
        <v>178</v>
      </c>
      <c r="I74" s="61">
        <v>2</v>
      </c>
      <c r="J74" s="61">
        <v>2</v>
      </c>
      <c r="K74" s="61" t="s">
        <v>47</v>
      </c>
      <c r="L74" s="61" t="s">
        <v>61</v>
      </c>
      <c r="M74" s="61" t="s">
        <v>53</v>
      </c>
      <c r="N74" s="61" t="s">
        <v>48</v>
      </c>
      <c r="O74" s="61" t="s">
        <v>975</v>
      </c>
      <c r="P74" s="61" t="s">
        <v>180</v>
      </c>
      <c r="Q74" s="61" t="s">
        <v>179</v>
      </c>
      <c r="R74" s="80">
        <f>VLOOKUP(E:E,'[1]853-334065-009'!$A:$F,6,0)</f>
        <v>15.18</v>
      </c>
      <c r="S74" s="80">
        <f t="shared" si="12"/>
        <v>30.36</v>
      </c>
      <c r="T74" s="80">
        <f>VLOOKUP(E:E,'[1]853-334065-009'!$A:$H,8,0)</f>
        <v>15.18</v>
      </c>
      <c r="U74" s="80">
        <f t="shared" si="13"/>
        <v>30.36</v>
      </c>
      <c r="V74" s="80">
        <f>VLOOKUP(E:E,'[1]853-334065-009'!$A:$J,10,0)</f>
        <v>15.18</v>
      </c>
      <c r="W74" s="80">
        <f t="shared" si="14"/>
        <v>30.36</v>
      </c>
      <c r="X74" s="80">
        <f>VLOOKUP(E:E,'[1]853-334065-009'!$A:$L,12,0)</f>
        <v>15.18</v>
      </c>
      <c r="Y74" s="80">
        <f t="shared" si="15"/>
        <v>30.36</v>
      </c>
      <c r="Z74" s="80">
        <f>VLOOKUP(E:E,'[2]costed bom'!$E$2:$AA$941,23,0)</f>
        <v>20.77</v>
      </c>
      <c r="AA74" s="80">
        <f t="shared" si="18"/>
        <v>41.54</v>
      </c>
      <c r="AB74" s="80">
        <f t="shared" si="19"/>
        <v>-11.18</v>
      </c>
      <c r="AC74" s="61">
        <v>28</v>
      </c>
      <c r="AD74" s="76" t="s">
        <v>955</v>
      </c>
    </row>
    <row r="75" spans="1:30" s="77" customFormat="1" x14ac:dyDescent="0.25">
      <c r="A75" s="61">
        <v>72</v>
      </c>
      <c r="B75" s="61">
        <v>33</v>
      </c>
      <c r="C75" s="61">
        <v>1</v>
      </c>
      <c r="D75" s="76" t="s">
        <v>49</v>
      </c>
      <c r="E75" s="76" t="s">
        <v>181</v>
      </c>
      <c r="F75" s="61" t="s">
        <v>23</v>
      </c>
      <c r="G75" s="61" t="s">
        <v>56</v>
      </c>
      <c r="H75" s="76" t="s">
        <v>182</v>
      </c>
      <c r="I75" s="61">
        <v>4</v>
      </c>
      <c r="J75" s="61">
        <v>4</v>
      </c>
      <c r="K75" s="61" t="s">
        <v>47</v>
      </c>
      <c r="L75" s="61" t="s">
        <v>61</v>
      </c>
      <c r="M75" s="61" t="s">
        <v>53</v>
      </c>
      <c r="N75" s="61" t="s">
        <v>48</v>
      </c>
      <c r="O75" s="61" t="s">
        <v>976</v>
      </c>
      <c r="P75" s="61" t="s">
        <v>184</v>
      </c>
      <c r="Q75" s="61" t="s">
        <v>183</v>
      </c>
      <c r="R75" s="80">
        <f>VLOOKUP(E:E,'[1]853-334065-009'!$A:$F,6,0)</f>
        <v>59.95</v>
      </c>
      <c r="S75" s="80">
        <f t="shared" si="12"/>
        <v>239.8</v>
      </c>
      <c r="T75" s="80">
        <f>VLOOKUP(E:E,'[1]853-334065-009'!$A:$H,8,0)</f>
        <v>59.95</v>
      </c>
      <c r="U75" s="80">
        <f t="shared" si="13"/>
        <v>239.8</v>
      </c>
      <c r="V75" s="80">
        <f>VLOOKUP(E:E,'[1]853-334065-009'!$A:$J,10,0)</f>
        <v>59.95</v>
      </c>
      <c r="W75" s="80">
        <f t="shared" si="14"/>
        <v>239.8</v>
      </c>
      <c r="X75" s="80">
        <f>VLOOKUP(E:E,'[1]853-334065-009'!$A:$L,12,0)</f>
        <v>59.95</v>
      </c>
      <c r="Y75" s="80">
        <f t="shared" si="15"/>
        <v>239.8</v>
      </c>
      <c r="Z75" s="80">
        <f>VLOOKUP(E:E,'[2]costed bom'!$E$2:$AA$941,23,0)</f>
        <v>74.319999999999993</v>
      </c>
      <c r="AA75" s="80">
        <f t="shared" si="18"/>
        <v>297.27999999999997</v>
      </c>
      <c r="AB75" s="80">
        <f t="shared" si="19"/>
        <v>-57.479999999999961</v>
      </c>
      <c r="AC75" s="61">
        <v>140</v>
      </c>
      <c r="AD75" s="76" t="s">
        <v>955</v>
      </c>
    </row>
    <row r="76" spans="1:30" s="77" customFormat="1" x14ac:dyDescent="0.25">
      <c r="A76" s="61">
        <v>73</v>
      </c>
      <c r="B76" s="61">
        <v>34</v>
      </c>
      <c r="C76" s="61">
        <v>1</v>
      </c>
      <c r="D76" s="76" t="s">
        <v>49</v>
      </c>
      <c r="E76" s="76" t="s">
        <v>185</v>
      </c>
      <c r="F76" s="61" t="s">
        <v>971</v>
      </c>
      <c r="G76" s="61" t="s">
        <v>52</v>
      </c>
      <c r="H76" s="76" t="s">
        <v>186</v>
      </c>
      <c r="I76" s="61">
        <v>1</v>
      </c>
      <c r="J76" s="61">
        <v>1</v>
      </c>
      <c r="K76" s="61" t="s">
        <v>47</v>
      </c>
      <c r="L76" s="61" t="s">
        <v>61</v>
      </c>
      <c r="M76" s="61" t="s">
        <v>53</v>
      </c>
      <c r="N76" s="61" t="s">
        <v>48</v>
      </c>
      <c r="O76" s="61" t="s">
        <v>969</v>
      </c>
      <c r="P76" s="61"/>
      <c r="Q76" s="61"/>
      <c r="R76" s="80">
        <f>VLOOKUP(E:E,'[1]853-334065-009'!$A:$F,6,0)</f>
        <v>46.728599999999993</v>
      </c>
      <c r="S76" s="80">
        <f t="shared" si="12"/>
        <v>46.728599999999993</v>
      </c>
      <c r="T76" s="80">
        <f>VLOOKUP(E:E,'[1]853-334065-009'!$A:$H,8,0)</f>
        <v>45.498899999999999</v>
      </c>
      <c r="U76" s="80">
        <f t="shared" si="13"/>
        <v>45.498899999999999</v>
      </c>
      <c r="V76" s="80">
        <f>VLOOKUP(E:E,'[1]853-334065-009'!$A:$J,10,0)</f>
        <v>44.269199999999998</v>
      </c>
      <c r="W76" s="80">
        <f t="shared" si="14"/>
        <v>44.269199999999998</v>
      </c>
      <c r="X76" s="80">
        <f>VLOOKUP(E:E,'[1]853-334065-009'!$A:$L,12,0)</f>
        <v>43.039499999999997</v>
      </c>
      <c r="Y76" s="80">
        <f t="shared" si="15"/>
        <v>43.039499999999997</v>
      </c>
      <c r="Z76" s="80">
        <f>VLOOKUP(E:E,'[2]costed bom'!$E$2:$AA$941,23,0)</f>
        <v>62</v>
      </c>
      <c r="AA76" s="80">
        <f t="shared" si="18"/>
        <v>62</v>
      </c>
      <c r="AB76" s="80">
        <f t="shared" si="19"/>
        <v>-18.960500000000003</v>
      </c>
      <c r="AC76" s="61">
        <v>210</v>
      </c>
      <c r="AD76" s="76" t="s">
        <v>955</v>
      </c>
    </row>
    <row r="77" spans="1:30" s="77" customFormat="1" x14ac:dyDescent="0.25">
      <c r="A77" s="62">
        <v>74</v>
      </c>
      <c r="B77" s="62">
        <v>0</v>
      </c>
      <c r="C77" s="62">
        <v>2</v>
      </c>
      <c r="D77" s="77" t="s">
        <v>185</v>
      </c>
      <c r="E77" s="77" t="s">
        <v>187</v>
      </c>
      <c r="F77" s="62"/>
      <c r="G77" s="62" t="s">
        <v>52</v>
      </c>
      <c r="H77" s="77" t="s">
        <v>188</v>
      </c>
      <c r="I77" s="62">
        <v>1</v>
      </c>
      <c r="J77" s="62">
        <v>1</v>
      </c>
      <c r="K77" s="62" t="s">
        <v>47</v>
      </c>
      <c r="L77" s="62" t="s">
        <v>61</v>
      </c>
      <c r="M77" s="62" t="s">
        <v>53</v>
      </c>
      <c r="N77" s="62" t="s">
        <v>60</v>
      </c>
      <c r="O77" s="62"/>
      <c r="P77" s="62"/>
      <c r="Q77" s="62"/>
      <c r="R77" s="81"/>
      <c r="S77" s="81">
        <f t="shared" si="12"/>
        <v>0</v>
      </c>
      <c r="T77" s="81"/>
      <c r="U77" s="81">
        <f t="shared" si="13"/>
        <v>0</v>
      </c>
      <c r="V77" s="81"/>
      <c r="W77" s="81">
        <f t="shared" si="14"/>
        <v>0</v>
      </c>
      <c r="X77" s="81"/>
      <c r="Y77" s="81">
        <f t="shared" si="15"/>
        <v>0</v>
      </c>
      <c r="Z77" s="81"/>
      <c r="AA77" s="81"/>
      <c r="AB77" s="81"/>
      <c r="AC77" s="62"/>
    </row>
    <row r="78" spans="1:30" s="77" customFormat="1" x14ac:dyDescent="0.25">
      <c r="A78" s="62">
        <v>75</v>
      </c>
      <c r="B78" s="62">
        <v>1</v>
      </c>
      <c r="C78" s="62">
        <v>2</v>
      </c>
      <c r="D78" s="77" t="s">
        <v>185</v>
      </c>
      <c r="E78" s="77" t="s">
        <v>189</v>
      </c>
      <c r="F78" s="62"/>
      <c r="G78" s="62" t="s">
        <v>52</v>
      </c>
      <c r="H78" s="77" t="s">
        <v>190</v>
      </c>
      <c r="I78" s="62">
        <v>7.5</v>
      </c>
      <c r="J78" s="62">
        <v>7.5</v>
      </c>
      <c r="K78" s="62" t="s">
        <v>191</v>
      </c>
      <c r="L78" s="62" t="s">
        <v>61</v>
      </c>
      <c r="M78" s="62" t="s">
        <v>53</v>
      </c>
      <c r="N78" s="62" t="s">
        <v>48</v>
      </c>
      <c r="O78" s="62"/>
      <c r="P78" s="62" t="s">
        <v>193</v>
      </c>
      <c r="Q78" s="62" t="s">
        <v>192</v>
      </c>
      <c r="R78" s="81"/>
      <c r="S78" s="81">
        <f t="shared" si="12"/>
        <v>0</v>
      </c>
      <c r="T78" s="81"/>
      <c r="U78" s="81">
        <f t="shared" si="13"/>
        <v>0</v>
      </c>
      <c r="V78" s="81"/>
      <c r="W78" s="81">
        <f t="shared" si="14"/>
        <v>0</v>
      </c>
      <c r="X78" s="81"/>
      <c r="Y78" s="81">
        <f t="shared" si="15"/>
        <v>0</v>
      </c>
      <c r="Z78" s="81"/>
      <c r="AA78" s="81"/>
      <c r="AB78" s="81"/>
      <c r="AC78" s="62"/>
    </row>
    <row r="79" spans="1:30" s="77" customFormat="1" x14ac:dyDescent="0.25">
      <c r="A79" s="62">
        <v>76</v>
      </c>
      <c r="B79" s="62">
        <v>2</v>
      </c>
      <c r="C79" s="62">
        <v>2</v>
      </c>
      <c r="D79" s="77" t="s">
        <v>185</v>
      </c>
      <c r="E79" s="77" t="s">
        <v>194</v>
      </c>
      <c r="F79" s="62"/>
      <c r="G79" s="62" t="s">
        <v>56</v>
      </c>
      <c r="H79" s="77" t="s">
        <v>195</v>
      </c>
      <c r="I79" s="62">
        <v>1</v>
      </c>
      <c r="J79" s="62">
        <v>1</v>
      </c>
      <c r="K79" s="62" t="s">
        <v>47</v>
      </c>
      <c r="L79" s="62" t="s">
        <v>61</v>
      </c>
      <c r="M79" s="62" t="s">
        <v>53</v>
      </c>
      <c r="N79" s="62" t="s">
        <v>48</v>
      </c>
      <c r="O79" s="62"/>
      <c r="P79" s="62" t="s">
        <v>197</v>
      </c>
      <c r="Q79" s="62" t="s">
        <v>196</v>
      </c>
      <c r="R79" s="81"/>
      <c r="S79" s="81">
        <f t="shared" si="12"/>
        <v>0</v>
      </c>
      <c r="T79" s="81"/>
      <c r="U79" s="81">
        <f t="shared" si="13"/>
        <v>0</v>
      </c>
      <c r="V79" s="81"/>
      <c r="W79" s="81">
        <f t="shared" si="14"/>
        <v>0</v>
      </c>
      <c r="X79" s="81"/>
      <c r="Y79" s="81">
        <f t="shared" si="15"/>
        <v>0</v>
      </c>
      <c r="Z79" s="81"/>
      <c r="AA79" s="81"/>
      <c r="AB79" s="81"/>
      <c r="AC79" s="62"/>
    </row>
    <row r="80" spans="1:30" s="77" customFormat="1" x14ac:dyDescent="0.25">
      <c r="A80" s="62">
        <v>77</v>
      </c>
      <c r="B80" s="62">
        <v>3</v>
      </c>
      <c r="C80" s="62">
        <v>2</v>
      </c>
      <c r="D80" s="77" t="s">
        <v>185</v>
      </c>
      <c r="E80" s="77" t="s">
        <v>198</v>
      </c>
      <c r="F80" s="62"/>
      <c r="G80" s="62" t="s">
        <v>56</v>
      </c>
      <c r="H80" s="77" t="s">
        <v>199</v>
      </c>
      <c r="I80" s="62">
        <v>1</v>
      </c>
      <c r="J80" s="62">
        <v>1</v>
      </c>
      <c r="K80" s="62" t="s">
        <v>47</v>
      </c>
      <c r="L80" s="62" t="s">
        <v>61</v>
      </c>
      <c r="M80" s="62" t="s">
        <v>53</v>
      </c>
      <c r="N80" s="62" t="s">
        <v>48</v>
      </c>
      <c r="O80" s="62"/>
      <c r="P80" s="62" t="s">
        <v>197</v>
      </c>
      <c r="Q80" s="62" t="s">
        <v>200</v>
      </c>
      <c r="R80" s="81"/>
      <c r="S80" s="81">
        <f t="shared" si="12"/>
        <v>0</v>
      </c>
      <c r="T80" s="81"/>
      <c r="U80" s="81">
        <f t="shared" si="13"/>
        <v>0</v>
      </c>
      <c r="V80" s="81"/>
      <c r="W80" s="81">
        <f t="shared" si="14"/>
        <v>0</v>
      </c>
      <c r="X80" s="81"/>
      <c r="Y80" s="81">
        <f t="shared" si="15"/>
        <v>0</v>
      </c>
      <c r="Z80" s="81"/>
      <c r="AA80" s="81"/>
      <c r="AB80" s="81"/>
      <c r="AC80" s="62"/>
    </row>
    <row r="81" spans="1:30" s="77" customFormat="1" x14ac:dyDescent="0.25">
      <c r="A81" s="62">
        <v>78</v>
      </c>
      <c r="B81" s="62">
        <v>5</v>
      </c>
      <c r="C81" s="62">
        <v>2</v>
      </c>
      <c r="D81" s="77" t="s">
        <v>185</v>
      </c>
      <c r="E81" s="77" t="s">
        <v>201</v>
      </c>
      <c r="F81" s="62"/>
      <c r="G81" s="62" t="s">
        <v>52</v>
      </c>
      <c r="H81" s="77" t="s">
        <v>202</v>
      </c>
      <c r="I81" s="62">
        <v>9</v>
      </c>
      <c r="J81" s="62">
        <v>9</v>
      </c>
      <c r="K81" s="62" t="s">
        <v>47</v>
      </c>
      <c r="L81" s="62" t="s">
        <v>61</v>
      </c>
      <c r="M81" s="62" t="s">
        <v>53</v>
      </c>
      <c r="N81" s="62" t="s">
        <v>48</v>
      </c>
      <c r="O81" s="62"/>
      <c r="P81" s="62" t="s">
        <v>204</v>
      </c>
      <c r="Q81" s="62" t="s">
        <v>203</v>
      </c>
      <c r="R81" s="81"/>
      <c r="S81" s="81">
        <f t="shared" si="12"/>
        <v>0</v>
      </c>
      <c r="T81" s="81"/>
      <c r="U81" s="81">
        <f t="shared" si="13"/>
        <v>0</v>
      </c>
      <c r="V81" s="81"/>
      <c r="W81" s="81">
        <f t="shared" si="14"/>
        <v>0</v>
      </c>
      <c r="X81" s="81"/>
      <c r="Y81" s="81">
        <f t="shared" si="15"/>
        <v>0</v>
      </c>
      <c r="Z81" s="81"/>
      <c r="AA81" s="81"/>
      <c r="AB81" s="81"/>
      <c r="AC81" s="62"/>
    </row>
    <row r="82" spans="1:30" s="77" customFormat="1" x14ac:dyDescent="0.25">
      <c r="A82" s="62">
        <v>79</v>
      </c>
      <c r="B82" s="62">
        <v>6</v>
      </c>
      <c r="C82" s="62">
        <v>2</v>
      </c>
      <c r="D82" s="77" t="s">
        <v>185</v>
      </c>
      <c r="E82" s="77" t="s">
        <v>205</v>
      </c>
      <c r="F82" s="62"/>
      <c r="G82" s="62" t="s">
        <v>56</v>
      </c>
      <c r="H82" s="77" t="s">
        <v>206</v>
      </c>
      <c r="I82" s="62">
        <v>9</v>
      </c>
      <c r="J82" s="62">
        <v>9</v>
      </c>
      <c r="K82" s="62" t="s">
        <v>47</v>
      </c>
      <c r="L82" s="62" t="s">
        <v>61</v>
      </c>
      <c r="M82" s="62" t="s">
        <v>53</v>
      </c>
      <c r="N82" s="62" t="s">
        <v>48</v>
      </c>
      <c r="O82" s="62"/>
      <c r="P82" s="62" t="s">
        <v>197</v>
      </c>
      <c r="Q82" s="62" t="s">
        <v>207</v>
      </c>
      <c r="R82" s="81"/>
      <c r="S82" s="81">
        <f t="shared" si="12"/>
        <v>0</v>
      </c>
      <c r="T82" s="81"/>
      <c r="U82" s="81">
        <f t="shared" si="13"/>
        <v>0</v>
      </c>
      <c r="V82" s="81"/>
      <c r="W82" s="81">
        <f t="shared" si="14"/>
        <v>0</v>
      </c>
      <c r="X82" s="81"/>
      <c r="Y82" s="81">
        <f t="shared" si="15"/>
        <v>0</v>
      </c>
      <c r="Z82" s="81"/>
      <c r="AA82" s="81"/>
      <c r="AB82" s="81"/>
      <c r="AC82" s="62"/>
    </row>
    <row r="83" spans="1:30" s="77" customFormat="1" x14ac:dyDescent="0.25">
      <c r="A83" s="62">
        <v>80</v>
      </c>
      <c r="B83" s="62">
        <v>7</v>
      </c>
      <c r="C83" s="62">
        <v>2</v>
      </c>
      <c r="D83" s="77" t="s">
        <v>185</v>
      </c>
      <c r="E83" s="77" t="s">
        <v>208</v>
      </c>
      <c r="F83" s="62"/>
      <c r="G83" s="62" t="s">
        <v>52</v>
      </c>
      <c r="H83" s="77" t="s">
        <v>209</v>
      </c>
      <c r="I83" s="62">
        <v>1</v>
      </c>
      <c r="J83" s="62">
        <v>1</v>
      </c>
      <c r="K83" s="62" t="s">
        <v>191</v>
      </c>
      <c r="L83" s="62" t="s">
        <v>61</v>
      </c>
      <c r="M83" s="62" t="s">
        <v>53</v>
      </c>
      <c r="N83" s="62" t="s">
        <v>48</v>
      </c>
      <c r="O83" s="62"/>
      <c r="P83" s="62" t="s">
        <v>211</v>
      </c>
      <c r="Q83" s="62" t="s">
        <v>210</v>
      </c>
      <c r="R83" s="81"/>
      <c r="S83" s="81">
        <f t="shared" si="12"/>
        <v>0</v>
      </c>
      <c r="T83" s="81"/>
      <c r="U83" s="81">
        <f t="shared" si="13"/>
        <v>0</v>
      </c>
      <c r="V83" s="81"/>
      <c r="W83" s="81">
        <f t="shared" si="14"/>
        <v>0</v>
      </c>
      <c r="X83" s="81"/>
      <c r="Y83" s="81">
        <f t="shared" si="15"/>
        <v>0</v>
      </c>
      <c r="Z83" s="81"/>
      <c r="AA83" s="81"/>
      <c r="AB83" s="81"/>
      <c r="AC83" s="62"/>
    </row>
    <row r="84" spans="1:30" s="77" customFormat="1" x14ac:dyDescent="0.25">
      <c r="A84" s="62">
        <v>81</v>
      </c>
      <c r="B84" s="62">
        <v>8</v>
      </c>
      <c r="C84" s="62">
        <v>2</v>
      </c>
      <c r="D84" s="77" t="s">
        <v>185</v>
      </c>
      <c r="E84" s="77" t="s">
        <v>212</v>
      </c>
      <c r="F84" s="62"/>
      <c r="G84" s="62" t="s">
        <v>52</v>
      </c>
      <c r="H84" s="77" t="s">
        <v>213</v>
      </c>
      <c r="I84" s="62">
        <v>2</v>
      </c>
      <c r="J84" s="62">
        <v>2</v>
      </c>
      <c r="K84" s="62" t="s">
        <v>47</v>
      </c>
      <c r="L84" s="62" t="s">
        <v>61</v>
      </c>
      <c r="M84" s="62" t="s">
        <v>53</v>
      </c>
      <c r="N84" s="62" t="s">
        <v>48</v>
      </c>
      <c r="O84" s="62"/>
      <c r="P84" s="62" t="s">
        <v>215</v>
      </c>
      <c r="Q84" s="62" t="s">
        <v>214</v>
      </c>
      <c r="R84" s="81"/>
      <c r="S84" s="81">
        <f t="shared" si="12"/>
        <v>0</v>
      </c>
      <c r="T84" s="81"/>
      <c r="U84" s="81">
        <f t="shared" si="13"/>
        <v>0</v>
      </c>
      <c r="V84" s="81"/>
      <c r="W84" s="81">
        <f t="shared" si="14"/>
        <v>0</v>
      </c>
      <c r="X84" s="81"/>
      <c r="Y84" s="81">
        <f t="shared" si="15"/>
        <v>0</v>
      </c>
      <c r="Z84" s="81"/>
      <c r="AA84" s="81"/>
      <c r="AB84" s="81"/>
      <c r="AC84" s="62"/>
    </row>
    <row r="85" spans="1:30" s="77" customFormat="1" x14ac:dyDescent="0.25">
      <c r="A85" s="62">
        <v>82</v>
      </c>
      <c r="B85" s="62">
        <v>9</v>
      </c>
      <c r="C85" s="62">
        <v>2</v>
      </c>
      <c r="D85" s="77" t="s">
        <v>185</v>
      </c>
      <c r="E85" s="77" t="s">
        <v>216</v>
      </c>
      <c r="F85" s="62"/>
      <c r="G85" s="62" t="s">
        <v>52</v>
      </c>
      <c r="H85" s="77" t="s">
        <v>217</v>
      </c>
      <c r="I85" s="62">
        <v>2</v>
      </c>
      <c r="J85" s="62">
        <v>2</v>
      </c>
      <c r="K85" s="62" t="s">
        <v>47</v>
      </c>
      <c r="L85" s="62" t="s">
        <v>61</v>
      </c>
      <c r="M85" s="62" t="s">
        <v>53</v>
      </c>
      <c r="N85" s="62" t="s">
        <v>48</v>
      </c>
      <c r="O85" s="62"/>
      <c r="P85" s="62" t="s">
        <v>211</v>
      </c>
      <c r="Q85" s="62" t="s">
        <v>218</v>
      </c>
      <c r="R85" s="81"/>
      <c r="S85" s="81">
        <f t="shared" si="12"/>
        <v>0</v>
      </c>
      <c r="T85" s="81"/>
      <c r="U85" s="81">
        <f t="shared" si="13"/>
        <v>0</v>
      </c>
      <c r="V85" s="81"/>
      <c r="W85" s="81">
        <f t="shared" si="14"/>
        <v>0</v>
      </c>
      <c r="X85" s="81"/>
      <c r="Y85" s="81">
        <f t="shared" si="15"/>
        <v>0</v>
      </c>
      <c r="Z85" s="81"/>
      <c r="AA85" s="81"/>
      <c r="AB85" s="81"/>
      <c r="AC85" s="62"/>
    </row>
    <row r="86" spans="1:30" s="77" customFormat="1" x14ac:dyDescent="0.25">
      <c r="A86" s="62">
        <v>83</v>
      </c>
      <c r="B86" s="62">
        <v>10</v>
      </c>
      <c r="C86" s="62">
        <v>2</v>
      </c>
      <c r="D86" s="77" t="s">
        <v>185</v>
      </c>
      <c r="E86" s="77" t="s">
        <v>219</v>
      </c>
      <c r="F86" s="62"/>
      <c r="G86" s="62" t="s">
        <v>52</v>
      </c>
      <c r="H86" s="77" t="s">
        <v>220</v>
      </c>
      <c r="I86" s="62">
        <v>1</v>
      </c>
      <c r="J86" s="62">
        <v>1</v>
      </c>
      <c r="K86" s="62" t="s">
        <v>191</v>
      </c>
      <c r="L86" s="62" t="s">
        <v>61</v>
      </c>
      <c r="M86" s="62" t="s">
        <v>53</v>
      </c>
      <c r="N86" s="62" t="s">
        <v>48</v>
      </c>
      <c r="O86" s="62"/>
      <c r="P86" s="62" t="s">
        <v>222</v>
      </c>
      <c r="Q86" s="62" t="s">
        <v>221</v>
      </c>
      <c r="R86" s="81"/>
      <c r="S86" s="81">
        <f t="shared" si="12"/>
        <v>0</v>
      </c>
      <c r="T86" s="81"/>
      <c r="U86" s="81">
        <f t="shared" si="13"/>
        <v>0</v>
      </c>
      <c r="V86" s="81"/>
      <c r="W86" s="81">
        <f t="shared" si="14"/>
        <v>0</v>
      </c>
      <c r="X86" s="81"/>
      <c r="Y86" s="81">
        <f t="shared" si="15"/>
        <v>0</v>
      </c>
      <c r="Z86" s="81"/>
      <c r="AA86" s="81"/>
      <c r="AB86" s="81"/>
      <c r="AC86" s="62"/>
    </row>
    <row r="87" spans="1:30" s="77" customFormat="1" x14ac:dyDescent="0.25">
      <c r="A87" s="61">
        <v>84</v>
      </c>
      <c r="B87" s="61">
        <v>36</v>
      </c>
      <c r="C87" s="61">
        <v>1</v>
      </c>
      <c r="D87" s="76" t="s">
        <v>49</v>
      </c>
      <c r="E87" s="76" t="s">
        <v>223</v>
      </c>
      <c r="F87" s="61" t="s">
        <v>971</v>
      </c>
      <c r="G87" s="61" t="s">
        <v>56</v>
      </c>
      <c r="H87" s="76" t="s">
        <v>224</v>
      </c>
      <c r="I87" s="61">
        <v>1</v>
      </c>
      <c r="J87" s="61">
        <v>1</v>
      </c>
      <c r="K87" s="61" t="s">
        <v>47</v>
      </c>
      <c r="L87" s="61" t="s">
        <v>61</v>
      </c>
      <c r="M87" s="61" t="s">
        <v>53</v>
      </c>
      <c r="N87" s="61" t="s">
        <v>48</v>
      </c>
      <c r="O87" s="61" t="s">
        <v>969</v>
      </c>
      <c r="P87" s="61"/>
      <c r="Q87" s="61"/>
      <c r="R87" s="80">
        <f>VLOOKUP(E:E,'[1]853-334065-009'!$A:$F,6,0)</f>
        <v>34.895399999999995</v>
      </c>
      <c r="S87" s="80">
        <f t="shared" si="12"/>
        <v>34.895399999999995</v>
      </c>
      <c r="T87" s="80">
        <f>VLOOKUP(E:E,'[1]853-334065-009'!$A:$H,8,0)</f>
        <v>33.9771</v>
      </c>
      <c r="U87" s="80">
        <f t="shared" si="13"/>
        <v>33.9771</v>
      </c>
      <c r="V87" s="80">
        <f>VLOOKUP(E:E,'[1]853-334065-009'!$A:$J,10,0)</f>
        <v>33.058800000000005</v>
      </c>
      <c r="W87" s="80">
        <f t="shared" si="14"/>
        <v>33.058800000000005</v>
      </c>
      <c r="X87" s="80">
        <f>VLOOKUP(E:E,'[1]853-334065-009'!$A:$L,12,0)</f>
        <v>32.140500000000003</v>
      </c>
      <c r="Y87" s="80">
        <f t="shared" si="15"/>
        <v>32.140500000000003</v>
      </c>
      <c r="Z87" s="80">
        <f>VLOOKUP(E:E,'[2]costed bom'!$E$2:$AA$941,23,0)</f>
        <v>64.56</v>
      </c>
      <c r="AA87" s="80">
        <f>J87*Z87</f>
        <v>64.56</v>
      </c>
      <c r="AB87" s="80">
        <f>Y87-AA87</f>
        <v>-32.419499999999999</v>
      </c>
      <c r="AC87" s="61">
        <v>154</v>
      </c>
      <c r="AD87" s="76" t="s">
        <v>955</v>
      </c>
    </row>
    <row r="88" spans="1:30" s="77" customFormat="1" x14ac:dyDescent="0.25">
      <c r="A88" s="62">
        <v>85</v>
      </c>
      <c r="B88" s="62">
        <v>0</v>
      </c>
      <c r="C88" s="62">
        <v>2</v>
      </c>
      <c r="D88" s="77" t="s">
        <v>223</v>
      </c>
      <c r="E88" s="77" t="s">
        <v>225</v>
      </c>
      <c r="F88" s="62"/>
      <c r="G88" s="62" t="s">
        <v>56</v>
      </c>
      <c r="H88" s="77" t="s">
        <v>226</v>
      </c>
      <c r="I88" s="62">
        <v>1</v>
      </c>
      <c r="J88" s="62">
        <v>1</v>
      </c>
      <c r="K88" s="62" t="s">
        <v>47</v>
      </c>
      <c r="L88" s="62" t="s">
        <v>61</v>
      </c>
      <c r="M88" s="62" t="s">
        <v>53</v>
      </c>
      <c r="N88" s="62" t="s">
        <v>60</v>
      </c>
      <c r="O88" s="62"/>
      <c r="P88" s="62"/>
      <c r="Q88" s="62"/>
      <c r="R88" s="81"/>
      <c r="S88" s="81">
        <f t="shared" si="12"/>
        <v>0</v>
      </c>
      <c r="T88" s="81"/>
      <c r="U88" s="81">
        <f t="shared" si="13"/>
        <v>0</v>
      </c>
      <c r="V88" s="81"/>
      <c r="W88" s="81">
        <f t="shared" si="14"/>
        <v>0</v>
      </c>
      <c r="X88" s="81"/>
      <c r="Y88" s="81">
        <f t="shared" si="15"/>
        <v>0</v>
      </c>
      <c r="Z88" s="81"/>
      <c r="AA88" s="81"/>
      <c r="AB88" s="81"/>
      <c r="AC88" s="62"/>
    </row>
    <row r="89" spans="1:30" s="77" customFormat="1" x14ac:dyDescent="0.25">
      <c r="A89" s="62">
        <v>86</v>
      </c>
      <c r="B89" s="62">
        <v>1</v>
      </c>
      <c r="C89" s="62">
        <v>2</v>
      </c>
      <c r="D89" s="77" t="s">
        <v>223</v>
      </c>
      <c r="E89" s="77" t="s">
        <v>227</v>
      </c>
      <c r="F89" s="62"/>
      <c r="G89" s="62" t="s">
        <v>56</v>
      </c>
      <c r="H89" s="77" t="s">
        <v>228</v>
      </c>
      <c r="I89" s="62">
        <v>8.1999999999999993</v>
      </c>
      <c r="J89" s="62">
        <v>8.1999999999999993</v>
      </c>
      <c r="K89" s="62" t="s">
        <v>191</v>
      </c>
      <c r="L89" s="62" t="s">
        <v>61</v>
      </c>
      <c r="M89" s="62" t="s">
        <v>53</v>
      </c>
      <c r="N89" s="62" t="s">
        <v>48</v>
      </c>
      <c r="O89" s="62"/>
      <c r="P89" s="62" t="s">
        <v>193</v>
      </c>
      <c r="Q89" s="62" t="s">
        <v>229</v>
      </c>
      <c r="R89" s="81"/>
      <c r="S89" s="81">
        <f t="shared" si="12"/>
        <v>0</v>
      </c>
      <c r="T89" s="81"/>
      <c r="U89" s="81">
        <f t="shared" si="13"/>
        <v>0</v>
      </c>
      <c r="V89" s="81"/>
      <c r="W89" s="81">
        <f t="shared" si="14"/>
        <v>0</v>
      </c>
      <c r="X89" s="81"/>
      <c r="Y89" s="81">
        <f t="shared" si="15"/>
        <v>0</v>
      </c>
      <c r="Z89" s="81"/>
      <c r="AA89" s="81"/>
      <c r="AB89" s="81"/>
      <c r="AC89" s="62"/>
    </row>
    <row r="90" spans="1:30" s="77" customFormat="1" x14ac:dyDescent="0.25">
      <c r="A90" s="62">
        <v>87</v>
      </c>
      <c r="B90" s="62">
        <v>2</v>
      </c>
      <c r="C90" s="62">
        <v>2</v>
      </c>
      <c r="D90" s="77" t="s">
        <v>223</v>
      </c>
      <c r="E90" s="77" t="s">
        <v>194</v>
      </c>
      <c r="F90" s="62"/>
      <c r="G90" s="62" t="s">
        <v>56</v>
      </c>
      <c r="H90" s="77" t="s">
        <v>195</v>
      </c>
      <c r="I90" s="62">
        <v>1</v>
      </c>
      <c r="J90" s="62">
        <v>1</v>
      </c>
      <c r="K90" s="62" t="s">
        <v>47</v>
      </c>
      <c r="L90" s="62" t="s">
        <v>61</v>
      </c>
      <c r="M90" s="62" t="s">
        <v>53</v>
      </c>
      <c r="N90" s="62" t="s">
        <v>48</v>
      </c>
      <c r="O90" s="62"/>
      <c r="P90" s="62" t="s">
        <v>197</v>
      </c>
      <c r="Q90" s="62" t="s">
        <v>196</v>
      </c>
      <c r="R90" s="81"/>
      <c r="S90" s="81">
        <f t="shared" si="12"/>
        <v>0</v>
      </c>
      <c r="T90" s="81"/>
      <c r="U90" s="81">
        <f t="shared" si="13"/>
        <v>0</v>
      </c>
      <c r="V90" s="81"/>
      <c r="W90" s="81">
        <f t="shared" si="14"/>
        <v>0</v>
      </c>
      <c r="X90" s="81"/>
      <c r="Y90" s="81">
        <f t="shared" si="15"/>
        <v>0</v>
      </c>
      <c r="Z90" s="81"/>
      <c r="AA90" s="81"/>
      <c r="AB90" s="81"/>
      <c r="AC90" s="62"/>
    </row>
    <row r="91" spans="1:30" s="77" customFormat="1" x14ac:dyDescent="0.25">
      <c r="A91" s="62">
        <v>88</v>
      </c>
      <c r="B91" s="62">
        <v>3</v>
      </c>
      <c r="C91" s="62">
        <v>2</v>
      </c>
      <c r="D91" s="77" t="s">
        <v>223</v>
      </c>
      <c r="E91" s="77" t="s">
        <v>230</v>
      </c>
      <c r="F91" s="62"/>
      <c r="G91" s="62" t="s">
        <v>56</v>
      </c>
      <c r="H91" s="77" t="s">
        <v>231</v>
      </c>
      <c r="I91" s="62">
        <v>1</v>
      </c>
      <c r="J91" s="62">
        <v>1</v>
      </c>
      <c r="K91" s="62" t="s">
        <v>47</v>
      </c>
      <c r="L91" s="62" t="s">
        <v>61</v>
      </c>
      <c r="M91" s="62" t="s">
        <v>53</v>
      </c>
      <c r="N91" s="62" t="s">
        <v>48</v>
      </c>
      <c r="O91" s="62"/>
      <c r="P91" s="62" t="s">
        <v>232</v>
      </c>
      <c r="Q91" s="62">
        <v>1727040095</v>
      </c>
      <c r="R91" s="81"/>
      <c r="S91" s="81">
        <f t="shared" si="12"/>
        <v>0</v>
      </c>
      <c r="T91" s="81"/>
      <c r="U91" s="81">
        <f t="shared" si="13"/>
        <v>0</v>
      </c>
      <c r="V91" s="81"/>
      <c r="W91" s="81">
        <f t="shared" si="14"/>
        <v>0</v>
      </c>
      <c r="X91" s="81"/>
      <c r="Y91" s="81">
        <f t="shared" si="15"/>
        <v>0</v>
      </c>
      <c r="Z91" s="81"/>
      <c r="AA91" s="81"/>
      <c r="AB91" s="81"/>
      <c r="AC91" s="62"/>
    </row>
    <row r="92" spans="1:30" s="77" customFormat="1" x14ac:dyDescent="0.25">
      <c r="A92" s="62">
        <v>89</v>
      </c>
      <c r="B92" s="62">
        <v>4</v>
      </c>
      <c r="C92" s="62">
        <v>2</v>
      </c>
      <c r="D92" s="77" t="s">
        <v>223</v>
      </c>
      <c r="E92" s="77" t="s">
        <v>201</v>
      </c>
      <c r="F92" s="62"/>
      <c r="G92" s="62" t="s">
        <v>52</v>
      </c>
      <c r="H92" s="77" t="s">
        <v>202</v>
      </c>
      <c r="I92" s="62">
        <v>5</v>
      </c>
      <c r="J92" s="62">
        <v>5</v>
      </c>
      <c r="K92" s="62" t="s">
        <v>47</v>
      </c>
      <c r="L92" s="62" t="s">
        <v>61</v>
      </c>
      <c r="M92" s="62" t="s">
        <v>53</v>
      </c>
      <c r="N92" s="62" t="s">
        <v>48</v>
      </c>
      <c r="O92" s="62"/>
      <c r="P92" s="62" t="s">
        <v>204</v>
      </c>
      <c r="Q92" s="62" t="s">
        <v>203</v>
      </c>
      <c r="R92" s="81"/>
      <c r="S92" s="81">
        <f t="shared" si="12"/>
        <v>0</v>
      </c>
      <c r="T92" s="81"/>
      <c r="U92" s="81">
        <f t="shared" si="13"/>
        <v>0</v>
      </c>
      <c r="V92" s="81"/>
      <c r="W92" s="81">
        <f t="shared" si="14"/>
        <v>0</v>
      </c>
      <c r="X92" s="81"/>
      <c r="Y92" s="81">
        <f t="shared" si="15"/>
        <v>0</v>
      </c>
      <c r="Z92" s="81"/>
      <c r="AA92" s="81"/>
      <c r="AB92" s="81"/>
      <c r="AC92" s="62"/>
    </row>
    <row r="93" spans="1:30" s="77" customFormat="1" x14ac:dyDescent="0.25">
      <c r="A93" s="62">
        <v>90</v>
      </c>
      <c r="B93" s="62">
        <v>5</v>
      </c>
      <c r="C93" s="62">
        <v>2</v>
      </c>
      <c r="D93" s="77" t="s">
        <v>223</v>
      </c>
      <c r="E93" s="77" t="s">
        <v>219</v>
      </c>
      <c r="F93" s="62"/>
      <c r="G93" s="62" t="s">
        <v>52</v>
      </c>
      <c r="H93" s="77" t="s">
        <v>220</v>
      </c>
      <c r="I93" s="62">
        <v>1</v>
      </c>
      <c r="J93" s="62">
        <v>1</v>
      </c>
      <c r="K93" s="62" t="s">
        <v>191</v>
      </c>
      <c r="L93" s="62" t="s">
        <v>61</v>
      </c>
      <c r="M93" s="62" t="s">
        <v>53</v>
      </c>
      <c r="N93" s="62" t="s">
        <v>48</v>
      </c>
      <c r="O93" s="62"/>
      <c r="P93" s="62" t="s">
        <v>222</v>
      </c>
      <c r="Q93" s="62" t="s">
        <v>221</v>
      </c>
      <c r="R93" s="81"/>
      <c r="S93" s="81">
        <f t="shared" si="12"/>
        <v>0</v>
      </c>
      <c r="T93" s="81"/>
      <c r="U93" s="81">
        <f t="shared" si="13"/>
        <v>0</v>
      </c>
      <c r="V93" s="81"/>
      <c r="W93" s="81">
        <f t="shared" si="14"/>
        <v>0</v>
      </c>
      <c r="X93" s="81"/>
      <c r="Y93" s="81">
        <f t="shared" si="15"/>
        <v>0</v>
      </c>
      <c r="Z93" s="81"/>
      <c r="AA93" s="81"/>
      <c r="AB93" s="81"/>
      <c r="AC93" s="62"/>
    </row>
    <row r="94" spans="1:30" s="77" customFormat="1" x14ac:dyDescent="0.25">
      <c r="A94" s="62">
        <v>91</v>
      </c>
      <c r="B94" s="62">
        <v>6</v>
      </c>
      <c r="C94" s="62">
        <v>2</v>
      </c>
      <c r="D94" s="77" t="s">
        <v>223</v>
      </c>
      <c r="E94" s="77" t="s">
        <v>216</v>
      </c>
      <c r="F94" s="62"/>
      <c r="G94" s="62" t="s">
        <v>52</v>
      </c>
      <c r="H94" s="77" t="s">
        <v>217</v>
      </c>
      <c r="I94" s="62">
        <v>3</v>
      </c>
      <c r="J94" s="62">
        <v>3</v>
      </c>
      <c r="K94" s="62" t="s">
        <v>47</v>
      </c>
      <c r="L94" s="62" t="s">
        <v>61</v>
      </c>
      <c r="M94" s="62" t="s">
        <v>53</v>
      </c>
      <c r="N94" s="62" t="s">
        <v>48</v>
      </c>
      <c r="O94" s="62"/>
      <c r="P94" s="62" t="s">
        <v>211</v>
      </c>
      <c r="Q94" s="62" t="s">
        <v>218</v>
      </c>
      <c r="R94" s="81"/>
      <c r="S94" s="81">
        <f t="shared" si="12"/>
        <v>0</v>
      </c>
      <c r="T94" s="81"/>
      <c r="U94" s="81">
        <f t="shared" si="13"/>
        <v>0</v>
      </c>
      <c r="V94" s="81"/>
      <c r="W94" s="81">
        <f t="shared" si="14"/>
        <v>0</v>
      </c>
      <c r="X94" s="81"/>
      <c r="Y94" s="81">
        <f t="shared" si="15"/>
        <v>0</v>
      </c>
      <c r="Z94" s="81"/>
      <c r="AA94" s="81"/>
      <c r="AB94" s="81"/>
      <c r="AC94" s="62"/>
    </row>
    <row r="95" spans="1:30" s="77" customFormat="1" x14ac:dyDescent="0.25">
      <c r="A95" s="62">
        <v>92</v>
      </c>
      <c r="B95" s="62">
        <v>7</v>
      </c>
      <c r="C95" s="62">
        <v>2</v>
      </c>
      <c r="D95" s="77" t="s">
        <v>223</v>
      </c>
      <c r="E95" s="77" t="s">
        <v>233</v>
      </c>
      <c r="F95" s="62"/>
      <c r="G95" s="62" t="s">
        <v>52</v>
      </c>
      <c r="H95" s="77" t="s">
        <v>234</v>
      </c>
      <c r="I95" s="62">
        <v>1</v>
      </c>
      <c r="J95" s="62">
        <v>1</v>
      </c>
      <c r="K95" s="62" t="s">
        <v>191</v>
      </c>
      <c r="L95" s="62" t="s">
        <v>61</v>
      </c>
      <c r="M95" s="62" t="s">
        <v>53</v>
      </c>
      <c r="N95" s="62" t="s">
        <v>48</v>
      </c>
      <c r="O95" s="62"/>
      <c r="P95" s="62" t="s">
        <v>236</v>
      </c>
      <c r="Q95" s="62" t="s">
        <v>235</v>
      </c>
      <c r="R95" s="81"/>
      <c r="S95" s="81">
        <f t="shared" si="12"/>
        <v>0</v>
      </c>
      <c r="T95" s="81"/>
      <c r="U95" s="81">
        <f t="shared" si="13"/>
        <v>0</v>
      </c>
      <c r="V95" s="81"/>
      <c r="W95" s="81">
        <f t="shared" si="14"/>
        <v>0</v>
      </c>
      <c r="X95" s="81"/>
      <c r="Y95" s="81">
        <f t="shared" si="15"/>
        <v>0</v>
      </c>
      <c r="Z95" s="81"/>
      <c r="AA95" s="81"/>
      <c r="AB95" s="81"/>
      <c r="AC95" s="62"/>
    </row>
    <row r="96" spans="1:30" s="77" customFormat="1" x14ac:dyDescent="0.25">
      <c r="A96" s="62">
        <v>93</v>
      </c>
      <c r="B96" s="62">
        <v>8</v>
      </c>
      <c r="C96" s="62">
        <v>2</v>
      </c>
      <c r="D96" s="77" t="s">
        <v>223</v>
      </c>
      <c r="E96" s="77" t="s">
        <v>237</v>
      </c>
      <c r="F96" s="62"/>
      <c r="G96" s="62" t="s">
        <v>52</v>
      </c>
      <c r="H96" s="77" t="s">
        <v>238</v>
      </c>
      <c r="I96" s="62">
        <v>5</v>
      </c>
      <c r="J96" s="62">
        <v>5</v>
      </c>
      <c r="K96" s="62" t="s">
        <v>47</v>
      </c>
      <c r="L96" s="62" t="s">
        <v>61</v>
      </c>
      <c r="M96" s="62" t="s">
        <v>53</v>
      </c>
      <c r="N96" s="62" t="s">
        <v>48</v>
      </c>
      <c r="O96" s="62"/>
      <c r="P96" s="62" t="s">
        <v>240</v>
      </c>
      <c r="Q96" s="62" t="s">
        <v>239</v>
      </c>
      <c r="R96" s="81"/>
      <c r="S96" s="81">
        <f t="shared" si="12"/>
        <v>0</v>
      </c>
      <c r="T96" s="81"/>
      <c r="U96" s="81">
        <f t="shared" si="13"/>
        <v>0</v>
      </c>
      <c r="V96" s="81"/>
      <c r="W96" s="81">
        <f t="shared" si="14"/>
        <v>0</v>
      </c>
      <c r="X96" s="81"/>
      <c r="Y96" s="81">
        <f t="shared" si="15"/>
        <v>0</v>
      </c>
      <c r="Z96" s="81"/>
      <c r="AA96" s="81"/>
      <c r="AB96" s="81"/>
      <c r="AC96" s="62"/>
    </row>
    <row r="97" spans="1:30" s="77" customFormat="1" x14ac:dyDescent="0.25">
      <c r="A97" s="62">
        <v>94</v>
      </c>
      <c r="B97" s="62">
        <v>9</v>
      </c>
      <c r="C97" s="62">
        <v>2</v>
      </c>
      <c r="D97" s="77" t="s">
        <v>223</v>
      </c>
      <c r="E97" s="77" t="s">
        <v>241</v>
      </c>
      <c r="F97" s="62"/>
      <c r="G97" s="62" t="s">
        <v>56</v>
      </c>
      <c r="H97" s="77" t="s">
        <v>242</v>
      </c>
      <c r="I97" s="62">
        <v>5</v>
      </c>
      <c r="J97" s="62">
        <v>5</v>
      </c>
      <c r="K97" s="62" t="s">
        <v>47</v>
      </c>
      <c r="L97" s="62" t="s">
        <v>61</v>
      </c>
      <c r="M97" s="62" t="s">
        <v>53</v>
      </c>
      <c r="N97" s="62" t="s">
        <v>48</v>
      </c>
      <c r="O97" s="62"/>
      <c r="P97" s="62" t="s">
        <v>244</v>
      </c>
      <c r="Q97" s="62" t="s">
        <v>243</v>
      </c>
      <c r="R97" s="81"/>
      <c r="S97" s="81">
        <f t="shared" si="12"/>
        <v>0</v>
      </c>
      <c r="T97" s="81"/>
      <c r="U97" s="81">
        <f t="shared" si="13"/>
        <v>0</v>
      </c>
      <c r="V97" s="81"/>
      <c r="W97" s="81">
        <f t="shared" si="14"/>
        <v>0</v>
      </c>
      <c r="X97" s="81"/>
      <c r="Y97" s="81">
        <f t="shared" si="15"/>
        <v>0</v>
      </c>
      <c r="Z97" s="81"/>
      <c r="AA97" s="81"/>
      <c r="AB97" s="81"/>
      <c r="AC97" s="62"/>
    </row>
    <row r="98" spans="1:30" s="77" customFormat="1" x14ac:dyDescent="0.25">
      <c r="A98" s="62">
        <v>95</v>
      </c>
      <c r="B98" s="62">
        <v>10</v>
      </c>
      <c r="C98" s="62">
        <v>2</v>
      </c>
      <c r="D98" s="77" t="s">
        <v>223</v>
      </c>
      <c r="E98" s="77" t="s">
        <v>245</v>
      </c>
      <c r="F98" s="62"/>
      <c r="G98" s="62" t="s">
        <v>56</v>
      </c>
      <c r="H98" s="77" t="s">
        <v>246</v>
      </c>
      <c r="I98" s="62">
        <v>1</v>
      </c>
      <c r="J98" s="62">
        <v>1</v>
      </c>
      <c r="K98" s="62" t="s">
        <v>191</v>
      </c>
      <c r="L98" s="62" t="s">
        <v>61</v>
      </c>
      <c r="M98" s="62" t="s">
        <v>53</v>
      </c>
      <c r="N98" s="62" t="s">
        <v>48</v>
      </c>
      <c r="O98" s="62"/>
      <c r="P98" s="62" t="s">
        <v>211</v>
      </c>
      <c r="Q98" s="62" t="s">
        <v>247</v>
      </c>
      <c r="R98" s="81"/>
      <c r="S98" s="81">
        <f t="shared" si="12"/>
        <v>0</v>
      </c>
      <c r="T98" s="81"/>
      <c r="U98" s="81">
        <f t="shared" si="13"/>
        <v>0</v>
      </c>
      <c r="V98" s="81"/>
      <c r="W98" s="81">
        <f t="shared" si="14"/>
        <v>0</v>
      </c>
      <c r="X98" s="81"/>
      <c r="Y98" s="81">
        <f t="shared" si="15"/>
        <v>0</v>
      </c>
      <c r="Z98" s="81"/>
      <c r="AA98" s="81"/>
      <c r="AB98" s="81"/>
      <c r="AC98" s="62"/>
    </row>
    <row r="99" spans="1:30" s="77" customFormat="1" x14ac:dyDescent="0.25">
      <c r="A99" s="62">
        <v>96</v>
      </c>
      <c r="B99" s="62">
        <v>11</v>
      </c>
      <c r="C99" s="62">
        <v>2</v>
      </c>
      <c r="D99" s="77" t="s">
        <v>223</v>
      </c>
      <c r="E99" s="77" t="s">
        <v>248</v>
      </c>
      <c r="F99" s="62"/>
      <c r="G99" s="62" t="s">
        <v>56</v>
      </c>
      <c r="H99" s="77" t="s">
        <v>249</v>
      </c>
      <c r="I99" s="62">
        <v>2</v>
      </c>
      <c r="J99" s="62">
        <v>2</v>
      </c>
      <c r="K99" s="62" t="s">
        <v>47</v>
      </c>
      <c r="L99" s="62" t="s">
        <v>61</v>
      </c>
      <c r="M99" s="62" t="s">
        <v>53</v>
      </c>
      <c r="N99" s="62" t="s">
        <v>48</v>
      </c>
      <c r="O99" s="62"/>
      <c r="P99" s="62" t="s">
        <v>232</v>
      </c>
      <c r="Q99" s="62">
        <v>1731120066</v>
      </c>
      <c r="R99" s="81"/>
      <c r="S99" s="81">
        <f t="shared" si="12"/>
        <v>0</v>
      </c>
      <c r="T99" s="81"/>
      <c r="U99" s="81">
        <f t="shared" si="13"/>
        <v>0</v>
      </c>
      <c r="V99" s="81"/>
      <c r="W99" s="81">
        <f t="shared" si="14"/>
        <v>0</v>
      </c>
      <c r="X99" s="81"/>
      <c r="Y99" s="81">
        <f t="shared" si="15"/>
        <v>0</v>
      </c>
      <c r="Z99" s="81"/>
      <c r="AA99" s="81"/>
      <c r="AB99" s="81"/>
      <c r="AC99" s="62"/>
    </row>
    <row r="100" spans="1:30" s="77" customFormat="1" x14ac:dyDescent="0.25">
      <c r="A100" s="62">
        <v>97</v>
      </c>
      <c r="B100" s="62">
        <v>12</v>
      </c>
      <c r="C100" s="62">
        <v>2</v>
      </c>
      <c r="D100" s="77" t="s">
        <v>223</v>
      </c>
      <c r="E100" s="77" t="s">
        <v>250</v>
      </c>
      <c r="F100" s="62"/>
      <c r="G100" s="62" t="s">
        <v>65</v>
      </c>
      <c r="H100" s="77" t="s">
        <v>251</v>
      </c>
      <c r="I100" s="62">
        <v>6.4</v>
      </c>
      <c r="J100" s="62">
        <v>6.4</v>
      </c>
      <c r="K100" s="62" t="s">
        <v>191</v>
      </c>
      <c r="L100" s="62" t="s">
        <v>61</v>
      </c>
      <c r="M100" s="62" t="s">
        <v>53</v>
      </c>
      <c r="N100" s="62" t="s">
        <v>48</v>
      </c>
      <c r="O100" s="62"/>
      <c r="P100" s="62" t="s">
        <v>193</v>
      </c>
      <c r="Q100" s="62" t="s">
        <v>252</v>
      </c>
      <c r="R100" s="81"/>
      <c r="S100" s="81">
        <f t="shared" si="12"/>
        <v>0</v>
      </c>
      <c r="T100" s="81"/>
      <c r="U100" s="81">
        <f t="shared" si="13"/>
        <v>0</v>
      </c>
      <c r="V100" s="81"/>
      <c r="W100" s="81">
        <f t="shared" si="14"/>
        <v>0</v>
      </c>
      <c r="X100" s="81"/>
      <c r="Y100" s="81">
        <f t="shared" si="15"/>
        <v>0</v>
      </c>
      <c r="Z100" s="81"/>
      <c r="AA100" s="81"/>
      <c r="AB100" s="81"/>
      <c r="AC100" s="62"/>
    </row>
    <row r="101" spans="1:30" s="77" customFormat="1" x14ac:dyDescent="0.25">
      <c r="A101" s="62">
        <v>98</v>
      </c>
      <c r="B101" s="62">
        <v>7000</v>
      </c>
      <c r="C101" s="62">
        <v>2</v>
      </c>
      <c r="D101" s="77" t="s">
        <v>223</v>
      </c>
      <c r="E101" s="77" t="s">
        <v>253</v>
      </c>
      <c r="F101" s="62"/>
      <c r="G101" s="62" t="s">
        <v>255</v>
      </c>
      <c r="H101" s="77" t="s">
        <v>254</v>
      </c>
      <c r="I101" s="62">
        <v>1</v>
      </c>
      <c r="J101" s="62">
        <v>1</v>
      </c>
      <c r="K101" s="62" t="s">
        <v>47</v>
      </c>
      <c r="L101" s="62" t="s">
        <v>61</v>
      </c>
      <c r="M101" s="62" t="s">
        <v>53</v>
      </c>
      <c r="N101" s="62" t="s">
        <v>60</v>
      </c>
      <c r="O101" s="62"/>
      <c r="P101" s="62"/>
      <c r="Q101" s="62"/>
      <c r="R101" s="81"/>
      <c r="S101" s="81">
        <f t="shared" si="12"/>
        <v>0</v>
      </c>
      <c r="T101" s="81"/>
      <c r="U101" s="81">
        <f t="shared" si="13"/>
        <v>0</v>
      </c>
      <c r="V101" s="81"/>
      <c r="W101" s="81">
        <f t="shared" si="14"/>
        <v>0</v>
      </c>
      <c r="X101" s="81"/>
      <c r="Y101" s="81">
        <f t="shared" si="15"/>
        <v>0</v>
      </c>
      <c r="Z101" s="81"/>
      <c r="AA101" s="81"/>
      <c r="AB101" s="81"/>
      <c r="AC101" s="62"/>
    </row>
    <row r="102" spans="1:30" s="77" customFormat="1" x14ac:dyDescent="0.25">
      <c r="A102" s="62">
        <v>99</v>
      </c>
      <c r="B102" s="62">
        <v>7000</v>
      </c>
      <c r="C102" s="62">
        <v>3</v>
      </c>
      <c r="D102" s="77" t="s">
        <v>253</v>
      </c>
      <c r="E102" s="77" t="s">
        <v>77</v>
      </c>
      <c r="F102" s="62"/>
      <c r="G102" s="62" t="s">
        <v>79</v>
      </c>
      <c r="H102" s="77" t="s">
        <v>78</v>
      </c>
      <c r="I102" s="62">
        <v>1</v>
      </c>
      <c r="J102" s="62">
        <v>1</v>
      </c>
      <c r="K102" s="62" t="s">
        <v>47</v>
      </c>
      <c r="L102" s="62" t="s">
        <v>61</v>
      </c>
      <c r="M102" s="62" t="s">
        <v>53</v>
      </c>
      <c r="N102" s="62" t="s">
        <v>60</v>
      </c>
      <c r="O102" s="62"/>
      <c r="P102" s="62"/>
      <c r="Q102" s="62"/>
      <c r="R102" s="81"/>
      <c r="S102" s="81">
        <f t="shared" si="12"/>
        <v>0</v>
      </c>
      <c r="T102" s="81"/>
      <c r="U102" s="81">
        <f t="shared" si="13"/>
        <v>0</v>
      </c>
      <c r="V102" s="81"/>
      <c r="W102" s="81">
        <f t="shared" si="14"/>
        <v>0</v>
      </c>
      <c r="X102" s="81"/>
      <c r="Y102" s="81">
        <f t="shared" si="15"/>
        <v>0</v>
      </c>
      <c r="Z102" s="81"/>
      <c r="AA102" s="81"/>
      <c r="AB102" s="81"/>
      <c r="AC102" s="62"/>
    </row>
    <row r="103" spans="1:30" s="77" customFormat="1" x14ac:dyDescent="0.25">
      <c r="A103" s="62">
        <v>100</v>
      </c>
      <c r="B103" s="62">
        <v>7002</v>
      </c>
      <c r="C103" s="62">
        <v>3</v>
      </c>
      <c r="D103" s="77" t="s">
        <v>253</v>
      </c>
      <c r="E103" s="77" t="s">
        <v>256</v>
      </c>
      <c r="F103" s="62"/>
      <c r="G103" s="62" t="s">
        <v>52</v>
      </c>
      <c r="H103" s="77" t="s">
        <v>257</v>
      </c>
      <c r="I103" s="62">
        <v>1</v>
      </c>
      <c r="J103" s="62">
        <v>1</v>
      </c>
      <c r="K103" s="62" t="s">
        <v>47</v>
      </c>
      <c r="L103" s="62" t="s">
        <v>61</v>
      </c>
      <c r="M103" s="62" t="s">
        <v>53</v>
      </c>
      <c r="N103" s="62" t="s">
        <v>60</v>
      </c>
      <c r="O103" s="62"/>
      <c r="P103" s="62" t="s">
        <v>258</v>
      </c>
      <c r="Q103" s="62">
        <v>14270</v>
      </c>
      <c r="R103" s="81"/>
      <c r="S103" s="81">
        <f t="shared" si="12"/>
        <v>0</v>
      </c>
      <c r="T103" s="81"/>
      <c r="U103" s="81">
        <f t="shared" si="13"/>
        <v>0</v>
      </c>
      <c r="V103" s="81"/>
      <c r="W103" s="81">
        <f t="shared" si="14"/>
        <v>0</v>
      </c>
      <c r="X103" s="81"/>
      <c r="Y103" s="81">
        <f t="shared" si="15"/>
        <v>0</v>
      </c>
      <c r="Z103" s="81"/>
      <c r="AA103" s="81"/>
      <c r="AB103" s="81"/>
      <c r="AC103" s="62"/>
    </row>
    <row r="104" spans="1:30" s="77" customFormat="1" x14ac:dyDescent="0.25">
      <c r="A104" s="62">
        <v>101</v>
      </c>
      <c r="B104" s="62">
        <v>7003</v>
      </c>
      <c r="C104" s="62">
        <v>3</v>
      </c>
      <c r="D104" s="77" t="s">
        <v>253</v>
      </c>
      <c r="E104" s="77" t="s">
        <v>259</v>
      </c>
      <c r="F104" s="62"/>
      <c r="G104" s="62" t="s">
        <v>52</v>
      </c>
      <c r="H104" s="77" t="s">
        <v>260</v>
      </c>
      <c r="I104" s="62">
        <v>1</v>
      </c>
      <c r="J104" s="62">
        <v>1</v>
      </c>
      <c r="K104" s="62" t="s">
        <v>47</v>
      </c>
      <c r="L104" s="62" t="s">
        <v>61</v>
      </c>
      <c r="M104" s="62" t="s">
        <v>53</v>
      </c>
      <c r="N104" s="62" t="s">
        <v>60</v>
      </c>
      <c r="O104" s="62"/>
      <c r="P104" s="62" t="s">
        <v>244</v>
      </c>
      <c r="Q104" s="62" t="s">
        <v>261</v>
      </c>
      <c r="R104" s="81"/>
      <c r="S104" s="81">
        <f t="shared" si="12"/>
        <v>0</v>
      </c>
      <c r="T104" s="81"/>
      <c r="U104" s="81">
        <f t="shared" si="13"/>
        <v>0</v>
      </c>
      <c r="V104" s="81"/>
      <c r="W104" s="81">
        <f t="shared" si="14"/>
        <v>0</v>
      </c>
      <c r="X104" s="81"/>
      <c r="Y104" s="81">
        <f t="shared" si="15"/>
        <v>0</v>
      </c>
      <c r="Z104" s="81"/>
      <c r="AA104" s="81"/>
      <c r="AB104" s="81"/>
      <c r="AC104" s="62"/>
    </row>
    <row r="105" spans="1:30" s="77" customFormat="1" x14ac:dyDescent="0.25">
      <c r="A105" s="62">
        <v>102</v>
      </c>
      <c r="B105" s="62">
        <v>7004</v>
      </c>
      <c r="C105" s="62">
        <v>3</v>
      </c>
      <c r="D105" s="77" t="s">
        <v>253</v>
      </c>
      <c r="E105" s="77" t="s">
        <v>262</v>
      </c>
      <c r="F105" s="62"/>
      <c r="G105" s="62" t="s">
        <v>56</v>
      </c>
      <c r="H105" s="77" t="s">
        <v>263</v>
      </c>
      <c r="I105" s="62">
        <v>1</v>
      </c>
      <c r="J105" s="62">
        <v>1</v>
      </c>
      <c r="K105" s="62" t="s">
        <v>47</v>
      </c>
      <c r="L105" s="62" t="s">
        <v>61</v>
      </c>
      <c r="M105" s="62" t="s">
        <v>53</v>
      </c>
      <c r="N105" s="62" t="s">
        <v>60</v>
      </c>
      <c r="O105" s="62"/>
      <c r="P105" s="62" t="s">
        <v>244</v>
      </c>
      <c r="Q105" s="62" t="s">
        <v>264</v>
      </c>
      <c r="R105" s="81"/>
      <c r="S105" s="81">
        <f t="shared" si="12"/>
        <v>0</v>
      </c>
      <c r="T105" s="81"/>
      <c r="U105" s="81">
        <f t="shared" si="13"/>
        <v>0</v>
      </c>
      <c r="V105" s="81"/>
      <c r="W105" s="81">
        <f t="shared" si="14"/>
        <v>0</v>
      </c>
      <c r="X105" s="81"/>
      <c r="Y105" s="81">
        <f t="shared" si="15"/>
        <v>0</v>
      </c>
      <c r="Z105" s="81"/>
      <c r="AA105" s="81"/>
      <c r="AB105" s="81"/>
      <c r="AC105" s="62"/>
    </row>
    <row r="106" spans="1:30" s="77" customFormat="1" x14ac:dyDescent="0.25">
      <c r="A106" s="62">
        <v>103</v>
      </c>
      <c r="B106" s="62">
        <v>7005</v>
      </c>
      <c r="C106" s="62">
        <v>3</v>
      </c>
      <c r="D106" s="77" t="s">
        <v>253</v>
      </c>
      <c r="E106" s="77" t="s">
        <v>265</v>
      </c>
      <c r="F106" s="62"/>
      <c r="G106" s="62" t="s">
        <v>56</v>
      </c>
      <c r="H106" s="77" t="s">
        <v>266</v>
      </c>
      <c r="I106" s="62">
        <v>1</v>
      </c>
      <c r="J106" s="62">
        <v>1</v>
      </c>
      <c r="K106" s="62" t="s">
        <v>47</v>
      </c>
      <c r="L106" s="62" t="s">
        <v>61</v>
      </c>
      <c r="M106" s="62" t="s">
        <v>53</v>
      </c>
      <c r="N106" s="62" t="s">
        <v>60</v>
      </c>
      <c r="O106" s="62"/>
      <c r="P106" s="62" t="s">
        <v>244</v>
      </c>
      <c r="Q106" s="62" t="s">
        <v>267</v>
      </c>
      <c r="R106" s="81"/>
      <c r="S106" s="81">
        <f t="shared" si="12"/>
        <v>0</v>
      </c>
      <c r="T106" s="81"/>
      <c r="U106" s="81">
        <f t="shared" si="13"/>
        <v>0</v>
      </c>
      <c r="V106" s="81"/>
      <c r="W106" s="81">
        <f t="shared" si="14"/>
        <v>0</v>
      </c>
      <c r="X106" s="81"/>
      <c r="Y106" s="81">
        <f t="shared" si="15"/>
        <v>0</v>
      </c>
      <c r="Z106" s="81"/>
      <c r="AA106" s="81"/>
      <c r="AB106" s="81"/>
      <c r="AC106" s="62"/>
    </row>
    <row r="107" spans="1:30" s="76" customFormat="1" x14ac:dyDescent="0.25">
      <c r="A107" s="62">
        <v>104</v>
      </c>
      <c r="B107" s="62">
        <v>7006</v>
      </c>
      <c r="C107" s="62">
        <v>3</v>
      </c>
      <c r="D107" s="77" t="s">
        <v>253</v>
      </c>
      <c r="E107" s="77" t="s">
        <v>268</v>
      </c>
      <c r="F107" s="62"/>
      <c r="G107" s="62" t="s">
        <v>52</v>
      </c>
      <c r="H107" s="77" t="s">
        <v>269</v>
      </c>
      <c r="I107" s="62">
        <v>1</v>
      </c>
      <c r="J107" s="62">
        <v>1</v>
      </c>
      <c r="K107" s="62" t="s">
        <v>47</v>
      </c>
      <c r="L107" s="62" t="s">
        <v>61</v>
      </c>
      <c r="M107" s="62" t="s">
        <v>53</v>
      </c>
      <c r="N107" s="62" t="s">
        <v>60</v>
      </c>
      <c r="O107" s="62"/>
      <c r="P107" s="62"/>
      <c r="Q107" s="62"/>
      <c r="R107" s="81"/>
      <c r="S107" s="81">
        <f t="shared" si="12"/>
        <v>0</v>
      </c>
      <c r="T107" s="81"/>
      <c r="U107" s="81">
        <f t="shared" si="13"/>
        <v>0</v>
      </c>
      <c r="V107" s="81"/>
      <c r="W107" s="81">
        <f t="shared" si="14"/>
        <v>0</v>
      </c>
      <c r="X107" s="81"/>
      <c r="Y107" s="81">
        <f t="shared" si="15"/>
        <v>0</v>
      </c>
      <c r="Z107" s="81"/>
      <c r="AA107" s="81"/>
      <c r="AB107" s="81"/>
      <c r="AC107" s="62"/>
      <c r="AD107" s="77"/>
    </row>
    <row r="108" spans="1:30" s="76" customFormat="1" x14ac:dyDescent="0.25">
      <c r="A108" s="62">
        <v>105</v>
      </c>
      <c r="B108" s="62">
        <v>7007</v>
      </c>
      <c r="C108" s="62">
        <v>3</v>
      </c>
      <c r="D108" s="77" t="s">
        <v>253</v>
      </c>
      <c r="E108" s="77" t="s">
        <v>270</v>
      </c>
      <c r="F108" s="62"/>
      <c r="G108" s="62" t="s">
        <v>52</v>
      </c>
      <c r="H108" s="77" t="s">
        <v>271</v>
      </c>
      <c r="I108" s="62">
        <v>1</v>
      </c>
      <c r="J108" s="62">
        <v>1</v>
      </c>
      <c r="K108" s="62" t="s">
        <v>47</v>
      </c>
      <c r="L108" s="62" t="s">
        <v>61</v>
      </c>
      <c r="M108" s="62" t="s">
        <v>53</v>
      </c>
      <c r="N108" s="62" t="s">
        <v>60</v>
      </c>
      <c r="O108" s="62"/>
      <c r="P108" s="62"/>
      <c r="Q108" s="62"/>
      <c r="R108" s="81"/>
      <c r="S108" s="81">
        <f t="shared" si="12"/>
        <v>0</v>
      </c>
      <c r="T108" s="81"/>
      <c r="U108" s="81">
        <f t="shared" si="13"/>
        <v>0</v>
      </c>
      <c r="V108" s="81"/>
      <c r="W108" s="81">
        <f t="shared" si="14"/>
        <v>0</v>
      </c>
      <c r="X108" s="81"/>
      <c r="Y108" s="81">
        <f t="shared" si="15"/>
        <v>0</v>
      </c>
      <c r="Z108" s="81"/>
      <c r="AA108" s="81"/>
      <c r="AB108" s="81"/>
      <c r="AC108" s="62"/>
      <c r="AD108" s="77"/>
    </row>
    <row r="109" spans="1:30" s="76" customFormat="1" x14ac:dyDescent="0.25">
      <c r="A109" s="62">
        <v>106</v>
      </c>
      <c r="B109" s="62">
        <v>7008</v>
      </c>
      <c r="C109" s="62">
        <v>3</v>
      </c>
      <c r="D109" s="77" t="s">
        <v>253</v>
      </c>
      <c r="E109" s="77" t="s">
        <v>216</v>
      </c>
      <c r="F109" s="62"/>
      <c r="G109" s="62" t="s">
        <v>52</v>
      </c>
      <c r="H109" s="77" t="s">
        <v>217</v>
      </c>
      <c r="I109" s="62">
        <v>1</v>
      </c>
      <c r="J109" s="62">
        <v>1</v>
      </c>
      <c r="K109" s="62" t="s">
        <v>47</v>
      </c>
      <c r="L109" s="62" t="s">
        <v>61</v>
      </c>
      <c r="M109" s="62" t="s">
        <v>53</v>
      </c>
      <c r="N109" s="62" t="s">
        <v>60</v>
      </c>
      <c r="O109" s="62"/>
      <c r="P109" s="62" t="s">
        <v>211</v>
      </c>
      <c r="Q109" s="62" t="s">
        <v>218</v>
      </c>
      <c r="R109" s="81"/>
      <c r="S109" s="81">
        <f t="shared" si="12"/>
        <v>0</v>
      </c>
      <c r="T109" s="81"/>
      <c r="U109" s="81">
        <f t="shared" si="13"/>
        <v>0</v>
      </c>
      <c r="V109" s="81"/>
      <c r="W109" s="81">
        <f t="shared" si="14"/>
        <v>0</v>
      </c>
      <c r="X109" s="81"/>
      <c r="Y109" s="81">
        <f t="shared" si="15"/>
        <v>0</v>
      </c>
      <c r="Z109" s="81"/>
      <c r="AA109" s="81"/>
      <c r="AB109" s="81"/>
      <c r="AC109" s="62"/>
      <c r="AD109" s="77"/>
    </row>
    <row r="110" spans="1:30" s="76" customFormat="1" x14ac:dyDescent="0.25">
      <c r="A110" s="62">
        <v>107</v>
      </c>
      <c r="B110" s="62">
        <v>7009</v>
      </c>
      <c r="C110" s="62">
        <v>3</v>
      </c>
      <c r="D110" s="77" t="s">
        <v>253</v>
      </c>
      <c r="E110" s="77" t="s">
        <v>272</v>
      </c>
      <c r="F110" s="62"/>
      <c r="G110" s="62" t="s">
        <v>52</v>
      </c>
      <c r="H110" s="77" t="s">
        <v>273</v>
      </c>
      <c r="I110" s="62">
        <v>1</v>
      </c>
      <c r="J110" s="62">
        <v>1</v>
      </c>
      <c r="K110" s="62" t="s">
        <v>47</v>
      </c>
      <c r="L110" s="62" t="s">
        <v>61</v>
      </c>
      <c r="M110" s="62" t="s">
        <v>53</v>
      </c>
      <c r="N110" s="62" t="s">
        <v>60</v>
      </c>
      <c r="O110" s="62"/>
      <c r="P110" s="62" t="s">
        <v>275</v>
      </c>
      <c r="Q110" s="62" t="s">
        <v>274</v>
      </c>
      <c r="R110" s="81"/>
      <c r="S110" s="81">
        <f t="shared" si="12"/>
        <v>0</v>
      </c>
      <c r="T110" s="81"/>
      <c r="U110" s="81">
        <f t="shared" si="13"/>
        <v>0</v>
      </c>
      <c r="V110" s="81"/>
      <c r="W110" s="81">
        <f t="shared" si="14"/>
        <v>0</v>
      </c>
      <c r="X110" s="81"/>
      <c r="Y110" s="81">
        <f t="shared" si="15"/>
        <v>0</v>
      </c>
      <c r="Z110" s="81"/>
      <c r="AA110" s="81"/>
      <c r="AB110" s="81"/>
      <c r="AC110" s="62"/>
      <c r="AD110" s="77"/>
    </row>
    <row r="111" spans="1:30" s="77" customFormat="1" x14ac:dyDescent="0.25">
      <c r="A111" s="62">
        <v>108</v>
      </c>
      <c r="B111" s="62">
        <v>7010</v>
      </c>
      <c r="C111" s="62">
        <v>3</v>
      </c>
      <c r="D111" s="77" t="s">
        <v>253</v>
      </c>
      <c r="E111" s="77" t="s">
        <v>276</v>
      </c>
      <c r="F111" s="62"/>
      <c r="G111" s="62" t="s">
        <v>52</v>
      </c>
      <c r="H111" s="77" t="s">
        <v>277</v>
      </c>
      <c r="I111" s="62">
        <v>1</v>
      </c>
      <c r="J111" s="62">
        <v>1</v>
      </c>
      <c r="K111" s="62" t="s">
        <v>47</v>
      </c>
      <c r="L111" s="62" t="s">
        <v>61</v>
      </c>
      <c r="M111" s="62" t="s">
        <v>53</v>
      </c>
      <c r="N111" s="62" t="s">
        <v>60</v>
      </c>
      <c r="O111" s="62"/>
      <c r="P111" s="62" t="s">
        <v>211</v>
      </c>
      <c r="Q111" s="62" t="s">
        <v>278</v>
      </c>
      <c r="R111" s="81"/>
      <c r="S111" s="81">
        <f t="shared" si="12"/>
        <v>0</v>
      </c>
      <c r="T111" s="81"/>
      <c r="U111" s="81">
        <f t="shared" si="13"/>
        <v>0</v>
      </c>
      <c r="V111" s="81"/>
      <c r="W111" s="81">
        <f t="shared" si="14"/>
        <v>0</v>
      </c>
      <c r="X111" s="81"/>
      <c r="Y111" s="81">
        <f t="shared" si="15"/>
        <v>0</v>
      </c>
      <c r="Z111" s="81"/>
      <c r="AA111" s="81"/>
      <c r="AB111" s="81"/>
      <c r="AC111" s="62"/>
    </row>
    <row r="112" spans="1:30" s="77" customFormat="1" x14ac:dyDescent="0.25">
      <c r="A112" s="62">
        <v>109</v>
      </c>
      <c r="B112" s="62">
        <v>7011</v>
      </c>
      <c r="C112" s="62">
        <v>3</v>
      </c>
      <c r="D112" s="77" t="s">
        <v>253</v>
      </c>
      <c r="E112" s="77" t="s">
        <v>279</v>
      </c>
      <c r="F112" s="62"/>
      <c r="G112" s="62" t="s">
        <v>52</v>
      </c>
      <c r="H112" s="77" t="s">
        <v>280</v>
      </c>
      <c r="I112" s="62">
        <v>1</v>
      </c>
      <c r="J112" s="62">
        <v>1</v>
      </c>
      <c r="K112" s="62" t="s">
        <v>47</v>
      </c>
      <c r="L112" s="62" t="s">
        <v>61</v>
      </c>
      <c r="M112" s="62" t="s">
        <v>53</v>
      </c>
      <c r="N112" s="62" t="s">
        <v>60</v>
      </c>
      <c r="O112" s="62"/>
      <c r="P112" s="62" t="s">
        <v>211</v>
      </c>
      <c r="Q112" s="62" t="s">
        <v>281</v>
      </c>
      <c r="R112" s="81"/>
      <c r="S112" s="81">
        <f t="shared" si="12"/>
        <v>0</v>
      </c>
      <c r="T112" s="81"/>
      <c r="U112" s="81">
        <f t="shared" si="13"/>
        <v>0</v>
      </c>
      <c r="V112" s="81"/>
      <c r="W112" s="81">
        <f t="shared" si="14"/>
        <v>0</v>
      </c>
      <c r="X112" s="81"/>
      <c r="Y112" s="81">
        <f t="shared" si="15"/>
        <v>0</v>
      </c>
      <c r="Z112" s="81"/>
      <c r="AA112" s="81"/>
      <c r="AB112" s="81"/>
      <c r="AC112" s="62"/>
    </row>
    <row r="113" spans="1:30" s="77" customFormat="1" x14ac:dyDescent="0.25">
      <c r="A113" s="62">
        <v>110</v>
      </c>
      <c r="B113" s="62">
        <v>7012</v>
      </c>
      <c r="C113" s="62">
        <v>3</v>
      </c>
      <c r="D113" s="77" t="s">
        <v>253</v>
      </c>
      <c r="E113" s="77" t="s">
        <v>282</v>
      </c>
      <c r="F113" s="62"/>
      <c r="G113" s="62" t="s">
        <v>56</v>
      </c>
      <c r="H113" s="77" t="s">
        <v>283</v>
      </c>
      <c r="I113" s="62">
        <v>1</v>
      </c>
      <c r="J113" s="62">
        <v>1</v>
      </c>
      <c r="K113" s="62" t="s">
        <v>47</v>
      </c>
      <c r="L113" s="62" t="s">
        <v>61</v>
      </c>
      <c r="M113" s="62" t="s">
        <v>53</v>
      </c>
      <c r="N113" s="62" t="s">
        <v>60</v>
      </c>
      <c r="O113" s="62"/>
      <c r="P113" s="62" t="s">
        <v>211</v>
      </c>
      <c r="Q113" s="62" t="s">
        <v>284</v>
      </c>
      <c r="R113" s="81"/>
      <c r="S113" s="81">
        <f t="shared" si="12"/>
        <v>0</v>
      </c>
      <c r="T113" s="81"/>
      <c r="U113" s="81">
        <f t="shared" si="13"/>
        <v>0</v>
      </c>
      <c r="V113" s="81"/>
      <c r="W113" s="81">
        <f t="shared" si="14"/>
        <v>0</v>
      </c>
      <c r="X113" s="81"/>
      <c r="Y113" s="81">
        <f t="shared" si="15"/>
        <v>0</v>
      </c>
      <c r="Z113" s="81"/>
      <c r="AA113" s="81"/>
      <c r="AB113" s="81"/>
      <c r="AC113" s="62"/>
    </row>
    <row r="114" spans="1:30" s="77" customFormat="1" x14ac:dyDescent="0.25">
      <c r="A114" s="62">
        <v>111</v>
      </c>
      <c r="B114" s="62">
        <v>7013</v>
      </c>
      <c r="C114" s="62">
        <v>3</v>
      </c>
      <c r="D114" s="77" t="s">
        <v>253</v>
      </c>
      <c r="E114" s="77" t="s">
        <v>63</v>
      </c>
      <c r="F114" s="62"/>
      <c r="G114" s="62" t="s">
        <v>65</v>
      </c>
      <c r="H114" s="77" t="s">
        <v>64</v>
      </c>
      <c r="I114" s="62">
        <v>1</v>
      </c>
      <c r="J114" s="62">
        <v>1</v>
      </c>
      <c r="K114" s="62" t="s">
        <v>47</v>
      </c>
      <c r="L114" s="62" t="s">
        <v>61</v>
      </c>
      <c r="M114" s="62" t="s">
        <v>53</v>
      </c>
      <c r="N114" s="62" t="s">
        <v>60</v>
      </c>
      <c r="O114" s="62"/>
      <c r="P114" s="62"/>
      <c r="Q114" s="62"/>
      <c r="R114" s="81"/>
      <c r="S114" s="81">
        <f t="shared" si="12"/>
        <v>0</v>
      </c>
      <c r="T114" s="81"/>
      <c r="U114" s="81">
        <f t="shared" si="13"/>
        <v>0</v>
      </c>
      <c r="V114" s="81"/>
      <c r="W114" s="81">
        <f t="shared" si="14"/>
        <v>0</v>
      </c>
      <c r="X114" s="81"/>
      <c r="Y114" s="81">
        <f t="shared" si="15"/>
        <v>0</v>
      </c>
      <c r="Z114" s="81"/>
      <c r="AA114" s="81"/>
      <c r="AB114" s="81"/>
      <c r="AC114" s="62"/>
    </row>
    <row r="115" spans="1:30" s="77" customFormat="1" x14ac:dyDescent="0.25">
      <c r="A115" s="62">
        <v>112</v>
      </c>
      <c r="B115" s="62">
        <v>7014</v>
      </c>
      <c r="C115" s="62">
        <v>3</v>
      </c>
      <c r="D115" s="77" t="s">
        <v>253</v>
      </c>
      <c r="E115" s="77" t="s">
        <v>285</v>
      </c>
      <c r="F115" s="62"/>
      <c r="G115" s="62" t="s">
        <v>116</v>
      </c>
      <c r="H115" s="77" t="s">
        <v>286</v>
      </c>
      <c r="I115" s="62">
        <v>1</v>
      </c>
      <c r="J115" s="62">
        <v>1</v>
      </c>
      <c r="K115" s="62" t="s">
        <v>47</v>
      </c>
      <c r="L115" s="62" t="s">
        <v>61</v>
      </c>
      <c r="M115" s="62" t="s">
        <v>53</v>
      </c>
      <c r="N115" s="62" t="s">
        <v>60</v>
      </c>
      <c r="O115" s="62"/>
      <c r="P115" s="62"/>
      <c r="Q115" s="62"/>
      <c r="R115" s="81"/>
      <c r="S115" s="81">
        <f t="shared" si="12"/>
        <v>0</v>
      </c>
      <c r="T115" s="81"/>
      <c r="U115" s="81">
        <f t="shared" si="13"/>
        <v>0</v>
      </c>
      <c r="V115" s="81"/>
      <c r="W115" s="81">
        <f t="shared" si="14"/>
        <v>0</v>
      </c>
      <c r="X115" s="81"/>
      <c r="Y115" s="81">
        <f t="shared" si="15"/>
        <v>0</v>
      </c>
      <c r="Z115" s="81"/>
      <c r="AA115" s="81"/>
      <c r="AB115" s="81"/>
      <c r="AC115" s="62"/>
    </row>
    <row r="116" spans="1:30" s="77" customFormat="1" x14ac:dyDescent="0.25">
      <c r="A116" s="62">
        <v>113</v>
      </c>
      <c r="B116" s="62">
        <v>7001</v>
      </c>
      <c r="C116" s="62">
        <v>2</v>
      </c>
      <c r="D116" s="77" t="s">
        <v>223</v>
      </c>
      <c r="E116" s="77" t="s">
        <v>77</v>
      </c>
      <c r="F116" s="62"/>
      <c r="G116" s="62" t="s">
        <v>79</v>
      </c>
      <c r="H116" s="77" t="s">
        <v>78</v>
      </c>
      <c r="I116" s="62">
        <v>1</v>
      </c>
      <c r="J116" s="62">
        <v>1</v>
      </c>
      <c r="K116" s="62" t="s">
        <v>47</v>
      </c>
      <c r="L116" s="62" t="s">
        <v>61</v>
      </c>
      <c r="M116" s="62" t="s">
        <v>53</v>
      </c>
      <c r="N116" s="62" t="s">
        <v>60</v>
      </c>
      <c r="O116" s="62"/>
      <c r="P116" s="62"/>
      <c r="Q116" s="62"/>
      <c r="R116" s="81"/>
      <c r="S116" s="81">
        <f t="shared" si="12"/>
        <v>0</v>
      </c>
      <c r="T116" s="81"/>
      <c r="U116" s="81">
        <f t="shared" si="13"/>
        <v>0</v>
      </c>
      <c r="V116" s="81"/>
      <c r="W116" s="81">
        <f t="shared" si="14"/>
        <v>0</v>
      </c>
      <c r="X116" s="81"/>
      <c r="Y116" s="81">
        <f t="shared" si="15"/>
        <v>0</v>
      </c>
      <c r="Z116" s="81"/>
      <c r="AA116" s="81"/>
      <c r="AB116" s="81"/>
      <c r="AC116" s="62"/>
    </row>
    <row r="117" spans="1:30" s="77" customFormat="1" x14ac:dyDescent="0.25">
      <c r="A117" s="62">
        <v>114</v>
      </c>
      <c r="B117" s="62">
        <v>7002</v>
      </c>
      <c r="C117" s="62">
        <v>2</v>
      </c>
      <c r="D117" s="77" t="s">
        <v>223</v>
      </c>
      <c r="E117" s="77" t="s">
        <v>74</v>
      </c>
      <c r="F117" s="62"/>
      <c r="G117" s="62" t="s">
        <v>76</v>
      </c>
      <c r="H117" s="77" t="s">
        <v>75</v>
      </c>
      <c r="I117" s="62">
        <v>1</v>
      </c>
      <c r="J117" s="62">
        <v>1</v>
      </c>
      <c r="K117" s="62" t="s">
        <v>47</v>
      </c>
      <c r="L117" s="62" t="s">
        <v>61</v>
      </c>
      <c r="M117" s="62" t="s">
        <v>53</v>
      </c>
      <c r="N117" s="62" t="s">
        <v>60</v>
      </c>
      <c r="O117" s="62"/>
      <c r="P117" s="62"/>
      <c r="Q117" s="62"/>
      <c r="R117" s="81"/>
      <c r="S117" s="81">
        <f t="shared" si="12"/>
        <v>0</v>
      </c>
      <c r="T117" s="81"/>
      <c r="U117" s="81">
        <f t="shared" si="13"/>
        <v>0</v>
      </c>
      <c r="V117" s="81"/>
      <c r="W117" s="81">
        <f t="shared" si="14"/>
        <v>0</v>
      </c>
      <c r="X117" s="81"/>
      <c r="Y117" s="81">
        <f t="shared" si="15"/>
        <v>0</v>
      </c>
      <c r="Z117" s="81"/>
      <c r="AA117" s="81"/>
      <c r="AB117" s="81"/>
      <c r="AC117" s="62"/>
    </row>
    <row r="118" spans="1:30" s="77" customFormat="1" x14ac:dyDescent="0.25">
      <c r="A118" s="61">
        <v>115</v>
      </c>
      <c r="B118" s="61">
        <v>37</v>
      </c>
      <c r="C118" s="61">
        <v>1</v>
      </c>
      <c r="D118" s="76" t="s">
        <v>49</v>
      </c>
      <c r="E118" s="76" t="s">
        <v>287</v>
      </c>
      <c r="F118" s="61" t="s">
        <v>971</v>
      </c>
      <c r="G118" s="61" t="s">
        <v>52</v>
      </c>
      <c r="H118" s="76" t="s">
        <v>288</v>
      </c>
      <c r="I118" s="61">
        <v>1</v>
      </c>
      <c r="J118" s="61">
        <v>1</v>
      </c>
      <c r="K118" s="61" t="s">
        <v>47</v>
      </c>
      <c r="L118" s="61" t="s">
        <v>61</v>
      </c>
      <c r="M118" s="61" t="s">
        <v>53</v>
      </c>
      <c r="N118" s="61" t="s">
        <v>48</v>
      </c>
      <c r="O118" s="61" t="s">
        <v>969</v>
      </c>
      <c r="P118" s="61"/>
      <c r="Q118" s="61"/>
      <c r="R118" s="80">
        <f>VLOOKUP(E:E,'[1]853-334065-009'!$A:$F,6,0)</f>
        <v>81.179399999999987</v>
      </c>
      <c r="S118" s="80">
        <f t="shared" si="12"/>
        <v>81.179399999999987</v>
      </c>
      <c r="T118" s="80">
        <f>VLOOKUP(E:E,'[1]853-334065-009'!$A:$H,8,0)</f>
        <v>79.043099999999995</v>
      </c>
      <c r="U118" s="80">
        <f t="shared" si="13"/>
        <v>79.043099999999995</v>
      </c>
      <c r="V118" s="80">
        <f>VLOOKUP(E:E,'[1]853-334065-009'!$A:$J,10,0)</f>
        <v>76.906800000000004</v>
      </c>
      <c r="W118" s="80">
        <f t="shared" si="14"/>
        <v>76.906800000000004</v>
      </c>
      <c r="X118" s="80">
        <f>VLOOKUP(E:E,'[1]853-334065-009'!$A:$L,12,0)</f>
        <v>74.770499999999998</v>
      </c>
      <c r="Y118" s="80">
        <f t="shared" si="15"/>
        <v>74.770499999999998</v>
      </c>
      <c r="Z118" s="80">
        <f>VLOOKUP(E:E,'[2]costed bom'!$E$2:$AA$941,23,0)</f>
        <v>113</v>
      </c>
      <c r="AA118" s="80">
        <f>J118*Z118</f>
        <v>113</v>
      </c>
      <c r="AB118" s="80">
        <f>Y118-AA118</f>
        <v>-38.229500000000002</v>
      </c>
      <c r="AC118" s="61">
        <v>154</v>
      </c>
      <c r="AD118" s="76" t="s">
        <v>955</v>
      </c>
    </row>
    <row r="119" spans="1:30" s="77" customFormat="1" x14ac:dyDescent="0.25">
      <c r="A119" s="62">
        <v>116</v>
      </c>
      <c r="B119" s="62">
        <v>0</v>
      </c>
      <c r="C119" s="62">
        <v>2</v>
      </c>
      <c r="D119" s="77" t="s">
        <v>287</v>
      </c>
      <c r="E119" s="77" t="s">
        <v>289</v>
      </c>
      <c r="F119" s="62"/>
      <c r="G119" s="62" t="s">
        <v>52</v>
      </c>
      <c r="H119" s="77" t="s">
        <v>290</v>
      </c>
      <c r="I119" s="62">
        <v>1</v>
      </c>
      <c r="J119" s="62">
        <v>1</v>
      </c>
      <c r="K119" s="62" t="s">
        <v>47</v>
      </c>
      <c r="L119" s="62" t="s">
        <v>61</v>
      </c>
      <c r="M119" s="62" t="s">
        <v>53</v>
      </c>
      <c r="N119" s="62" t="s">
        <v>60</v>
      </c>
      <c r="O119" s="62"/>
      <c r="P119" s="62"/>
      <c r="Q119" s="62"/>
      <c r="R119" s="81"/>
      <c r="S119" s="81">
        <f t="shared" si="12"/>
        <v>0</v>
      </c>
      <c r="T119" s="81"/>
      <c r="U119" s="81">
        <f t="shared" si="13"/>
        <v>0</v>
      </c>
      <c r="V119" s="81"/>
      <c r="W119" s="81">
        <f t="shared" si="14"/>
        <v>0</v>
      </c>
      <c r="X119" s="81"/>
      <c r="Y119" s="81">
        <f t="shared" si="15"/>
        <v>0</v>
      </c>
      <c r="Z119" s="81"/>
      <c r="AA119" s="81"/>
      <c r="AB119" s="81"/>
      <c r="AC119" s="62"/>
    </row>
    <row r="120" spans="1:30" s="77" customFormat="1" x14ac:dyDescent="0.25">
      <c r="A120" s="62">
        <v>117</v>
      </c>
      <c r="B120" s="62">
        <v>1</v>
      </c>
      <c r="C120" s="62">
        <v>2</v>
      </c>
      <c r="D120" s="77" t="s">
        <v>287</v>
      </c>
      <c r="E120" s="77" t="s">
        <v>291</v>
      </c>
      <c r="F120" s="62"/>
      <c r="G120" s="62" t="s">
        <v>56</v>
      </c>
      <c r="H120" s="77" t="s">
        <v>292</v>
      </c>
      <c r="I120" s="62">
        <v>1</v>
      </c>
      <c r="J120" s="62">
        <v>1</v>
      </c>
      <c r="K120" s="62" t="s">
        <v>47</v>
      </c>
      <c r="L120" s="62" t="s">
        <v>61</v>
      </c>
      <c r="M120" s="62" t="s">
        <v>53</v>
      </c>
      <c r="N120" s="62" t="s">
        <v>48</v>
      </c>
      <c r="O120" s="62"/>
      <c r="P120" s="62" t="s">
        <v>232</v>
      </c>
      <c r="Q120" s="62">
        <v>1727040099</v>
      </c>
      <c r="R120" s="81"/>
      <c r="S120" s="81">
        <f t="shared" si="12"/>
        <v>0</v>
      </c>
      <c r="T120" s="81"/>
      <c r="U120" s="81">
        <f t="shared" si="13"/>
        <v>0</v>
      </c>
      <c r="V120" s="81"/>
      <c r="W120" s="81">
        <f t="shared" si="14"/>
        <v>0</v>
      </c>
      <c r="X120" s="81"/>
      <c r="Y120" s="81">
        <f t="shared" si="15"/>
        <v>0</v>
      </c>
      <c r="Z120" s="81"/>
      <c r="AA120" s="81"/>
      <c r="AB120" s="81"/>
      <c r="AC120" s="62"/>
    </row>
    <row r="121" spans="1:30" s="77" customFormat="1" x14ac:dyDescent="0.25">
      <c r="A121" s="62">
        <v>118</v>
      </c>
      <c r="B121" s="62">
        <v>2</v>
      </c>
      <c r="C121" s="62">
        <v>2</v>
      </c>
      <c r="D121" s="77" t="s">
        <v>287</v>
      </c>
      <c r="E121" s="77" t="s">
        <v>248</v>
      </c>
      <c r="F121" s="62"/>
      <c r="G121" s="62" t="s">
        <v>56</v>
      </c>
      <c r="H121" s="77" t="s">
        <v>249</v>
      </c>
      <c r="I121" s="62">
        <v>2</v>
      </c>
      <c r="J121" s="62">
        <v>2</v>
      </c>
      <c r="K121" s="62" t="s">
        <v>47</v>
      </c>
      <c r="L121" s="62" t="s">
        <v>61</v>
      </c>
      <c r="M121" s="62" t="s">
        <v>53</v>
      </c>
      <c r="N121" s="62" t="s">
        <v>48</v>
      </c>
      <c r="O121" s="62"/>
      <c r="P121" s="62" t="s">
        <v>232</v>
      </c>
      <c r="Q121" s="62">
        <v>1731120066</v>
      </c>
      <c r="R121" s="81"/>
      <c r="S121" s="81">
        <f t="shared" si="12"/>
        <v>0</v>
      </c>
      <c r="T121" s="81"/>
      <c r="U121" s="81">
        <f t="shared" si="13"/>
        <v>0</v>
      </c>
      <c r="V121" s="81"/>
      <c r="W121" s="81">
        <f t="shared" si="14"/>
        <v>0</v>
      </c>
      <c r="X121" s="81"/>
      <c r="Y121" s="81">
        <f t="shared" si="15"/>
        <v>0</v>
      </c>
      <c r="Z121" s="81"/>
      <c r="AA121" s="81"/>
      <c r="AB121" s="81"/>
      <c r="AC121" s="62"/>
    </row>
    <row r="122" spans="1:30" s="77" customFormat="1" x14ac:dyDescent="0.25">
      <c r="A122" s="62">
        <v>119</v>
      </c>
      <c r="B122" s="62">
        <v>3</v>
      </c>
      <c r="C122" s="62">
        <v>2</v>
      </c>
      <c r="D122" s="77" t="s">
        <v>287</v>
      </c>
      <c r="E122" s="77" t="s">
        <v>201</v>
      </c>
      <c r="F122" s="62"/>
      <c r="G122" s="62" t="s">
        <v>52</v>
      </c>
      <c r="H122" s="77" t="s">
        <v>202</v>
      </c>
      <c r="I122" s="62">
        <v>28</v>
      </c>
      <c r="J122" s="62">
        <v>28</v>
      </c>
      <c r="K122" s="62" t="s">
        <v>47</v>
      </c>
      <c r="L122" s="62" t="s">
        <v>61</v>
      </c>
      <c r="M122" s="62" t="s">
        <v>53</v>
      </c>
      <c r="N122" s="62" t="s">
        <v>48</v>
      </c>
      <c r="O122" s="62"/>
      <c r="P122" s="62" t="s">
        <v>204</v>
      </c>
      <c r="Q122" s="62" t="s">
        <v>203</v>
      </c>
      <c r="R122" s="81"/>
      <c r="S122" s="81">
        <f t="shared" si="12"/>
        <v>0</v>
      </c>
      <c r="T122" s="81"/>
      <c r="U122" s="81">
        <f t="shared" si="13"/>
        <v>0</v>
      </c>
      <c r="V122" s="81"/>
      <c r="W122" s="81">
        <f t="shared" si="14"/>
        <v>0</v>
      </c>
      <c r="X122" s="81"/>
      <c r="Y122" s="81">
        <f t="shared" si="15"/>
        <v>0</v>
      </c>
      <c r="Z122" s="81"/>
      <c r="AA122" s="81"/>
      <c r="AB122" s="81"/>
      <c r="AC122" s="62"/>
    </row>
    <row r="123" spans="1:30" s="77" customFormat="1" x14ac:dyDescent="0.25">
      <c r="A123" s="62">
        <v>120</v>
      </c>
      <c r="B123" s="62">
        <v>4</v>
      </c>
      <c r="C123" s="62">
        <v>2</v>
      </c>
      <c r="D123" s="77" t="s">
        <v>287</v>
      </c>
      <c r="E123" s="77" t="s">
        <v>293</v>
      </c>
      <c r="F123" s="62"/>
      <c r="G123" s="62" t="s">
        <v>52</v>
      </c>
      <c r="H123" s="77" t="s">
        <v>294</v>
      </c>
      <c r="I123" s="62">
        <v>2</v>
      </c>
      <c r="J123" s="62">
        <v>2</v>
      </c>
      <c r="K123" s="62" t="s">
        <v>47</v>
      </c>
      <c r="L123" s="62" t="s">
        <v>61</v>
      </c>
      <c r="M123" s="62" t="s">
        <v>53</v>
      </c>
      <c r="N123" s="62" t="s">
        <v>48</v>
      </c>
      <c r="O123" s="62"/>
      <c r="P123" s="62" t="s">
        <v>197</v>
      </c>
      <c r="Q123" s="62" t="s">
        <v>295</v>
      </c>
      <c r="R123" s="81"/>
      <c r="S123" s="81">
        <f t="shared" si="12"/>
        <v>0</v>
      </c>
      <c r="T123" s="81"/>
      <c r="U123" s="81">
        <f t="shared" si="13"/>
        <v>0</v>
      </c>
      <c r="V123" s="81"/>
      <c r="W123" s="81">
        <f t="shared" si="14"/>
        <v>0</v>
      </c>
      <c r="X123" s="81"/>
      <c r="Y123" s="81">
        <f t="shared" si="15"/>
        <v>0</v>
      </c>
      <c r="Z123" s="81"/>
      <c r="AA123" s="81"/>
      <c r="AB123" s="81"/>
      <c r="AC123" s="62"/>
    </row>
    <row r="124" spans="1:30" s="77" customFormat="1" x14ac:dyDescent="0.25">
      <c r="A124" s="62">
        <v>121</v>
      </c>
      <c r="B124" s="62">
        <v>5</v>
      </c>
      <c r="C124" s="62">
        <v>2</v>
      </c>
      <c r="D124" s="77" t="s">
        <v>287</v>
      </c>
      <c r="E124" s="77" t="s">
        <v>219</v>
      </c>
      <c r="F124" s="62"/>
      <c r="G124" s="62" t="s">
        <v>52</v>
      </c>
      <c r="H124" s="77" t="s">
        <v>220</v>
      </c>
      <c r="I124" s="62">
        <v>1</v>
      </c>
      <c r="J124" s="62">
        <v>1</v>
      </c>
      <c r="K124" s="62" t="s">
        <v>191</v>
      </c>
      <c r="L124" s="62" t="s">
        <v>61</v>
      </c>
      <c r="M124" s="62" t="s">
        <v>53</v>
      </c>
      <c r="N124" s="62" t="s">
        <v>48</v>
      </c>
      <c r="O124" s="62"/>
      <c r="P124" s="62" t="s">
        <v>222</v>
      </c>
      <c r="Q124" s="62" t="s">
        <v>221</v>
      </c>
      <c r="R124" s="81"/>
      <c r="S124" s="81">
        <f t="shared" si="12"/>
        <v>0</v>
      </c>
      <c r="T124" s="81"/>
      <c r="U124" s="81">
        <f t="shared" si="13"/>
        <v>0</v>
      </c>
      <c r="V124" s="81"/>
      <c r="W124" s="81">
        <f t="shared" si="14"/>
        <v>0</v>
      </c>
      <c r="X124" s="81"/>
      <c r="Y124" s="81">
        <f t="shared" si="15"/>
        <v>0</v>
      </c>
      <c r="Z124" s="81"/>
      <c r="AA124" s="81"/>
      <c r="AB124" s="81"/>
      <c r="AC124" s="62"/>
    </row>
    <row r="125" spans="1:30" s="77" customFormat="1" x14ac:dyDescent="0.25">
      <c r="A125" s="62">
        <v>122</v>
      </c>
      <c r="B125" s="62">
        <v>6</v>
      </c>
      <c r="C125" s="62">
        <v>2</v>
      </c>
      <c r="D125" s="77" t="s">
        <v>287</v>
      </c>
      <c r="E125" s="77" t="s">
        <v>296</v>
      </c>
      <c r="F125" s="62"/>
      <c r="G125" s="62" t="s">
        <v>52</v>
      </c>
      <c r="H125" s="77" t="s">
        <v>297</v>
      </c>
      <c r="I125" s="62">
        <v>1</v>
      </c>
      <c r="J125" s="62">
        <v>1</v>
      </c>
      <c r="K125" s="62" t="s">
        <v>191</v>
      </c>
      <c r="L125" s="62" t="s">
        <v>61</v>
      </c>
      <c r="M125" s="62" t="s">
        <v>53</v>
      </c>
      <c r="N125" s="62" t="s">
        <v>48</v>
      </c>
      <c r="O125" s="62"/>
      <c r="P125" s="62" t="s">
        <v>299</v>
      </c>
      <c r="Q125" s="62" t="s">
        <v>298</v>
      </c>
      <c r="R125" s="81"/>
      <c r="S125" s="81">
        <f t="shared" si="12"/>
        <v>0</v>
      </c>
      <c r="T125" s="81"/>
      <c r="U125" s="81">
        <f t="shared" si="13"/>
        <v>0</v>
      </c>
      <c r="V125" s="81"/>
      <c r="W125" s="81">
        <f t="shared" si="14"/>
        <v>0</v>
      </c>
      <c r="X125" s="81"/>
      <c r="Y125" s="81">
        <f t="shared" si="15"/>
        <v>0</v>
      </c>
      <c r="Z125" s="81"/>
      <c r="AA125" s="81"/>
      <c r="AB125" s="81"/>
      <c r="AC125" s="62"/>
    </row>
    <row r="126" spans="1:30" s="77" customFormat="1" x14ac:dyDescent="0.25">
      <c r="A126" s="62">
        <v>123</v>
      </c>
      <c r="B126" s="62">
        <v>7</v>
      </c>
      <c r="C126" s="62">
        <v>2</v>
      </c>
      <c r="D126" s="77" t="s">
        <v>287</v>
      </c>
      <c r="E126" s="77" t="s">
        <v>300</v>
      </c>
      <c r="F126" s="62"/>
      <c r="G126" s="62" t="s">
        <v>52</v>
      </c>
      <c r="H126" s="77" t="s">
        <v>301</v>
      </c>
      <c r="I126" s="62">
        <v>0.5</v>
      </c>
      <c r="J126" s="62">
        <v>0.5</v>
      </c>
      <c r="K126" s="62" t="s">
        <v>191</v>
      </c>
      <c r="L126" s="62" t="s">
        <v>61</v>
      </c>
      <c r="M126" s="62" t="s">
        <v>53</v>
      </c>
      <c r="N126" s="62" t="s">
        <v>48</v>
      </c>
      <c r="O126" s="62"/>
      <c r="P126" s="62" t="s">
        <v>303</v>
      </c>
      <c r="Q126" s="62" t="s">
        <v>302</v>
      </c>
      <c r="R126" s="81"/>
      <c r="S126" s="81">
        <f t="shared" si="12"/>
        <v>0</v>
      </c>
      <c r="T126" s="81"/>
      <c r="U126" s="81">
        <f t="shared" si="13"/>
        <v>0</v>
      </c>
      <c r="V126" s="81"/>
      <c r="W126" s="81">
        <f t="shared" si="14"/>
        <v>0</v>
      </c>
      <c r="X126" s="81"/>
      <c r="Y126" s="81">
        <f t="shared" si="15"/>
        <v>0</v>
      </c>
      <c r="Z126" s="81"/>
      <c r="AA126" s="81"/>
      <c r="AB126" s="81"/>
      <c r="AC126" s="62"/>
    </row>
    <row r="127" spans="1:30" s="77" customFormat="1" x14ac:dyDescent="0.25">
      <c r="A127" s="62">
        <v>124</v>
      </c>
      <c r="B127" s="62">
        <v>8</v>
      </c>
      <c r="C127" s="62">
        <v>2</v>
      </c>
      <c r="D127" s="77" t="s">
        <v>287</v>
      </c>
      <c r="E127" s="77" t="s">
        <v>272</v>
      </c>
      <c r="F127" s="62"/>
      <c r="G127" s="62" t="s">
        <v>52</v>
      </c>
      <c r="H127" s="77" t="s">
        <v>273</v>
      </c>
      <c r="I127" s="62">
        <v>2</v>
      </c>
      <c r="J127" s="62">
        <v>2</v>
      </c>
      <c r="K127" s="62" t="s">
        <v>47</v>
      </c>
      <c r="L127" s="62" t="s">
        <v>61</v>
      </c>
      <c r="M127" s="62" t="s">
        <v>53</v>
      </c>
      <c r="N127" s="62" t="s">
        <v>48</v>
      </c>
      <c r="O127" s="62"/>
      <c r="P127" s="62" t="s">
        <v>275</v>
      </c>
      <c r="Q127" s="62" t="s">
        <v>274</v>
      </c>
      <c r="R127" s="81"/>
      <c r="S127" s="81">
        <f t="shared" si="12"/>
        <v>0</v>
      </c>
      <c r="T127" s="81"/>
      <c r="U127" s="81">
        <f t="shared" si="13"/>
        <v>0</v>
      </c>
      <c r="V127" s="81"/>
      <c r="W127" s="81">
        <f t="shared" si="14"/>
        <v>0</v>
      </c>
      <c r="X127" s="81"/>
      <c r="Y127" s="81">
        <f t="shared" si="15"/>
        <v>0</v>
      </c>
      <c r="Z127" s="81"/>
      <c r="AA127" s="81"/>
      <c r="AB127" s="81"/>
      <c r="AC127" s="62"/>
    </row>
    <row r="128" spans="1:30" s="77" customFormat="1" x14ac:dyDescent="0.25">
      <c r="A128" s="62">
        <v>125</v>
      </c>
      <c r="B128" s="62">
        <v>9</v>
      </c>
      <c r="C128" s="62">
        <v>2</v>
      </c>
      <c r="D128" s="77" t="s">
        <v>287</v>
      </c>
      <c r="E128" s="77" t="s">
        <v>304</v>
      </c>
      <c r="F128" s="62"/>
      <c r="G128" s="62" t="s">
        <v>56</v>
      </c>
      <c r="H128" s="77" t="s">
        <v>305</v>
      </c>
      <c r="I128" s="62">
        <v>1</v>
      </c>
      <c r="J128" s="62">
        <v>1</v>
      </c>
      <c r="K128" s="62" t="s">
        <v>47</v>
      </c>
      <c r="L128" s="62" t="s">
        <v>61</v>
      </c>
      <c r="M128" s="62" t="s">
        <v>53</v>
      </c>
      <c r="N128" s="62" t="s">
        <v>48</v>
      </c>
      <c r="O128" s="62"/>
      <c r="P128" s="62" t="s">
        <v>307</v>
      </c>
      <c r="Q128" s="62" t="s">
        <v>306</v>
      </c>
      <c r="R128" s="81"/>
      <c r="S128" s="81">
        <f t="shared" si="12"/>
        <v>0</v>
      </c>
      <c r="T128" s="81"/>
      <c r="U128" s="81">
        <f t="shared" si="13"/>
        <v>0</v>
      </c>
      <c r="V128" s="81"/>
      <c r="W128" s="81">
        <f t="shared" si="14"/>
        <v>0</v>
      </c>
      <c r="X128" s="81"/>
      <c r="Y128" s="81">
        <f t="shared" si="15"/>
        <v>0</v>
      </c>
      <c r="Z128" s="81"/>
      <c r="AA128" s="81"/>
      <c r="AB128" s="81"/>
      <c r="AC128" s="62"/>
    </row>
    <row r="129" spans="1:30" s="77" customFormat="1" x14ac:dyDescent="0.25">
      <c r="A129" s="62">
        <v>126</v>
      </c>
      <c r="B129" s="62">
        <v>10</v>
      </c>
      <c r="C129" s="62">
        <v>2</v>
      </c>
      <c r="D129" s="77" t="s">
        <v>287</v>
      </c>
      <c r="E129" s="77" t="s">
        <v>308</v>
      </c>
      <c r="F129" s="62"/>
      <c r="G129" s="62" t="s">
        <v>65</v>
      </c>
      <c r="H129" s="77" t="s">
        <v>309</v>
      </c>
      <c r="I129" s="62">
        <v>7</v>
      </c>
      <c r="J129" s="62">
        <v>7</v>
      </c>
      <c r="K129" s="62" t="s">
        <v>191</v>
      </c>
      <c r="L129" s="62" t="s">
        <v>61</v>
      </c>
      <c r="M129" s="62" t="s">
        <v>53</v>
      </c>
      <c r="N129" s="62" t="s">
        <v>48</v>
      </c>
      <c r="O129" s="62"/>
      <c r="P129" s="62" t="s">
        <v>193</v>
      </c>
      <c r="Q129" s="62">
        <v>58419</v>
      </c>
      <c r="R129" s="81"/>
      <c r="S129" s="81">
        <f t="shared" si="12"/>
        <v>0</v>
      </c>
      <c r="T129" s="81"/>
      <c r="U129" s="81">
        <f t="shared" si="13"/>
        <v>0</v>
      </c>
      <c r="V129" s="81"/>
      <c r="W129" s="81">
        <f t="shared" si="14"/>
        <v>0</v>
      </c>
      <c r="X129" s="81"/>
      <c r="Y129" s="81">
        <f t="shared" si="15"/>
        <v>0</v>
      </c>
      <c r="Z129" s="81"/>
      <c r="AA129" s="81"/>
      <c r="AB129" s="81"/>
      <c r="AC129" s="62"/>
    </row>
    <row r="130" spans="1:30" s="77" customFormat="1" x14ac:dyDescent="0.25">
      <c r="A130" s="62">
        <v>127</v>
      </c>
      <c r="B130" s="62">
        <v>11</v>
      </c>
      <c r="C130" s="62">
        <v>2</v>
      </c>
      <c r="D130" s="77" t="s">
        <v>287</v>
      </c>
      <c r="E130" s="77" t="s">
        <v>310</v>
      </c>
      <c r="F130" s="62"/>
      <c r="G130" s="62" t="s">
        <v>62</v>
      </c>
      <c r="H130" s="77" t="s">
        <v>311</v>
      </c>
      <c r="I130" s="62">
        <v>2</v>
      </c>
      <c r="J130" s="62">
        <v>2</v>
      </c>
      <c r="K130" s="62" t="s">
        <v>47</v>
      </c>
      <c r="L130" s="62" t="s">
        <v>61</v>
      </c>
      <c r="M130" s="62" t="s">
        <v>53</v>
      </c>
      <c r="N130" s="62" t="s">
        <v>48</v>
      </c>
      <c r="O130" s="62"/>
      <c r="P130" s="62" t="s">
        <v>197</v>
      </c>
      <c r="Q130" s="62" t="s">
        <v>312</v>
      </c>
      <c r="R130" s="81"/>
      <c r="S130" s="81">
        <f t="shared" si="12"/>
        <v>0</v>
      </c>
      <c r="T130" s="81"/>
      <c r="U130" s="81">
        <f t="shared" si="13"/>
        <v>0</v>
      </c>
      <c r="V130" s="81"/>
      <c r="W130" s="81">
        <f t="shared" si="14"/>
        <v>0</v>
      </c>
      <c r="X130" s="81"/>
      <c r="Y130" s="81">
        <f t="shared" si="15"/>
        <v>0</v>
      </c>
      <c r="Z130" s="81"/>
      <c r="AA130" s="81"/>
      <c r="AB130" s="81"/>
      <c r="AC130" s="62"/>
    </row>
    <row r="131" spans="1:30" s="77" customFormat="1" x14ac:dyDescent="0.25">
      <c r="A131" s="61">
        <v>128</v>
      </c>
      <c r="B131" s="61">
        <v>38</v>
      </c>
      <c r="C131" s="61">
        <v>1</v>
      </c>
      <c r="D131" s="76" t="s">
        <v>49</v>
      </c>
      <c r="E131" s="76" t="s">
        <v>313</v>
      </c>
      <c r="F131" s="61" t="s">
        <v>971</v>
      </c>
      <c r="G131" s="61" t="s">
        <v>52</v>
      </c>
      <c r="H131" s="76" t="s">
        <v>314</v>
      </c>
      <c r="I131" s="61">
        <v>1</v>
      </c>
      <c r="J131" s="61">
        <v>1</v>
      </c>
      <c r="K131" s="61" t="s">
        <v>47</v>
      </c>
      <c r="L131" s="61" t="s">
        <v>51</v>
      </c>
      <c r="M131" s="61" t="s">
        <v>53</v>
      </c>
      <c r="N131" s="61" t="s">
        <v>48</v>
      </c>
      <c r="O131" s="61" t="s">
        <v>969</v>
      </c>
      <c r="P131" s="61"/>
      <c r="Q131" s="61"/>
      <c r="R131" s="80">
        <f>VLOOKUP(E:E,'[1]853-334065-009'!$A:$F,6,0)</f>
        <v>39.067799999999998</v>
      </c>
      <c r="S131" s="80">
        <f t="shared" si="12"/>
        <v>39.067799999999998</v>
      </c>
      <c r="T131" s="80">
        <f>VLOOKUP(E:E,'[1]853-334065-009'!$A:$H,8,0)</f>
        <v>38.039700000000003</v>
      </c>
      <c r="U131" s="80">
        <f t="shared" si="13"/>
        <v>38.039700000000003</v>
      </c>
      <c r="V131" s="80">
        <f>VLOOKUP(E:E,'[1]853-334065-009'!$A:$J,10,0)</f>
        <v>37.011600000000008</v>
      </c>
      <c r="W131" s="80">
        <f t="shared" si="14"/>
        <v>37.011600000000008</v>
      </c>
      <c r="X131" s="80">
        <f>VLOOKUP(E:E,'[1]853-334065-009'!$A:$L,12,0)</f>
        <v>35.983500000000006</v>
      </c>
      <c r="Y131" s="80">
        <f t="shared" si="15"/>
        <v>35.983500000000006</v>
      </c>
      <c r="Z131" s="80">
        <f>VLOOKUP(E:E,'[2]costed bom'!$E$2:$AA$941,23,0)</f>
        <v>45</v>
      </c>
      <c r="AA131" s="80">
        <f>J131*Z131</f>
        <v>45</v>
      </c>
      <c r="AB131" s="80">
        <f>Y131-AA131</f>
        <v>-9.0164999999999935</v>
      </c>
      <c r="AC131" s="61">
        <v>154</v>
      </c>
      <c r="AD131" s="76" t="s">
        <v>955</v>
      </c>
    </row>
    <row r="132" spans="1:30" s="77" customFormat="1" x14ac:dyDescent="0.25">
      <c r="A132" s="62">
        <v>129</v>
      </c>
      <c r="B132" s="62">
        <v>1</v>
      </c>
      <c r="C132" s="62">
        <v>2</v>
      </c>
      <c r="D132" s="77" t="s">
        <v>313</v>
      </c>
      <c r="E132" s="77" t="s">
        <v>315</v>
      </c>
      <c r="F132" s="62"/>
      <c r="G132" s="62" t="s">
        <v>65</v>
      </c>
      <c r="H132" s="77" t="s">
        <v>316</v>
      </c>
      <c r="I132" s="62">
        <v>4</v>
      </c>
      <c r="J132" s="62">
        <v>4</v>
      </c>
      <c r="K132" s="62" t="s">
        <v>191</v>
      </c>
      <c r="L132" s="62" t="s">
        <v>61</v>
      </c>
      <c r="M132" s="62" t="s">
        <v>53</v>
      </c>
      <c r="N132" s="62" t="s">
        <v>48</v>
      </c>
      <c r="O132" s="62"/>
      <c r="P132" s="62" t="s">
        <v>193</v>
      </c>
      <c r="Q132" s="62" t="s">
        <v>317</v>
      </c>
      <c r="R132" s="81"/>
      <c r="S132" s="81">
        <f t="shared" ref="S132:S195" si="20">J132*R132</f>
        <v>0</v>
      </c>
      <c r="T132" s="81"/>
      <c r="U132" s="81">
        <f t="shared" ref="U132:U195" si="21">J132*T132</f>
        <v>0</v>
      </c>
      <c r="V132" s="81"/>
      <c r="W132" s="81">
        <f t="shared" ref="W132:W195" si="22">J132*V132</f>
        <v>0</v>
      </c>
      <c r="X132" s="81"/>
      <c r="Y132" s="81">
        <f t="shared" ref="Y132:Y195" si="23">J132*X132</f>
        <v>0</v>
      </c>
      <c r="Z132" s="81"/>
      <c r="AA132" s="81"/>
      <c r="AB132" s="81"/>
      <c r="AC132" s="62"/>
    </row>
    <row r="133" spans="1:30" s="77" customFormat="1" x14ac:dyDescent="0.25">
      <c r="A133" s="62">
        <v>130</v>
      </c>
      <c r="B133" s="62">
        <v>2</v>
      </c>
      <c r="C133" s="62">
        <v>2</v>
      </c>
      <c r="D133" s="77" t="s">
        <v>313</v>
      </c>
      <c r="E133" s="77" t="s">
        <v>318</v>
      </c>
      <c r="F133" s="62"/>
      <c r="G133" s="62" t="s">
        <v>52</v>
      </c>
      <c r="H133" s="77" t="s">
        <v>319</v>
      </c>
      <c r="I133" s="62">
        <v>1</v>
      </c>
      <c r="J133" s="62">
        <v>1</v>
      </c>
      <c r="K133" s="62" t="s">
        <v>191</v>
      </c>
      <c r="L133" s="62" t="s">
        <v>61</v>
      </c>
      <c r="M133" s="62" t="s">
        <v>53</v>
      </c>
      <c r="N133" s="62" t="s">
        <v>48</v>
      </c>
      <c r="O133" s="62"/>
      <c r="P133" s="62" t="s">
        <v>321</v>
      </c>
      <c r="Q133" s="62" t="s">
        <v>320</v>
      </c>
      <c r="R133" s="81"/>
      <c r="S133" s="81">
        <f t="shared" si="20"/>
        <v>0</v>
      </c>
      <c r="T133" s="81"/>
      <c r="U133" s="81">
        <f t="shared" si="21"/>
        <v>0</v>
      </c>
      <c r="V133" s="81"/>
      <c r="W133" s="81">
        <f t="shared" si="22"/>
        <v>0</v>
      </c>
      <c r="X133" s="81"/>
      <c r="Y133" s="81">
        <f t="shared" si="23"/>
        <v>0</v>
      </c>
      <c r="Z133" s="81"/>
      <c r="AA133" s="81"/>
      <c r="AB133" s="81"/>
      <c r="AC133" s="62"/>
    </row>
    <row r="134" spans="1:30" s="77" customFormat="1" x14ac:dyDescent="0.25">
      <c r="A134" s="62">
        <v>131</v>
      </c>
      <c r="B134" s="62">
        <v>5</v>
      </c>
      <c r="C134" s="62">
        <v>2</v>
      </c>
      <c r="D134" s="77" t="s">
        <v>313</v>
      </c>
      <c r="E134" s="77" t="s">
        <v>248</v>
      </c>
      <c r="F134" s="62"/>
      <c r="G134" s="62" t="s">
        <v>56</v>
      </c>
      <c r="H134" s="77" t="s">
        <v>249</v>
      </c>
      <c r="I134" s="62">
        <v>2</v>
      </c>
      <c r="J134" s="62">
        <v>2</v>
      </c>
      <c r="K134" s="62" t="s">
        <v>47</v>
      </c>
      <c r="L134" s="62" t="s">
        <v>61</v>
      </c>
      <c r="M134" s="62" t="s">
        <v>53</v>
      </c>
      <c r="N134" s="62" t="s">
        <v>48</v>
      </c>
      <c r="O134" s="62"/>
      <c r="P134" s="62" t="s">
        <v>232</v>
      </c>
      <c r="Q134" s="62">
        <v>1731120066</v>
      </c>
      <c r="R134" s="81"/>
      <c r="S134" s="81">
        <f t="shared" si="20"/>
        <v>0</v>
      </c>
      <c r="T134" s="81"/>
      <c r="U134" s="81">
        <f t="shared" si="21"/>
        <v>0</v>
      </c>
      <c r="V134" s="81"/>
      <c r="W134" s="81">
        <f t="shared" si="22"/>
        <v>0</v>
      </c>
      <c r="X134" s="81"/>
      <c r="Y134" s="81">
        <f t="shared" si="23"/>
        <v>0</v>
      </c>
      <c r="Z134" s="81"/>
      <c r="AA134" s="81"/>
      <c r="AB134" s="81"/>
      <c r="AC134" s="62"/>
    </row>
    <row r="135" spans="1:30" s="77" customFormat="1" x14ac:dyDescent="0.25">
      <c r="A135" s="62">
        <v>132</v>
      </c>
      <c r="B135" s="62">
        <v>11</v>
      </c>
      <c r="C135" s="62">
        <v>2</v>
      </c>
      <c r="D135" s="77" t="s">
        <v>313</v>
      </c>
      <c r="E135" s="77" t="s">
        <v>322</v>
      </c>
      <c r="F135" s="62"/>
      <c r="G135" s="62" t="s">
        <v>57</v>
      </c>
      <c r="H135" s="77" t="s">
        <v>323</v>
      </c>
      <c r="I135" s="62">
        <v>1</v>
      </c>
      <c r="J135" s="62">
        <v>1</v>
      </c>
      <c r="K135" s="62" t="s">
        <v>47</v>
      </c>
      <c r="L135" s="62" t="s">
        <v>61</v>
      </c>
      <c r="M135" s="62" t="s">
        <v>53</v>
      </c>
      <c r="N135" s="62" t="s">
        <v>48</v>
      </c>
      <c r="O135" s="62"/>
      <c r="P135" s="62" t="s">
        <v>197</v>
      </c>
      <c r="Q135" s="62" t="s">
        <v>324</v>
      </c>
      <c r="R135" s="81"/>
      <c r="S135" s="81">
        <f t="shared" si="20"/>
        <v>0</v>
      </c>
      <c r="T135" s="81"/>
      <c r="U135" s="81">
        <f t="shared" si="21"/>
        <v>0</v>
      </c>
      <c r="V135" s="81"/>
      <c r="W135" s="81">
        <f t="shared" si="22"/>
        <v>0</v>
      </c>
      <c r="X135" s="81"/>
      <c r="Y135" s="81">
        <f t="shared" si="23"/>
        <v>0</v>
      </c>
      <c r="Z135" s="81"/>
      <c r="AA135" s="81"/>
      <c r="AB135" s="81"/>
      <c r="AC135" s="62"/>
    </row>
    <row r="136" spans="1:30" s="77" customFormat="1" x14ac:dyDescent="0.25">
      <c r="A136" s="62">
        <v>133</v>
      </c>
      <c r="B136" s="62">
        <v>12</v>
      </c>
      <c r="C136" s="62">
        <v>2</v>
      </c>
      <c r="D136" s="77" t="s">
        <v>313</v>
      </c>
      <c r="E136" s="77" t="s">
        <v>325</v>
      </c>
      <c r="F136" s="62"/>
      <c r="G136" s="62" t="s">
        <v>52</v>
      </c>
      <c r="H136" s="77" t="s">
        <v>326</v>
      </c>
      <c r="I136" s="62">
        <v>6</v>
      </c>
      <c r="J136" s="62">
        <v>6</v>
      </c>
      <c r="K136" s="62" t="s">
        <v>47</v>
      </c>
      <c r="L136" s="62" t="s">
        <v>61</v>
      </c>
      <c r="M136" s="62" t="s">
        <v>53</v>
      </c>
      <c r="N136" s="62" t="s">
        <v>48</v>
      </c>
      <c r="O136" s="62"/>
      <c r="P136" s="62" t="s">
        <v>197</v>
      </c>
      <c r="Q136" s="62" t="s">
        <v>203</v>
      </c>
      <c r="R136" s="81"/>
      <c r="S136" s="81">
        <f t="shared" si="20"/>
        <v>0</v>
      </c>
      <c r="T136" s="81"/>
      <c r="U136" s="81">
        <f t="shared" si="21"/>
        <v>0</v>
      </c>
      <c r="V136" s="81"/>
      <c r="W136" s="81">
        <f t="shared" si="22"/>
        <v>0</v>
      </c>
      <c r="X136" s="81"/>
      <c r="Y136" s="81">
        <f t="shared" si="23"/>
        <v>0</v>
      </c>
      <c r="Z136" s="81"/>
      <c r="AA136" s="81"/>
      <c r="AB136" s="81"/>
      <c r="AC136" s="62"/>
    </row>
    <row r="137" spans="1:30" s="77" customFormat="1" x14ac:dyDescent="0.25">
      <c r="A137" s="62">
        <v>134</v>
      </c>
      <c r="B137" s="62">
        <v>13</v>
      </c>
      <c r="C137" s="62">
        <v>2</v>
      </c>
      <c r="D137" s="77" t="s">
        <v>313</v>
      </c>
      <c r="E137" s="77" t="s">
        <v>327</v>
      </c>
      <c r="F137" s="62"/>
      <c r="G137" s="62" t="s">
        <v>56</v>
      </c>
      <c r="H137" s="77" t="s">
        <v>328</v>
      </c>
      <c r="I137" s="62">
        <v>1</v>
      </c>
      <c r="J137" s="62">
        <v>1</v>
      </c>
      <c r="K137" s="62" t="s">
        <v>47</v>
      </c>
      <c r="L137" s="62" t="s">
        <v>61</v>
      </c>
      <c r="M137" s="62" t="s">
        <v>53</v>
      </c>
      <c r="N137" s="62" t="s">
        <v>48</v>
      </c>
      <c r="O137" s="62"/>
      <c r="P137" s="62" t="s">
        <v>232</v>
      </c>
      <c r="Q137" s="62">
        <v>1727040097</v>
      </c>
      <c r="R137" s="81"/>
      <c r="S137" s="81">
        <f t="shared" si="20"/>
        <v>0</v>
      </c>
      <c r="T137" s="81"/>
      <c r="U137" s="81">
        <f t="shared" si="21"/>
        <v>0</v>
      </c>
      <c r="V137" s="81"/>
      <c r="W137" s="81">
        <f t="shared" si="22"/>
        <v>0</v>
      </c>
      <c r="X137" s="81"/>
      <c r="Y137" s="81">
        <f t="shared" si="23"/>
        <v>0</v>
      </c>
      <c r="Z137" s="81"/>
      <c r="AA137" s="81"/>
      <c r="AB137" s="81"/>
      <c r="AC137" s="62"/>
    </row>
    <row r="138" spans="1:30" s="77" customFormat="1" x14ac:dyDescent="0.25">
      <c r="A138" s="62">
        <v>135</v>
      </c>
      <c r="B138" s="62">
        <v>21</v>
      </c>
      <c r="C138" s="62">
        <v>2</v>
      </c>
      <c r="D138" s="77" t="s">
        <v>313</v>
      </c>
      <c r="E138" s="77" t="s">
        <v>329</v>
      </c>
      <c r="F138" s="62"/>
      <c r="G138" s="62" t="s">
        <v>65</v>
      </c>
      <c r="H138" s="77" t="s">
        <v>330</v>
      </c>
      <c r="I138" s="62">
        <v>1</v>
      </c>
      <c r="J138" s="62">
        <v>1</v>
      </c>
      <c r="K138" s="62" t="s">
        <v>47</v>
      </c>
      <c r="L138" s="62" t="s">
        <v>61</v>
      </c>
      <c r="M138" s="62" t="s">
        <v>53</v>
      </c>
      <c r="N138" s="62" t="s">
        <v>48</v>
      </c>
      <c r="O138" s="62"/>
      <c r="P138" s="62" t="s">
        <v>197</v>
      </c>
      <c r="Q138" s="62" t="s">
        <v>331</v>
      </c>
      <c r="R138" s="81"/>
      <c r="S138" s="81">
        <f t="shared" si="20"/>
        <v>0</v>
      </c>
      <c r="T138" s="81"/>
      <c r="U138" s="81">
        <f t="shared" si="21"/>
        <v>0</v>
      </c>
      <c r="V138" s="81"/>
      <c r="W138" s="81">
        <f t="shared" si="22"/>
        <v>0</v>
      </c>
      <c r="X138" s="81"/>
      <c r="Y138" s="81">
        <f t="shared" si="23"/>
        <v>0</v>
      </c>
      <c r="Z138" s="81"/>
      <c r="AA138" s="81"/>
      <c r="AB138" s="81"/>
      <c r="AC138" s="62"/>
    </row>
    <row r="139" spans="1:30" s="77" customFormat="1" x14ac:dyDescent="0.25">
      <c r="A139" s="62">
        <v>136</v>
      </c>
      <c r="B139" s="62">
        <v>22</v>
      </c>
      <c r="C139" s="62">
        <v>2</v>
      </c>
      <c r="D139" s="77" t="s">
        <v>313</v>
      </c>
      <c r="E139" s="77" t="s">
        <v>332</v>
      </c>
      <c r="F139" s="62"/>
      <c r="G139" s="62" t="s">
        <v>52</v>
      </c>
      <c r="H139" s="77" t="s">
        <v>333</v>
      </c>
      <c r="I139" s="62">
        <v>4</v>
      </c>
      <c r="J139" s="62">
        <v>4</v>
      </c>
      <c r="K139" s="62" t="s">
        <v>47</v>
      </c>
      <c r="L139" s="62" t="s">
        <v>61</v>
      </c>
      <c r="M139" s="62" t="s">
        <v>53</v>
      </c>
      <c r="N139" s="62" t="s">
        <v>48</v>
      </c>
      <c r="O139" s="62"/>
      <c r="P139" s="62" t="s">
        <v>197</v>
      </c>
      <c r="Q139" s="62" t="s">
        <v>207</v>
      </c>
      <c r="R139" s="81"/>
      <c r="S139" s="81">
        <f t="shared" si="20"/>
        <v>0</v>
      </c>
      <c r="T139" s="81"/>
      <c r="U139" s="81">
        <f t="shared" si="21"/>
        <v>0</v>
      </c>
      <c r="V139" s="81"/>
      <c r="W139" s="81">
        <f t="shared" si="22"/>
        <v>0</v>
      </c>
      <c r="X139" s="81"/>
      <c r="Y139" s="81">
        <f t="shared" si="23"/>
        <v>0</v>
      </c>
      <c r="Z139" s="81"/>
      <c r="AA139" s="81"/>
      <c r="AB139" s="81"/>
      <c r="AC139" s="62"/>
    </row>
    <row r="140" spans="1:30" s="77" customFormat="1" x14ac:dyDescent="0.25">
      <c r="A140" s="62">
        <v>137</v>
      </c>
      <c r="B140" s="62">
        <v>23</v>
      </c>
      <c r="C140" s="62">
        <v>2</v>
      </c>
      <c r="D140" s="77" t="s">
        <v>313</v>
      </c>
      <c r="E140" s="77" t="s">
        <v>334</v>
      </c>
      <c r="F140" s="62"/>
      <c r="G140" s="62" t="s">
        <v>65</v>
      </c>
      <c r="H140" s="77" t="s">
        <v>335</v>
      </c>
      <c r="I140" s="62">
        <v>1</v>
      </c>
      <c r="J140" s="62">
        <v>1</v>
      </c>
      <c r="K140" s="62" t="s">
        <v>47</v>
      </c>
      <c r="L140" s="62" t="s">
        <v>61</v>
      </c>
      <c r="M140" s="62" t="s">
        <v>53</v>
      </c>
      <c r="N140" s="62" t="s">
        <v>48</v>
      </c>
      <c r="O140" s="62"/>
      <c r="P140" s="62" t="s">
        <v>307</v>
      </c>
      <c r="Q140" s="62" t="s">
        <v>336</v>
      </c>
      <c r="R140" s="81"/>
      <c r="S140" s="81">
        <f t="shared" si="20"/>
        <v>0</v>
      </c>
      <c r="T140" s="81"/>
      <c r="U140" s="81">
        <f t="shared" si="21"/>
        <v>0</v>
      </c>
      <c r="V140" s="81"/>
      <c r="W140" s="81">
        <f t="shared" si="22"/>
        <v>0</v>
      </c>
      <c r="X140" s="81"/>
      <c r="Y140" s="81">
        <f t="shared" si="23"/>
        <v>0</v>
      </c>
      <c r="Z140" s="81"/>
      <c r="AA140" s="81"/>
      <c r="AB140" s="81"/>
      <c r="AC140" s="62"/>
    </row>
    <row r="141" spans="1:30" s="77" customFormat="1" x14ac:dyDescent="0.25">
      <c r="A141" s="62">
        <v>138</v>
      </c>
      <c r="B141" s="62">
        <v>51</v>
      </c>
      <c r="C141" s="62">
        <v>2</v>
      </c>
      <c r="D141" s="77" t="s">
        <v>313</v>
      </c>
      <c r="E141" s="77" t="s">
        <v>208</v>
      </c>
      <c r="F141" s="62"/>
      <c r="G141" s="62" t="s">
        <v>52</v>
      </c>
      <c r="H141" s="77" t="s">
        <v>209</v>
      </c>
      <c r="I141" s="62">
        <v>1</v>
      </c>
      <c r="J141" s="62">
        <v>1</v>
      </c>
      <c r="K141" s="62" t="s">
        <v>191</v>
      </c>
      <c r="L141" s="62" t="s">
        <v>61</v>
      </c>
      <c r="M141" s="62" t="s">
        <v>53</v>
      </c>
      <c r="N141" s="62" t="s">
        <v>48</v>
      </c>
      <c r="O141" s="62"/>
      <c r="P141" s="62" t="s">
        <v>211</v>
      </c>
      <c r="Q141" s="62" t="s">
        <v>210</v>
      </c>
      <c r="R141" s="81"/>
      <c r="S141" s="81">
        <f t="shared" si="20"/>
        <v>0</v>
      </c>
      <c r="T141" s="81"/>
      <c r="U141" s="81">
        <f t="shared" si="21"/>
        <v>0</v>
      </c>
      <c r="V141" s="81"/>
      <c r="W141" s="81">
        <f t="shared" si="22"/>
        <v>0</v>
      </c>
      <c r="X141" s="81"/>
      <c r="Y141" s="81">
        <f t="shared" si="23"/>
        <v>0</v>
      </c>
      <c r="Z141" s="81"/>
      <c r="AA141" s="81"/>
      <c r="AB141" s="81"/>
      <c r="AC141" s="62"/>
    </row>
    <row r="142" spans="1:30" s="77" customFormat="1" x14ac:dyDescent="0.25">
      <c r="A142" s="62">
        <v>139</v>
      </c>
      <c r="B142" s="62">
        <v>52</v>
      </c>
      <c r="C142" s="62">
        <v>2</v>
      </c>
      <c r="D142" s="77" t="s">
        <v>313</v>
      </c>
      <c r="E142" s="77" t="s">
        <v>219</v>
      </c>
      <c r="F142" s="62"/>
      <c r="G142" s="62" t="s">
        <v>52</v>
      </c>
      <c r="H142" s="77" t="s">
        <v>220</v>
      </c>
      <c r="I142" s="62">
        <v>1</v>
      </c>
      <c r="J142" s="62">
        <v>1</v>
      </c>
      <c r="K142" s="62" t="s">
        <v>191</v>
      </c>
      <c r="L142" s="62" t="s">
        <v>61</v>
      </c>
      <c r="M142" s="62" t="s">
        <v>53</v>
      </c>
      <c r="N142" s="62" t="s">
        <v>48</v>
      </c>
      <c r="O142" s="62"/>
      <c r="P142" s="62" t="s">
        <v>222</v>
      </c>
      <c r="Q142" s="62" t="s">
        <v>221</v>
      </c>
      <c r="R142" s="81"/>
      <c r="S142" s="81">
        <f t="shared" si="20"/>
        <v>0</v>
      </c>
      <c r="T142" s="81"/>
      <c r="U142" s="81">
        <f t="shared" si="21"/>
        <v>0</v>
      </c>
      <c r="V142" s="81"/>
      <c r="W142" s="81">
        <f t="shared" si="22"/>
        <v>0</v>
      </c>
      <c r="X142" s="81"/>
      <c r="Y142" s="81">
        <f t="shared" si="23"/>
        <v>0</v>
      </c>
      <c r="Z142" s="81"/>
      <c r="AA142" s="81"/>
      <c r="AB142" s="81"/>
      <c r="AC142" s="62"/>
    </row>
    <row r="143" spans="1:30" s="77" customFormat="1" x14ac:dyDescent="0.25">
      <c r="A143" s="62">
        <v>140</v>
      </c>
      <c r="B143" s="62">
        <v>54</v>
      </c>
      <c r="C143" s="62">
        <v>2</v>
      </c>
      <c r="D143" s="77" t="s">
        <v>313</v>
      </c>
      <c r="E143" s="77" t="s">
        <v>216</v>
      </c>
      <c r="F143" s="62"/>
      <c r="G143" s="62" t="s">
        <v>52</v>
      </c>
      <c r="H143" s="77" t="s">
        <v>217</v>
      </c>
      <c r="I143" s="62">
        <v>2</v>
      </c>
      <c r="J143" s="62">
        <v>2</v>
      </c>
      <c r="K143" s="62" t="s">
        <v>47</v>
      </c>
      <c r="L143" s="62" t="s">
        <v>61</v>
      </c>
      <c r="M143" s="62" t="s">
        <v>53</v>
      </c>
      <c r="N143" s="62" t="s">
        <v>48</v>
      </c>
      <c r="O143" s="62"/>
      <c r="P143" s="62" t="s">
        <v>211</v>
      </c>
      <c r="Q143" s="62" t="s">
        <v>218</v>
      </c>
      <c r="R143" s="81"/>
      <c r="S143" s="81">
        <f t="shared" si="20"/>
        <v>0</v>
      </c>
      <c r="T143" s="81"/>
      <c r="U143" s="81">
        <f t="shared" si="21"/>
        <v>0</v>
      </c>
      <c r="V143" s="81"/>
      <c r="W143" s="81">
        <f t="shared" si="22"/>
        <v>0</v>
      </c>
      <c r="X143" s="81"/>
      <c r="Y143" s="81">
        <f t="shared" si="23"/>
        <v>0</v>
      </c>
      <c r="Z143" s="81"/>
      <c r="AA143" s="81"/>
      <c r="AB143" s="81"/>
      <c r="AC143" s="62"/>
    </row>
    <row r="144" spans="1:30" s="76" customFormat="1" x14ac:dyDescent="0.25">
      <c r="A144" s="62">
        <v>141</v>
      </c>
      <c r="B144" s="62">
        <v>7000</v>
      </c>
      <c r="C144" s="62">
        <v>2</v>
      </c>
      <c r="D144" s="77" t="s">
        <v>313</v>
      </c>
      <c r="E144" s="77" t="s">
        <v>337</v>
      </c>
      <c r="F144" s="62"/>
      <c r="G144" s="62" t="s">
        <v>52</v>
      </c>
      <c r="H144" s="77" t="s">
        <v>338</v>
      </c>
      <c r="I144" s="62">
        <v>1</v>
      </c>
      <c r="J144" s="62">
        <v>1</v>
      </c>
      <c r="K144" s="62" t="s">
        <v>47</v>
      </c>
      <c r="L144" s="62" t="s">
        <v>51</v>
      </c>
      <c r="M144" s="62" t="s">
        <v>53</v>
      </c>
      <c r="N144" s="62" t="s">
        <v>60</v>
      </c>
      <c r="O144" s="62"/>
      <c r="P144" s="62"/>
      <c r="Q144" s="62"/>
      <c r="R144" s="81"/>
      <c r="S144" s="81">
        <f t="shared" si="20"/>
        <v>0</v>
      </c>
      <c r="T144" s="81"/>
      <c r="U144" s="81">
        <f t="shared" si="21"/>
        <v>0</v>
      </c>
      <c r="V144" s="81"/>
      <c r="W144" s="81">
        <f t="shared" si="22"/>
        <v>0</v>
      </c>
      <c r="X144" s="81"/>
      <c r="Y144" s="81">
        <f t="shared" si="23"/>
        <v>0</v>
      </c>
      <c r="Z144" s="81"/>
      <c r="AA144" s="81"/>
      <c r="AB144" s="81"/>
      <c r="AC144" s="62"/>
      <c r="AD144" s="77"/>
    </row>
    <row r="145" spans="1:30" s="76" customFormat="1" x14ac:dyDescent="0.25">
      <c r="A145" s="62">
        <v>142</v>
      </c>
      <c r="B145" s="62">
        <v>7001</v>
      </c>
      <c r="C145" s="62">
        <v>2</v>
      </c>
      <c r="D145" s="77" t="s">
        <v>313</v>
      </c>
      <c r="E145" s="77" t="s">
        <v>253</v>
      </c>
      <c r="F145" s="62"/>
      <c r="G145" s="62" t="s">
        <v>255</v>
      </c>
      <c r="H145" s="77" t="s">
        <v>254</v>
      </c>
      <c r="I145" s="62">
        <v>1</v>
      </c>
      <c r="J145" s="62">
        <v>1</v>
      </c>
      <c r="K145" s="62" t="s">
        <v>47</v>
      </c>
      <c r="L145" s="62" t="s">
        <v>61</v>
      </c>
      <c r="M145" s="62" t="s">
        <v>53</v>
      </c>
      <c r="N145" s="62" t="s">
        <v>60</v>
      </c>
      <c r="O145" s="62"/>
      <c r="P145" s="62"/>
      <c r="Q145" s="62"/>
      <c r="R145" s="81"/>
      <c r="S145" s="81">
        <f t="shared" si="20"/>
        <v>0</v>
      </c>
      <c r="T145" s="81"/>
      <c r="U145" s="81">
        <f t="shared" si="21"/>
        <v>0</v>
      </c>
      <c r="V145" s="81"/>
      <c r="W145" s="81">
        <f t="shared" si="22"/>
        <v>0</v>
      </c>
      <c r="X145" s="81"/>
      <c r="Y145" s="81">
        <f t="shared" si="23"/>
        <v>0</v>
      </c>
      <c r="Z145" s="81"/>
      <c r="AA145" s="81"/>
      <c r="AB145" s="81"/>
      <c r="AC145" s="62"/>
      <c r="AD145" s="77"/>
    </row>
    <row r="146" spans="1:30" s="76" customFormat="1" x14ac:dyDescent="0.25">
      <c r="A146" s="62">
        <v>143</v>
      </c>
      <c r="B146" s="62">
        <v>7000</v>
      </c>
      <c r="C146" s="62">
        <v>3</v>
      </c>
      <c r="D146" s="77" t="s">
        <v>253</v>
      </c>
      <c r="E146" s="77" t="s">
        <v>77</v>
      </c>
      <c r="F146" s="62"/>
      <c r="G146" s="62" t="s">
        <v>79</v>
      </c>
      <c r="H146" s="77" t="s">
        <v>78</v>
      </c>
      <c r="I146" s="62">
        <v>1</v>
      </c>
      <c r="J146" s="62">
        <v>1</v>
      </c>
      <c r="K146" s="62" t="s">
        <v>47</v>
      </c>
      <c r="L146" s="62" t="s">
        <v>61</v>
      </c>
      <c r="M146" s="62" t="s">
        <v>53</v>
      </c>
      <c r="N146" s="62" t="s">
        <v>60</v>
      </c>
      <c r="O146" s="62"/>
      <c r="P146" s="62"/>
      <c r="Q146" s="62"/>
      <c r="R146" s="81"/>
      <c r="S146" s="81">
        <f t="shared" si="20"/>
        <v>0</v>
      </c>
      <c r="T146" s="81"/>
      <c r="U146" s="81">
        <f t="shared" si="21"/>
        <v>0</v>
      </c>
      <c r="V146" s="81"/>
      <c r="W146" s="81">
        <f t="shared" si="22"/>
        <v>0</v>
      </c>
      <c r="X146" s="81"/>
      <c r="Y146" s="81">
        <f t="shared" si="23"/>
        <v>0</v>
      </c>
      <c r="Z146" s="81"/>
      <c r="AA146" s="81"/>
      <c r="AB146" s="81"/>
      <c r="AC146" s="62"/>
      <c r="AD146" s="77"/>
    </row>
    <row r="147" spans="1:30" s="76" customFormat="1" x14ac:dyDescent="0.25">
      <c r="A147" s="62">
        <v>144</v>
      </c>
      <c r="B147" s="62">
        <v>7002</v>
      </c>
      <c r="C147" s="62">
        <v>3</v>
      </c>
      <c r="D147" s="77" t="s">
        <v>253</v>
      </c>
      <c r="E147" s="77" t="s">
        <v>256</v>
      </c>
      <c r="F147" s="62"/>
      <c r="G147" s="62" t="s">
        <v>52</v>
      </c>
      <c r="H147" s="77" t="s">
        <v>257</v>
      </c>
      <c r="I147" s="62">
        <v>1</v>
      </c>
      <c r="J147" s="62">
        <v>1</v>
      </c>
      <c r="K147" s="62" t="s">
        <v>47</v>
      </c>
      <c r="L147" s="62" t="s">
        <v>61</v>
      </c>
      <c r="M147" s="62" t="s">
        <v>53</v>
      </c>
      <c r="N147" s="62" t="s">
        <v>60</v>
      </c>
      <c r="O147" s="62"/>
      <c r="P147" s="62" t="s">
        <v>258</v>
      </c>
      <c r="Q147" s="62">
        <v>14270</v>
      </c>
      <c r="R147" s="81"/>
      <c r="S147" s="81">
        <f t="shared" si="20"/>
        <v>0</v>
      </c>
      <c r="T147" s="81"/>
      <c r="U147" s="81">
        <f t="shared" si="21"/>
        <v>0</v>
      </c>
      <c r="V147" s="81"/>
      <c r="W147" s="81">
        <f t="shared" si="22"/>
        <v>0</v>
      </c>
      <c r="X147" s="81"/>
      <c r="Y147" s="81">
        <f t="shared" si="23"/>
        <v>0</v>
      </c>
      <c r="Z147" s="81"/>
      <c r="AA147" s="81"/>
      <c r="AB147" s="81"/>
      <c r="AC147" s="62"/>
      <c r="AD147" s="77"/>
    </row>
    <row r="148" spans="1:30" s="76" customFormat="1" x14ac:dyDescent="0.25">
      <c r="A148" s="62">
        <v>145</v>
      </c>
      <c r="B148" s="62">
        <v>7003</v>
      </c>
      <c r="C148" s="62">
        <v>3</v>
      </c>
      <c r="D148" s="77" t="s">
        <v>253</v>
      </c>
      <c r="E148" s="77" t="s">
        <v>259</v>
      </c>
      <c r="F148" s="62"/>
      <c r="G148" s="62" t="s">
        <v>52</v>
      </c>
      <c r="H148" s="77" t="s">
        <v>260</v>
      </c>
      <c r="I148" s="62">
        <v>1</v>
      </c>
      <c r="J148" s="62">
        <v>1</v>
      </c>
      <c r="K148" s="62" t="s">
        <v>47</v>
      </c>
      <c r="L148" s="62" t="s">
        <v>61</v>
      </c>
      <c r="M148" s="62" t="s">
        <v>53</v>
      </c>
      <c r="N148" s="62" t="s">
        <v>60</v>
      </c>
      <c r="O148" s="62"/>
      <c r="P148" s="62" t="s">
        <v>244</v>
      </c>
      <c r="Q148" s="62" t="s">
        <v>261</v>
      </c>
      <c r="R148" s="81"/>
      <c r="S148" s="81">
        <f t="shared" si="20"/>
        <v>0</v>
      </c>
      <c r="T148" s="81"/>
      <c r="U148" s="81">
        <f t="shared" si="21"/>
        <v>0</v>
      </c>
      <c r="V148" s="81"/>
      <c r="W148" s="81">
        <f t="shared" si="22"/>
        <v>0</v>
      </c>
      <c r="X148" s="81"/>
      <c r="Y148" s="81">
        <f t="shared" si="23"/>
        <v>0</v>
      </c>
      <c r="Z148" s="81"/>
      <c r="AA148" s="81"/>
      <c r="AB148" s="81"/>
      <c r="AC148" s="62"/>
      <c r="AD148" s="77"/>
    </row>
    <row r="149" spans="1:30" s="76" customFormat="1" x14ac:dyDescent="0.25">
      <c r="A149" s="62">
        <v>146</v>
      </c>
      <c r="B149" s="62">
        <v>7004</v>
      </c>
      <c r="C149" s="62">
        <v>3</v>
      </c>
      <c r="D149" s="77" t="s">
        <v>253</v>
      </c>
      <c r="E149" s="77" t="s">
        <v>262</v>
      </c>
      <c r="F149" s="62"/>
      <c r="G149" s="62" t="s">
        <v>56</v>
      </c>
      <c r="H149" s="77" t="s">
        <v>263</v>
      </c>
      <c r="I149" s="62">
        <v>1</v>
      </c>
      <c r="J149" s="62">
        <v>1</v>
      </c>
      <c r="K149" s="62" t="s">
        <v>47</v>
      </c>
      <c r="L149" s="62" t="s">
        <v>61</v>
      </c>
      <c r="M149" s="62" t="s">
        <v>53</v>
      </c>
      <c r="N149" s="62" t="s">
        <v>60</v>
      </c>
      <c r="O149" s="62"/>
      <c r="P149" s="62" t="s">
        <v>244</v>
      </c>
      <c r="Q149" s="62" t="s">
        <v>264</v>
      </c>
      <c r="R149" s="81"/>
      <c r="S149" s="81">
        <f t="shared" si="20"/>
        <v>0</v>
      </c>
      <c r="T149" s="81"/>
      <c r="U149" s="81">
        <f t="shared" si="21"/>
        <v>0</v>
      </c>
      <c r="V149" s="81"/>
      <c r="W149" s="81">
        <f t="shared" si="22"/>
        <v>0</v>
      </c>
      <c r="X149" s="81"/>
      <c r="Y149" s="81">
        <f t="shared" si="23"/>
        <v>0</v>
      </c>
      <c r="Z149" s="81"/>
      <c r="AA149" s="81"/>
      <c r="AB149" s="81"/>
      <c r="AC149" s="62"/>
      <c r="AD149" s="77"/>
    </row>
    <row r="150" spans="1:30" s="76" customFormat="1" x14ac:dyDescent="0.25">
      <c r="A150" s="62">
        <v>147</v>
      </c>
      <c r="B150" s="62">
        <v>7005</v>
      </c>
      <c r="C150" s="62">
        <v>3</v>
      </c>
      <c r="D150" s="77" t="s">
        <v>253</v>
      </c>
      <c r="E150" s="77" t="s">
        <v>265</v>
      </c>
      <c r="F150" s="62"/>
      <c r="G150" s="62" t="s">
        <v>56</v>
      </c>
      <c r="H150" s="77" t="s">
        <v>266</v>
      </c>
      <c r="I150" s="62">
        <v>1</v>
      </c>
      <c r="J150" s="62">
        <v>1</v>
      </c>
      <c r="K150" s="62" t="s">
        <v>47</v>
      </c>
      <c r="L150" s="62" t="s">
        <v>61</v>
      </c>
      <c r="M150" s="62" t="s">
        <v>53</v>
      </c>
      <c r="N150" s="62" t="s">
        <v>60</v>
      </c>
      <c r="O150" s="62"/>
      <c r="P150" s="62" t="s">
        <v>244</v>
      </c>
      <c r="Q150" s="62" t="s">
        <v>267</v>
      </c>
      <c r="R150" s="81"/>
      <c r="S150" s="81">
        <f t="shared" si="20"/>
        <v>0</v>
      </c>
      <c r="T150" s="81"/>
      <c r="U150" s="81">
        <f t="shared" si="21"/>
        <v>0</v>
      </c>
      <c r="V150" s="81"/>
      <c r="W150" s="81">
        <f t="shared" si="22"/>
        <v>0</v>
      </c>
      <c r="X150" s="81"/>
      <c r="Y150" s="81">
        <f t="shared" si="23"/>
        <v>0</v>
      </c>
      <c r="Z150" s="81"/>
      <c r="AA150" s="81"/>
      <c r="AB150" s="81"/>
      <c r="AC150" s="62"/>
      <c r="AD150" s="77"/>
    </row>
    <row r="151" spans="1:30" s="76" customFormat="1" x14ac:dyDescent="0.25">
      <c r="A151" s="62">
        <v>148</v>
      </c>
      <c r="B151" s="62">
        <v>7006</v>
      </c>
      <c r="C151" s="62">
        <v>3</v>
      </c>
      <c r="D151" s="77" t="s">
        <v>253</v>
      </c>
      <c r="E151" s="77" t="s">
        <v>268</v>
      </c>
      <c r="F151" s="62"/>
      <c r="G151" s="62" t="s">
        <v>52</v>
      </c>
      <c r="H151" s="77" t="s">
        <v>269</v>
      </c>
      <c r="I151" s="62">
        <v>1</v>
      </c>
      <c r="J151" s="62">
        <v>1</v>
      </c>
      <c r="K151" s="62" t="s">
        <v>47</v>
      </c>
      <c r="L151" s="62" t="s">
        <v>61</v>
      </c>
      <c r="M151" s="62" t="s">
        <v>53</v>
      </c>
      <c r="N151" s="62" t="s">
        <v>60</v>
      </c>
      <c r="O151" s="62"/>
      <c r="P151" s="62"/>
      <c r="Q151" s="62"/>
      <c r="R151" s="81"/>
      <c r="S151" s="81">
        <f t="shared" si="20"/>
        <v>0</v>
      </c>
      <c r="T151" s="81"/>
      <c r="U151" s="81">
        <f t="shared" si="21"/>
        <v>0</v>
      </c>
      <c r="V151" s="81"/>
      <c r="W151" s="81">
        <f t="shared" si="22"/>
        <v>0</v>
      </c>
      <c r="X151" s="81"/>
      <c r="Y151" s="81">
        <f t="shared" si="23"/>
        <v>0</v>
      </c>
      <c r="Z151" s="81"/>
      <c r="AA151" s="81"/>
      <c r="AB151" s="81"/>
      <c r="AC151" s="62"/>
      <c r="AD151" s="77"/>
    </row>
    <row r="152" spans="1:30" s="76" customFormat="1" x14ac:dyDescent="0.25">
      <c r="A152" s="62">
        <v>149</v>
      </c>
      <c r="B152" s="62">
        <v>7007</v>
      </c>
      <c r="C152" s="62">
        <v>3</v>
      </c>
      <c r="D152" s="77" t="s">
        <v>253</v>
      </c>
      <c r="E152" s="77" t="s">
        <v>270</v>
      </c>
      <c r="F152" s="62"/>
      <c r="G152" s="62" t="s">
        <v>52</v>
      </c>
      <c r="H152" s="77" t="s">
        <v>271</v>
      </c>
      <c r="I152" s="62">
        <v>1</v>
      </c>
      <c r="J152" s="62">
        <v>1</v>
      </c>
      <c r="K152" s="62" t="s">
        <v>47</v>
      </c>
      <c r="L152" s="62" t="s">
        <v>61</v>
      </c>
      <c r="M152" s="62" t="s">
        <v>53</v>
      </c>
      <c r="N152" s="62" t="s">
        <v>60</v>
      </c>
      <c r="O152" s="62"/>
      <c r="P152" s="62"/>
      <c r="Q152" s="62"/>
      <c r="R152" s="81"/>
      <c r="S152" s="81">
        <f t="shared" si="20"/>
        <v>0</v>
      </c>
      <c r="T152" s="81"/>
      <c r="U152" s="81">
        <f t="shared" si="21"/>
        <v>0</v>
      </c>
      <c r="V152" s="81"/>
      <c r="W152" s="81">
        <f t="shared" si="22"/>
        <v>0</v>
      </c>
      <c r="X152" s="81"/>
      <c r="Y152" s="81">
        <f t="shared" si="23"/>
        <v>0</v>
      </c>
      <c r="Z152" s="81"/>
      <c r="AA152" s="81"/>
      <c r="AB152" s="81"/>
      <c r="AC152" s="62"/>
      <c r="AD152" s="77"/>
    </row>
    <row r="153" spans="1:30" s="76" customFormat="1" x14ac:dyDescent="0.25">
      <c r="A153" s="62">
        <v>150</v>
      </c>
      <c r="B153" s="62">
        <v>7008</v>
      </c>
      <c r="C153" s="62">
        <v>3</v>
      </c>
      <c r="D153" s="77" t="s">
        <v>253</v>
      </c>
      <c r="E153" s="77" t="s">
        <v>216</v>
      </c>
      <c r="F153" s="62"/>
      <c r="G153" s="62" t="s">
        <v>52</v>
      </c>
      <c r="H153" s="77" t="s">
        <v>217</v>
      </c>
      <c r="I153" s="62">
        <v>1</v>
      </c>
      <c r="J153" s="62">
        <v>1</v>
      </c>
      <c r="K153" s="62" t="s">
        <v>47</v>
      </c>
      <c r="L153" s="62" t="s">
        <v>61</v>
      </c>
      <c r="M153" s="62" t="s">
        <v>53</v>
      </c>
      <c r="N153" s="62" t="s">
        <v>60</v>
      </c>
      <c r="O153" s="62"/>
      <c r="P153" s="62" t="s">
        <v>211</v>
      </c>
      <c r="Q153" s="62" t="s">
        <v>218</v>
      </c>
      <c r="R153" s="81"/>
      <c r="S153" s="81">
        <f t="shared" si="20"/>
        <v>0</v>
      </c>
      <c r="T153" s="81"/>
      <c r="U153" s="81">
        <f t="shared" si="21"/>
        <v>0</v>
      </c>
      <c r="V153" s="81"/>
      <c r="W153" s="81">
        <f t="shared" si="22"/>
        <v>0</v>
      </c>
      <c r="X153" s="81"/>
      <c r="Y153" s="81">
        <f t="shared" si="23"/>
        <v>0</v>
      </c>
      <c r="Z153" s="81"/>
      <c r="AA153" s="81"/>
      <c r="AB153" s="81"/>
      <c r="AC153" s="62"/>
      <c r="AD153" s="77"/>
    </row>
    <row r="154" spans="1:30" s="76" customFormat="1" x14ac:dyDescent="0.25">
      <c r="A154" s="62">
        <v>151</v>
      </c>
      <c r="B154" s="62">
        <v>7009</v>
      </c>
      <c r="C154" s="62">
        <v>3</v>
      </c>
      <c r="D154" s="77" t="s">
        <v>253</v>
      </c>
      <c r="E154" s="77" t="s">
        <v>272</v>
      </c>
      <c r="F154" s="62"/>
      <c r="G154" s="62" t="s">
        <v>52</v>
      </c>
      <c r="H154" s="77" t="s">
        <v>273</v>
      </c>
      <c r="I154" s="62">
        <v>1</v>
      </c>
      <c r="J154" s="62">
        <v>1</v>
      </c>
      <c r="K154" s="62" t="s">
        <v>47</v>
      </c>
      <c r="L154" s="62" t="s">
        <v>61</v>
      </c>
      <c r="M154" s="62" t="s">
        <v>53</v>
      </c>
      <c r="N154" s="62" t="s">
        <v>60</v>
      </c>
      <c r="O154" s="62"/>
      <c r="P154" s="62" t="s">
        <v>275</v>
      </c>
      <c r="Q154" s="62" t="s">
        <v>274</v>
      </c>
      <c r="R154" s="81"/>
      <c r="S154" s="81">
        <f t="shared" si="20"/>
        <v>0</v>
      </c>
      <c r="T154" s="81"/>
      <c r="U154" s="81">
        <f t="shared" si="21"/>
        <v>0</v>
      </c>
      <c r="V154" s="81"/>
      <c r="W154" s="81">
        <f t="shared" si="22"/>
        <v>0</v>
      </c>
      <c r="X154" s="81"/>
      <c r="Y154" s="81">
        <f t="shared" si="23"/>
        <v>0</v>
      </c>
      <c r="Z154" s="81"/>
      <c r="AA154" s="81"/>
      <c r="AB154" s="81"/>
      <c r="AC154" s="62"/>
      <c r="AD154" s="77"/>
    </row>
    <row r="155" spans="1:30" s="76" customFormat="1" x14ac:dyDescent="0.25">
      <c r="A155" s="62">
        <v>152</v>
      </c>
      <c r="B155" s="62">
        <v>7010</v>
      </c>
      <c r="C155" s="62">
        <v>3</v>
      </c>
      <c r="D155" s="77" t="s">
        <v>253</v>
      </c>
      <c r="E155" s="77" t="s">
        <v>276</v>
      </c>
      <c r="F155" s="62"/>
      <c r="G155" s="62" t="s">
        <v>52</v>
      </c>
      <c r="H155" s="77" t="s">
        <v>277</v>
      </c>
      <c r="I155" s="62">
        <v>1</v>
      </c>
      <c r="J155" s="62">
        <v>1</v>
      </c>
      <c r="K155" s="62" t="s">
        <v>47</v>
      </c>
      <c r="L155" s="62" t="s">
        <v>61</v>
      </c>
      <c r="M155" s="62" t="s">
        <v>53</v>
      </c>
      <c r="N155" s="62" t="s">
        <v>60</v>
      </c>
      <c r="O155" s="62"/>
      <c r="P155" s="62" t="s">
        <v>211</v>
      </c>
      <c r="Q155" s="62" t="s">
        <v>278</v>
      </c>
      <c r="R155" s="81"/>
      <c r="S155" s="81">
        <f t="shared" si="20"/>
        <v>0</v>
      </c>
      <c r="T155" s="81"/>
      <c r="U155" s="81">
        <f t="shared" si="21"/>
        <v>0</v>
      </c>
      <c r="V155" s="81"/>
      <c r="W155" s="81">
        <f t="shared" si="22"/>
        <v>0</v>
      </c>
      <c r="X155" s="81"/>
      <c r="Y155" s="81">
        <f t="shared" si="23"/>
        <v>0</v>
      </c>
      <c r="Z155" s="81"/>
      <c r="AA155" s="81"/>
      <c r="AB155" s="81"/>
      <c r="AC155" s="62"/>
      <c r="AD155" s="77"/>
    </row>
    <row r="156" spans="1:30" s="76" customFormat="1" x14ac:dyDescent="0.25">
      <c r="A156" s="62">
        <v>153</v>
      </c>
      <c r="B156" s="62">
        <v>7011</v>
      </c>
      <c r="C156" s="62">
        <v>3</v>
      </c>
      <c r="D156" s="77" t="s">
        <v>253</v>
      </c>
      <c r="E156" s="77" t="s">
        <v>279</v>
      </c>
      <c r="F156" s="62"/>
      <c r="G156" s="62" t="s">
        <v>52</v>
      </c>
      <c r="H156" s="77" t="s">
        <v>280</v>
      </c>
      <c r="I156" s="62">
        <v>1</v>
      </c>
      <c r="J156" s="62">
        <v>1</v>
      </c>
      <c r="K156" s="62" t="s">
        <v>47</v>
      </c>
      <c r="L156" s="62" t="s">
        <v>61</v>
      </c>
      <c r="M156" s="62" t="s">
        <v>53</v>
      </c>
      <c r="N156" s="62" t="s">
        <v>60</v>
      </c>
      <c r="O156" s="62"/>
      <c r="P156" s="62" t="s">
        <v>211</v>
      </c>
      <c r="Q156" s="62" t="s">
        <v>281</v>
      </c>
      <c r="R156" s="81"/>
      <c r="S156" s="81">
        <f t="shared" si="20"/>
        <v>0</v>
      </c>
      <c r="T156" s="81"/>
      <c r="U156" s="81">
        <f t="shared" si="21"/>
        <v>0</v>
      </c>
      <c r="V156" s="81"/>
      <c r="W156" s="81">
        <f t="shared" si="22"/>
        <v>0</v>
      </c>
      <c r="X156" s="81"/>
      <c r="Y156" s="81">
        <f t="shared" si="23"/>
        <v>0</v>
      </c>
      <c r="Z156" s="81"/>
      <c r="AA156" s="81"/>
      <c r="AB156" s="81"/>
      <c r="AC156" s="62"/>
      <c r="AD156" s="77"/>
    </row>
    <row r="157" spans="1:30" s="76" customFormat="1" x14ac:dyDescent="0.25">
      <c r="A157" s="62">
        <v>154</v>
      </c>
      <c r="B157" s="62">
        <v>7012</v>
      </c>
      <c r="C157" s="62">
        <v>3</v>
      </c>
      <c r="D157" s="77" t="s">
        <v>253</v>
      </c>
      <c r="E157" s="77" t="s">
        <v>282</v>
      </c>
      <c r="F157" s="62"/>
      <c r="G157" s="62" t="s">
        <v>56</v>
      </c>
      <c r="H157" s="77" t="s">
        <v>283</v>
      </c>
      <c r="I157" s="62">
        <v>1</v>
      </c>
      <c r="J157" s="62">
        <v>1</v>
      </c>
      <c r="K157" s="62" t="s">
        <v>47</v>
      </c>
      <c r="L157" s="62" t="s">
        <v>61</v>
      </c>
      <c r="M157" s="62" t="s">
        <v>53</v>
      </c>
      <c r="N157" s="62" t="s">
        <v>60</v>
      </c>
      <c r="O157" s="62"/>
      <c r="P157" s="62" t="s">
        <v>211</v>
      </c>
      <c r="Q157" s="62" t="s">
        <v>284</v>
      </c>
      <c r="R157" s="81"/>
      <c r="S157" s="81">
        <f t="shared" si="20"/>
        <v>0</v>
      </c>
      <c r="T157" s="81"/>
      <c r="U157" s="81">
        <f t="shared" si="21"/>
        <v>0</v>
      </c>
      <c r="V157" s="81"/>
      <c r="W157" s="81">
        <f t="shared" si="22"/>
        <v>0</v>
      </c>
      <c r="X157" s="81"/>
      <c r="Y157" s="81">
        <f t="shared" si="23"/>
        <v>0</v>
      </c>
      <c r="Z157" s="81"/>
      <c r="AA157" s="81"/>
      <c r="AB157" s="81"/>
      <c r="AC157" s="62"/>
      <c r="AD157" s="77"/>
    </row>
    <row r="158" spans="1:30" s="76" customFormat="1" x14ac:dyDescent="0.25">
      <c r="A158" s="62">
        <v>155</v>
      </c>
      <c r="B158" s="62">
        <v>7013</v>
      </c>
      <c r="C158" s="62">
        <v>3</v>
      </c>
      <c r="D158" s="77" t="s">
        <v>253</v>
      </c>
      <c r="E158" s="77" t="s">
        <v>63</v>
      </c>
      <c r="F158" s="62"/>
      <c r="G158" s="62" t="s">
        <v>65</v>
      </c>
      <c r="H158" s="77" t="s">
        <v>64</v>
      </c>
      <c r="I158" s="62">
        <v>1</v>
      </c>
      <c r="J158" s="62">
        <v>1</v>
      </c>
      <c r="K158" s="62" t="s">
        <v>47</v>
      </c>
      <c r="L158" s="62" t="s">
        <v>61</v>
      </c>
      <c r="M158" s="62" t="s">
        <v>53</v>
      </c>
      <c r="N158" s="62" t="s">
        <v>60</v>
      </c>
      <c r="O158" s="62"/>
      <c r="P158" s="62"/>
      <c r="Q158" s="62"/>
      <c r="R158" s="81"/>
      <c r="S158" s="81">
        <f t="shared" si="20"/>
        <v>0</v>
      </c>
      <c r="T158" s="81"/>
      <c r="U158" s="81">
        <f t="shared" si="21"/>
        <v>0</v>
      </c>
      <c r="V158" s="81"/>
      <c r="W158" s="81">
        <f t="shared" si="22"/>
        <v>0</v>
      </c>
      <c r="X158" s="81"/>
      <c r="Y158" s="81">
        <f t="shared" si="23"/>
        <v>0</v>
      </c>
      <c r="Z158" s="81"/>
      <c r="AA158" s="81"/>
      <c r="AB158" s="81"/>
      <c r="AC158" s="62"/>
      <c r="AD158" s="77"/>
    </row>
    <row r="159" spans="1:30" s="76" customFormat="1" x14ac:dyDescent="0.25">
      <c r="A159" s="62">
        <v>156</v>
      </c>
      <c r="B159" s="62">
        <v>7014</v>
      </c>
      <c r="C159" s="62">
        <v>3</v>
      </c>
      <c r="D159" s="77" t="s">
        <v>253</v>
      </c>
      <c r="E159" s="77" t="s">
        <v>285</v>
      </c>
      <c r="F159" s="62"/>
      <c r="G159" s="62" t="s">
        <v>116</v>
      </c>
      <c r="H159" s="77" t="s">
        <v>286</v>
      </c>
      <c r="I159" s="62">
        <v>1</v>
      </c>
      <c r="J159" s="62">
        <v>1</v>
      </c>
      <c r="K159" s="62" t="s">
        <v>47</v>
      </c>
      <c r="L159" s="62" t="s">
        <v>61</v>
      </c>
      <c r="M159" s="62" t="s">
        <v>53</v>
      </c>
      <c r="N159" s="62" t="s">
        <v>60</v>
      </c>
      <c r="O159" s="62"/>
      <c r="P159" s="62"/>
      <c r="Q159" s="62"/>
      <c r="R159" s="81"/>
      <c r="S159" s="81">
        <f t="shared" si="20"/>
        <v>0</v>
      </c>
      <c r="T159" s="81"/>
      <c r="U159" s="81">
        <f t="shared" si="21"/>
        <v>0</v>
      </c>
      <c r="V159" s="81"/>
      <c r="W159" s="81">
        <f t="shared" si="22"/>
        <v>0</v>
      </c>
      <c r="X159" s="81"/>
      <c r="Y159" s="81">
        <f t="shared" si="23"/>
        <v>0</v>
      </c>
      <c r="Z159" s="81"/>
      <c r="AA159" s="81"/>
      <c r="AB159" s="81"/>
      <c r="AC159" s="62"/>
      <c r="AD159" s="77"/>
    </row>
    <row r="160" spans="1:30" s="76" customFormat="1" x14ac:dyDescent="0.25">
      <c r="A160" s="62">
        <v>157</v>
      </c>
      <c r="B160" s="62">
        <v>7002</v>
      </c>
      <c r="C160" s="62">
        <v>2</v>
      </c>
      <c r="D160" s="77" t="s">
        <v>313</v>
      </c>
      <c r="E160" s="77" t="s">
        <v>77</v>
      </c>
      <c r="F160" s="62"/>
      <c r="G160" s="62" t="s">
        <v>79</v>
      </c>
      <c r="H160" s="77" t="s">
        <v>78</v>
      </c>
      <c r="I160" s="62">
        <v>1</v>
      </c>
      <c r="J160" s="62">
        <v>1</v>
      </c>
      <c r="K160" s="62" t="s">
        <v>47</v>
      </c>
      <c r="L160" s="62" t="s">
        <v>61</v>
      </c>
      <c r="M160" s="62" t="s">
        <v>53</v>
      </c>
      <c r="N160" s="62" t="s">
        <v>60</v>
      </c>
      <c r="O160" s="62"/>
      <c r="P160" s="62"/>
      <c r="Q160" s="62"/>
      <c r="R160" s="81"/>
      <c r="S160" s="81">
        <f t="shared" si="20"/>
        <v>0</v>
      </c>
      <c r="T160" s="81"/>
      <c r="U160" s="81">
        <f t="shared" si="21"/>
        <v>0</v>
      </c>
      <c r="V160" s="81"/>
      <c r="W160" s="81">
        <f t="shared" si="22"/>
        <v>0</v>
      </c>
      <c r="X160" s="81"/>
      <c r="Y160" s="81">
        <f t="shared" si="23"/>
        <v>0</v>
      </c>
      <c r="Z160" s="81"/>
      <c r="AA160" s="81"/>
      <c r="AB160" s="81"/>
      <c r="AC160" s="62"/>
      <c r="AD160" s="77"/>
    </row>
    <row r="161" spans="1:30" s="76" customFormat="1" x14ac:dyDescent="0.25">
      <c r="A161" s="62">
        <v>158</v>
      </c>
      <c r="B161" s="62">
        <v>7003</v>
      </c>
      <c r="C161" s="62">
        <v>2</v>
      </c>
      <c r="D161" s="77" t="s">
        <v>313</v>
      </c>
      <c r="E161" s="77" t="s">
        <v>74</v>
      </c>
      <c r="F161" s="62"/>
      <c r="G161" s="62" t="s">
        <v>76</v>
      </c>
      <c r="H161" s="77" t="s">
        <v>75</v>
      </c>
      <c r="I161" s="62">
        <v>1</v>
      </c>
      <c r="J161" s="62">
        <v>1</v>
      </c>
      <c r="K161" s="62" t="s">
        <v>47</v>
      </c>
      <c r="L161" s="62" t="s">
        <v>61</v>
      </c>
      <c r="M161" s="62" t="s">
        <v>53</v>
      </c>
      <c r="N161" s="62" t="s">
        <v>60</v>
      </c>
      <c r="O161" s="62"/>
      <c r="P161" s="62"/>
      <c r="Q161" s="62"/>
      <c r="R161" s="81"/>
      <c r="S161" s="81">
        <f t="shared" si="20"/>
        <v>0</v>
      </c>
      <c r="T161" s="81"/>
      <c r="U161" s="81">
        <f t="shared" si="21"/>
        <v>0</v>
      </c>
      <c r="V161" s="81"/>
      <c r="W161" s="81">
        <f t="shared" si="22"/>
        <v>0</v>
      </c>
      <c r="X161" s="81"/>
      <c r="Y161" s="81">
        <f t="shared" si="23"/>
        <v>0</v>
      </c>
      <c r="Z161" s="81"/>
      <c r="AA161" s="81"/>
      <c r="AB161" s="81"/>
      <c r="AC161" s="62"/>
      <c r="AD161" s="77"/>
    </row>
    <row r="162" spans="1:30" s="76" customFormat="1" x14ac:dyDescent="0.25">
      <c r="A162" s="61">
        <v>159</v>
      </c>
      <c r="B162" s="61">
        <v>39</v>
      </c>
      <c r="C162" s="61">
        <v>1</v>
      </c>
      <c r="D162" s="76" t="s">
        <v>49</v>
      </c>
      <c r="E162" s="76" t="s">
        <v>339</v>
      </c>
      <c r="F162" s="61" t="s">
        <v>971</v>
      </c>
      <c r="G162" s="61" t="s">
        <v>65</v>
      </c>
      <c r="H162" s="76" t="s">
        <v>340</v>
      </c>
      <c r="I162" s="61">
        <v>1</v>
      </c>
      <c r="J162" s="61">
        <v>1</v>
      </c>
      <c r="K162" s="61" t="s">
        <v>47</v>
      </c>
      <c r="L162" s="61" t="s">
        <v>61</v>
      </c>
      <c r="M162" s="61" t="s">
        <v>53</v>
      </c>
      <c r="N162" s="61" t="s">
        <v>48</v>
      </c>
      <c r="O162" s="61" t="s">
        <v>969</v>
      </c>
      <c r="P162" s="61"/>
      <c r="Q162" s="61"/>
      <c r="R162" s="80">
        <f>VLOOKUP(E:E,'[1]853-334065-009'!$A:$F,6,0)</f>
        <v>75.650399999999991</v>
      </c>
      <c r="S162" s="80">
        <f t="shared" si="20"/>
        <v>75.650399999999991</v>
      </c>
      <c r="T162" s="80">
        <f>VLOOKUP(E:E,'[1]853-334065-009'!$A:$H,8,0)</f>
        <v>73.659600000000012</v>
      </c>
      <c r="U162" s="80">
        <f t="shared" si="21"/>
        <v>73.659600000000012</v>
      </c>
      <c r="V162" s="80">
        <f>VLOOKUP(E:E,'[1]853-334065-009'!$A:$J,10,0)</f>
        <v>71.668800000000005</v>
      </c>
      <c r="W162" s="80">
        <f t="shared" si="22"/>
        <v>71.668800000000005</v>
      </c>
      <c r="X162" s="80">
        <f>VLOOKUP(E:E,'[1]853-334065-009'!$A:$L,12,0)</f>
        <v>69.677999999999997</v>
      </c>
      <c r="Y162" s="80">
        <f t="shared" si="23"/>
        <v>69.677999999999997</v>
      </c>
      <c r="Z162" s="80">
        <f>VLOOKUP(E:E,'[2]costed bom'!$E$2:$AA$941,23,0)</f>
        <v>88</v>
      </c>
      <c r="AA162" s="80">
        <f>J162*Z162</f>
        <v>88</v>
      </c>
      <c r="AB162" s="80">
        <f>Y162-AA162</f>
        <v>-18.322000000000003</v>
      </c>
      <c r="AC162" s="61">
        <v>154</v>
      </c>
      <c r="AD162" s="76" t="s">
        <v>955</v>
      </c>
    </row>
    <row r="163" spans="1:30" s="76" customFormat="1" x14ac:dyDescent="0.25">
      <c r="A163" s="62">
        <v>160</v>
      </c>
      <c r="B163" s="62">
        <v>0</v>
      </c>
      <c r="C163" s="62">
        <v>2</v>
      </c>
      <c r="D163" s="77" t="s">
        <v>339</v>
      </c>
      <c r="E163" s="77" t="s">
        <v>341</v>
      </c>
      <c r="F163" s="62"/>
      <c r="G163" s="62" t="s">
        <v>52</v>
      </c>
      <c r="H163" s="77" t="s">
        <v>342</v>
      </c>
      <c r="I163" s="62">
        <v>1</v>
      </c>
      <c r="J163" s="62">
        <v>1</v>
      </c>
      <c r="K163" s="62" t="s">
        <v>47</v>
      </c>
      <c r="L163" s="62" t="s">
        <v>61</v>
      </c>
      <c r="M163" s="62" t="s">
        <v>53</v>
      </c>
      <c r="N163" s="62" t="s">
        <v>60</v>
      </c>
      <c r="O163" s="62"/>
      <c r="P163" s="62"/>
      <c r="Q163" s="62"/>
      <c r="R163" s="81"/>
      <c r="S163" s="81">
        <f t="shared" si="20"/>
        <v>0</v>
      </c>
      <c r="T163" s="81"/>
      <c r="U163" s="81">
        <f t="shared" si="21"/>
        <v>0</v>
      </c>
      <c r="V163" s="81"/>
      <c r="W163" s="81">
        <f t="shared" si="22"/>
        <v>0</v>
      </c>
      <c r="X163" s="81"/>
      <c r="Y163" s="81">
        <f t="shared" si="23"/>
        <v>0</v>
      </c>
      <c r="Z163" s="81"/>
      <c r="AA163" s="81"/>
      <c r="AB163" s="81"/>
      <c r="AC163" s="62"/>
      <c r="AD163" s="77"/>
    </row>
    <row r="164" spans="1:30" s="76" customFormat="1" x14ac:dyDescent="0.25">
      <c r="A164" s="62">
        <v>161</v>
      </c>
      <c r="B164" s="62">
        <v>1</v>
      </c>
      <c r="C164" s="62">
        <v>2</v>
      </c>
      <c r="D164" s="77" t="s">
        <v>339</v>
      </c>
      <c r="E164" s="77" t="s">
        <v>343</v>
      </c>
      <c r="F164" s="62"/>
      <c r="G164" s="62" t="s">
        <v>52</v>
      </c>
      <c r="H164" s="77" t="s">
        <v>344</v>
      </c>
      <c r="I164" s="62">
        <v>3.5</v>
      </c>
      <c r="J164" s="62">
        <v>3.5</v>
      </c>
      <c r="K164" s="62" t="s">
        <v>191</v>
      </c>
      <c r="L164" s="62" t="s">
        <v>61</v>
      </c>
      <c r="M164" s="62" t="s">
        <v>53</v>
      </c>
      <c r="N164" s="62" t="s">
        <v>48</v>
      </c>
      <c r="O164" s="62"/>
      <c r="P164" s="62" t="s">
        <v>193</v>
      </c>
      <c r="Q164" s="62">
        <v>6014</v>
      </c>
      <c r="R164" s="81"/>
      <c r="S164" s="81">
        <f t="shared" si="20"/>
        <v>0</v>
      </c>
      <c r="T164" s="81"/>
      <c r="U164" s="81">
        <f t="shared" si="21"/>
        <v>0</v>
      </c>
      <c r="V164" s="81"/>
      <c r="W164" s="81">
        <f t="shared" si="22"/>
        <v>0</v>
      </c>
      <c r="X164" s="81"/>
      <c r="Y164" s="81">
        <f t="shared" si="23"/>
        <v>0</v>
      </c>
      <c r="Z164" s="81"/>
      <c r="AA164" s="81"/>
      <c r="AB164" s="81"/>
      <c r="AC164" s="62"/>
      <c r="AD164" s="77"/>
    </row>
    <row r="165" spans="1:30" s="76" customFormat="1" x14ac:dyDescent="0.25">
      <c r="A165" s="62">
        <v>162</v>
      </c>
      <c r="B165" s="62">
        <v>2</v>
      </c>
      <c r="C165" s="62">
        <v>2</v>
      </c>
      <c r="D165" s="77" t="s">
        <v>339</v>
      </c>
      <c r="E165" s="77" t="s">
        <v>310</v>
      </c>
      <c r="F165" s="62"/>
      <c r="G165" s="62" t="s">
        <v>62</v>
      </c>
      <c r="H165" s="77" t="s">
        <v>311</v>
      </c>
      <c r="I165" s="62">
        <v>1</v>
      </c>
      <c r="J165" s="62">
        <v>1</v>
      </c>
      <c r="K165" s="62" t="s">
        <v>47</v>
      </c>
      <c r="L165" s="62" t="s">
        <v>61</v>
      </c>
      <c r="M165" s="62" t="s">
        <v>53</v>
      </c>
      <c r="N165" s="62" t="s">
        <v>48</v>
      </c>
      <c r="O165" s="62"/>
      <c r="P165" s="62" t="s">
        <v>197</v>
      </c>
      <c r="Q165" s="62" t="s">
        <v>312</v>
      </c>
      <c r="R165" s="81"/>
      <c r="S165" s="81">
        <f t="shared" si="20"/>
        <v>0</v>
      </c>
      <c r="T165" s="81"/>
      <c r="U165" s="81">
        <f t="shared" si="21"/>
        <v>0</v>
      </c>
      <c r="V165" s="81"/>
      <c r="W165" s="81">
        <f t="shared" si="22"/>
        <v>0</v>
      </c>
      <c r="X165" s="81"/>
      <c r="Y165" s="81">
        <f t="shared" si="23"/>
        <v>0</v>
      </c>
      <c r="Z165" s="81"/>
      <c r="AA165" s="81"/>
      <c r="AB165" s="81"/>
      <c r="AC165" s="62"/>
      <c r="AD165" s="77"/>
    </row>
    <row r="166" spans="1:30" s="76" customFormat="1" x14ac:dyDescent="0.25">
      <c r="A166" s="62">
        <v>163</v>
      </c>
      <c r="B166" s="62">
        <v>4</v>
      </c>
      <c r="C166" s="62">
        <v>2</v>
      </c>
      <c r="D166" s="77" t="s">
        <v>339</v>
      </c>
      <c r="E166" s="77" t="s">
        <v>201</v>
      </c>
      <c r="F166" s="62"/>
      <c r="G166" s="62" t="s">
        <v>52</v>
      </c>
      <c r="H166" s="77" t="s">
        <v>202</v>
      </c>
      <c r="I166" s="62">
        <v>18</v>
      </c>
      <c r="J166" s="62">
        <v>18</v>
      </c>
      <c r="K166" s="62" t="s">
        <v>47</v>
      </c>
      <c r="L166" s="62" t="s">
        <v>61</v>
      </c>
      <c r="M166" s="62" t="s">
        <v>53</v>
      </c>
      <c r="N166" s="62" t="s">
        <v>48</v>
      </c>
      <c r="O166" s="62"/>
      <c r="P166" s="62" t="s">
        <v>204</v>
      </c>
      <c r="Q166" s="62" t="s">
        <v>203</v>
      </c>
      <c r="R166" s="81"/>
      <c r="S166" s="81">
        <f t="shared" si="20"/>
        <v>0</v>
      </c>
      <c r="T166" s="81"/>
      <c r="U166" s="81">
        <f t="shared" si="21"/>
        <v>0</v>
      </c>
      <c r="V166" s="81"/>
      <c r="W166" s="81">
        <f t="shared" si="22"/>
        <v>0</v>
      </c>
      <c r="X166" s="81"/>
      <c r="Y166" s="81">
        <f t="shared" si="23"/>
        <v>0</v>
      </c>
      <c r="Z166" s="81"/>
      <c r="AA166" s="81"/>
      <c r="AB166" s="81"/>
      <c r="AC166" s="62"/>
      <c r="AD166" s="77"/>
    </row>
    <row r="167" spans="1:30" s="76" customFormat="1" x14ac:dyDescent="0.25">
      <c r="A167" s="62">
        <v>164</v>
      </c>
      <c r="B167" s="62">
        <v>5</v>
      </c>
      <c r="C167" s="62">
        <v>2</v>
      </c>
      <c r="D167" s="77" t="s">
        <v>339</v>
      </c>
      <c r="E167" s="77" t="s">
        <v>219</v>
      </c>
      <c r="F167" s="62"/>
      <c r="G167" s="62" t="s">
        <v>52</v>
      </c>
      <c r="H167" s="77" t="s">
        <v>220</v>
      </c>
      <c r="I167" s="62">
        <v>1</v>
      </c>
      <c r="J167" s="62">
        <v>1</v>
      </c>
      <c r="K167" s="62" t="s">
        <v>191</v>
      </c>
      <c r="L167" s="62" t="s">
        <v>61</v>
      </c>
      <c r="M167" s="62" t="s">
        <v>53</v>
      </c>
      <c r="N167" s="62" t="s">
        <v>48</v>
      </c>
      <c r="O167" s="62"/>
      <c r="P167" s="62" t="s">
        <v>222</v>
      </c>
      <c r="Q167" s="62" t="s">
        <v>221</v>
      </c>
      <c r="R167" s="81"/>
      <c r="S167" s="81">
        <f t="shared" si="20"/>
        <v>0</v>
      </c>
      <c r="T167" s="81"/>
      <c r="U167" s="81">
        <f t="shared" si="21"/>
        <v>0</v>
      </c>
      <c r="V167" s="81"/>
      <c r="W167" s="81">
        <f t="shared" si="22"/>
        <v>0</v>
      </c>
      <c r="X167" s="81"/>
      <c r="Y167" s="81">
        <f t="shared" si="23"/>
        <v>0</v>
      </c>
      <c r="Z167" s="81"/>
      <c r="AA167" s="81"/>
      <c r="AB167" s="81"/>
      <c r="AC167" s="62"/>
      <c r="AD167" s="77"/>
    </row>
    <row r="168" spans="1:30" s="76" customFormat="1" x14ac:dyDescent="0.25">
      <c r="A168" s="62">
        <v>165</v>
      </c>
      <c r="B168" s="62">
        <v>6</v>
      </c>
      <c r="C168" s="62">
        <v>2</v>
      </c>
      <c r="D168" s="77" t="s">
        <v>339</v>
      </c>
      <c r="E168" s="77" t="s">
        <v>216</v>
      </c>
      <c r="F168" s="62"/>
      <c r="G168" s="62" t="s">
        <v>52</v>
      </c>
      <c r="H168" s="77" t="s">
        <v>217</v>
      </c>
      <c r="I168" s="62">
        <v>2</v>
      </c>
      <c r="J168" s="62">
        <v>2</v>
      </c>
      <c r="K168" s="62" t="s">
        <v>47</v>
      </c>
      <c r="L168" s="62" t="s">
        <v>61</v>
      </c>
      <c r="M168" s="62" t="s">
        <v>53</v>
      </c>
      <c r="N168" s="62" t="s">
        <v>48</v>
      </c>
      <c r="O168" s="62"/>
      <c r="P168" s="62" t="s">
        <v>211</v>
      </c>
      <c r="Q168" s="62" t="s">
        <v>218</v>
      </c>
      <c r="R168" s="81"/>
      <c r="S168" s="81">
        <f t="shared" si="20"/>
        <v>0</v>
      </c>
      <c r="T168" s="81"/>
      <c r="U168" s="81">
        <f t="shared" si="21"/>
        <v>0</v>
      </c>
      <c r="V168" s="81"/>
      <c r="W168" s="81">
        <f t="shared" si="22"/>
        <v>0</v>
      </c>
      <c r="X168" s="81"/>
      <c r="Y168" s="81">
        <f t="shared" si="23"/>
        <v>0</v>
      </c>
      <c r="Z168" s="81"/>
      <c r="AA168" s="81"/>
      <c r="AB168" s="81"/>
      <c r="AC168" s="62"/>
      <c r="AD168" s="77"/>
    </row>
    <row r="169" spans="1:30" s="76" customFormat="1" x14ac:dyDescent="0.25">
      <c r="A169" s="62">
        <v>166</v>
      </c>
      <c r="B169" s="62">
        <v>7</v>
      </c>
      <c r="C169" s="62">
        <v>2</v>
      </c>
      <c r="D169" s="77" t="s">
        <v>339</v>
      </c>
      <c r="E169" s="77" t="s">
        <v>233</v>
      </c>
      <c r="F169" s="62"/>
      <c r="G169" s="62" t="s">
        <v>52</v>
      </c>
      <c r="H169" s="77" t="s">
        <v>234</v>
      </c>
      <c r="I169" s="62">
        <v>1</v>
      </c>
      <c r="J169" s="62">
        <v>1</v>
      </c>
      <c r="K169" s="62" t="s">
        <v>191</v>
      </c>
      <c r="L169" s="62" t="s">
        <v>61</v>
      </c>
      <c r="M169" s="62" t="s">
        <v>53</v>
      </c>
      <c r="N169" s="62" t="s">
        <v>48</v>
      </c>
      <c r="O169" s="62"/>
      <c r="P169" s="62" t="s">
        <v>236</v>
      </c>
      <c r="Q169" s="62" t="s">
        <v>235</v>
      </c>
      <c r="R169" s="81"/>
      <c r="S169" s="81">
        <f t="shared" si="20"/>
        <v>0</v>
      </c>
      <c r="T169" s="81"/>
      <c r="U169" s="81">
        <f t="shared" si="21"/>
        <v>0</v>
      </c>
      <c r="V169" s="81"/>
      <c r="W169" s="81">
        <f t="shared" si="22"/>
        <v>0</v>
      </c>
      <c r="X169" s="81"/>
      <c r="Y169" s="81">
        <f t="shared" si="23"/>
        <v>0</v>
      </c>
      <c r="Z169" s="81"/>
      <c r="AA169" s="81"/>
      <c r="AB169" s="81"/>
      <c r="AC169" s="62"/>
      <c r="AD169" s="77"/>
    </row>
    <row r="170" spans="1:30" s="76" customFormat="1" x14ac:dyDescent="0.25">
      <c r="A170" s="62">
        <v>167</v>
      </c>
      <c r="B170" s="62">
        <v>8</v>
      </c>
      <c r="C170" s="62">
        <v>2</v>
      </c>
      <c r="D170" s="77" t="s">
        <v>339</v>
      </c>
      <c r="E170" s="77" t="s">
        <v>345</v>
      </c>
      <c r="F170" s="62"/>
      <c r="G170" s="62" t="s">
        <v>65</v>
      </c>
      <c r="H170" s="77" t="s">
        <v>346</v>
      </c>
      <c r="I170" s="62">
        <v>1</v>
      </c>
      <c r="J170" s="62">
        <v>1</v>
      </c>
      <c r="K170" s="62" t="s">
        <v>47</v>
      </c>
      <c r="L170" s="62" t="s">
        <v>61</v>
      </c>
      <c r="M170" s="62" t="s">
        <v>53</v>
      </c>
      <c r="N170" s="62" t="s">
        <v>48</v>
      </c>
      <c r="O170" s="62"/>
      <c r="P170" s="62" t="s">
        <v>197</v>
      </c>
      <c r="Q170" s="62" t="s">
        <v>347</v>
      </c>
      <c r="R170" s="81"/>
      <c r="S170" s="81">
        <f t="shared" si="20"/>
        <v>0</v>
      </c>
      <c r="T170" s="81"/>
      <c r="U170" s="81">
        <f t="shared" si="21"/>
        <v>0</v>
      </c>
      <c r="V170" s="81"/>
      <c r="W170" s="81">
        <f t="shared" si="22"/>
        <v>0</v>
      </c>
      <c r="X170" s="81"/>
      <c r="Y170" s="81">
        <f t="shared" si="23"/>
        <v>0</v>
      </c>
      <c r="Z170" s="81"/>
      <c r="AA170" s="81"/>
      <c r="AB170" s="81"/>
      <c r="AC170" s="62"/>
      <c r="AD170" s="77"/>
    </row>
    <row r="171" spans="1:30" s="76" customFormat="1" x14ac:dyDescent="0.25">
      <c r="A171" s="62">
        <v>168</v>
      </c>
      <c r="B171" s="62">
        <v>9</v>
      </c>
      <c r="C171" s="62">
        <v>2</v>
      </c>
      <c r="D171" s="77" t="s">
        <v>339</v>
      </c>
      <c r="E171" s="77" t="s">
        <v>304</v>
      </c>
      <c r="F171" s="62"/>
      <c r="G171" s="62" t="s">
        <v>56</v>
      </c>
      <c r="H171" s="77" t="s">
        <v>305</v>
      </c>
      <c r="I171" s="62">
        <v>1</v>
      </c>
      <c r="J171" s="62">
        <v>1</v>
      </c>
      <c r="K171" s="62" t="s">
        <v>47</v>
      </c>
      <c r="L171" s="62" t="s">
        <v>61</v>
      </c>
      <c r="M171" s="62" t="s">
        <v>53</v>
      </c>
      <c r="N171" s="62" t="s">
        <v>48</v>
      </c>
      <c r="O171" s="62"/>
      <c r="P171" s="62" t="s">
        <v>307</v>
      </c>
      <c r="Q171" s="62" t="s">
        <v>306</v>
      </c>
      <c r="R171" s="81"/>
      <c r="S171" s="81">
        <f t="shared" si="20"/>
        <v>0</v>
      </c>
      <c r="T171" s="81"/>
      <c r="U171" s="81">
        <f t="shared" si="21"/>
        <v>0</v>
      </c>
      <c r="V171" s="81"/>
      <c r="W171" s="81">
        <f t="shared" si="22"/>
        <v>0</v>
      </c>
      <c r="X171" s="81"/>
      <c r="Y171" s="81">
        <f t="shared" si="23"/>
        <v>0</v>
      </c>
      <c r="Z171" s="81"/>
      <c r="AA171" s="81"/>
      <c r="AB171" s="81"/>
      <c r="AC171" s="62"/>
      <c r="AD171" s="77"/>
    </row>
    <row r="172" spans="1:30" s="76" customFormat="1" x14ac:dyDescent="0.25">
      <c r="A172" s="62">
        <v>169</v>
      </c>
      <c r="B172" s="62">
        <v>10</v>
      </c>
      <c r="C172" s="62">
        <v>2</v>
      </c>
      <c r="D172" s="77" t="s">
        <v>339</v>
      </c>
      <c r="E172" s="77" t="s">
        <v>205</v>
      </c>
      <c r="F172" s="62"/>
      <c r="G172" s="62" t="s">
        <v>56</v>
      </c>
      <c r="H172" s="77" t="s">
        <v>206</v>
      </c>
      <c r="I172" s="62">
        <v>18</v>
      </c>
      <c r="J172" s="62">
        <v>18</v>
      </c>
      <c r="K172" s="62" t="s">
        <v>47</v>
      </c>
      <c r="L172" s="62" t="s">
        <v>61</v>
      </c>
      <c r="M172" s="62" t="s">
        <v>53</v>
      </c>
      <c r="N172" s="62" t="s">
        <v>48</v>
      </c>
      <c r="O172" s="62"/>
      <c r="P172" s="62" t="s">
        <v>197</v>
      </c>
      <c r="Q172" s="62" t="s">
        <v>207</v>
      </c>
      <c r="R172" s="81"/>
      <c r="S172" s="81">
        <f t="shared" si="20"/>
        <v>0</v>
      </c>
      <c r="T172" s="81"/>
      <c r="U172" s="81">
        <f t="shared" si="21"/>
        <v>0</v>
      </c>
      <c r="V172" s="81"/>
      <c r="W172" s="81">
        <f t="shared" si="22"/>
        <v>0</v>
      </c>
      <c r="X172" s="81"/>
      <c r="Y172" s="81">
        <f t="shared" si="23"/>
        <v>0</v>
      </c>
      <c r="Z172" s="81"/>
      <c r="AA172" s="81"/>
      <c r="AB172" s="81"/>
      <c r="AC172" s="62"/>
      <c r="AD172" s="77"/>
    </row>
    <row r="173" spans="1:30" s="76" customFormat="1" x14ac:dyDescent="0.25">
      <c r="A173" s="62">
        <v>170</v>
      </c>
      <c r="B173" s="62">
        <v>11</v>
      </c>
      <c r="C173" s="62">
        <v>2</v>
      </c>
      <c r="D173" s="77" t="s">
        <v>339</v>
      </c>
      <c r="E173" s="77" t="s">
        <v>348</v>
      </c>
      <c r="F173" s="62"/>
      <c r="G173" s="62" t="s">
        <v>56</v>
      </c>
      <c r="H173" s="77" t="s">
        <v>349</v>
      </c>
      <c r="I173" s="62">
        <v>1</v>
      </c>
      <c r="J173" s="62">
        <v>1</v>
      </c>
      <c r="K173" s="62" t="s">
        <v>47</v>
      </c>
      <c r="L173" s="62" t="s">
        <v>61</v>
      </c>
      <c r="M173" s="62" t="s">
        <v>53</v>
      </c>
      <c r="N173" s="62" t="s">
        <v>48</v>
      </c>
      <c r="O173" s="62"/>
      <c r="P173" s="62" t="s">
        <v>232</v>
      </c>
      <c r="Q173" s="62">
        <v>1731110062</v>
      </c>
      <c r="R173" s="81"/>
      <c r="S173" s="81">
        <f t="shared" si="20"/>
        <v>0</v>
      </c>
      <c r="T173" s="81"/>
      <c r="U173" s="81">
        <f t="shared" si="21"/>
        <v>0</v>
      </c>
      <c r="V173" s="81"/>
      <c r="W173" s="81">
        <f t="shared" si="22"/>
        <v>0</v>
      </c>
      <c r="X173" s="81"/>
      <c r="Y173" s="81">
        <f t="shared" si="23"/>
        <v>0</v>
      </c>
      <c r="Z173" s="81"/>
      <c r="AA173" s="81"/>
      <c r="AB173" s="81"/>
      <c r="AC173" s="62"/>
      <c r="AD173" s="77"/>
    </row>
    <row r="174" spans="1:30" s="76" customFormat="1" x14ac:dyDescent="0.25">
      <c r="A174" s="62">
        <v>171</v>
      </c>
      <c r="B174" s="62">
        <v>12</v>
      </c>
      <c r="C174" s="62">
        <v>2</v>
      </c>
      <c r="D174" s="77" t="s">
        <v>339</v>
      </c>
      <c r="E174" s="77" t="s">
        <v>248</v>
      </c>
      <c r="F174" s="62"/>
      <c r="G174" s="62" t="s">
        <v>56</v>
      </c>
      <c r="H174" s="77" t="s">
        <v>249</v>
      </c>
      <c r="I174" s="62">
        <v>2</v>
      </c>
      <c r="J174" s="62">
        <v>2</v>
      </c>
      <c r="K174" s="62" t="s">
        <v>47</v>
      </c>
      <c r="L174" s="62" t="s">
        <v>61</v>
      </c>
      <c r="M174" s="62" t="s">
        <v>53</v>
      </c>
      <c r="N174" s="62" t="s">
        <v>48</v>
      </c>
      <c r="O174" s="62"/>
      <c r="P174" s="62" t="s">
        <v>232</v>
      </c>
      <c r="Q174" s="62">
        <v>1731120066</v>
      </c>
      <c r="R174" s="81"/>
      <c r="S174" s="81">
        <f t="shared" si="20"/>
        <v>0</v>
      </c>
      <c r="T174" s="81"/>
      <c r="U174" s="81">
        <f t="shared" si="21"/>
        <v>0</v>
      </c>
      <c r="V174" s="81"/>
      <c r="W174" s="81">
        <f t="shared" si="22"/>
        <v>0</v>
      </c>
      <c r="X174" s="81"/>
      <c r="Y174" s="81">
        <f t="shared" si="23"/>
        <v>0</v>
      </c>
      <c r="Z174" s="81"/>
      <c r="AA174" s="81"/>
      <c r="AB174" s="81"/>
      <c r="AC174" s="62"/>
      <c r="AD174" s="77"/>
    </row>
    <row r="175" spans="1:30" s="76" customFormat="1" x14ac:dyDescent="0.25">
      <c r="A175" s="62">
        <v>172</v>
      </c>
      <c r="B175" s="62">
        <v>7000</v>
      </c>
      <c r="C175" s="62">
        <v>2</v>
      </c>
      <c r="D175" s="77" t="s">
        <v>339</v>
      </c>
      <c r="E175" s="77" t="s">
        <v>253</v>
      </c>
      <c r="F175" s="62"/>
      <c r="G175" s="62" t="s">
        <v>255</v>
      </c>
      <c r="H175" s="77" t="s">
        <v>254</v>
      </c>
      <c r="I175" s="62">
        <v>1</v>
      </c>
      <c r="J175" s="62">
        <v>1</v>
      </c>
      <c r="K175" s="62" t="s">
        <v>47</v>
      </c>
      <c r="L175" s="62" t="s">
        <v>61</v>
      </c>
      <c r="M175" s="62" t="s">
        <v>53</v>
      </c>
      <c r="N175" s="62" t="s">
        <v>60</v>
      </c>
      <c r="O175" s="62"/>
      <c r="P175" s="62"/>
      <c r="Q175" s="62"/>
      <c r="R175" s="81"/>
      <c r="S175" s="81">
        <f t="shared" si="20"/>
        <v>0</v>
      </c>
      <c r="T175" s="81"/>
      <c r="U175" s="81">
        <f t="shared" si="21"/>
        <v>0</v>
      </c>
      <c r="V175" s="81"/>
      <c r="W175" s="81">
        <f t="shared" si="22"/>
        <v>0</v>
      </c>
      <c r="X175" s="81"/>
      <c r="Y175" s="81">
        <f t="shared" si="23"/>
        <v>0</v>
      </c>
      <c r="Z175" s="81"/>
      <c r="AA175" s="81"/>
      <c r="AB175" s="81"/>
      <c r="AC175" s="62"/>
      <c r="AD175" s="77"/>
    </row>
    <row r="176" spans="1:30" s="76" customFormat="1" x14ac:dyDescent="0.25">
      <c r="A176" s="62">
        <v>173</v>
      </c>
      <c r="B176" s="62">
        <v>7000</v>
      </c>
      <c r="C176" s="62">
        <v>3</v>
      </c>
      <c r="D176" s="77" t="s">
        <v>253</v>
      </c>
      <c r="E176" s="77" t="s">
        <v>77</v>
      </c>
      <c r="F176" s="62"/>
      <c r="G176" s="62" t="s">
        <v>79</v>
      </c>
      <c r="H176" s="77" t="s">
        <v>78</v>
      </c>
      <c r="I176" s="62">
        <v>1</v>
      </c>
      <c r="J176" s="62">
        <v>1</v>
      </c>
      <c r="K176" s="62" t="s">
        <v>47</v>
      </c>
      <c r="L176" s="62" t="s">
        <v>61</v>
      </c>
      <c r="M176" s="62" t="s">
        <v>53</v>
      </c>
      <c r="N176" s="62" t="s">
        <v>60</v>
      </c>
      <c r="O176" s="62"/>
      <c r="P176" s="62"/>
      <c r="Q176" s="62"/>
      <c r="R176" s="81"/>
      <c r="S176" s="81">
        <f t="shared" si="20"/>
        <v>0</v>
      </c>
      <c r="T176" s="81"/>
      <c r="U176" s="81">
        <f t="shared" si="21"/>
        <v>0</v>
      </c>
      <c r="V176" s="81"/>
      <c r="W176" s="81">
        <f t="shared" si="22"/>
        <v>0</v>
      </c>
      <c r="X176" s="81"/>
      <c r="Y176" s="81">
        <f t="shared" si="23"/>
        <v>0</v>
      </c>
      <c r="Z176" s="81"/>
      <c r="AA176" s="81"/>
      <c r="AB176" s="81"/>
      <c r="AC176" s="62"/>
      <c r="AD176" s="77"/>
    </row>
    <row r="177" spans="1:30" s="76" customFormat="1" x14ac:dyDescent="0.25">
      <c r="A177" s="62">
        <v>174</v>
      </c>
      <c r="B177" s="62">
        <v>7002</v>
      </c>
      <c r="C177" s="62">
        <v>3</v>
      </c>
      <c r="D177" s="77" t="s">
        <v>253</v>
      </c>
      <c r="E177" s="77" t="s">
        <v>256</v>
      </c>
      <c r="F177" s="62"/>
      <c r="G177" s="62" t="s">
        <v>52</v>
      </c>
      <c r="H177" s="77" t="s">
        <v>257</v>
      </c>
      <c r="I177" s="62">
        <v>1</v>
      </c>
      <c r="J177" s="62">
        <v>1</v>
      </c>
      <c r="K177" s="62" t="s">
        <v>47</v>
      </c>
      <c r="L177" s="62" t="s">
        <v>61</v>
      </c>
      <c r="M177" s="62" t="s">
        <v>53</v>
      </c>
      <c r="N177" s="62" t="s">
        <v>60</v>
      </c>
      <c r="O177" s="62"/>
      <c r="P177" s="62" t="s">
        <v>258</v>
      </c>
      <c r="Q177" s="62">
        <v>14270</v>
      </c>
      <c r="R177" s="81"/>
      <c r="S177" s="81">
        <f t="shared" si="20"/>
        <v>0</v>
      </c>
      <c r="T177" s="81"/>
      <c r="U177" s="81">
        <f t="shared" si="21"/>
        <v>0</v>
      </c>
      <c r="V177" s="81"/>
      <c r="W177" s="81">
        <f t="shared" si="22"/>
        <v>0</v>
      </c>
      <c r="X177" s="81"/>
      <c r="Y177" s="81">
        <f t="shared" si="23"/>
        <v>0</v>
      </c>
      <c r="Z177" s="81"/>
      <c r="AA177" s="81"/>
      <c r="AB177" s="81"/>
      <c r="AC177" s="62"/>
      <c r="AD177" s="77"/>
    </row>
    <row r="178" spans="1:30" s="76" customFormat="1" x14ac:dyDescent="0.25">
      <c r="A178" s="62">
        <v>175</v>
      </c>
      <c r="B178" s="62">
        <v>7003</v>
      </c>
      <c r="C178" s="62">
        <v>3</v>
      </c>
      <c r="D178" s="77" t="s">
        <v>253</v>
      </c>
      <c r="E178" s="77" t="s">
        <v>259</v>
      </c>
      <c r="F178" s="62"/>
      <c r="G178" s="62" t="s">
        <v>52</v>
      </c>
      <c r="H178" s="77" t="s">
        <v>260</v>
      </c>
      <c r="I178" s="62">
        <v>1</v>
      </c>
      <c r="J178" s="62">
        <v>1</v>
      </c>
      <c r="K178" s="62" t="s">
        <v>47</v>
      </c>
      <c r="L178" s="62" t="s">
        <v>61</v>
      </c>
      <c r="M178" s="62" t="s">
        <v>53</v>
      </c>
      <c r="N178" s="62" t="s">
        <v>60</v>
      </c>
      <c r="O178" s="62"/>
      <c r="P178" s="62" t="s">
        <v>244</v>
      </c>
      <c r="Q178" s="62" t="s">
        <v>261</v>
      </c>
      <c r="R178" s="81"/>
      <c r="S178" s="81">
        <f t="shared" si="20"/>
        <v>0</v>
      </c>
      <c r="T178" s="81"/>
      <c r="U178" s="81">
        <f t="shared" si="21"/>
        <v>0</v>
      </c>
      <c r="V178" s="81"/>
      <c r="W178" s="81">
        <f t="shared" si="22"/>
        <v>0</v>
      </c>
      <c r="X178" s="81"/>
      <c r="Y178" s="81">
        <f t="shared" si="23"/>
        <v>0</v>
      </c>
      <c r="Z178" s="81"/>
      <c r="AA178" s="81"/>
      <c r="AB178" s="81"/>
      <c r="AC178" s="62"/>
      <c r="AD178" s="77"/>
    </row>
    <row r="179" spans="1:30" s="76" customFormat="1" x14ac:dyDescent="0.25">
      <c r="A179" s="62">
        <v>176</v>
      </c>
      <c r="B179" s="62">
        <v>7004</v>
      </c>
      <c r="C179" s="62">
        <v>3</v>
      </c>
      <c r="D179" s="77" t="s">
        <v>253</v>
      </c>
      <c r="E179" s="77" t="s">
        <v>262</v>
      </c>
      <c r="F179" s="62"/>
      <c r="G179" s="62" t="s">
        <v>56</v>
      </c>
      <c r="H179" s="77" t="s">
        <v>263</v>
      </c>
      <c r="I179" s="62">
        <v>1</v>
      </c>
      <c r="J179" s="62">
        <v>1</v>
      </c>
      <c r="K179" s="62" t="s">
        <v>47</v>
      </c>
      <c r="L179" s="62" t="s">
        <v>61</v>
      </c>
      <c r="M179" s="62" t="s">
        <v>53</v>
      </c>
      <c r="N179" s="62" t="s">
        <v>60</v>
      </c>
      <c r="O179" s="62"/>
      <c r="P179" s="62" t="s">
        <v>244</v>
      </c>
      <c r="Q179" s="62" t="s">
        <v>264</v>
      </c>
      <c r="R179" s="81"/>
      <c r="S179" s="81">
        <f t="shared" si="20"/>
        <v>0</v>
      </c>
      <c r="T179" s="81"/>
      <c r="U179" s="81">
        <f t="shared" si="21"/>
        <v>0</v>
      </c>
      <c r="V179" s="81"/>
      <c r="W179" s="81">
        <f t="shared" si="22"/>
        <v>0</v>
      </c>
      <c r="X179" s="81"/>
      <c r="Y179" s="81">
        <f t="shared" si="23"/>
        <v>0</v>
      </c>
      <c r="Z179" s="81"/>
      <c r="AA179" s="81"/>
      <c r="AB179" s="81"/>
      <c r="AC179" s="62"/>
      <c r="AD179" s="77"/>
    </row>
    <row r="180" spans="1:30" s="76" customFormat="1" x14ac:dyDescent="0.25">
      <c r="A180" s="62">
        <v>177</v>
      </c>
      <c r="B180" s="62">
        <v>7005</v>
      </c>
      <c r="C180" s="62">
        <v>3</v>
      </c>
      <c r="D180" s="77" t="s">
        <v>253</v>
      </c>
      <c r="E180" s="77" t="s">
        <v>265</v>
      </c>
      <c r="F180" s="62"/>
      <c r="G180" s="62" t="s">
        <v>56</v>
      </c>
      <c r="H180" s="77" t="s">
        <v>266</v>
      </c>
      <c r="I180" s="62">
        <v>1</v>
      </c>
      <c r="J180" s="62">
        <v>1</v>
      </c>
      <c r="K180" s="62" t="s">
        <v>47</v>
      </c>
      <c r="L180" s="62" t="s">
        <v>61</v>
      </c>
      <c r="M180" s="62" t="s">
        <v>53</v>
      </c>
      <c r="N180" s="62" t="s">
        <v>60</v>
      </c>
      <c r="O180" s="62"/>
      <c r="P180" s="62" t="s">
        <v>244</v>
      </c>
      <c r="Q180" s="62" t="s">
        <v>267</v>
      </c>
      <c r="R180" s="81"/>
      <c r="S180" s="81">
        <f t="shared" si="20"/>
        <v>0</v>
      </c>
      <c r="T180" s="81"/>
      <c r="U180" s="81">
        <f t="shared" si="21"/>
        <v>0</v>
      </c>
      <c r="V180" s="81"/>
      <c r="W180" s="81">
        <f t="shared" si="22"/>
        <v>0</v>
      </c>
      <c r="X180" s="81"/>
      <c r="Y180" s="81">
        <f t="shared" si="23"/>
        <v>0</v>
      </c>
      <c r="Z180" s="81"/>
      <c r="AA180" s="81"/>
      <c r="AB180" s="81"/>
      <c r="AC180" s="62"/>
      <c r="AD180" s="77"/>
    </row>
    <row r="181" spans="1:30" s="76" customFormat="1" x14ac:dyDescent="0.25">
      <c r="A181" s="62">
        <v>178</v>
      </c>
      <c r="B181" s="62">
        <v>7006</v>
      </c>
      <c r="C181" s="62">
        <v>3</v>
      </c>
      <c r="D181" s="77" t="s">
        <v>253</v>
      </c>
      <c r="E181" s="77" t="s">
        <v>268</v>
      </c>
      <c r="F181" s="62"/>
      <c r="G181" s="62" t="s">
        <v>52</v>
      </c>
      <c r="H181" s="77" t="s">
        <v>269</v>
      </c>
      <c r="I181" s="62">
        <v>1</v>
      </c>
      <c r="J181" s="62">
        <v>1</v>
      </c>
      <c r="K181" s="62" t="s">
        <v>47</v>
      </c>
      <c r="L181" s="62" t="s">
        <v>61</v>
      </c>
      <c r="M181" s="62" t="s">
        <v>53</v>
      </c>
      <c r="N181" s="62" t="s">
        <v>60</v>
      </c>
      <c r="O181" s="62"/>
      <c r="P181" s="62"/>
      <c r="Q181" s="62"/>
      <c r="R181" s="81"/>
      <c r="S181" s="81">
        <f t="shared" si="20"/>
        <v>0</v>
      </c>
      <c r="T181" s="81"/>
      <c r="U181" s="81">
        <f t="shared" si="21"/>
        <v>0</v>
      </c>
      <c r="V181" s="81"/>
      <c r="W181" s="81">
        <f t="shared" si="22"/>
        <v>0</v>
      </c>
      <c r="X181" s="81"/>
      <c r="Y181" s="81">
        <f t="shared" si="23"/>
        <v>0</v>
      </c>
      <c r="Z181" s="81"/>
      <c r="AA181" s="81"/>
      <c r="AB181" s="81"/>
      <c r="AC181" s="62"/>
      <c r="AD181" s="77"/>
    </row>
    <row r="182" spans="1:30" s="76" customFormat="1" x14ac:dyDescent="0.25">
      <c r="A182" s="62">
        <v>179</v>
      </c>
      <c r="B182" s="62">
        <v>7007</v>
      </c>
      <c r="C182" s="62">
        <v>3</v>
      </c>
      <c r="D182" s="77" t="s">
        <v>253</v>
      </c>
      <c r="E182" s="77" t="s">
        <v>270</v>
      </c>
      <c r="F182" s="62"/>
      <c r="G182" s="62" t="s">
        <v>52</v>
      </c>
      <c r="H182" s="77" t="s">
        <v>271</v>
      </c>
      <c r="I182" s="62">
        <v>1</v>
      </c>
      <c r="J182" s="62">
        <v>1</v>
      </c>
      <c r="K182" s="62" t="s">
        <v>47</v>
      </c>
      <c r="L182" s="62" t="s">
        <v>61</v>
      </c>
      <c r="M182" s="62" t="s">
        <v>53</v>
      </c>
      <c r="N182" s="62" t="s">
        <v>60</v>
      </c>
      <c r="O182" s="62"/>
      <c r="P182" s="62"/>
      <c r="Q182" s="62"/>
      <c r="R182" s="81"/>
      <c r="S182" s="81">
        <f t="shared" si="20"/>
        <v>0</v>
      </c>
      <c r="T182" s="81"/>
      <c r="U182" s="81">
        <f t="shared" si="21"/>
        <v>0</v>
      </c>
      <c r="V182" s="81"/>
      <c r="W182" s="81">
        <f t="shared" si="22"/>
        <v>0</v>
      </c>
      <c r="X182" s="81"/>
      <c r="Y182" s="81">
        <f t="shared" si="23"/>
        <v>0</v>
      </c>
      <c r="Z182" s="81"/>
      <c r="AA182" s="81"/>
      <c r="AB182" s="81"/>
      <c r="AC182" s="62"/>
      <c r="AD182" s="77"/>
    </row>
    <row r="183" spans="1:30" s="76" customFormat="1" x14ac:dyDescent="0.25">
      <c r="A183" s="62">
        <v>180</v>
      </c>
      <c r="B183" s="62">
        <v>7008</v>
      </c>
      <c r="C183" s="62">
        <v>3</v>
      </c>
      <c r="D183" s="77" t="s">
        <v>253</v>
      </c>
      <c r="E183" s="77" t="s">
        <v>216</v>
      </c>
      <c r="F183" s="62"/>
      <c r="G183" s="62" t="s">
        <v>52</v>
      </c>
      <c r="H183" s="77" t="s">
        <v>217</v>
      </c>
      <c r="I183" s="62">
        <v>1</v>
      </c>
      <c r="J183" s="62">
        <v>1</v>
      </c>
      <c r="K183" s="62" t="s">
        <v>47</v>
      </c>
      <c r="L183" s="62" t="s">
        <v>61</v>
      </c>
      <c r="M183" s="62" t="s">
        <v>53</v>
      </c>
      <c r="N183" s="62" t="s">
        <v>60</v>
      </c>
      <c r="O183" s="62"/>
      <c r="P183" s="62" t="s">
        <v>211</v>
      </c>
      <c r="Q183" s="62" t="s">
        <v>218</v>
      </c>
      <c r="R183" s="81"/>
      <c r="S183" s="81">
        <f t="shared" si="20"/>
        <v>0</v>
      </c>
      <c r="T183" s="81"/>
      <c r="U183" s="81">
        <f t="shared" si="21"/>
        <v>0</v>
      </c>
      <c r="V183" s="81"/>
      <c r="W183" s="81">
        <f t="shared" si="22"/>
        <v>0</v>
      </c>
      <c r="X183" s="81"/>
      <c r="Y183" s="81">
        <f t="shared" si="23"/>
        <v>0</v>
      </c>
      <c r="Z183" s="81"/>
      <c r="AA183" s="81"/>
      <c r="AB183" s="81"/>
      <c r="AC183" s="62"/>
      <c r="AD183" s="77"/>
    </row>
    <row r="184" spans="1:30" s="76" customFormat="1" x14ac:dyDescent="0.25">
      <c r="A184" s="62">
        <v>181</v>
      </c>
      <c r="B184" s="62">
        <v>7009</v>
      </c>
      <c r="C184" s="62">
        <v>3</v>
      </c>
      <c r="D184" s="77" t="s">
        <v>253</v>
      </c>
      <c r="E184" s="77" t="s">
        <v>272</v>
      </c>
      <c r="F184" s="62"/>
      <c r="G184" s="62" t="s">
        <v>52</v>
      </c>
      <c r="H184" s="77" t="s">
        <v>273</v>
      </c>
      <c r="I184" s="62">
        <v>1</v>
      </c>
      <c r="J184" s="62">
        <v>1</v>
      </c>
      <c r="K184" s="62" t="s">
        <v>47</v>
      </c>
      <c r="L184" s="62" t="s">
        <v>61</v>
      </c>
      <c r="M184" s="62" t="s">
        <v>53</v>
      </c>
      <c r="N184" s="62" t="s">
        <v>60</v>
      </c>
      <c r="O184" s="62"/>
      <c r="P184" s="62" t="s">
        <v>275</v>
      </c>
      <c r="Q184" s="62" t="s">
        <v>274</v>
      </c>
      <c r="R184" s="81"/>
      <c r="S184" s="81">
        <f t="shared" si="20"/>
        <v>0</v>
      </c>
      <c r="T184" s="81"/>
      <c r="U184" s="81">
        <f t="shared" si="21"/>
        <v>0</v>
      </c>
      <c r="V184" s="81"/>
      <c r="W184" s="81">
        <f t="shared" si="22"/>
        <v>0</v>
      </c>
      <c r="X184" s="81"/>
      <c r="Y184" s="81">
        <f t="shared" si="23"/>
        <v>0</v>
      </c>
      <c r="Z184" s="81"/>
      <c r="AA184" s="81"/>
      <c r="AB184" s="81"/>
      <c r="AC184" s="62"/>
      <c r="AD184" s="77"/>
    </row>
    <row r="185" spans="1:30" s="76" customFormat="1" x14ac:dyDescent="0.25">
      <c r="A185" s="62">
        <v>182</v>
      </c>
      <c r="B185" s="62">
        <v>7010</v>
      </c>
      <c r="C185" s="62">
        <v>3</v>
      </c>
      <c r="D185" s="77" t="s">
        <v>253</v>
      </c>
      <c r="E185" s="77" t="s">
        <v>276</v>
      </c>
      <c r="F185" s="62"/>
      <c r="G185" s="62" t="s">
        <v>52</v>
      </c>
      <c r="H185" s="77" t="s">
        <v>277</v>
      </c>
      <c r="I185" s="62">
        <v>1</v>
      </c>
      <c r="J185" s="62">
        <v>1</v>
      </c>
      <c r="K185" s="62" t="s">
        <v>47</v>
      </c>
      <c r="L185" s="62" t="s">
        <v>61</v>
      </c>
      <c r="M185" s="62" t="s">
        <v>53</v>
      </c>
      <c r="N185" s="62" t="s">
        <v>60</v>
      </c>
      <c r="O185" s="62"/>
      <c r="P185" s="62" t="s">
        <v>211</v>
      </c>
      <c r="Q185" s="62" t="s">
        <v>278</v>
      </c>
      <c r="R185" s="81"/>
      <c r="S185" s="81">
        <f t="shared" si="20"/>
        <v>0</v>
      </c>
      <c r="T185" s="81"/>
      <c r="U185" s="81">
        <f t="shared" si="21"/>
        <v>0</v>
      </c>
      <c r="V185" s="81"/>
      <c r="W185" s="81">
        <f t="shared" si="22"/>
        <v>0</v>
      </c>
      <c r="X185" s="81"/>
      <c r="Y185" s="81">
        <f t="shared" si="23"/>
        <v>0</v>
      </c>
      <c r="Z185" s="81"/>
      <c r="AA185" s="81"/>
      <c r="AB185" s="81"/>
      <c r="AC185" s="62"/>
      <c r="AD185" s="77"/>
    </row>
    <row r="186" spans="1:30" s="76" customFormat="1" x14ac:dyDescent="0.25">
      <c r="A186" s="62">
        <v>183</v>
      </c>
      <c r="B186" s="62">
        <v>7011</v>
      </c>
      <c r="C186" s="62">
        <v>3</v>
      </c>
      <c r="D186" s="77" t="s">
        <v>253</v>
      </c>
      <c r="E186" s="77" t="s">
        <v>279</v>
      </c>
      <c r="F186" s="62"/>
      <c r="G186" s="62" t="s">
        <v>52</v>
      </c>
      <c r="H186" s="77" t="s">
        <v>280</v>
      </c>
      <c r="I186" s="62">
        <v>1</v>
      </c>
      <c r="J186" s="62">
        <v>1</v>
      </c>
      <c r="K186" s="62" t="s">
        <v>47</v>
      </c>
      <c r="L186" s="62" t="s">
        <v>61</v>
      </c>
      <c r="M186" s="62" t="s">
        <v>53</v>
      </c>
      <c r="N186" s="62" t="s">
        <v>60</v>
      </c>
      <c r="O186" s="62"/>
      <c r="P186" s="62" t="s">
        <v>211</v>
      </c>
      <c r="Q186" s="62" t="s">
        <v>281</v>
      </c>
      <c r="R186" s="81"/>
      <c r="S186" s="81">
        <f t="shared" si="20"/>
        <v>0</v>
      </c>
      <c r="T186" s="81"/>
      <c r="U186" s="81">
        <f t="shared" si="21"/>
        <v>0</v>
      </c>
      <c r="V186" s="81"/>
      <c r="W186" s="81">
        <f t="shared" si="22"/>
        <v>0</v>
      </c>
      <c r="X186" s="81"/>
      <c r="Y186" s="81">
        <f t="shared" si="23"/>
        <v>0</v>
      </c>
      <c r="Z186" s="81"/>
      <c r="AA186" s="81"/>
      <c r="AB186" s="81"/>
      <c r="AC186" s="62"/>
      <c r="AD186" s="77"/>
    </row>
    <row r="187" spans="1:30" s="76" customFormat="1" x14ac:dyDescent="0.25">
      <c r="A187" s="62">
        <v>184</v>
      </c>
      <c r="B187" s="62">
        <v>7012</v>
      </c>
      <c r="C187" s="62">
        <v>3</v>
      </c>
      <c r="D187" s="77" t="s">
        <v>253</v>
      </c>
      <c r="E187" s="77" t="s">
        <v>282</v>
      </c>
      <c r="F187" s="62"/>
      <c r="G187" s="62" t="s">
        <v>56</v>
      </c>
      <c r="H187" s="77" t="s">
        <v>283</v>
      </c>
      <c r="I187" s="62">
        <v>1</v>
      </c>
      <c r="J187" s="62">
        <v>1</v>
      </c>
      <c r="K187" s="62" t="s">
        <v>47</v>
      </c>
      <c r="L187" s="62" t="s">
        <v>61</v>
      </c>
      <c r="M187" s="62" t="s">
        <v>53</v>
      </c>
      <c r="N187" s="62" t="s">
        <v>60</v>
      </c>
      <c r="O187" s="62"/>
      <c r="P187" s="62" t="s">
        <v>211</v>
      </c>
      <c r="Q187" s="62" t="s">
        <v>284</v>
      </c>
      <c r="R187" s="81"/>
      <c r="S187" s="81">
        <f t="shared" si="20"/>
        <v>0</v>
      </c>
      <c r="T187" s="81"/>
      <c r="U187" s="81">
        <f t="shared" si="21"/>
        <v>0</v>
      </c>
      <c r="V187" s="81"/>
      <c r="W187" s="81">
        <f t="shared" si="22"/>
        <v>0</v>
      </c>
      <c r="X187" s="81"/>
      <c r="Y187" s="81">
        <f t="shared" si="23"/>
        <v>0</v>
      </c>
      <c r="Z187" s="81"/>
      <c r="AA187" s="81"/>
      <c r="AB187" s="81"/>
      <c r="AC187" s="62"/>
      <c r="AD187" s="77"/>
    </row>
    <row r="188" spans="1:30" s="76" customFormat="1" x14ac:dyDescent="0.25">
      <c r="A188" s="62">
        <v>185</v>
      </c>
      <c r="B188" s="62">
        <v>7013</v>
      </c>
      <c r="C188" s="62">
        <v>3</v>
      </c>
      <c r="D188" s="77" t="s">
        <v>253</v>
      </c>
      <c r="E188" s="77" t="s">
        <v>63</v>
      </c>
      <c r="F188" s="62"/>
      <c r="G188" s="62" t="s">
        <v>65</v>
      </c>
      <c r="H188" s="77" t="s">
        <v>64</v>
      </c>
      <c r="I188" s="62">
        <v>1</v>
      </c>
      <c r="J188" s="62">
        <v>1</v>
      </c>
      <c r="K188" s="62" t="s">
        <v>47</v>
      </c>
      <c r="L188" s="62" t="s">
        <v>61</v>
      </c>
      <c r="M188" s="62" t="s">
        <v>53</v>
      </c>
      <c r="N188" s="62" t="s">
        <v>60</v>
      </c>
      <c r="O188" s="62"/>
      <c r="P188" s="62"/>
      <c r="Q188" s="62"/>
      <c r="R188" s="81"/>
      <c r="S188" s="81">
        <f t="shared" si="20"/>
        <v>0</v>
      </c>
      <c r="T188" s="81"/>
      <c r="U188" s="81">
        <f t="shared" si="21"/>
        <v>0</v>
      </c>
      <c r="V188" s="81"/>
      <c r="W188" s="81">
        <f t="shared" si="22"/>
        <v>0</v>
      </c>
      <c r="X188" s="81"/>
      <c r="Y188" s="81">
        <f t="shared" si="23"/>
        <v>0</v>
      </c>
      <c r="Z188" s="81"/>
      <c r="AA188" s="81"/>
      <c r="AB188" s="81"/>
      <c r="AC188" s="62"/>
      <c r="AD188" s="77"/>
    </row>
    <row r="189" spans="1:30" s="76" customFormat="1" x14ac:dyDescent="0.25">
      <c r="A189" s="62">
        <v>186</v>
      </c>
      <c r="B189" s="62">
        <v>7014</v>
      </c>
      <c r="C189" s="62">
        <v>3</v>
      </c>
      <c r="D189" s="77" t="s">
        <v>253</v>
      </c>
      <c r="E189" s="77" t="s">
        <v>285</v>
      </c>
      <c r="F189" s="62"/>
      <c r="G189" s="62" t="s">
        <v>116</v>
      </c>
      <c r="H189" s="77" t="s">
        <v>286</v>
      </c>
      <c r="I189" s="62">
        <v>1</v>
      </c>
      <c r="J189" s="62">
        <v>1</v>
      </c>
      <c r="K189" s="62" t="s">
        <v>47</v>
      </c>
      <c r="L189" s="62" t="s">
        <v>61</v>
      </c>
      <c r="M189" s="62" t="s">
        <v>53</v>
      </c>
      <c r="N189" s="62" t="s">
        <v>60</v>
      </c>
      <c r="O189" s="62"/>
      <c r="P189" s="62"/>
      <c r="Q189" s="62"/>
      <c r="R189" s="81"/>
      <c r="S189" s="81">
        <f t="shared" si="20"/>
        <v>0</v>
      </c>
      <c r="T189" s="81"/>
      <c r="U189" s="81">
        <f t="shared" si="21"/>
        <v>0</v>
      </c>
      <c r="V189" s="81"/>
      <c r="W189" s="81">
        <f t="shared" si="22"/>
        <v>0</v>
      </c>
      <c r="X189" s="81"/>
      <c r="Y189" s="81">
        <f t="shared" si="23"/>
        <v>0</v>
      </c>
      <c r="Z189" s="81"/>
      <c r="AA189" s="81"/>
      <c r="AB189" s="81"/>
      <c r="AC189" s="62"/>
      <c r="AD189" s="77"/>
    </row>
    <row r="190" spans="1:30" s="76" customFormat="1" x14ac:dyDescent="0.25">
      <c r="A190" s="62">
        <v>187</v>
      </c>
      <c r="B190" s="62">
        <v>7001</v>
      </c>
      <c r="C190" s="62">
        <v>2</v>
      </c>
      <c r="D190" s="77" t="s">
        <v>339</v>
      </c>
      <c r="E190" s="77" t="s">
        <v>77</v>
      </c>
      <c r="F190" s="62"/>
      <c r="G190" s="62" t="s">
        <v>79</v>
      </c>
      <c r="H190" s="77" t="s">
        <v>78</v>
      </c>
      <c r="I190" s="62">
        <v>1</v>
      </c>
      <c r="J190" s="62">
        <v>1</v>
      </c>
      <c r="K190" s="62" t="s">
        <v>47</v>
      </c>
      <c r="L190" s="62" t="s">
        <v>61</v>
      </c>
      <c r="M190" s="62" t="s">
        <v>53</v>
      </c>
      <c r="N190" s="62" t="s">
        <v>60</v>
      </c>
      <c r="O190" s="62"/>
      <c r="P190" s="62"/>
      <c r="Q190" s="62"/>
      <c r="R190" s="81"/>
      <c r="S190" s="81">
        <f t="shared" si="20"/>
        <v>0</v>
      </c>
      <c r="T190" s="81"/>
      <c r="U190" s="81">
        <f t="shared" si="21"/>
        <v>0</v>
      </c>
      <c r="V190" s="81"/>
      <c r="W190" s="81">
        <f t="shared" si="22"/>
        <v>0</v>
      </c>
      <c r="X190" s="81"/>
      <c r="Y190" s="81">
        <f t="shared" si="23"/>
        <v>0</v>
      </c>
      <c r="Z190" s="81"/>
      <c r="AA190" s="81"/>
      <c r="AB190" s="81"/>
      <c r="AC190" s="62"/>
      <c r="AD190" s="77"/>
    </row>
    <row r="191" spans="1:30" s="76" customFormat="1" x14ac:dyDescent="0.25">
      <c r="A191" s="62">
        <v>188</v>
      </c>
      <c r="B191" s="62">
        <v>7002</v>
      </c>
      <c r="C191" s="62">
        <v>2</v>
      </c>
      <c r="D191" s="77" t="s">
        <v>339</v>
      </c>
      <c r="E191" s="77" t="s">
        <v>74</v>
      </c>
      <c r="F191" s="62"/>
      <c r="G191" s="62" t="s">
        <v>76</v>
      </c>
      <c r="H191" s="77" t="s">
        <v>75</v>
      </c>
      <c r="I191" s="62">
        <v>1</v>
      </c>
      <c r="J191" s="62">
        <v>1</v>
      </c>
      <c r="K191" s="62" t="s">
        <v>47</v>
      </c>
      <c r="L191" s="62" t="s">
        <v>61</v>
      </c>
      <c r="M191" s="62" t="s">
        <v>53</v>
      </c>
      <c r="N191" s="62" t="s">
        <v>60</v>
      </c>
      <c r="O191" s="62"/>
      <c r="P191" s="62"/>
      <c r="Q191" s="62"/>
      <c r="R191" s="81"/>
      <c r="S191" s="81">
        <f t="shared" si="20"/>
        <v>0</v>
      </c>
      <c r="T191" s="81"/>
      <c r="U191" s="81">
        <f t="shared" si="21"/>
        <v>0</v>
      </c>
      <c r="V191" s="81"/>
      <c r="W191" s="81">
        <f t="shared" si="22"/>
        <v>0</v>
      </c>
      <c r="X191" s="81"/>
      <c r="Y191" s="81">
        <f t="shared" si="23"/>
        <v>0</v>
      </c>
      <c r="Z191" s="81"/>
      <c r="AA191" s="81"/>
      <c r="AB191" s="81"/>
      <c r="AC191" s="62"/>
      <c r="AD191" s="77"/>
    </row>
    <row r="192" spans="1:30" s="76" customFormat="1" x14ac:dyDescent="0.25">
      <c r="A192" s="61">
        <v>189</v>
      </c>
      <c r="B192" s="61">
        <v>40</v>
      </c>
      <c r="C192" s="61">
        <v>1</v>
      </c>
      <c r="D192" s="76" t="s">
        <v>49</v>
      </c>
      <c r="E192" s="76" t="s">
        <v>350</v>
      </c>
      <c r="F192" s="61" t="s">
        <v>971</v>
      </c>
      <c r="G192" s="61" t="s">
        <v>52</v>
      </c>
      <c r="H192" s="76" t="s">
        <v>351</v>
      </c>
      <c r="I192" s="61">
        <v>1</v>
      </c>
      <c r="J192" s="61">
        <v>1</v>
      </c>
      <c r="K192" s="61" t="s">
        <v>47</v>
      </c>
      <c r="L192" s="61" t="s">
        <v>61</v>
      </c>
      <c r="M192" s="61" t="s">
        <v>53</v>
      </c>
      <c r="N192" s="61" t="s">
        <v>48</v>
      </c>
      <c r="O192" s="61" t="s">
        <v>969</v>
      </c>
      <c r="P192" s="61"/>
      <c r="Q192" s="61"/>
      <c r="R192" s="80">
        <f>VLOOKUP(E:E,'[1]853-334065-009'!$A:$F,6,0)</f>
        <v>71.135999999999996</v>
      </c>
      <c r="S192" s="80">
        <f t="shared" si="20"/>
        <v>71.135999999999996</v>
      </c>
      <c r="T192" s="80">
        <f>VLOOKUP(E:E,'[1]853-334065-009'!$A:$H,8,0)</f>
        <v>69.26400000000001</v>
      </c>
      <c r="U192" s="80">
        <f t="shared" si="21"/>
        <v>69.26400000000001</v>
      </c>
      <c r="V192" s="80">
        <f>VLOOKUP(E:E,'[1]853-334065-009'!$A:$J,10,0)</f>
        <v>67.391999999999996</v>
      </c>
      <c r="W192" s="80">
        <f t="shared" si="22"/>
        <v>67.391999999999996</v>
      </c>
      <c r="X192" s="80">
        <f>VLOOKUP(E:E,'[1]853-334065-009'!$A:$L,12,0)</f>
        <v>65.52</v>
      </c>
      <c r="Y192" s="80">
        <f t="shared" si="23"/>
        <v>65.52</v>
      </c>
      <c r="Z192" s="80">
        <f>VLOOKUP(E:E,'[2]costed bom'!$E$2:$AA$941,23,0)</f>
        <v>62.4</v>
      </c>
      <c r="AA192" s="80">
        <f>J192*Z192</f>
        <v>62.4</v>
      </c>
      <c r="AB192" s="80">
        <f>Y192-AA192</f>
        <v>3.1199999999999974</v>
      </c>
      <c r="AC192" s="61">
        <v>126</v>
      </c>
      <c r="AD192" s="76" t="s">
        <v>955</v>
      </c>
    </row>
    <row r="193" spans="1:30" s="77" customFormat="1" x14ac:dyDescent="0.25">
      <c r="A193" s="62">
        <v>190</v>
      </c>
      <c r="B193" s="62">
        <v>1</v>
      </c>
      <c r="C193" s="62">
        <v>2</v>
      </c>
      <c r="D193" s="77" t="s">
        <v>350</v>
      </c>
      <c r="E193" s="77" t="s">
        <v>276</v>
      </c>
      <c r="F193" s="62"/>
      <c r="G193" s="62" t="s">
        <v>52</v>
      </c>
      <c r="H193" s="77" t="s">
        <v>277</v>
      </c>
      <c r="I193" s="62">
        <v>2</v>
      </c>
      <c r="J193" s="62">
        <v>2</v>
      </c>
      <c r="K193" s="62" t="s">
        <v>47</v>
      </c>
      <c r="L193" s="62" t="s">
        <v>61</v>
      </c>
      <c r="M193" s="62" t="s">
        <v>53</v>
      </c>
      <c r="N193" s="62" t="s">
        <v>48</v>
      </c>
      <c r="O193" s="62"/>
      <c r="P193" s="62" t="s">
        <v>211</v>
      </c>
      <c r="Q193" s="62" t="s">
        <v>278</v>
      </c>
      <c r="R193" s="81"/>
      <c r="S193" s="81">
        <f t="shared" si="20"/>
        <v>0</v>
      </c>
      <c r="T193" s="81"/>
      <c r="U193" s="81">
        <f t="shared" si="21"/>
        <v>0</v>
      </c>
      <c r="V193" s="81"/>
      <c r="W193" s="81">
        <f t="shared" si="22"/>
        <v>0</v>
      </c>
      <c r="X193" s="81"/>
      <c r="Y193" s="81">
        <f t="shared" si="23"/>
        <v>0</v>
      </c>
      <c r="Z193" s="81"/>
      <c r="AA193" s="81"/>
      <c r="AB193" s="81"/>
      <c r="AC193" s="62"/>
    </row>
    <row r="194" spans="1:30" s="77" customFormat="1" x14ac:dyDescent="0.25">
      <c r="A194" s="62">
        <v>191</v>
      </c>
      <c r="B194" s="62">
        <v>2</v>
      </c>
      <c r="C194" s="62">
        <v>2</v>
      </c>
      <c r="D194" s="77" t="s">
        <v>350</v>
      </c>
      <c r="E194" s="77" t="s">
        <v>352</v>
      </c>
      <c r="F194" s="62"/>
      <c r="G194" s="62" t="s">
        <v>52</v>
      </c>
      <c r="H194" s="77" t="s">
        <v>353</v>
      </c>
      <c r="I194" s="62">
        <v>0.5</v>
      </c>
      <c r="J194" s="62">
        <v>0.5</v>
      </c>
      <c r="K194" s="62" t="s">
        <v>191</v>
      </c>
      <c r="L194" s="62" t="s">
        <v>61</v>
      </c>
      <c r="M194" s="62" t="s">
        <v>53</v>
      </c>
      <c r="N194" s="62" t="s">
        <v>48</v>
      </c>
      <c r="O194" s="62"/>
      <c r="P194" s="62" t="s">
        <v>211</v>
      </c>
      <c r="Q194" s="62" t="s">
        <v>354</v>
      </c>
      <c r="R194" s="81"/>
      <c r="S194" s="81">
        <f t="shared" si="20"/>
        <v>0</v>
      </c>
      <c r="T194" s="81"/>
      <c r="U194" s="81">
        <f t="shared" si="21"/>
        <v>0</v>
      </c>
      <c r="V194" s="81"/>
      <c r="W194" s="81">
        <f t="shared" si="22"/>
        <v>0</v>
      </c>
      <c r="X194" s="81"/>
      <c r="Y194" s="81">
        <f t="shared" si="23"/>
        <v>0</v>
      </c>
      <c r="Z194" s="81"/>
      <c r="AA194" s="81"/>
      <c r="AB194" s="81"/>
      <c r="AC194" s="62"/>
    </row>
    <row r="195" spans="1:30" s="77" customFormat="1" x14ac:dyDescent="0.25">
      <c r="A195" s="62">
        <v>192</v>
      </c>
      <c r="B195" s="62">
        <v>11</v>
      </c>
      <c r="C195" s="62">
        <v>2</v>
      </c>
      <c r="D195" s="77" t="s">
        <v>350</v>
      </c>
      <c r="E195" s="77" t="s">
        <v>194</v>
      </c>
      <c r="F195" s="62"/>
      <c r="G195" s="62" t="s">
        <v>56</v>
      </c>
      <c r="H195" s="77" t="s">
        <v>195</v>
      </c>
      <c r="I195" s="62">
        <v>1</v>
      </c>
      <c r="J195" s="62">
        <v>1</v>
      </c>
      <c r="K195" s="62" t="s">
        <v>47</v>
      </c>
      <c r="L195" s="62" t="s">
        <v>61</v>
      </c>
      <c r="M195" s="62" t="s">
        <v>53</v>
      </c>
      <c r="N195" s="62" t="s">
        <v>48</v>
      </c>
      <c r="O195" s="62"/>
      <c r="P195" s="62" t="s">
        <v>197</v>
      </c>
      <c r="Q195" s="62" t="s">
        <v>196</v>
      </c>
      <c r="R195" s="81"/>
      <c r="S195" s="81">
        <f t="shared" si="20"/>
        <v>0</v>
      </c>
      <c r="T195" s="81"/>
      <c r="U195" s="81">
        <f t="shared" si="21"/>
        <v>0</v>
      </c>
      <c r="V195" s="81"/>
      <c r="W195" s="81">
        <f t="shared" si="22"/>
        <v>0</v>
      </c>
      <c r="X195" s="81"/>
      <c r="Y195" s="81">
        <f t="shared" si="23"/>
        <v>0</v>
      </c>
      <c r="Z195" s="81"/>
      <c r="AA195" s="81"/>
      <c r="AB195" s="81"/>
      <c r="AC195" s="62"/>
    </row>
    <row r="196" spans="1:30" s="77" customFormat="1" x14ac:dyDescent="0.25">
      <c r="A196" s="62">
        <v>193</v>
      </c>
      <c r="B196" s="62">
        <v>12</v>
      </c>
      <c r="C196" s="62">
        <v>2</v>
      </c>
      <c r="D196" s="77" t="s">
        <v>350</v>
      </c>
      <c r="E196" s="77" t="s">
        <v>230</v>
      </c>
      <c r="F196" s="62"/>
      <c r="G196" s="62" t="s">
        <v>56</v>
      </c>
      <c r="H196" s="77" t="s">
        <v>231</v>
      </c>
      <c r="I196" s="62">
        <v>1</v>
      </c>
      <c r="J196" s="62">
        <v>1</v>
      </c>
      <c r="K196" s="62" t="s">
        <v>47</v>
      </c>
      <c r="L196" s="62" t="s">
        <v>61</v>
      </c>
      <c r="M196" s="62" t="s">
        <v>53</v>
      </c>
      <c r="N196" s="62" t="s">
        <v>48</v>
      </c>
      <c r="O196" s="62"/>
      <c r="P196" s="62" t="s">
        <v>232</v>
      </c>
      <c r="Q196" s="62">
        <v>1727040095</v>
      </c>
      <c r="R196" s="81"/>
      <c r="S196" s="81">
        <f t="shared" ref="S196:S259" si="24">J196*R196</f>
        <v>0</v>
      </c>
      <c r="T196" s="81"/>
      <c r="U196" s="81">
        <f t="shared" ref="U196:U259" si="25">J196*T196</f>
        <v>0</v>
      </c>
      <c r="V196" s="81"/>
      <c r="W196" s="81">
        <f t="shared" ref="W196:W259" si="26">J196*V196</f>
        <v>0</v>
      </c>
      <c r="X196" s="81"/>
      <c r="Y196" s="81">
        <f t="shared" ref="Y196:Y259" si="27">J196*X196</f>
        <v>0</v>
      </c>
      <c r="Z196" s="81"/>
      <c r="AA196" s="81"/>
      <c r="AB196" s="81"/>
      <c r="AC196" s="62"/>
    </row>
    <row r="197" spans="1:30" s="77" customFormat="1" x14ac:dyDescent="0.25">
      <c r="A197" s="62">
        <v>194</v>
      </c>
      <c r="B197" s="62">
        <v>13</v>
      </c>
      <c r="C197" s="62">
        <v>2</v>
      </c>
      <c r="D197" s="77" t="s">
        <v>350</v>
      </c>
      <c r="E197" s="77" t="s">
        <v>248</v>
      </c>
      <c r="F197" s="62"/>
      <c r="G197" s="62" t="s">
        <v>56</v>
      </c>
      <c r="H197" s="77" t="s">
        <v>249</v>
      </c>
      <c r="I197" s="62">
        <v>2</v>
      </c>
      <c r="J197" s="62">
        <v>2</v>
      </c>
      <c r="K197" s="62" t="s">
        <v>47</v>
      </c>
      <c r="L197" s="62" t="s">
        <v>61</v>
      </c>
      <c r="M197" s="62" t="s">
        <v>53</v>
      </c>
      <c r="N197" s="62" t="s">
        <v>48</v>
      </c>
      <c r="O197" s="62"/>
      <c r="P197" s="62" t="s">
        <v>232</v>
      </c>
      <c r="Q197" s="62">
        <v>1731120066</v>
      </c>
      <c r="R197" s="81"/>
      <c r="S197" s="81">
        <f t="shared" si="24"/>
        <v>0</v>
      </c>
      <c r="T197" s="81"/>
      <c r="U197" s="81">
        <f t="shared" si="25"/>
        <v>0</v>
      </c>
      <c r="V197" s="81"/>
      <c r="W197" s="81">
        <f t="shared" si="26"/>
        <v>0</v>
      </c>
      <c r="X197" s="81"/>
      <c r="Y197" s="81">
        <f t="shared" si="27"/>
        <v>0</v>
      </c>
      <c r="Z197" s="81"/>
      <c r="AA197" s="81"/>
      <c r="AB197" s="81"/>
      <c r="AC197" s="62"/>
    </row>
    <row r="198" spans="1:30" s="77" customFormat="1" x14ac:dyDescent="0.25">
      <c r="A198" s="62">
        <v>195</v>
      </c>
      <c r="B198" s="62">
        <v>14</v>
      </c>
      <c r="C198" s="62">
        <v>2</v>
      </c>
      <c r="D198" s="77" t="s">
        <v>350</v>
      </c>
      <c r="E198" s="77" t="s">
        <v>201</v>
      </c>
      <c r="F198" s="62"/>
      <c r="G198" s="62" t="s">
        <v>52</v>
      </c>
      <c r="H198" s="77" t="s">
        <v>202</v>
      </c>
      <c r="I198" s="62">
        <v>2</v>
      </c>
      <c r="J198" s="62">
        <v>2</v>
      </c>
      <c r="K198" s="62" t="s">
        <v>47</v>
      </c>
      <c r="L198" s="62" t="s">
        <v>61</v>
      </c>
      <c r="M198" s="62" t="s">
        <v>53</v>
      </c>
      <c r="N198" s="62" t="s">
        <v>48</v>
      </c>
      <c r="O198" s="62"/>
      <c r="P198" s="62" t="s">
        <v>204</v>
      </c>
      <c r="Q198" s="62" t="s">
        <v>203</v>
      </c>
      <c r="R198" s="81"/>
      <c r="S198" s="81">
        <f t="shared" si="24"/>
        <v>0</v>
      </c>
      <c r="T198" s="81"/>
      <c r="U198" s="81">
        <f t="shared" si="25"/>
        <v>0</v>
      </c>
      <c r="V198" s="81"/>
      <c r="W198" s="81">
        <f t="shared" si="26"/>
        <v>0</v>
      </c>
      <c r="X198" s="81"/>
      <c r="Y198" s="81">
        <f t="shared" si="27"/>
        <v>0</v>
      </c>
      <c r="Z198" s="81"/>
      <c r="AA198" s="81"/>
      <c r="AB198" s="81"/>
      <c r="AC198" s="62"/>
    </row>
    <row r="199" spans="1:30" s="77" customFormat="1" x14ac:dyDescent="0.25">
      <c r="A199" s="62">
        <v>196</v>
      </c>
      <c r="B199" s="62">
        <v>15</v>
      </c>
      <c r="C199" s="62">
        <v>2</v>
      </c>
      <c r="D199" s="77" t="s">
        <v>350</v>
      </c>
      <c r="E199" s="77" t="s">
        <v>293</v>
      </c>
      <c r="F199" s="62"/>
      <c r="G199" s="62" t="s">
        <v>52</v>
      </c>
      <c r="H199" s="77" t="s">
        <v>294</v>
      </c>
      <c r="I199" s="62">
        <v>1</v>
      </c>
      <c r="J199" s="62">
        <v>1</v>
      </c>
      <c r="K199" s="62" t="s">
        <v>47</v>
      </c>
      <c r="L199" s="62" t="s">
        <v>61</v>
      </c>
      <c r="M199" s="62" t="s">
        <v>53</v>
      </c>
      <c r="N199" s="62" t="s">
        <v>48</v>
      </c>
      <c r="O199" s="62"/>
      <c r="P199" s="62" t="s">
        <v>197</v>
      </c>
      <c r="Q199" s="62" t="s">
        <v>295</v>
      </c>
      <c r="R199" s="81"/>
      <c r="S199" s="81">
        <f t="shared" si="24"/>
        <v>0</v>
      </c>
      <c r="T199" s="81"/>
      <c r="U199" s="81">
        <f t="shared" si="25"/>
        <v>0</v>
      </c>
      <c r="V199" s="81"/>
      <c r="W199" s="81">
        <f t="shared" si="26"/>
        <v>0</v>
      </c>
      <c r="X199" s="81"/>
      <c r="Y199" s="81">
        <f t="shared" si="27"/>
        <v>0</v>
      </c>
      <c r="Z199" s="81"/>
      <c r="AA199" s="81"/>
      <c r="AB199" s="81"/>
      <c r="AC199" s="62"/>
    </row>
    <row r="200" spans="1:30" s="77" customFormat="1" x14ac:dyDescent="0.25">
      <c r="A200" s="62">
        <v>197</v>
      </c>
      <c r="B200" s="62">
        <v>16</v>
      </c>
      <c r="C200" s="62">
        <v>2</v>
      </c>
      <c r="D200" s="77" t="s">
        <v>350</v>
      </c>
      <c r="E200" s="77" t="s">
        <v>355</v>
      </c>
      <c r="F200" s="62"/>
      <c r="G200" s="62" t="s">
        <v>56</v>
      </c>
      <c r="H200" s="77" t="s">
        <v>356</v>
      </c>
      <c r="I200" s="62">
        <v>0.5</v>
      </c>
      <c r="J200" s="62">
        <v>0.5</v>
      </c>
      <c r="K200" s="62" t="s">
        <v>191</v>
      </c>
      <c r="L200" s="62" t="s">
        <v>61</v>
      </c>
      <c r="M200" s="62" t="s">
        <v>53</v>
      </c>
      <c r="N200" s="62" t="s">
        <v>48</v>
      </c>
      <c r="O200" s="62"/>
      <c r="P200" s="62" t="s">
        <v>321</v>
      </c>
      <c r="Q200" s="62" t="s">
        <v>357</v>
      </c>
      <c r="R200" s="81"/>
      <c r="S200" s="81">
        <f t="shared" si="24"/>
        <v>0</v>
      </c>
      <c r="T200" s="81"/>
      <c r="U200" s="81">
        <f t="shared" si="25"/>
        <v>0</v>
      </c>
      <c r="V200" s="81"/>
      <c r="W200" s="81">
        <f t="shared" si="26"/>
        <v>0</v>
      </c>
      <c r="X200" s="81"/>
      <c r="Y200" s="81">
        <f t="shared" si="27"/>
        <v>0</v>
      </c>
      <c r="Z200" s="81"/>
      <c r="AA200" s="81"/>
      <c r="AB200" s="81"/>
      <c r="AC200" s="62"/>
    </row>
    <row r="201" spans="1:30" s="77" customFormat="1" x14ac:dyDescent="0.25">
      <c r="A201" s="62">
        <v>198</v>
      </c>
      <c r="B201" s="62">
        <v>21</v>
      </c>
      <c r="C201" s="62">
        <v>2</v>
      </c>
      <c r="D201" s="77" t="s">
        <v>350</v>
      </c>
      <c r="E201" s="77" t="s">
        <v>358</v>
      </c>
      <c r="F201" s="62"/>
      <c r="G201" s="62" t="s">
        <v>65</v>
      </c>
      <c r="H201" s="77" t="s">
        <v>359</v>
      </c>
      <c r="I201" s="62">
        <v>1</v>
      </c>
      <c r="J201" s="62">
        <v>1</v>
      </c>
      <c r="K201" s="62" t="s">
        <v>47</v>
      </c>
      <c r="L201" s="62" t="s">
        <v>61</v>
      </c>
      <c r="M201" s="62" t="s">
        <v>53</v>
      </c>
      <c r="N201" s="62" t="s">
        <v>48</v>
      </c>
      <c r="O201" s="62"/>
      <c r="P201" s="62" t="s">
        <v>361</v>
      </c>
      <c r="Q201" s="62" t="s">
        <v>360</v>
      </c>
      <c r="R201" s="81"/>
      <c r="S201" s="81">
        <f t="shared" si="24"/>
        <v>0</v>
      </c>
      <c r="T201" s="81"/>
      <c r="U201" s="81">
        <f t="shared" si="25"/>
        <v>0</v>
      </c>
      <c r="V201" s="81"/>
      <c r="W201" s="81">
        <f t="shared" si="26"/>
        <v>0</v>
      </c>
      <c r="X201" s="81"/>
      <c r="Y201" s="81">
        <f t="shared" si="27"/>
        <v>0</v>
      </c>
      <c r="Z201" s="81"/>
      <c r="AA201" s="81"/>
      <c r="AB201" s="81"/>
      <c r="AC201" s="62"/>
    </row>
    <row r="202" spans="1:30" s="77" customFormat="1" x14ac:dyDescent="0.25">
      <c r="A202" s="62">
        <v>199</v>
      </c>
      <c r="B202" s="62">
        <v>7000</v>
      </c>
      <c r="C202" s="62">
        <v>2</v>
      </c>
      <c r="D202" s="77" t="s">
        <v>350</v>
      </c>
      <c r="E202" s="77" t="s">
        <v>253</v>
      </c>
      <c r="F202" s="62"/>
      <c r="G202" s="62" t="s">
        <v>255</v>
      </c>
      <c r="H202" s="77" t="s">
        <v>254</v>
      </c>
      <c r="I202" s="62">
        <v>1</v>
      </c>
      <c r="J202" s="62">
        <v>1</v>
      </c>
      <c r="K202" s="62" t="s">
        <v>47</v>
      </c>
      <c r="L202" s="62" t="s">
        <v>61</v>
      </c>
      <c r="M202" s="62" t="s">
        <v>53</v>
      </c>
      <c r="N202" s="62" t="s">
        <v>60</v>
      </c>
      <c r="O202" s="62"/>
      <c r="P202" s="62"/>
      <c r="Q202" s="62"/>
      <c r="R202" s="81"/>
      <c r="S202" s="81">
        <f t="shared" si="24"/>
        <v>0</v>
      </c>
      <c r="T202" s="81"/>
      <c r="U202" s="81">
        <f t="shared" si="25"/>
        <v>0</v>
      </c>
      <c r="V202" s="81"/>
      <c r="W202" s="81">
        <f t="shared" si="26"/>
        <v>0</v>
      </c>
      <c r="X202" s="81"/>
      <c r="Y202" s="81">
        <f t="shared" si="27"/>
        <v>0</v>
      </c>
      <c r="Z202" s="81"/>
      <c r="AA202" s="81"/>
      <c r="AB202" s="81"/>
      <c r="AC202" s="62"/>
    </row>
    <row r="203" spans="1:30" s="76" customFormat="1" x14ac:dyDescent="0.25">
      <c r="A203" s="62">
        <v>200</v>
      </c>
      <c r="B203" s="62">
        <v>7000</v>
      </c>
      <c r="C203" s="62">
        <v>3</v>
      </c>
      <c r="D203" s="77" t="s">
        <v>253</v>
      </c>
      <c r="E203" s="77" t="s">
        <v>77</v>
      </c>
      <c r="F203" s="62"/>
      <c r="G203" s="62" t="s">
        <v>79</v>
      </c>
      <c r="H203" s="77" t="s">
        <v>78</v>
      </c>
      <c r="I203" s="62">
        <v>1</v>
      </c>
      <c r="J203" s="62">
        <v>1</v>
      </c>
      <c r="K203" s="62" t="s">
        <v>47</v>
      </c>
      <c r="L203" s="62" t="s">
        <v>61</v>
      </c>
      <c r="M203" s="62" t="s">
        <v>53</v>
      </c>
      <c r="N203" s="62" t="s">
        <v>60</v>
      </c>
      <c r="O203" s="62"/>
      <c r="P203" s="62"/>
      <c r="Q203" s="62"/>
      <c r="R203" s="81"/>
      <c r="S203" s="81">
        <f t="shared" si="24"/>
        <v>0</v>
      </c>
      <c r="T203" s="81"/>
      <c r="U203" s="81">
        <f t="shared" si="25"/>
        <v>0</v>
      </c>
      <c r="V203" s="81"/>
      <c r="W203" s="81">
        <f t="shared" si="26"/>
        <v>0</v>
      </c>
      <c r="X203" s="81"/>
      <c r="Y203" s="81">
        <f t="shared" si="27"/>
        <v>0</v>
      </c>
      <c r="Z203" s="81"/>
      <c r="AA203" s="81"/>
      <c r="AB203" s="81"/>
      <c r="AC203" s="62"/>
      <c r="AD203" s="77"/>
    </row>
    <row r="204" spans="1:30" s="76" customFormat="1" x14ac:dyDescent="0.25">
      <c r="A204" s="62">
        <v>201</v>
      </c>
      <c r="B204" s="62">
        <v>7002</v>
      </c>
      <c r="C204" s="62">
        <v>3</v>
      </c>
      <c r="D204" s="77" t="s">
        <v>253</v>
      </c>
      <c r="E204" s="77" t="s">
        <v>256</v>
      </c>
      <c r="F204" s="62"/>
      <c r="G204" s="62" t="s">
        <v>52</v>
      </c>
      <c r="H204" s="77" t="s">
        <v>257</v>
      </c>
      <c r="I204" s="62">
        <v>1</v>
      </c>
      <c r="J204" s="62">
        <v>1</v>
      </c>
      <c r="K204" s="62" t="s">
        <v>47</v>
      </c>
      <c r="L204" s="62" t="s">
        <v>61</v>
      </c>
      <c r="M204" s="62" t="s">
        <v>53</v>
      </c>
      <c r="N204" s="62" t="s">
        <v>60</v>
      </c>
      <c r="O204" s="62"/>
      <c r="P204" s="62" t="s">
        <v>258</v>
      </c>
      <c r="Q204" s="62">
        <v>14270</v>
      </c>
      <c r="R204" s="81"/>
      <c r="S204" s="81">
        <f t="shared" si="24"/>
        <v>0</v>
      </c>
      <c r="T204" s="81"/>
      <c r="U204" s="81">
        <f t="shared" si="25"/>
        <v>0</v>
      </c>
      <c r="V204" s="81"/>
      <c r="W204" s="81">
        <f t="shared" si="26"/>
        <v>0</v>
      </c>
      <c r="X204" s="81"/>
      <c r="Y204" s="81">
        <f t="shared" si="27"/>
        <v>0</v>
      </c>
      <c r="Z204" s="81"/>
      <c r="AA204" s="81"/>
      <c r="AB204" s="81"/>
      <c r="AC204" s="62"/>
      <c r="AD204" s="77"/>
    </row>
    <row r="205" spans="1:30" s="76" customFormat="1" x14ac:dyDescent="0.25">
      <c r="A205" s="62">
        <v>202</v>
      </c>
      <c r="B205" s="62">
        <v>7003</v>
      </c>
      <c r="C205" s="62">
        <v>3</v>
      </c>
      <c r="D205" s="77" t="s">
        <v>253</v>
      </c>
      <c r="E205" s="77" t="s">
        <v>259</v>
      </c>
      <c r="F205" s="62"/>
      <c r="G205" s="62" t="s">
        <v>52</v>
      </c>
      <c r="H205" s="77" t="s">
        <v>260</v>
      </c>
      <c r="I205" s="62">
        <v>1</v>
      </c>
      <c r="J205" s="62">
        <v>1</v>
      </c>
      <c r="K205" s="62" t="s">
        <v>47</v>
      </c>
      <c r="L205" s="62" t="s">
        <v>61</v>
      </c>
      <c r="M205" s="62" t="s">
        <v>53</v>
      </c>
      <c r="N205" s="62" t="s">
        <v>60</v>
      </c>
      <c r="O205" s="62"/>
      <c r="P205" s="62" t="s">
        <v>244</v>
      </c>
      <c r="Q205" s="62" t="s">
        <v>261</v>
      </c>
      <c r="R205" s="81"/>
      <c r="S205" s="81">
        <f t="shared" si="24"/>
        <v>0</v>
      </c>
      <c r="T205" s="81"/>
      <c r="U205" s="81">
        <f t="shared" si="25"/>
        <v>0</v>
      </c>
      <c r="V205" s="81"/>
      <c r="W205" s="81">
        <f t="shared" si="26"/>
        <v>0</v>
      </c>
      <c r="X205" s="81"/>
      <c r="Y205" s="81">
        <f t="shared" si="27"/>
        <v>0</v>
      </c>
      <c r="Z205" s="81"/>
      <c r="AA205" s="81"/>
      <c r="AB205" s="81"/>
      <c r="AC205" s="62"/>
      <c r="AD205" s="77"/>
    </row>
    <row r="206" spans="1:30" s="76" customFormat="1" x14ac:dyDescent="0.25">
      <c r="A206" s="62">
        <v>203</v>
      </c>
      <c r="B206" s="62">
        <v>7004</v>
      </c>
      <c r="C206" s="62">
        <v>3</v>
      </c>
      <c r="D206" s="77" t="s">
        <v>253</v>
      </c>
      <c r="E206" s="77" t="s">
        <v>262</v>
      </c>
      <c r="F206" s="62"/>
      <c r="G206" s="62" t="s">
        <v>56</v>
      </c>
      <c r="H206" s="77" t="s">
        <v>263</v>
      </c>
      <c r="I206" s="62">
        <v>1</v>
      </c>
      <c r="J206" s="62">
        <v>1</v>
      </c>
      <c r="K206" s="62" t="s">
        <v>47</v>
      </c>
      <c r="L206" s="62" t="s">
        <v>61</v>
      </c>
      <c r="M206" s="62" t="s">
        <v>53</v>
      </c>
      <c r="N206" s="62" t="s">
        <v>60</v>
      </c>
      <c r="O206" s="62"/>
      <c r="P206" s="62" t="s">
        <v>244</v>
      </c>
      <c r="Q206" s="62" t="s">
        <v>264</v>
      </c>
      <c r="R206" s="81"/>
      <c r="S206" s="81">
        <f t="shared" si="24"/>
        <v>0</v>
      </c>
      <c r="T206" s="81"/>
      <c r="U206" s="81">
        <f t="shared" si="25"/>
        <v>0</v>
      </c>
      <c r="V206" s="81"/>
      <c r="W206" s="81">
        <f t="shared" si="26"/>
        <v>0</v>
      </c>
      <c r="X206" s="81"/>
      <c r="Y206" s="81">
        <f t="shared" si="27"/>
        <v>0</v>
      </c>
      <c r="Z206" s="81"/>
      <c r="AA206" s="81"/>
      <c r="AB206" s="81"/>
      <c r="AC206" s="62"/>
      <c r="AD206" s="77"/>
    </row>
    <row r="207" spans="1:30" s="76" customFormat="1" x14ac:dyDescent="0.25">
      <c r="A207" s="62">
        <v>204</v>
      </c>
      <c r="B207" s="62">
        <v>7005</v>
      </c>
      <c r="C207" s="62">
        <v>3</v>
      </c>
      <c r="D207" s="77" t="s">
        <v>253</v>
      </c>
      <c r="E207" s="77" t="s">
        <v>265</v>
      </c>
      <c r="F207" s="62"/>
      <c r="G207" s="62" t="s">
        <v>56</v>
      </c>
      <c r="H207" s="77" t="s">
        <v>266</v>
      </c>
      <c r="I207" s="62">
        <v>1</v>
      </c>
      <c r="J207" s="62">
        <v>1</v>
      </c>
      <c r="K207" s="62" t="s">
        <v>47</v>
      </c>
      <c r="L207" s="62" t="s">
        <v>61</v>
      </c>
      <c r="M207" s="62" t="s">
        <v>53</v>
      </c>
      <c r="N207" s="62" t="s">
        <v>60</v>
      </c>
      <c r="O207" s="62"/>
      <c r="P207" s="62" t="s">
        <v>244</v>
      </c>
      <c r="Q207" s="62" t="s">
        <v>267</v>
      </c>
      <c r="R207" s="81"/>
      <c r="S207" s="81">
        <f t="shared" si="24"/>
        <v>0</v>
      </c>
      <c r="T207" s="81"/>
      <c r="U207" s="81">
        <f t="shared" si="25"/>
        <v>0</v>
      </c>
      <c r="V207" s="81"/>
      <c r="W207" s="81">
        <f t="shared" si="26"/>
        <v>0</v>
      </c>
      <c r="X207" s="81"/>
      <c r="Y207" s="81">
        <f t="shared" si="27"/>
        <v>0</v>
      </c>
      <c r="Z207" s="81"/>
      <c r="AA207" s="81"/>
      <c r="AB207" s="81"/>
      <c r="AC207" s="62"/>
      <c r="AD207" s="77"/>
    </row>
    <row r="208" spans="1:30" s="76" customFormat="1" x14ac:dyDescent="0.25">
      <c r="A208" s="62">
        <v>205</v>
      </c>
      <c r="B208" s="62">
        <v>7006</v>
      </c>
      <c r="C208" s="62">
        <v>3</v>
      </c>
      <c r="D208" s="77" t="s">
        <v>253</v>
      </c>
      <c r="E208" s="77" t="s">
        <v>268</v>
      </c>
      <c r="F208" s="62"/>
      <c r="G208" s="62" t="s">
        <v>52</v>
      </c>
      <c r="H208" s="77" t="s">
        <v>269</v>
      </c>
      <c r="I208" s="62">
        <v>1</v>
      </c>
      <c r="J208" s="62">
        <v>1</v>
      </c>
      <c r="K208" s="62" t="s">
        <v>47</v>
      </c>
      <c r="L208" s="62" t="s">
        <v>61</v>
      </c>
      <c r="M208" s="62" t="s">
        <v>53</v>
      </c>
      <c r="N208" s="62" t="s">
        <v>60</v>
      </c>
      <c r="O208" s="62"/>
      <c r="P208" s="62"/>
      <c r="Q208" s="62"/>
      <c r="R208" s="81"/>
      <c r="S208" s="81">
        <f t="shared" si="24"/>
        <v>0</v>
      </c>
      <c r="T208" s="81"/>
      <c r="U208" s="81">
        <f t="shared" si="25"/>
        <v>0</v>
      </c>
      <c r="V208" s="81"/>
      <c r="W208" s="81">
        <f t="shared" si="26"/>
        <v>0</v>
      </c>
      <c r="X208" s="81"/>
      <c r="Y208" s="81">
        <f t="shared" si="27"/>
        <v>0</v>
      </c>
      <c r="Z208" s="81"/>
      <c r="AA208" s="81"/>
      <c r="AB208" s="81"/>
      <c r="AC208" s="62"/>
      <c r="AD208" s="77"/>
    </row>
    <row r="209" spans="1:30" s="76" customFormat="1" x14ac:dyDescent="0.25">
      <c r="A209" s="62">
        <v>206</v>
      </c>
      <c r="B209" s="62">
        <v>7007</v>
      </c>
      <c r="C209" s="62">
        <v>3</v>
      </c>
      <c r="D209" s="77" t="s">
        <v>253</v>
      </c>
      <c r="E209" s="77" t="s">
        <v>270</v>
      </c>
      <c r="F209" s="62"/>
      <c r="G209" s="62" t="s">
        <v>52</v>
      </c>
      <c r="H209" s="77" t="s">
        <v>271</v>
      </c>
      <c r="I209" s="62">
        <v>1</v>
      </c>
      <c r="J209" s="62">
        <v>1</v>
      </c>
      <c r="K209" s="62" t="s">
        <v>47</v>
      </c>
      <c r="L209" s="62" t="s">
        <v>61</v>
      </c>
      <c r="M209" s="62" t="s">
        <v>53</v>
      </c>
      <c r="N209" s="62" t="s">
        <v>60</v>
      </c>
      <c r="O209" s="62"/>
      <c r="P209" s="62"/>
      <c r="Q209" s="62"/>
      <c r="R209" s="81"/>
      <c r="S209" s="81">
        <f t="shared" si="24"/>
        <v>0</v>
      </c>
      <c r="T209" s="81"/>
      <c r="U209" s="81">
        <f t="shared" si="25"/>
        <v>0</v>
      </c>
      <c r="V209" s="81"/>
      <c r="W209" s="81">
        <f t="shared" si="26"/>
        <v>0</v>
      </c>
      <c r="X209" s="81"/>
      <c r="Y209" s="81">
        <f t="shared" si="27"/>
        <v>0</v>
      </c>
      <c r="Z209" s="81"/>
      <c r="AA209" s="81"/>
      <c r="AB209" s="81"/>
      <c r="AC209" s="62"/>
      <c r="AD209" s="77"/>
    </row>
    <row r="210" spans="1:30" s="76" customFormat="1" x14ac:dyDescent="0.25">
      <c r="A210" s="62">
        <v>207</v>
      </c>
      <c r="B210" s="62">
        <v>7008</v>
      </c>
      <c r="C210" s="62">
        <v>3</v>
      </c>
      <c r="D210" s="77" t="s">
        <v>253</v>
      </c>
      <c r="E210" s="77" t="s">
        <v>216</v>
      </c>
      <c r="F210" s="62"/>
      <c r="G210" s="62" t="s">
        <v>52</v>
      </c>
      <c r="H210" s="77" t="s">
        <v>217</v>
      </c>
      <c r="I210" s="62">
        <v>1</v>
      </c>
      <c r="J210" s="62">
        <v>1</v>
      </c>
      <c r="K210" s="62" t="s">
        <v>47</v>
      </c>
      <c r="L210" s="62" t="s">
        <v>61</v>
      </c>
      <c r="M210" s="62" t="s">
        <v>53</v>
      </c>
      <c r="N210" s="62" t="s">
        <v>60</v>
      </c>
      <c r="O210" s="62"/>
      <c r="P210" s="62" t="s">
        <v>211</v>
      </c>
      <c r="Q210" s="62" t="s">
        <v>218</v>
      </c>
      <c r="R210" s="81"/>
      <c r="S210" s="81">
        <f t="shared" si="24"/>
        <v>0</v>
      </c>
      <c r="T210" s="81"/>
      <c r="U210" s="81">
        <f t="shared" si="25"/>
        <v>0</v>
      </c>
      <c r="V210" s="81"/>
      <c r="W210" s="81">
        <f t="shared" si="26"/>
        <v>0</v>
      </c>
      <c r="X210" s="81"/>
      <c r="Y210" s="81">
        <f t="shared" si="27"/>
        <v>0</v>
      </c>
      <c r="Z210" s="81"/>
      <c r="AA210" s="81"/>
      <c r="AB210" s="81"/>
      <c r="AC210" s="62"/>
      <c r="AD210" s="77"/>
    </row>
    <row r="211" spans="1:30" s="76" customFormat="1" x14ac:dyDescent="0.25">
      <c r="A211" s="62">
        <v>208</v>
      </c>
      <c r="B211" s="62">
        <v>7009</v>
      </c>
      <c r="C211" s="62">
        <v>3</v>
      </c>
      <c r="D211" s="77" t="s">
        <v>253</v>
      </c>
      <c r="E211" s="77" t="s">
        <v>272</v>
      </c>
      <c r="F211" s="62"/>
      <c r="G211" s="62" t="s">
        <v>52</v>
      </c>
      <c r="H211" s="77" t="s">
        <v>273</v>
      </c>
      <c r="I211" s="62">
        <v>1</v>
      </c>
      <c r="J211" s="62">
        <v>1</v>
      </c>
      <c r="K211" s="62" t="s">
        <v>47</v>
      </c>
      <c r="L211" s="62" t="s">
        <v>61</v>
      </c>
      <c r="M211" s="62" t="s">
        <v>53</v>
      </c>
      <c r="N211" s="62" t="s">
        <v>60</v>
      </c>
      <c r="O211" s="62"/>
      <c r="P211" s="62" t="s">
        <v>275</v>
      </c>
      <c r="Q211" s="62" t="s">
        <v>274</v>
      </c>
      <c r="R211" s="81"/>
      <c r="S211" s="81">
        <f t="shared" si="24"/>
        <v>0</v>
      </c>
      <c r="T211" s="81"/>
      <c r="U211" s="81">
        <f t="shared" si="25"/>
        <v>0</v>
      </c>
      <c r="V211" s="81"/>
      <c r="W211" s="81">
        <f t="shared" si="26"/>
        <v>0</v>
      </c>
      <c r="X211" s="81"/>
      <c r="Y211" s="81">
        <f t="shared" si="27"/>
        <v>0</v>
      </c>
      <c r="Z211" s="81"/>
      <c r="AA211" s="81"/>
      <c r="AB211" s="81"/>
      <c r="AC211" s="62"/>
      <c r="AD211" s="77"/>
    </row>
    <row r="212" spans="1:30" s="76" customFormat="1" x14ac:dyDescent="0.25">
      <c r="A212" s="62">
        <v>209</v>
      </c>
      <c r="B212" s="62">
        <v>7010</v>
      </c>
      <c r="C212" s="62">
        <v>3</v>
      </c>
      <c r="D212" s="77" t="s">
        <v>253</v>
      </c>
      <c r="E212" s="77" t="s">
        <v>276</v>
      </c>
      <c r="F212" s="62"/>
      <c r="G212" s="62" t="s">
        <v>52</v>
      </c>
      <c r="H212" s="77" t="s">
        <v>277</v>
      </c>
      <c r="I212" s="62">
        <v>1</v>
      </c>
      <c r="J212" s="62">
        <v>1</v>
      </c>
      <c r="K212" s="62" t="s">
        <v>47</v>
      </c>
      <c r="L212" s="62" t="s">
        <v>61</v>
      </c>
      <c r="M212" s="62" t="s">
        <v>53</v>
      </c>
      <c r="N212" s="62" t="s">
        <v>60</v>
      </c>
      <c r="O212" s="62"/>
      <c r="P212" s="62" t="s">
        <v>211</v>
      </c>
      <c r="Q212" s="62" t="s">
        <v>278</v>
      </c>
      <c r="R212" s="81"/>
      <c r="S212" s="81">
        <f t="shared" si="24"/>
        <v>0</v>
      </c>
      <c r="T212" s="81"/>
      <c r="U212" s="81">
        <f t="shared" si="25"/>
        <v>0</v>
      </c>
      <c r="V212" s="81"/>
      <c r="W212" s="81">
        <f t="shared" si="26"/>
        <v>0</v>
      </c>
      <c r="X212" s="81"/>
      <c r="Y212" s="81">
        <f t="shared" si="27"/>
        <v>0</v>
      </c>
      <c r="Z212" s="81"/>
      <c r="AA212" s="81"/>
      <c r="AB212" s="81"/>
      <c r="AC212" s="62"/>
      <c r="AD212" s="77"/>
    </row>
    <row r="213" spans="1:30" s="76" customFormat="1" x14ac:dyDescent="0.25">
      <c r="A213" s="62">
        <v>210</v>
      </c>
      <c r="B213" s="62">
        <v>7011</v>
      </c>
      <c r="C213" s="62">
        <v>3</v>
      </c>
      <c r="D213" s="77" t="s">
        <v>253</v>
      </c>
      <c r="E213" s="77" t="s">
        <v>279</v>
      </c>
      <c r="F213" s="62"/>
      <c r="G213" s="62" t="s">
        <v>52</v>
      </c>
      <c r="H213" s="77" t="s">
        <v>280</v>
      </c>
      <c r="I213" s="62">
        <v>1</v>
      </c>
      <c r="J213" s="62">
        <v>1</v>
      </c>
      <c r="K213" s="62" t="s">
        <v>47</v>
      </c>
      <c r="L213" s="62" t="s">
        <v>61</v>
      </c>
      <c r="M213" s="62" t="s">
        <v>53</v>
      </c>
      <c r="N213" s="62" t="s">
        <v>60</v>
      </c>
      <c r="O213" s="62"/>
      <c r="P213" s="62" t="s">
        <v>211</v>
      </c>
      <c r="Q213" s="62" t="s">
        <v>281</v>
      </c>
      <c r="R213" s="81"/>
      <c r="S213" s="81">
        <f t="shared" si="24"/>
        <v>0</v>
      </c>
      <c r="T213" s="81"/>
      <c r="U213" s="81">
        <f t="shared" si="25"/>
        <v>0</v>
      </c>
      <c r="V213" s="81"/>
      <c r="W213" s="81">
        <f t="shared" si="26"/>
        <v>0</v>
      </c>
      <c r="X213" s="81"/>
      <c r="Y213" s="81">
        <f t="shared" si="27"/>
        <v>0</v>
      </c>
      <c r="Z213" s="81"/>
      <c r="AA213" s="81"/>
      <c r="AB213" s="81"/>
      <c r="AC213" s="62"/>
      <c r="AD213" s="77"/>
    </row>
    <row r="214" spans="1:30" s="76" customFormat="1" x14ac:dyDescent="0.25">
      <c r="A214" s="62">
        <v>211</v>
      </c>
      <c r="B214" s="62">
        <v>7012</v>
      </c>
      <c r="C214" s="62">
        <v>3</v>
      </c>
      <c r="D214" s="77" t="s">
        <v>253</v>
      </c>
      <c r="E214" s="77" t="s">
        <v>282</v>
      </c>
      <c r="F214" s="62"/>
      <c r="G214" s="62" t="s">
        <v>56</v>
      </c>
      <c r="H214" s="77" t="s">
        <v>283</v>
      </c>
      <c r="I214" s="62">
        <v>1</v>
      </c>
      <c r="J214" s="62">
        <v>1</v>
      </c>
      <c r="K214" s="62" t="s">
        <v>47</v>
      </c>
      <c r="L214" s="62" t="s">
        <v>61</v>
      </c>
      <c r="M214" s="62" t="s">
        <v>53</v>
      </c>
      <c r="N214" s="62" t="s">
        <v>60</v>
      </c>
      <c r="O214" s="62"/>
      <c r="P214" s="62" t="s">
        <v>211</v>
      </c>
      <c r="Q214" s="62" t="s">
        <v>284</v>
      </c>
      <c r="R214" s="81"/>
      <c r="S214" s="81">
        <f t="shared" si="24"/>
        <v>0</v>
      </c>
      <c r="T214" s="81"/>
      <c r="U214" s="81">
        <f t="shared" si="25"/>
        <v>0</v>
      </c>
      <c r="V214" s="81"/>
      <c r="W214" s="81">
        <f t="shared" si="26"/>
        <v>0</v>
      </c>
      <c r="X214" s="81"/>
      <c r="Y214" s="81">
        <f t="shared" si="27"/>
        <v>0</v>
      </c>
      <c r="Z214" s="81"/>
      <c r="AA214" s="81"/>
      <c r="AB214" s="81"/>
      <c r="AC214" s="62"/>
      <c r="AD214" s="77"/>
    </row>
    <row r="215" spans="1:30" s="76" customFormat="1" x14ac:dyDescent="0.25">
      <c r="A215" s="62">
        <v>212</v>
      </c>
      <c r="B215" s="62">
        <v>7013</v>
      </c>
      <c r="C215" s="62">
        <v>3</v>
      </c>
      <c r="D215" s="77" t="s">
        <v>253</v>
      </c>
      <c r="E215" s="77" t="s">
        <v>63</v>
      </c>
      <c r="F215" s="62"/>
      <c r="G215" s="62" t="s">
        <v>65</v>
      </c>
      <c r="H215" s="77" t="s">
        <v>64</v>
      </c>
      <c r="I215" s="62">
        <v>1</v>
      </c>
      <c r="J215" s="62">
        <v>1</v>
      </c>
      <c r="K215" s="62" t="s">
        <v>47</v>
      </c>
      <c r="L215" s="62" t="s">
        <v>61</v>
      </c>
      <c r="M215" s="62" t="s">
        <v>53</v>
      </c>
      <c r="N215" s="62" t="s">
        <v>60</v>
      </c>
      <c r="O215" s="62"/>
      <c r="P215" s="62"/>
      <c r="Q215" s="62"/>
      <c r="R215" s="81"/>
      <c r="S215" s="81">
        <f t="shared" si="24"/>
        <v>0</v>
      </c>
      <c r="T215" s="81"/>
      <c r="U215" s="81">
        <f t="shared" si="25"/>
        <v>0</v>
      </c>
      <c r="V215" s="81"/>
      <c r="W215" s="81">
        <f t="shared" si="26"/>
        <v>0</v>
      </c>
      <c r="X215" s="81"/>
      <c r="Y215" s="81">
        <f t="shared" si="27"/>
        <v>0</v>
      </c>
      <c r="Z215" s="81"/>
      <c r="AA215" s="81"/>
      <c r="AB215" s="81"/>
      <c r="AC215" s="62"/>
      <c r="AD215" s="77"/>
    </row>
    <row r="216" spans="1:30" s="76" customFormat="1" x14ac:dyDescent="0.25">
      <c r="A216" s="62">
        <v>213</v>
      </c>
      <c r="B216" s="62">
        <v>7014</v>
      </c>
      <c r="C216" s="62">
        <v>3</v>
      </c>
      <c r="D216" s="77" t="s">
        <v>253</v>
      </c>
      <c r="E216" s="77" t="s">
        <v>285</v>
      </c>
      <c r="F216" s="62"/>
      <c r="G216" s="62" t="s">
        <v>116</v>
      </c>
      <c r="H216" s="77" t="s">
        <v>286</v>
      </c>
      <c r="I216" s="62">
        <v>1</v>
      </c>
      <c r="J216" s="62">
        <v>1</v>
      </c>
      <c r="K216" s="62" t="s">
        <v>47</v>
      </c>
      <c r="L216" s="62" t="s">
        <v>61</v>
      </c>
      <c r="M216" s="62" t="s">
        <v>53</v>
      </c>
      <c r="N216" s="62" t="s">
        <v>60</v>
      </c>
      <c r="O216" s="62"/>
      <c r="P216" s="62"/>
      <c r="Q216" s="62"/>
      <c r="R216" s="81"/>
      <c r="S216" s="81">
        <f t="shared" si="24"/>
        <v>0</v>
      </c>
      <c r="T216" s="81"/>
      <c r="U216" s="81">
        <f t="shared" si="25"/>
        <v>0</v>
      </c>
      <c r="V216" s="81"/>
      <c r="W216" s="81">
        <f t="shared" si="26"/>
        <v>0</v>
      </c>
      <c r="X216" s="81"/>
      <c r="Y216" s="81">
        <f t="shared" si="27"/>
        <v>0</v>
      </c>
      <c r="Z216" s="81"/>
      <c r="AA216" s="81"/>
      <c r="AB216" s="81"/>
      <c r="AC216" s="62"/>
      <c r="AD216" s="77"/>
    </row>
    <row r="217" spans="1:30" s="76" customFormat="1" x14ac:dyDescent="0.25">
      <c r="A217" s="62">
        <v>214</v>
      </c>
      <c r="B217" s="62">
        <v>7001</v>
      </c>
      <c r="C217" s="62">
        <v>2</v>
      </c>
      <c r="D217" s="77" t="s">
        <v>350</v>
      </c>
      <c r="E217" s="77" t="s">
        <v>77</v>
      </c>
      <c r="F217" s="62"/>
      <c r="G217" s="62" t="s">
        <v>79</v>
      </c>
      <c r="H217" s="77" t="s">
        <v>78</v>
      </c>
      <c r="I217" s="62">
        <v>1</v>
      </c>
      <c r="J217" s="62">
        <v>1</v>
      </c>
      <c r="K217" s="62" t="s">
        <v>47</v>
      </c>
      <c r="L217" s="62" t="s">
        <v>61</v>
      </c>
      <c r="M217" s="62" t="s">
        <v>53</v>
      </c>
      <c r="N217" s="62" t="s">
        <v>60</v>
      </c>
      <c r="O217" s="62"/>
      <c r="P217" s="62"/>
      <c r="Q217" s="62"/>
      <c r="R217" s="81"/>
      <c r="S217" s="81">
        <f t="shared" si="24"/>
        <v>0</v>
      </c>
      <c r="T217" s="81"/>
      <c r="U217" s="81">
        <f t="shared" si="25"/>
        <v>0</v>
      </c>
      <c r="V217" s="81"/>
      <c r="W217" s="81">
        <f t="shared" si="26"/>
        <v>0</v>
      </c>
      <c r="X217" s="81"/>
      <c r="Y217" s="81">
        <f t="shared" si="27"/>
        <v>0</v>
      </c>
      <c r="Z217" s="81"/>
      <c r="AA217" s="81"/>
      <c r="AB217" s="81"/>
      <c r="AC217" s="62"/>
      <c r="AD217" s="77"/>
    </row>
    <row r="218" spans="1:30" s="76" customFormat="1" x14ac:dyDescent="0.25">
      <c r="A218" s="62">
        <v>215</v>
      </c>
      <c r="B218" s="62">
        <v>7002</v>
      </c>
      <c r="C218" s="62">
        <v>2</v>
      </c>
      <c r="D218" s="77" t="s">
        <v>350</v>
      </c>
      <c r="E218" s="77" t="s">
        <v>74</v>
      </c>
      <c r="F218" s="62"/>
      <c r="G218" s="62" t="s">
        <v>76</v>
      </c>
      <c r="H218" s="77" t="s">
        <v>75</v>
      </c>
      <c r="I218" s="62">
        <v>1</v>
      </c>
      <c r="J218" s="62">
        <v>1</v>
      </c>
      <c r="K218" s="62" t="s">
        <v>47</v>
      </c>
      <c r="L218" s="62" t="s">
        <v>61</v>
      </c>
      <c r="M218" s="62" t="s">
        <v>53</v>
      </c>
      <c r="N218" s="62" t="s">
        <v>60</v>
      </c>
      <c r="O218" s="62"/>
      <c r="P218" s="62"/>
      <c r="Q218" s="62"/>
      <c r="R218" s="81"/>
      <c r="S218" s="81">
        <f t="shared" si="24"/>
        <v>0</v>
      </c>
      <c r="T218" s="81"/>
      <c r="U218" s="81">
        <f t="shared" si="25"/>
        <v>0</v>
      </c>
      <c r="V218" s="81"/>
      <c r="W218" s="81">
        <f t="shared" si="26"/>
        <v>0</v>
      </c>
      <c r="X218" s="81"/>
      <c r="Y218" s="81">
        <f t="shared" si="27"/>
        <v>0</v>
      </c>
      <c r="Z218" s="81"/>
      <c r="AA218" s="81"/>
      <c r="AB218" s="81"/>
      <c r="AC218" s="62"/>
      <c r="AD218" s="77"/>
    </row>
    <row r="219" spans="1:30" s="76" customFormat="1" x14ac:dyDescent="0.25">
      <c r="A219" s="61">
        <v>216</v>
      </c>
      <c r="B219" s="61">
        <v>41</v>
      </c>
      <c r="C219" s="61">
        <v>1</v>
      </c>
      <c r="D219" s="76" t="s">
        <v>49</v>
      </c>
      <c r="E219" s="76" t="s">
        <v>362</v>
      </c>
      <c r="F219" s="61" t="s">
        <v>971</v>
      </c>
      <c r="G219" s="61" t="s">
        <v>52</v>
      </c>
      <c r="H219" s="76" t="s">
        <v>363</v>
      </c>
      <c r="I219" s="61">
        <v>1</v>
      </c>
      <c r="J219" s="61">
        <v>1</v>
      </c>
      <c r="K219" s="61" t="s">
        <v>47</v>
      </c>
      <c r="L219" s="61" t="s">
        <v>51</v>
      </c>
      <c r="M219" s="61" t="s">
        <v>53</v>
      </c>
      <c r="N219" s="61" t="s">
        <v>48</v>
      </c>
      <c r="O219" s="61" t="s">
        <v>969</v>
      </c>
      <c r="P219" s="61"/>
      <c r="Q219" s="61"/>
      <c r="R219" s="80">
        <f>VLOOKUP(E:E,'[1]853-334065-009'!$A:$F,6,0)</f>
        <v>95.361000000000004</v>
      </c>
      <c r="S219" s="80">
        <f t="shared" si="24"/>
        <v>95.361000000000004</v>
      </c>
      <c r="T219" s="80">
        <f>VLOOKUP(E:E,'[1]853-334065-009'!$A:$H,8,0)</f>
        <v>92.851500000000016</v>
      </c>
      <c r="U219" s="80">
        <f t="shared" si="25"/>
        <v>92.851500000000016</v>
      </c>
      <c r="V219" s="80">
        <f>VLOOKUP(E:E,'[1]853-334065-009'!$A:$J,10,0)</f>
        <v>90.342000000000013</v>
      </c>
      <c r="W219" s="80">
        <f t="shared" si="26"/>
        <v>90.342000000000013</v>
      </c>
      <c r="X219" s="80">
        <f>VLOOKUP(E:E,'[1]853-334065-009'!$A:$L,12,0)</f>
        <v>87.83250000000001</v>
      </c>
      <c r="Y219" s="80">
        <f t="shared" si="27"/>
        <v>87.83250000000001</v>
      </c>
      <c r="Z219" s="80">
        <f>VLOOKUP(E:E,'[2]costed bom'!$E$2:$AA$941,23,0)</f>
        <v>85</v>
      </c>
      <c r="AA219" s="80">
        <f>J219*Z219</f>
        <v>85</v>
      </c>
      <c r="AB219" s="80">
        <f>Y219-AA219</f>
        <v>2.8325000000000102</v>
      </c>
      <c r="AC219" s="61">
        <v>154</v>
      </c>
      <c r="AD219" s="76" t="s">
        <v>955</v>
      </c>
    </row>
    <row r="220" spans="1:30" s="77" customFormat="1" x14ac:dyDescent="0.25">
      <c r="A220" s="62">
        <v>217</v>
      </c>
      <c r="B220" s="62">
        <v>1</v>
      </c>
      <c r="C220" s="62">
        <v>2</v>
      </c>
      <c r="D220" s="77" t="s">
        <v>362</v>
      </c>
      <c r="E220" s="77" t="s">
        <v>276</v>
      </c>
      <c r="F220" s="62"/>
      <c r="G220" s="62" t="s">
        <v>52</v>
      </c>
      <c r="H220" s="77" t="s">
        <v>277</v>
      </c>
      <c r="I220" s="62">
        <v>2</v>
      </c>
      <c r="J220" s="62">
        <v>2</v>
      </c>
      <c r="K220" s="62" t="s">
        <v>47</v>
      </c>
      <c r="L220" s="62" t="s">
        <v>61</v>
      </c>
      <c r="M220" s="62" t="s">
        <v>53</v>
      </c>
      <c r="N220" s="62" t="s">
        <v>48</v>
      </c>
      <c r="O220" s="62"/>
      <c r="P220" s="62" t="s">
        <v>211</v>
      </c>
      <c r="Q220" s="62" t="s">
        <v>278</v>
      </c>
      <c r="R220" s="81"/>
      <c r="S220" s="81">
        <f t="shared" si="24"/>
        <v>0</v>
      </c>
      <c r="T220" s="81"/>
      <c r="U220" s="81">
        <f t="shared" si="25"/>
        <v>0</v>
      </c>
      <c r="V220" s="81"/>
      <c r="W220" s="81">
        <f t="shared" si="26"/>
        <v>0</v>
      </c>
      <c r="X220" s="81"/>
      <c r="Y220" s="81">
        <f t="shared" si="27"/>
        <v>0</v>
      </c>
      <c r="Z220" s="81"/>
      <c r="AA220" s="81"/>
      <c r="AB220" s="81"/>
      <c r="AC220" s="62"/>
    </row>
    <row r="221" spans="1:30" s="77" customFormat="1" x14ac:dyDescent="0.25">
      <c r="A221" s="62">
        <v>218</v>
      </c>
      <c r="B221" s="62">
        <v>2</v>
      </c>
      <c r="C221" s="62">
        <v>2</v>
      </c>
      <c r="D221" s="77" t="s">
        <v>362</v>
      </c>
      <c r="E221" s="77" t="s">
        <v>352</v>
      </c>
      <c r="F221" s="62"/>
      <c r="G221" s="62" t="s">
        <v>52</v>
      </c>
      <c r="H221" s="77" t="s">
        <v>353</v>
      </c>
      <c r="I221" s="62">
        <v>0.5</v>
      </c>
      <c r="J221" s="62">
        <v>0.5</v>
      </c>
      <c r="K221" s="62" t="s">
        <v>191</v>
      </c>
      <c r="L221" s="62" t="s">
        <v>61</v>
      </c>
      <c r="M221" s="62" t="s">
        <v>53</v>
      </c>
      <c r="N221" s="62" t="s">
        <v>48</v>
      </c>
      <c r="O221" s="62"/>
      <c r="P221" s="62" t="s">
        <v>211</v>
      </c>
      <c r="Q221" s="62" t="s">
        <v>354</v>
      </c>
      <c r="R221" s="81"/>
      <c r="S221" s="81">
        <f t="shared" si="24"/>
        <v>0</v>
      </c>
      <c r="T221" s="81"/>
      <c r="U221" s="81">
        <f t="shared" si="25"/>
        <v>0</v>
      </c>
      <c r="V221" s="81"/>
      <c r="W221" s="81">
        <f t="shared" si="26"/>
        <v>0</v>
      </c>
      <c r="X221" s="81"/>
      <c r="Y221" s="81">
        <f t="shared" si="27"/>
        <v>0</v>
      </c>
      <c r="Z221" s="81"/>
      <c r="AA221" s="81"/>
      <c r="AB221" s="81"/>
      <c r="AC221" s="62"/>
    </row>
    <row r="222" spans="1:30" s="77" customFormat="1" x14ac:dyDescent="0.25">
      <c r="A222" s="62">
        <v>219</v>
      </c>
      <c r="B222" s="62">
        <v>11</v>
      </c>
      <c r="C222" s="62">
        <v>2</v>
      </c>
      <c r="D222" s="77" t="s">
        <v>362</v>
      </c>
      <c r="E222" s="77" t="s">
        <v>194</v>
      </c>
      <c r="F222" s="62"/>
      <c r="G222" s="62" t="s">
        <v>56</v>
      </c>
      <c r="H222" s="77" t="s">
        <v>195</v>
      </c>
      <c r="I222" s="62">
        <v>1</v>
      </c>
      <c r="J222" s="62">
        <v>1</v>
      </c>
      <c r="K222" s="62" t="s">
        <v>47</v>
      </c>
      <c r="L222" s="62" t="s">
        <v>61</v>
      </c>
      <c r="M222" s="62" t="s">
        <v>53</v>
      </c>
      <c r="N222" s="62" t="s">
        <v>48</v>
      </c>
      <c r="O222" s="62"/>
      <c r="P222" s="62" t="s">
        <v>197</v>
      </c>
      <c r="Q222" s="62" t="s">
        <v>196</v>
      </c>
      <c r="R222" s="81"/>
      <c r="S222" s="81">
        <f t="shared" si="24"/>
        <v>0</v>
      </c>
      <c r="T222" s="81"/>
      <c r="U222" s="81">
        <f t="shared" si="25"/>
        <v>0</v>
      </c>
      <c r="V222" s="81"/>
      <c r="W222" s="81">
        <f t="shared" si="26"/>
        <v>0</v>
      </c>
      <c r="X222" s="81"/>
      <c r="Y222" s="81">
        <f t="shared" si="27"/>
        <v>0</v>
      </c>
      <c r="Z222" s="81"/>
      <c r="AA222" s="81"/>
      <c r="AB222" s="81"/>
      <c r="AC222" s="62"/>
    </row>
    <row r="223" spans="1:30" s="77" customFormat="1" x14ac:dyDescent="0.25">
      <c r="A223" s="62">
        <v>220</v>
      </c>
      <c r="B223" s="62">
        <v>12</v>
      </c>
      <c r="C223" s="62">
        <v>2</v>
      </c>
      <c r="D223" s="77" t="s">
        <v>362</v>
      </c>
      <c r="E223" s="77" t="s">
        <v>230</v>
      </c>
      <c r="F223" s="62"/>
      <c r="G223" s="62" t="s">
        <v>56</v>
      </c>
      <c r="H223" s="77" t="s">
        <v>231</v>
      </c>
      <c r="I223" s="62">
        <v>1</v>
      </c>
      <c r="J223" s="62">
        <v>1</v>
      </c>
      <c r="K223" s="62" t="s">
        <v>47</v>
      </c>
      <c r="L223" s="62" t="s">
        <v>61</v>
      </c>
      <c r="M223" s="62" t="s">
        <v>53</v>
      </c>
      <c r="N223" s="62" t="s">
        <v>48</v>
      </c>
      <c r="O223" s="62"/>
      <c r="P223" s="62" t="s">
        <v>232</v>
      </c>
      <c r="Q223" s="62">
        <v>1727040095</v>
      </c>
      <c r="R223" s="81"/>
      <c r="S223" s="81">
        <f t="shared" si="24"/>
        <v>0</v>
      </c>
      <c r="T223" s="81"/>
      <c r="U223" s="81">
        <f t="shared" si="25"/>
        <v>0</v>
      </c>
      <c r="V223" s="81"/>
      <c r="W223" s="81">
        <f t="shared" si="26"/>
        <v>0</v>
      </c>
      <c r="X223" s="81"/>
      <c r="Y223" s="81">
        <f t="shared" si="27"/>
        <v>0</v>
      </c>
      <c r="Z223" s="81"/>
      <c r="AA223" s="81"/>
      <c r="AB223" s="81"/>
      <c r="AC223" s="62"/>
    </row>
    <row r="224" spans="1:30" s="77" customFormat="1" x14ac:dyDescent="0.25">
      <c r="A224" s="62">
        <v>221</v>
      </c>
      <c r="B224" s="62">
        <v>13</v>
      </c>
      <c r="C224" s="62">
        <v>2</v>
      </c>
      <c r="D224" s="77" t="s">
        <v>362</v>
      </c>
      <c r="E224" s="77" t="s">
        <v>248</v>
      </c>
      <c r="F224" s="62"/>
      <c r="G224" s="62" t="s">
        <v>56</v>
      </c>
      <c r="H224" s="77" t="s">
        <v>249</v>
      </c>
      <c r="I224" s="62">
        <v>2</v>
      </c>
      <c r="J224" s="62">
        <v>2</v>
      </c>
      <c r="K224" s="62" t="s">
        <v>47</v>
      </c>
      <c r="L224" s="62" t="s">
        <v>61</v>
      </c>
      <c r="M224" s="62" t="s">
        <v>53</v>
      </c>
      <c r="N224" s="62" t="s">
        <v>48</v>
      </c>
      <c r="O224" s="62"/>
      <c r="P224" s="62" t="s">
        <v>232</v>
      </c>
      <c r="Q224" s="62">
        <v>1731120066</v>
      </c>
      <c r="R224" s="81"/>
      <c r="S224" s="81">
        <f t="shared" si="24"/>
        <v>0</v>
      </c>
      <c r="T224" s="81"/>
      <c r="U224" s="81">
        <f t="shared" si="25"/>
        <v>0</v>
      </c>
      <c r="V224" s="81"/>
      <c r="W224" s="81">
        <f t="shared" si="26"/>
        <v>0</v>
      </c>
      <c r="X224" s="81"/>
      <c r="Y224" s="81">
        <f t="shared" si="27"/>
        <v>0</v>
      </c>
      <c r="Z224" s="81"/>
      <c r="AA224" s="81"/>
      <c r="AB224" s="81"/>
      <c r="AC224" s="62"/>
    </row>
    <row r="225" spans="1:30" s="77" customFormat="1" x14ac:dyDescent="0.25">
      <c r="A225" s="62">
        <v>222</v>
      </c>
      <c r="B225" s="62">
        <v>14</v>
      </c>
      <c r="C225" s="62">
        <v>2</v>
      </c>
      <c r="D225" s="77" t="s">
        <v>362</v>
      </c>
      <c r="E225" s="77" t="s">
        <v>201</v>
      </c>
      <c r="F225" s="62"/>
      <c r="G225" s="62" t="s">
        <v>52</v>
      </c>
      <c r="H225" s="77" t="s">
        <v>202</v>
      </c>
      <c r="I225" s="62">
        <v>2</v>
      </c>
      <c r="J225" s="62">
        <v>2</v>
      </c>
      <c r="K225" s="62" t="s">
        <v>47</v>
      </c>
      <c r="L225" s="62" t="s">
        <v>61</v>
      </c>
      <c r="M225" s="62" t="s">
        <v>53</v>
      </c>
      <c r="N225" s="62" t="s">
        <v>48</v>
      </c>
      <c r="O225" s="62"/>
      <c r="P225" s="62" t="s">
        <v>204</v>
      </c>
      <c r="Q225" s="62" t="s">
        <v>203</v>
      </c>
      <c r="R225" s="81"/>
      <c r="S225" s="81">
        <f t="shared" si="24"/>
        <v>0</v>
      </c>
      <c r="T225" s="81"/>
      <c r="U225" s="81">
        <f t="shared" si="25"/>
        <v>0</v>
      </c>
      <c r="V225" s="81"/>
      <c r="W225" s="81">
        <f t="shared" si="26"/>
        <v>0</v>
      </c>
      <c r="X225" s="81"/>
      <c r="Y225" s="81">
        <f t="shared" si="27"/>
        <v>0</v>
      </c>
      <c r="Z225" s="81"/>
      <c r="AA225" s="81"/>
      <c r="AB225" s="81"/>
      <c r="AC225" s="62"/>
    </row>
    <row r="226" spans="1:30" s="77" customFormat="1" x14ac:dyDescent="0.25">
      <c r="A226" s="62">
        <v>223</v>
      </c>
      <c r="B226" s="62">
        <v>15</v>
      </c>
      <c r="C226" s="62">
        <v>2</v>
      </c>
      <c r="D226" s="77" t="s">
        <v>362</v>
      </c>
      <c r="E226" s="77" t="s">
        <v>293</v>
      </c>
      <c r="F226" s="62"/>
      <c r="G226" s="62" t="s">
        <v>52</v>
      </c>
      <c r="H226" s="77" t="s">
        <v>294</v>
      </c>
      <c r="I226" s="62">
        <v>1</v>
      </c>
      <c r="J226" s="62">
        <v>1</v>
      </c>
      <c r="K226" s="62" t="s">
        <v>47</v>
      </c>
      <c r="L226" s="62" t="s">
        <v>61</v>
      </c>
      <c r="M226" s="62" t="s">
        <v>53</v>
      </c>
      <c r="N226" s="62" t="s">
        <v>48</v>
      </c>
      <c r="O226" s="62"/>
      <c r="P226" s="62" t="s">
        <v>197</v>
      </c>
      <c r="Q226" s="62" t="s">
        <v>295</v>
      </c>
      <c r="R226" s="81"/>
      <c r="S226" s="81">
        <f t="shared" si="24"/>
        <v>0</v>
      </c>
      <c r="T226" s="81"/>
      <c r="U226" s="81">
        <f t="shared" si="25"/>
        <v>0</v>
      </c>
      <c r="V226" s="81"/>
      <c r="W226" s="81">
        <f t="shared" si="26"/>
        <v>0</v>
      </c>
      <c r="X226" s="81"/>
      <c r="Y226" s="81">
        <f t="shared" si="27"/>
        <v>0</v>
      </c>
      <c r="Z226" s="81"/>
      <c r="AA226" s="81"/>
      <c r="AB226" s="81"/>
      <c r="AC226" s="62"/>
    </row>
    <row r="227" spans="1:30" s="77" customFormat="1" x14ac:dyDescent="0.25">
      <c r="A227" s="62">
        <v>224</v>
      </c>
      <c r="B227" s="62">
        <v>16</v>
      </c>
      <c r="C227" s="62">
        <v>2</v>
      </c>
      <c r="D227" s="77" t="s">
        <v>362</v>
      </c>
      <c r="E227" s="77" t="s">
        <v>355</v>
      </c>
      <c r="F227" s="62"/>
      <c r="G227" s="62" t="s">
        <v>56</v>
      </c>
      <c r="H227" s="77" t="s">
        <v>356</v>
      </c>
      <c r="I227" s="62">
        <v>0.5</v>
      </c>
      <c r="J227" s="62">
        <v>0.5</v>
      </c>
      <c r="K227" s="62" t="s">
        <v>191</v>
      </c>
      <c r="L227" s="62" t="s">
        <v>61</v>
      </c>
      <c r="M227" s="62" t="s">
        <v>53</v>
      </c>
      <c r="N227" s="62" t="s">
        <v>48</v>
      </c>
      <c r="O227" s="62"/>
      <c r="P227" s="62" t="s">
        <v>321</v>
      </c>
      <c r="Q227" s="62" t="s">
        <v>357</v>
      </c>
      <c r="R227" s="81"/>
      <c r="S227" s="81">
        <f t="shared" si="24"/>
        <v>0</v>
      </c>
      <c r="T227" s="81"/>
      <c r="U227" s="81">
        <f t="shared" si="25"/>
        <v>0</v>
      </c>
      <c r="V227" s="81"/>
      <c r="W227" s="81">
        <f t="shared" si="26"/>
        <v>0</v>
      </c>
      <c r="X227" s="81"/>
      <c r="Y227" s="81">
        <f t="shared" si="27"/>
        <v>0</v>
      </c>
      <c r="Z227" s="81"/>
      <c r="AA227" s="81"/>
      <c r="AB227" s="81"/>
      <c r="AC227" s="62"/>
    </row>
    <row r="228" spans="1:30" s="77" customFormat="1" x14ac:dyDescent="0.25">
      <c r="A228" s="62">
        <v>225</v>
      </c>
      <c r="B228" s="62">
        <v>21</v>
      </c>
      <c r="C228" s="62">
        <v>2</v>
      </c>
      <c r="D228" s="77" t="s">
        <v>362</v>
      </c>
      <c r="E228" s="77" t="s">
        <v>358</v>
      </c>
      <c r="F228" s="62"/>
      <c r="G228" s="62" t="s">
        <v>65</v>
      </c>
      <c r="H228" s="77" t="s">
        <v>359</v>
      </c>
      <c r="I228" s="62">
        <v>1</v>
      </c>
      <c r="J228" s="62">
        <v>1</v>
      </c>
      <c r="K228" s="62" t="s">
        <v>47</v>
      </c>
      <c r="L228" s="62" t="s">
        <v>61</v>
      </c>
      <c r="M228" s="62" t="s">
        <v>53</v>
      </c>
      <c r="N228" s="62" t="s">
        <v>48</v>
      </c>
      <c r="O228" s="62"/>
      <c r="P228" s="62" t="s">
        <v>361</v>
      </c>
      <c r="Q228" s="62" t="s">
        <v>360</v>
      </c>
      <c r="R228" s="81"/>
      <c r="S228" s="81">
        <f t="shared" si="24"/>
        <v>0</v>
      </c>
      <c r="T228" s="81"/>
      <c r="U228" s="81">
        <f t="shared" si="25"/>
        <v>0</v>
      </c>
      <c r="V228" s="81"/>
      <c r="W228" s="81">
        <f t="shared" si="26"/>
        <v>0</v>
      </c>
      <c r="X228" s="81"/>
      <c r="Y228" s="81">
        <f t="shared" si="27"/>
        <v>0</v>
      </c>
      <c r="Z228" s="81"/>
      <c r="AA228" s="81"/>
      <c r="AB228" s="81"/>
      <c r="AC228" s="62"/>
    </row>
    <row r="229" spans="1:30" s="76" customFormat="1" x14ac:dyDescent="0.25">
      <c r="A229" s="62">
        <v>226</v>
      </c>
      <c r="B229" s="62">
        <v>7000</v>
      </c>
      <c r="C229" s="62">
        <v>2</v>
      </c>
      <c r="D229" s="77" t="s">
        <v>362</v>
      </c>
      <c r="E229" s="77" t="s">
        <v>253</v>
      </c>
      <c r="F229" s="62"/>
      <c r="G229" s="62" t="s">
        <v>255</v>
      </c>
      <c r="H229" s="77" t="s">
        <v>254</v>
      </c>
      <c r="I229" s="62">
        <v>1</v>
      </c>
      <c r="J229" s="62">
        <v>1</v>
      </c>
      <c r="K229" s="62" t="s">
        <v>47</v>
      </c>
      <c r="L229" s="62" t="s">
        <v>61</v>
      </c>
      <c r="M229" s="62" t="s">
        <v>53</v>
      </c>
      <c r="N229" s="62" t="s">
        <v>60</v>
      </c>
      <c r="O229" s="62"/>
      <c r="P229" s="62"/>
      <c r="Q229" s="62"/>
      <c r="R229" s="81"/>
      <c r="S229" s="81">
        <f t="shared" si="24"/>
        <v>0</v>
      </c>
      <c r="T229" s="81"/>
      <c r="U229" s="81">
        <f t="shared" si="25"/>
        <v>0</v>
      </c>
      <c r="V229" s="81"/>
      <c r="W229" s="81">
        <f t="shared" si="26"/>
        <v>0</v>
      </c>
      <c r="X229" s="81"/>
      <c r="Y229" s="81">
        <f t="shared" si="27"/>
        <v>0</v>
      </c>
      <c r="Z229" s="81"/>
      <c r="AA229" s="81"/>
      <c r="AB229" s="81"/>
      <c r="AC229" s="62"/>
      <c r="AD229" s="77"/>
    </row>
    <row r="230" spans="1:30" s="76" customFormat="1" x14ac:dyDescent="0.25">
      <c r="A230" s="62">
        <v>227</v>
      </c>
      <c r="B230" s="62">
        <v>7000</v>
      </c>
      <c r="C230" s="62">
        <v>3</v>
      </c>
      <c r="D230" s="77" t="s">
        <v>253</v>
      </c>
      <c r="E230" s="77" t="s">
        <v>77</v>
      </c>
      <c r="F230" s="62"/>
      <c r="G230" s="62" t="s">
        <v>79</v>
      </c>
      <c r="H230" s="77" t="s">
        <v>78</v>
      </c>
      <c r="I230" s="62">
        <v>1</v>
      </c>
      <c r="J230" s="62">
        <v>1</v>
      </c>
      <c r="K230" s="62" t="s">
        <v>47</v>
      </c>
      <c r="L230" s="62" t="s">
        <v>61</v>
      </c>
      <c r="M230" s="62" t="s">
        <v>53</v>
      </c>
      <c r="N230" s="62" t="s">
        <v>60</v>
      </c>
      <c r="O230" s="62"/>
      <c r="P230" s="62"/>
      <c r="Q230" s="62"/>
      <c r="R230" s="81"/>
      <c r="S230" s="81">
        <f t="shared" si="24"/>
        <v>0</v>
      </c>
      <c r="T230" s="81"/>
      <c r="U230" s="81">
        <f t="shared" si="25"/>
        <v>0</v>
      </c>
      <c r="V230" s="81"/>
      <c r="W230" s="81">
        <f t="shared" si="26"/>
        <v>0</v>
      </c>
      <c r="X230" s="81"/>
      <c r="Y230" s="81">
        <f t="shared" si="27"/>
        <v>0</v>
      </c>
      <c r="Z230" s="81"/>
      <c r="AA230" s="81"/>
      <c r="AB230" s="81"/>
      <c r="AC230" s="62"/>
      <c r="AD230" s="77"/>
    </row>
    <row r="231" spans="1:30" s="76" customFormat="1" x14ac:dyDescent="0.25">
      <c r="A231" s="62">
        <v>228</v>
      </c>
      <c r="B231" s="62">
        <v>7002</v>
      </c>
      <c r="C231" s="62">
        <v>3</v>
      </c>
      <c r="D231" s="77" t="s">
        <v>253</v>
      </c>
      <c r="E231" s="77" t="s">
        <v>256</v>
      </c>
      <c r="F231" s="62"/>
      <c r="G231" s="62" t="s">
        <v>52</v>
      </c>
      <c r="H231" s="77" t="s">
        <v>257</v>
      </c>
      <c r="I231" s="62">
        <v>1</v>
      </c>
      <c r="J231" s="62">
        <v>1</v>
      </c>
      <c r="K231" s="62" t="s">
        <v>47</v>
      </c>
      <c r="L231" s="62" t="s">
        <v>61</v>
      </c>
      <c r="M231" s="62" t="s">
        <v>53</v>
      </c>
      <c r="N231" s="62" t="s">
        <v>60</v>
      </c>
      <c r="O231" s="62"/>
      <c r="P231" s="62" t="s">
        <v>258</v>
      </c>
      <c r="Q231" s="62">
        <v>14270</v>
      </c>
      <c r="R231" s="81"/>
      <c r="S231" s="81">
        <f t="shared" si="24"/>
        <v>0</v>
      </c>
      <c r="T231" s="81"/>
      <c r="U231" s="81">
        <f t="shared" si="25"/>
        <v>0</v>
      </c>
      <c r="V231" s="81"/>
      <c r="W231" s="81">
        <f t="shared" si="26"/>
        <v>0</v>
      </c>
      <c r="X231" s="81"/>
      <c r="Y231" s="81">
        <f t="shared" si="27"/>
        <v>0</v>
      </c>
      <c r="Z231" s="81"/>
      <c r="AA231" s="81"/>
      <c r="AB231" s="81"/>
      <c r="AC231" s="62"/>
      <c r="AD231" s="77"/>
    </row>
    <row r="232" spans="1:30" s="76" customFormat="1" x14ac:dyDescent="0.25">
      <c r="A232" s="62">
        <v>229</v>
      </c>
      <c r="B232" s="62">
        <v>7003</v>
      </c>
      <c r="C232" s="62">
        <v>3</v>
      </c>
      <c r="D232" s="77" t="s">
        <v>253</v>
      </c>
      <c r="E232" s="77" t="s">
        <v>259</v>
      </c>
      <c r="F232" s="62"/>
      <c r="G232" s="62" t="s">
        <v>52</v>
      </c>
      <c r="H232" s="77" t="s">
        <v>260</v>
      </c>
      <c r="I232" s="62">
        <v>1</v>
      </c>
      <c r="J232" s="62">
        <v>1</v>
      </c>
      <c r="K232" s="62" t="s">
        <v>47</v>
      </c>
      <c r="L232" s="62" t="s">
        <v>61</v>
      </c>
      <c r="M232" s="62" t="s">
        <v>53</v>
      </c>
      <c r="N232" s="62" t="s">
        <v>60</v>
      </c>
      <c r="O232" s="62"/>
      <c r="P232" s="62" t="s">
        <v>244</v>
      </c>
      <c r="Q232" s="62" t="s">
        <v>261</v>
      </c>
      <c r="R232" s="81"/>
      <c r="S232" s="81">
        <f t="shared" si="24"/>
        <v>0</v>
      </c>
      <c r="T232" s="81"/>
      <c r="U232" s="81">
        <f t="shared" si="25"/>
        <v>0</v>
      </c>
      <c r="V232" s="81"/>
      <c r="W232" s="81">
        <f t="shared" si="26"/>
        <v>0</v>
      </c>
      <c r="X232" s="81"/>
      <c r="Y232" s="81">
        <f t="shared" si="27"/>
        <v>0</v>
      </c>
      <c r="Z232" s="81"/>
      <c r="AA232" s="81"/>
      <c r="AB232" s="81"/>
      <c r="AC232" s="62"/>
      <c r="AD232" s="77"/>
    </row>
    <row r="233" spans="1:30" s="76" customFormat="1" x14ac:dyDescent="0.25">
      <c r="A233" s="62">
        <v>230</v>
      </c>
      <c r="B233" s="62">
        <v>7004</v>
      </c>
      <c r="C233" s="62">
        <v>3</v>
      </c>
      <c r="D233" s="77" t="s">
        <v>253</v>
      </c>
      <c r="E233" s="77" t="s">
        <v>262</v>
      </c>
      <c r="F233" s="62"/>
      <c r="G233" s="62" t="s">
        <v>56</v>
      </c>
      <c r="H233" s="77" t="s">
        <v>263</v>
      </c>
      <c r="I233" s="62">
        <v>1</v>
      </c>
      <c r="J233" s="62">
        <v>1</v>
      </c>
      <c r="K233" s="62" t="s">
        <v>47</v>
      </c>
      <c r="L233" s="62" t="s">
        <v>61</v>
      </c>
      <c r="M233" s="62" t="s">
        <v>53</v>
      </c>
      <c r="N233" s="62" t="s">
        <v>60</v>
      </c>
      <c r="O233" s="62"/>
      <c r="P233" s="62" t="s">
        <v>244</v>
      </c>
      <c r="Q233" s="62" t="s">
        <v>264</v>
      </c>
      <c r="R233" s="81"/>
      <c r="S233" s="81">
        <f t="shared" si="24"/>
        <v>0</v>
      </c>
      <c r="T233" s="81"/>
      <c r="U233" s="81">
        <f t="shared" si="25"/>
        <v>0</v>
      </c>
      <c r="V233" s="81"/>
      <c r="W233" s="81">
        <f t="shared" si="26"/>
        <v>0</v>
      </c>
      <c r="X233" s="81"/>
      <c r="Y233" s="81">
        <f t="shared" si="27"/>
        <v>0</v>
      </c>
      <c r="Z233" s="81"/>
      <c r="AA233" s="81"/>
      <c r="AB233" s="81"/>
      <c r="AC233" s="62"/>
      <c r="AD233" s="77"/>
    </row>
    <row r="234" spans="1:30" s="76" customFormat="1" x14ac:dyDescent="0.25">
      <c r="A234" s="62">
        <v>231</v>
      </c>
      <c r="B234" s="62">
        <v>7005</v>
      </c>
      <c r="C234" s="62">
        <v>3</v>
      </c>
      <c r="D234" s="77" t="s">
        <v>253</v>
      </c>
      <c r="E234" s="77" t="s">
        <v>265</v>
      </c>
      <c r="F234" s="62"/>
      <c r="G234" s="62" t="s">
        <v>56</v>
      </c>
      <c r="H234" s="77" t="s">
        <v>266</v>
      </c>
      <c r="I234" s="62">
        <v>1</v>
      </c>
      <c r="J234" s="62">
        <v>1</v>
      </c>
      <c r="K234" s="62" t="s">
        <v>47</v>
      </c>
      <c r="L234" s="62" t="s">
        <v>61</v>
      </c>
      <c r="M234" s="62" t="s">
        <v>53</v>
      </c>
      <c r="N234" s="62" t="s">
        <v>60</v>
      </c>
      <c r="O234" s="62"/>
      <c r="P234" s="62" t="s">
        <v>244</v>
      </c>
      <c r="Q234" s="62" t="s">
        <v>267</v>
      </c>
      <c r="R234" s="81"/>
      <c r="S234" s="81">
        <f t="shared" si="24"/>
        <v>0</v>
      </c>
      <c r="T234" s="81"/>
      <c r="U234" s="81">
        <f t="shared" si="25"/>
        <v>0</v>
      </c>
      <c r="V234" s="81"/>
      <c r="W234" s="81">
        <f t="shared" si="26"/>
        <v>0</v>
      </c>
      <c r="X234" s="81"/>
      <c r="Y234" s="81">
        <f t="shared" si="27"/>
        <v>0</v>
      </c>
      <c r="Z234" s="81"/>
      <c r="AA234" s="81"/>
      <c r="AB234" s="81"/>
      <c r="AC234" s="62"/>
      <c r="AD234" s="77"/>
    </row>
    <row r="235" spans="1:30" s="76" customFormat="1" x14ac:dyDescent="0.25">
      <c r="A235" s="62">
        <v>232</v>
      </c>
      <c r="B235" s="62">
        <v>7006</v>
      </c>
      <c r="C235" s="62">
        <v>3</v>
      </c>
      <c r="D235" s="77" t="s">
        <v>253</v>
      </c>
      <c r="E235" s="77" t="s">
        <v>268</v>
      </c>
      <c r="F235" s="62"/>
      <c r="G235" s="62" t="s">
        <v>52</v>
      </c>
      <c r="H235" s="77" t="s">
        <v>269</v>
      </c>
      <c r="I235" s="62">
        <v>1</v>
      </c>
      <c r="J235" s="62">
        <v>1</v>
      </c>
      <c r="K235" s="62" t="s">
        <v>47</v>
      </c>
      <c r="L235" s="62" t="s">
        <v>61</v>
      </c>
      <c r="M235" s="62" t="s">
        <v>53</v>
      </c>
      <c r="N235" s="62" t="s">
        <v>60</v>
      </c>
      <c r="O235" s="62"/>
      <c r="P235" s="62"/>
      <c r="Q235" s="62"/>
      <c r="R235" s="81"/>
      <c r="S235" s="81">
        <f t="shared" si="24"/>
        <v>0</v>
      </c>
      <c r="T235" s="81"/>
      <c r="U235" s="81">
        <f t="shared" si="25"/>
        <v>0</v>
      </c>
      <c r="V235" s="81"/>
      <c r="W235" s="81">
        <f t="shared" si="26"/>
        <v>0</v>
      </c>
      <c r="X235" s="81"/>
      <c r="Y235" s="81">
        <f t="shared" si="27"/>
        <v>0</v>
      </c>
      <c r="Z235" s="81"/>
      <c r="AA235" s="81"/>
      <c r="AB235" s="81"/>
      <c r="AC235" s="62"/>
      <c r="AD235" s="77"/>
    </row>
    <row r="236" spans="1:30" s="76" customFormat="1" x14ac:dyDescent="0.25">
      <c r="A236" s="62">
        <v>233</v>
      </c>
      <c r="B236" s="62">
        <v>7007</v>
      </c>
      <c r="C236" s="62">
        <v>3</v>
      </c>
      <c r="D236" s="77" t="s">
        <v>253</v>
      </c>
      <c r="E236" s="77" t="s">
        <v>270</v>
      </c>
      <c r="F236" s="62"/>
      <c r="G236" s="62" t="s">
        <v>52</v>
      </c>
      <c r="H236" s="77" t="s">
        <v>271</v>
      </c>
      <c r="I236" s="62">
        <v>1</v>
      </c>
      <c r="J236" s="62">
        <v>1</v>
      </c>
      <c r="K236" s="62" t="s">
        <v>47</v>
      </c>
      <c r="L236" s="62" t="s">
        <v>61</v>
      </c>
      <c r="M236" s="62" t="s">
        <v>53</v>
      </c>
      <c r="N236" s="62" t="s">
        <v>60</v>
      </c>
      <c r="O236" s="62"/>
      <c r="P236" s="62"/>
      <c r="Q236" s="62"/>
      <c r="R236" s="81"/>
      <c r="S236" s="81">
        <f t="shared" si="24"/>
        <v>0</v>
      </c>
      <c r="T236" s="81"/>
      <c r="U236" s="81">
        <f t="shared" si="25"/>
        <v>0</v>
      </c>
      <c r="V236" s="81"/>
      <c r="W236" s="81">
        <f t="shared" si="26"/>
        <v>0</v>
      </c>
      <c r="X236" s="81"/>
      <c r="Y236" s="81">
        <f t="shared" si="27"/>
        <v>0</v>
      </c>
      <c r="Z236" s="81"/>
      <c r="AA236" s="81"/>
      <c r="AB236" s="81"/>
      <c r="AC236" s="62"/>
      <c r="AD236" s="77"/>
    </row>
    <row r="237" spans="1:30" s="76" customFormat="1" x14ac:dyDescent="0.25">
      <c r="A237" s="62">
        <v>234</v>
      </c>
      <c r="B237" s="62">
        <v>7008</v>
      </c>
      <c r="C237" s="62">
        <v>3</v>
      </c>
      <c r="D237" s="77" t="s">
        <v>253</v>
      </c>
      <c r="E237" s="77" t="s">
        <v>216</v>
      </c>
      <c r="F237" s="62"/>
      <c r="G237" s="62" t="s">
        <v>52</v>
      </c>
      <c r="H237" s="77" t="s">
        <v>217</v>
      </c>
      <c r="I237" s="62">
        <v>1</v>
      </c>
      <c r="J237" s="62">
        <v>1</v>
      </c>
      <c r="K237" s="62" t="s">
        <v>47</v>
      </c>
      <c r="L237" s="62" t="s">
        <v>61</v>
      </c>
      <c r="M237" s="62" t="s">
        <v>53</v>
      </c>
      <c r="N237" s="62" t="s">
        <v>60</v>
      </c>
      <c r="O237" s="62"/>
      <c r="P237" s="62" t="s">
        <v>211</v>
      </c>
      <c r="Q237" s="62" t="s">
        <v>218</v>
      </c>
      <c r="R237" s="81"/>
      <c r="S237" s="81">
        <f t="shared" si="24"/>
        <v>0</v>
      </c>
      <c r="T237" s="81"/>
      <c r="U237" s="81">
        <f t="shared" si="25"/>
        <v>0</v>
      </c>
      <c r="V237" s="81"/>
      <c r="W237" s="81">
        <f t="shared" si="26"/>
        <v>0</v>
      </c>
      <c r="X237" s="81"/>
      <c r="Y237" s="81">
        <f t="shared" si="27"/>
        <v>0</v>
      </c>
      <c r="Z237" s="81"/>
      <c r="AA237" s="81"/>
      <c r="AB237" s="81"/>
      <c r="AC237" s="62"/>
      <c r="AD237" s="77"/>
    </row>
    <row r="238" spans="1:30" s="76" customFormat="1" x14ac:dyDescent="0.25">
      <c r="A238" s="62">
        <v>235</v>
      </c>
      <c r="B238" s="62">
        <v>7009</v>
      </c>
      <c r="C238" s="62">
        <v>3</v>
      </c>
      <c r="D238" s="77" t="s">
        <v>253</v>
      </c>
      <c r="E238" s="77" t="s">
        <v>272</v>
      </c>
      <c r="F238" s="62"/>
      <c r="G238" s="62" t="s">
        <v>52</v>
      </c>
      <c r="H238" s="77" t="s">
        <v>273</v>
      </c>
      <c r="I238" s="62">
        <v>1</v>
      </c>
      <c r="J238" s="62">
        <v>1</v>
      </c>
      <c r="K238" s="62" t="s">
        <v>47</v>
      </c>
      <c r="L238" s="62" t="s">
        <v>61</v>
      </c>
      <c r="M238" s="62" t="s">
        <v>53</v>
      </c>
      <c r="N238" s="62" t="s">
        <v>60</v>
      </c>
      <c r="O238" s="62"/>
      <c r="P238" s="62" t="s">
        <v>275</v>
      </c>
      <c r="Q238" s="62" t="s">
        <v>274</v>
      </c>
      <c r="R238" s="81"/>
      <c r="S238" s="81">
        <f t="shared" si="24"/>
        <v>0</v>
      </c>
      <c r="T238" s="81"/>
      <c r="U238" s="81">
        <f t="shared" si="25"/>
        <v>0</v>
      </c>
      <c r="V238" s="81"/>
      <c r="W238" s="81">
        <f t="shared" si="26"/>
        <v>0</v>
      </c>
      <c r="X238" s="81"/>
      <c r="Y238" s="81">
        <f t="shared" si="27"/>
        <v>0</v>
      </c>
      <c r="Z238" s="81"/>
      <c r="AA238" s="81"/>
      <c r="AB238" s="81"/>
      <c r="AC238" s="62"/>
      <c r="AD238" s="77"/>
    </row>
    <row r="239" spans="1:30" s="76" customFormat="1" x14ac:dyDescent="0.25">
      <c r="A239" s="62">
        <v>236</v>
      </c>
      <c r="B239" s="62">
        <v>7010</v>
      </c>
      <c r="C239" s="62">
        <v>3</v>
      </c>
      <c r="D239" s="77" t="s">
        <v>253</v>
      </c>
      <c r="E239" s="77" t="s">
        <v>276</v>
      </c>
      <c r="F239" s="62"/>
      <c r="G239" s="62" t="s">
        <v>52</v>
      </c>
      <c r="H239" s="77" t="s">
        <v>277</v>
      </c>
      <c r="I239" s="62">
        <v>1</v>
      </c>
      <c r="J239" s="62">
        <v>1</v>
      </c>
      <c r="K239" s="62" t="s">
        <v>47</v>
      </c>
      <c r="L239" s="62" t="s">
        <v>61</v>
      </c>
      <c r="M239" s="62" t="s">
        <v>53</v>
      </c>
      <c r="N239" s="62" t="s">
        <v>60</v>
      </c>
      <c r="O239" s="62"/>
      <c r="P239" s="62" t="s">
        <v>211</v>
      </c>
      <c r="Q239" s="62" t="s">
        <v>278</v>
      </c>
      <c r="R239" s="81"/>
      <c r="S239" s="81">
        <f t="shared" si="24"/>
        <v>0</v>
      </c>
      <c r="T239" s="81"/>
      <c r="U239" s="81">
        <f t="shared" si="25"/>
        <v>0</v>
      </c>
      <c r="V239" s="81"/>
      <c r="W239" s="81">
        <f t="shared" si="26"/>
        <v>0</v>
      </c>
      <c r="X239" s="81"/>
      <c r="Y239" s="81">
        <f t="shared" si="27"/>
        <v>0</v>
      </c>
      <c r="Z239" s="81"/>
      <c r="AA239" s="81"/>
      <c r="AB239" s="81"/>
      <c r="AC239" s="62"/>
      <c r="AD239" s="77"/>
    </row>
    <row r="240" spans="1:30" s="76" customFormat="1" x14ac:dyDescent="0.25">
      <c r="A240" s="62">
        <v>237</v>
      </c>
      <c r="B240" s="62">
        <v>7011</v>
      </c>
      <c r="C240" s="62">
        <v>3</v>
      </c>
      <c r="D240" s="77" t="s">
        <v>253</v>
      </c>
      <c r="E240" s="77" t="s">
        <v>279</v>
      </c>
      <c r="F240" s="62"/>
      <c r="G240" s="62" t="s">
        <v>52</v>
      </c>
      <c r="H240" s="77" t="s">
        <v>280</v>
      </c>
      <c r="I240" s="62">
        <v>1</v>
      </c>
      <c r="J240" s="62">
        <v>1</v>
      </c>
      <c r="K240" s="62" t="s">
        <v>47</v>
      </c>
      <c r="L240" s="62" t="s">
        <v>61</v>
      </c>
      <c r="M240" s="62" t="s">
        <v>53</v>
      </c>
      <c r="N240" s="62" t="s">
        <v>60</v>
      </c>
      <c r="O240" s="62"/>
      <c r="P240" s="62" t="s">
        <v>211</v>
      </c>
      <c r="Q240" s="62" t="s">
        <v>281</v>
      </c>
      <c r="R240" s="81"/>
      <c r="S240" s="81">
        <f t="shared" si="24"/>
        <v>0</v>
      </c>
      <c r="T240" s="81"/>
      <c r="U240" s="81">
        <f t="shared" si="25"/>
        <v>0</v>
      </c>
      <c r="V240" s="81"/>
      <c r="W240" s="81">
        <f t="shared" si="26"/>
        <v>0</v>
      </c>
      <c r="X240" s="81"/>
      <c r="Y240" s="81">
        <f t="shared" si="27"/>
        <v>0</v>
      </c>
      <c r="Z240" s="81"/>
      <c r="AA240" s="81"/>
      <c r="AB240" s="81"/>
      <c r="AC240" s="62"/>
      <c r="AD240" s="77"/>
    </row>
    <row r="241" spans="1:30" s="76" customFormat="1" x14ac:dyDescent="0.25">
      <c r="A241" s="62">
        <v>238</v>
      </c>
      <c r="B241" s="62">
        <v>7012</v>
      </c>
      <c r="C241" s="62">
        <v>3</v>
      </c>
      <c r="D241" s="77" t="s">
        <v>253</v>
      </c>
      <c r="E241" s="77" t="s">
        <v>282</v>
      </c>
      <c r="F241" s="62"/>
      <c r="G241" s="62" t="s">
        <v>56</v>
      </c>
      <c r="H241" s="77" t="s">
        <v>283</v>
      </c>
      <c r="I241" s="62">
        <v>1</v>
      </c>
      <c r="J241" s="62">
        <v>1</v>
      </c>
      <c r="K241" s="62" t="s">
        <v>47</v>
      </c>
      <c r="L241" s="62" t="s">
        <v>61</v>
      </c>
      <c r="M241" s="62" t="s">
        <v>53</v>
      </c>
      <c r="N241" s="62" t="s">
        <v>60</v>
      </c>
      <c r="O241" s="62"/>
      <c r="P241" s="62" t="s">
        <v>211</v>
      </c>
      <c r="Q241" s="62" t="s">
        <v>284</v>
      </c>
      <c r="R241" s="81"/>
      <c r="S241" s="81">
        <f t="shared" si="24"/>
        <v>0</v>
      </c>
      <c r="T241" s="81"/>
      <c r="U241" s="81">
        <f t="shared" si="25"/>
        <v>0</v>
      </c>
      <c r="V241" s="81"/>
      <c r="W241" s="81">
        <f t="shared" si="26"/>
        <v>0</v>
      </c>
      <c r="X241" s="81"/>
      <c r="Y241" s="81">
        <f t="shared" si="27"/>
        <v>0</v>
      </c>
      <c r="Z241" s="81"/>
      <c r="AA241" s="81"/>
      <c r="AB241" s="81"/>
      <c r="AC241" s="62"/>
      <c r="AD241" s="77"/>
    </row>
    <row r="242" spans="1:30" s="76" customFormat="1" x14ac:dyDescent="0.25">
      <c r="A242" s="62">
        <v>239</v>
      </c>
      <c r="B242" s="62">
        <v>7013</v>
      </c>
      <c r="C242" s="62">
        <v>3</v>
      </c>
      <c r="D242" s="77" t="s">
        <v>253</v>
      </c>
      <c r="E242" s="77" t="s">
        <v>63</v>
      </c>
      <c r="F242" s="62"/>
      <c r="G242" s="62" t="s">
        <v>65</v>
      </c>
      <c r="H242" s="77" t="s">
        <v>64</v>
      </c>
      <c r="I242" s="62">
        <v>1</v>
      </c>
      <c r="J242" s="62">
        <v>1</v>
      </c>
      <c r="K242" s="62" t="s">
        <v>47</v>
      </c>
      <c r="L242" s="62" t="s">
        <v>61</v>
      </c>
      <c r="M242" s="62" t="s">
        <v>53</v>
      </c>
      <c r="N242" s="62" t="s">
        <v>60</v>
      </c>
      <c r="O242" s="62"/>
      <c r="P242" s="62"/>
      <c r="Q242" s="62"/>
      <c r="R242" s="81"/>
      <c r="S242" s="81">
        <f t="shared" si="24"/>
        <v>0</v>
      </c>
      <c r="T242" s="81"/>
      <c r="U242" s="81">
        <f t="shared" si="25"/>
        <v>0</v>
      </c>
      <c r="V242" s="81"/>
      <c r="W242" s="81">
        <f t="shared" si="26"/>
        <v>0</v>
      </c>
      <c r="X242" s="81"/>
      <c r="Y242" s="81">
        <f t="shared" si="27"/>
        <v>0</v>
      </c>
      <c r="Z242" s="81"/>
      <c r="AA242" s="81"/>
      <c r="AB242" s="81"/>
      <c r="AC242" s="62"/>
      <c r="AD242" s="77"/>
    </row>
    <row r="243" spans="1:30" s="76" customFormat="1" x14ac:dyDescent="0.25">
      <c r="A243" s="62">
        <v>240</v>
      </c>
      <c r="B243" s="62">
        <v>7014</v>
      </c>
      <c r="C243" s="62">
        <v>3</v>
      </c>
      <c r="D243" s="77" t="s">
        <v>253</v>
      </c>
      <c r="E243" s="77" t="s">
        <v>285</v>
      </c>
      <c r="F243" s="62"/>
      <c r="G243" s="62" t="s">
        <v>116</v>
      </c>
      <c r="H243" s="77" t="s">
        <v>286</v>
      </c>
      <c r="I243" s="62">
        <v>1</v>
      </c>
      <c r="J243" s="62">
        <v>1</v>
      </c>
      <c r="K243" s="62" t="s">
        <v>47</v>
      </c>
      <c r="L243" s="62" t="s">
        <v>61</v>
      </c>
      <c r="M243" s="62" t="s">
        <v>53</v>
      </c>
      <c r="N243" s="62" t="s">
        <v>60</v>
      </c>
      <c r="O243" s="62"/>
      <c r="P243" s="62"/>
      <c r="Q243" s="62"/>
      <c r="R243" s="81"/>
      <c r="S243" s="81">
        <f t="shared" si="24"/>
        <v>0</v>
      </c>
      <c r="T243" s="81"/>
      <c r="U243" s="81">
        <f t="shared" si="25"/>
        <v>0</v>
      </c>
      <c r="V243" s="81"/>
      <c r="W243" s="81">
        <f t="shared" si="26"/>
        <v>0</v>
      </c>
      <c r="X243" s="81"/>
      <c r="Y243" s="81">
        <f t="shared" si="27"/>
        <v>0</v>
      </c>
      <c r="Z243" s="81"/>
      <c r="AA243" s="81"/>
      <c r="AB243" s="81"/>
      <c r="AC243" s="62"/>
      <c r="AD243" s="77"/>
    </row>
    <row r="244" spans="1:30" s="76" customFormat="1" x14ac:dyDescent="0.25">
      <c r="A244" s="62">
        <v>241</v>
      </c>
      <c r="B244" s="62">
        <v>7001</v>
      </c>
      <c r="C244" s="62">
        <v>2</v>
      </c>
      <c r="D244" s="77" t="s">
        <v>362</v>
      </c>
      <c r="E244" s="77" t="s">
        <v>77</v>
      </c>
      <c r="F244" s="62"/>
      <c r="G244" s="62" t="s">
        <v>79</v>
      </c>
      <c r="H244" s="77" t="s">
        <v>78</v>
      </c>
      <c r="I244" s="62">
        <v>1</v>
      </c>
      <c r="J244" s="62">
        <v>1</v>
      </c>
      <c r="K244" s="62" t="s">
        <v>47</v>
      </c>
      <c r="L244" s="62" t="s">
        <v>61</v>
      </c>
      <c r="M244" s="62" t="s">
        <v>53</v>
      </c>
      <c r="N244" s="62" t="s">
        <v>60</v>
      </c>
      <c r="O244" s="62"/>
      <c r="P244" s="62"/>
      <c r="Q244" s="62"/>
      <c r="R244" s="81"/>
      <c r="S244" s="81">
        <f t="shared" si="24"/>
        <v>0</v>
      </c>
      <c r="T244" s="81"/>
      <c r="U244" s="81">
        <f t="shared" si="25"/>
        <v>0</v>
      </c>
      <c r="V244" s="81"/>
      <c r="W244" s="81">
        <f t="shared" si="26"/>
        <v>0</v>
      </c>
      <c r="X244" s="81"/>
      <c r="Y244" s="81">
        <f t="shared" si="27"/>
        <v>0</v>
      </c>
      <c r="Z244" s="81"/>
      <c r="AA244" s="81"/>
      <c r="AB244" s="81"/>
      <c r="AC244" s="62"/>
      <c r="AD244" s="77"/>
    </row>
    <row r="245" spans="1:30" s="76" customFormat="1" x14ac:dyDescent="0.25">
      <c r="A245" s="62">
        <v>242</v>
      </c>
      <c r="B245" s="62">
        <v>7002</v>
      </c>
      <c r="C245" s="62">
        <v>2</v>
      </c>
      <c r="D245" s="77" t="s">
        <v>362</v>
      </c>
      <c r="E245" s="77" t="s">
        <v>74</v>
      </c>
      <c r="F245" s="62"/>
      <c r="G245" s="62" t="s">
        <v>76</v>
      </c>
      <c r="H245" s="77" t="s">
        <v>75</v>
      </c>
      <c r="I245" s="62">
        <v>1</v>
      </c>
      <c r="J245" s="62">
        <v>1</v>
      </c>
      <c r="K245" s="62" t="s">
        <v>47</v>
      </c>
      <c r="L245" s="62" t="s">
        <v>61</v>
      </c>
      <c r="M245" s="62" t="s">
        <v>53</v>
      </c>
      <c r="N245" s="62" t="s">
        <v>60</v>
      </c>
      <c r="O245" s="62"/>
      <c r="P245" s="62"/>
      <c r="Q245" s="62"/>
      <c r="R245" s="81"/>
      <c r="S245" s="81">
        <f t="shared" si="24"/>
        <v>0</v>
      </c>
      <c r="T245" s="81"/>
      <c r="U245" s="81">
        <f t="shared" si="25"/>
        <v>0</v>
      </c>
      <c r="V245" s="81"/>
      <c r="W245" s="81">
        <f t="shared" si="26"/>
        <v>0</v>
      </c>
      <c r="X245" s="81"/>
      <c r="Y245" s="81">
        <f t="shared" si="27"/>
        <v>0</v>
      </c>
      <c r="Z245" s="81"/>
      <c r="AA245" s="81"/>
      <c r="AB245" s="81"/>
      <c r="AC245" s="62"/>
      <c r="AD245" s="77"/>
    </row>
    <row r="246" spans="1:30" s="76" customFormat="1" x14ac:dyDescent="0.25">
      <c r="A246" s="61">
        <v>243</v>
      </c>
      <c r="B246" s="61">
        <v>42</v>
      </c>
      <c r="C246" s="61">
        <v>1</v>
      </c>
      <c r="D246" s="76" t="s">
        <v>49</v>
      </c>
      <c r="E246" s="76" t="s">
        <v>364</v>
      </c>
      <c r="F246" s="61" t="s">
        <v>971</v>
      </c>
      <c r="G246" s="61" t="s">
        <v>52</v>
      </c>
      <c r="H246" s="76" t="s">
        <v>365</v>
      </c>
      <c r="I246" s="61">
        <v>1</v>
      </c>
      <c r="J246" s="61">
        <v>1</v>
      </c>
      <c r="K246" s="61" t="s">
        <v>47</v>
      </c>
      <c r="L246" s="61" t="s">
        <v>61</v>
      </c>
      <c r="M246" s="61" t="s">
        <v>53</v>
      </c>
      <c r="N246" s="61" t="s">
        <v>48</v>
      </c>
      <c r="O246" s="61" t="s">
        <v>969</v>
      </c>
      <c r="P246" s="61"/>
      <c r="Q246" s="61"/>
      <c r="R246" s="80">
        <f>VLOOKUP(E:E,'[1]853-334065-009'!$A:$F,6,0)</f>
        <v>74.099999999999994</v>
      </c>
      <c r="S246" s="80">
        <f t="shared" si="24"/>
        <v>74.099999999999994</v>
      </c>
      <c r="T246" s="80">
        <f>VLOOKUP(E:E,'[1]853-334065-009'!$A:$H,8,0)</f>
        <v>72.150000000000006</v>
      </c>
      <c r="U246" s="80">
        <f t="shared" si="25"/>
        <v>72.150000000000006</v>
      </c>
      <c r="V246" s="80">
        <f>VLOOKUP(E:E,'[1]853-334065-009'!$A:$J,10,0)</f>
        <v>70.2</v>
      </c>
      <c r="W246" s="80">
        <f t="shared" si="26"/>
        <v>70.2</v>
      </c>
      <c r="X246" s="80">
        <f>VLOOKUP(E:E,'[1]853-334065-009'!$A:$L,12,0)</f>
        <v>68.25</v>
      </c>
      <c r="Y246" s="80">
        <f t="shared" si="27"/>
        <v>68.25</v>
      </c>
      <c r="Z246" s="80">
        <f>VLOOKUP(E:E,'[2]costed bom'!$E$2:$AA$941,23,0)</f>
        <v>65</v>
      </c>
      <c r="AA246" s="80">
        <f>J246*Z246</f>
        <v>65</v>
      </c>
      <c r="AB246" s="80">
        <f>Y246-AA246</f>
        <v>3.25</v>
      </c>
      <c r="AC246" s="61">
        <v>126</v>
      </c>
      <c r="AD246" s="76" t="s">
        <v>955</v>
      </c>
    </row>
    <row r="247" spans="1:30" s="77" customFormat="1" x14ac:dyDescent="0.25">
      <c r="A247" s="62">
        <v>244</v>
      </c>
      <c r="B247" s="62">
        <v>1</v>
      </c>
      <c r="C247" s="62">
        <v>2</v>
      </c>
      <c r="D247" s="77" t="s">
        <v>364</v>
      </c>
      <c r="E247" s="77" t="s">
        <v>276</v>
      </c>
      <c r="F247" s="62"/>
      <c r="G247" s="62" t="s">
        <v>52</v>
      </c>
      <c r="H247" s="77" t="s">
        <v>277</v>
      </c>
      <c r="I247" s="62">
        <v>2</v>
      </c>
      <c r="J247" s="62">
        <v>2</v>
      </c>
      <c r="K247" s="62" t="s">
        <v>47</v>
      </c>
      <c r="L247" s="62" t="s">
        <v>61</v>
      </c>
      <c r="M247" s="62" t="s">
        <v>53</v>
      </c>
      <c r="N247" s="62" t="s">
        <v>48</v>
      </c>
      <c r="O247" s="62"/>
      <c r="P247" s="62" t="s">
        <v>211</v>
      </c>
      <c r="Q247" s="62" t="s">
        <v>278</v>
      </c>
      <c r="R247" s="81"/>
      <c r="S247" s="81">
        <f t="shared" si="24"/>
        <v>0</v>
      </c>
      <c r="T247" s="81"/>
      <c r="U247" s="81">
        <f t="shared" si="25"/>
        <v>0</v>
      </c>
      <c r="V247" s="81"/>
      <c r="W247" s="81">
        <f t="shared" si="26"/>
        <v>0</v>
      </c>
      <c r="X247" s="81"/>
      <c r="Y247" s="81">
        <f t="shared" si="27"/>
        <v>0</v>
      </c>
      <c r="Z247" s="81"/>
      <c r="AA247" s="81"/>
      <c r="AB247" s="81"/>
      <c r="AC247" s="62"/>
    </row>
    <row r="248" spans="1:30" s="77" customFormat="1" x14ac:dyDescent="0.25">
      <c r="A248" s="62">
        <v>245</v>
      </c>
      <c r="B248" s="62">
        <v>2</v>
      </c>
      <c r="C248" s="62">
        <v>2</v>
      </c>
      <c r="D248" s="77" t="s">
        <v>364</v>
      </c>
      <c r="E248" s="77" t="s">
        <v>352</v>
      </c>
      <c r="F248" s="62"/>
      <c r="G248" s="62" t="s">
        <v>52</v>
      </c>
      <c r="H248" s="77" t="s">
        <v>353</v>
      </c>
      <c r="I248" s="62">
        <v>0.5</v>
      </c>
      <c r="J248" s="62">
        <v>0.5</v>
      </c>
      <c r="K248" s="62" t="s">
        <v>191</v>
      </c>
      <c r="L248" s="62" t="s">
        <v>61</v>
      </c>
      <c r="M248" s="62" t="s">
        <v>53</v>
      </c>
      <c r="N248" s="62" t="s">
        <v>48</v>
      </c>
      <c r="O248" s="62"/>
      <c r="P248" s="62" t="s">
        <v>211</v>
      </c>
      <c r="Q248" s="62" t="s">
        <v>354</v>
      </c>
      <c r="R248" s="81"/>
      <c r="S248" s="81">
        <f t="shared" si="24"/>
        <v>0</v>
      </c>
      <c r="T248" s="81"/>
      <c r="U248" s="81">
        <f t="shared" si="25"/>
        <v>0</v>
      </c>
      <c r="V248" s="81"/>
      <c r="W248" s="81">
        <f t="shared" si="26"/>
        <v>0</v>
      </c>
      <c r="X248" s="81"/>
      <c r="Y248" s="81">
        <f t="shared" si="27"/>
        <v>0</v>
      </c>
      <c r="Z248" s="81"/>
      <c r="AA248" s="81"/>
      <c r="AB248" s="81"/>
      <c r="AC248" s="62"/>
    </row>
    <row r="249" spans="1:30" s="77" customFormat="1" x14ac:dyDescent="0.25">
      <c r="A249" s="62">
        <v>246</v>
      </c>
      <c r="B249" s="62">
        <v>11</v>
      </c>
      <c r="C249" s="62">
        <v>2</v>
      </c>
      <c r="D249" s="77" t="s">
        <v>364</v>
      </c>
      <c r="E249" s="77" t="s">
        <v>194</v>
      </c>
      <c r="F249" s="62"/>
      <c r="G249" s="62" t="s">
        <v>56</v>
      </c>
      <c r="H249" s="77" t="s">
        <v>195</v>
      </c>
      <c r="I249" s="62">
        <v>1</v>
      </c>
      <c r="J249" s="62">
        <v>1</v>
      </c>
      <c r="K249" s="62" t="s">
        <v>47</v>
      </c>
      <c r="L249" s="62" t="s">
        <v>61</v>
      </c>
      <c r="M249" s="62" t="s">
        <v>53</v>
      </c>
      <c r="N249" s="62" t="s">
        <v>48</v>
      </c>
      <c r="O249" s="62"/>
      <c r="P249" s="62" t="s">
        <v>197</v>
      </c>
      <c r="Q249" s="62" t="s">
        <v>196</v>
      </c>
      <c r="R249" s="81"/>
      <c r="S249" s="81">
        <f t="shared" si="24"/>
        <v>0</v>
      </c>
      <c r="T249" s="81"/>
      <c r="U249" s="81">
        <f t="shared" si="25"/>
        <v>0</v>
      </c>
      <c r="V249" s="81"/>
      <c r="W249" s="81">
        <f t="shared" si="26"/>
        <v>0</v>
      </c>
      <c r="X249" s="81"/>
      <c r="Y249" s="81">
        <f t="shared" si="27"/>
        <v>0</v>
      </c>
      <c r="Z249" s="81"/>
      <c r="AA249" s="81"/>
      <c r="AB249" s="81"/>
      <c r="AC249" s="62"/>
    </row>
    <row r="250" spans="1:30" s="77" customFormat="1" x14ac:dyDescent="0.25">
      <c r="A250" s="62">
        <v>247</v>
      </c>
      <c r="B250" s="62">
        <v>12</v>
      </c>
      <c r="C250" s="62">
        <v>2</v>
      </c>
      <c r="D250" s="77" t="s">
        <v>364</v>
      </c>
      <c r="E250" s="77" t="s">
        <v>230</v>
      </c>
      <c r="F250" s="62"/>
      <c r="G250" s="62" t="s">
        <v>56</v>
      </c>
      <c r="H250" s="77" t="s">
        <v>231</v>
      </c>
      <c r="I250" s="62">
        <v>1</v>
      </c>
      <c r="J250" s="62">
        <v>1</v>
      </c>
      <c r="K250" s="62" t="s">
        <v>47</v>
      </c>
      <c r="L250" s="62" t="s">
        <v>61</v>
      </c>
      <c r="M250" s="62" t="s">
        <v>53</v>
      </c>
      <c r="N250" s="62" t="s">
        <v>48</v>
      </c>
      <c r="O250" s="62"/>
      <c r="P250" s="62" t="s">
        <v>232</v>
      </c>
      <c r="Q250" s="62">
        <v>1727040095</v>
      </c>
      <c r="R250" s="81"/>
      <c r="S250" s="81">
        <f t="shared" si="24"/>
        <v>0</v>
      </c>
      <c r="T250" s="81"/>
      <c r="U250" s="81">
        <f t="shared" si="25"/>
        <v>0</v>
      </c>
      <c r="V250" s="81"/>
      <c r="W250" s="81">
        <f t="shared" si="26"/>
        <v>0</v>
      </c>
      <c r="X250" s="81"/>
      <c r="Y250" s="81">
        <f t="shared" si="27"/>
        <v>0</v>
      </c>
      <c r="Z250" s="81"/>
      <c r="AA250" s="81"/>
      <c r="AB250" s="81"/>
      <c r="AC250" s="62"/>
    </row>
    <row r="251" spans="1:30" s="77" customFormat="1" x14ac:dyDescent="0.25">
      <c r="A251" s="62">
        <v>248</v>
      </c>
      <c r="B251" s="62">
        <v>13</v>
      </c>
      <c r="C251" s="62">
        <v>2</v>
      </c>
      <c r="D251" s="77" t="s">
        <v>364</v>
      </c>
      <c r="E251" s="77" t="s">
        <v>248</v>
      </c>
      <c r="F251" s="62"/>
      <c r="G251" s="62" t="s">
        <v>56</v>
      </c>
      <c r="H251" s="77" t="s">
        <v>249</v>
      </c>
      <c r="I251" s="62">
        <v>2</v>
      </c>
      <c r="J251" s="62">
        <v>2</v>
      </c>
      <c r="K251" s="62" t="s">
        <v>47</v>
      </c>
      <c r="L251" s="62" t="s">
        <v>61</v>
      </c>
      <c r="M251" s="62" t="s">
        <v>53</v>
      </c>
      <c r="N251" s="62" t="s">
        <v>48</v>
      </c>
      <c r="O251" s="62"/>
      <c r="P251" s="62" t="s">
        <v>232</v>
      </c>
      <c r="Q251" s="62">
        <v>1731120066</v>
      </c>
      <c r="R251" s="81"/>
      <c r="S251" s="81">
        <f t="shared" si="24"/>
        <v>0</v>
      </c>
      <c r="T251" s="81"/>
      <c r="U251" s="81">
        <f t="shared" si="25"/>
        <v>0</v>
      </c>
      <c r="V251" s="81"/>
      <c r="W251" s="81">
        <f t="shared" si="26"/>
        <v>0</v>
      </c>
      <c r="X251" s="81"/>
      <c r="Y251" s="81">
        <f t="shared" si="27"/>
        <v>0</v>
      </c>
      <c r="Z251" s="81"/>
      <c r="AA251" s="81"/>
      <c r="AB251" s="81"/>
      <c r="AC251" s="62"/>
    </row>
    <row r="252" spans="1:30" s="77" customFormat="1" x14ac:dyDescent="0.25">
      <c r="A252" s="62">
        <v>249</v>
      </c>
      <c r="B252" s="62">
        <v>14</v>
      </c>
      <c r="C252" s="62">
        <v>2</v>
      </c>
      <c r="D252" s="77" t="s">
        <v>364</v>
      </c>
      <c r="E252" s="77" t="s">
        <v>201</v>
      </c>
      <c r="F252" s="62"/>
      <c r="G252" s="62" t="s">
        <v>52</v>
      </c>
      <c r="H252" s="77" t="s">
        <v>202</v>
      </c>
      <c r="I252" s="62">
        <v>2</v>
      </c>
      <c r="J252" s="62">
        <v>2</v>
      </c>
      <c r="K252" s="62" t="s">
        <v>47</v>
      </c>
      <c r="L252" s="62" t="s">
        <v>61</v>
      </c>
      <c r="M252" s="62" t="s">
        <v>53</v>
      </c>
      <c r="N252" s="62" t="s">
        <v>48</v>
      </c>
      <c r="O252" s="62"/>
      <c r="P252" s="62" t="s">
        <v>204</v>
      </c>
      <c r="Q252" s="62" t="s">
        <v>203</v>
      </c>
      <c r="R252" s="81"/>
      <c r="S252" s="81">
        <f t="shared" si="24"/>
        <v>0</v>
      </c>
      <c r="T252" s="81"/>
      <c r="U252" s="81">
        <f t="shared" si="25"/>
        <v>0</v>
      </c>
      <c r="V252" s="81"/>
      <c r="W252" s="81">
        <f t="shared" si="26"/>
        <v>0</v>
      </c>
      <c r="X252" s="81"/>
      <c r="Y252" s="81">
        <f t="shared" si="27"/>
        <v>0</v>
      </c>
      <c r="Z252" s="81"/>
      <c r="AA252" s="81"/>
      <c r="AB252" s="81"/>
      <c r="AC252" s="62"/>
    </row>
    <row r="253" spans="1:30" s="77" customFormat="1" x14ac:dyDescent="0.25">
      <c r="A253" s="62">
        <v>250</v>
      </c>
      <c r="B253" s="62">
        <v>15</v>
      </c>
      <c r="C253" s="62">
        <v>2</v>
      </c>
      <c r="D253" s="77" t="s">
        <v>364</v>
      </c>
      <c r="E253" s="77" t="s">
        <v>293</v>
      </c>
      <c r="F253" s="62"/>
      <c r="G253" s="62" t="s">
        <v>52</v>
      </c>
      <c r="H253" s="77" t="s">
        <v>294</v>
      </c>
      <c r="I253" s="62">
        <v>1</v>
      </c>
      <c r="J253" s="62">
        <v>1</v>
      </c>
      <c r="K253" s="62" t="s">
        <v>47</v>
      </c>
      <c r="L253" s="62" t="s">
        <v>61</v>
      </c>
      <c r="M253" s="62" t="s">
        <v>53</v>
      </c>
      <c r="N253" s="62" t="s">
        <v>48</v>
      </c>
      <c r="O253" s="62"/>
      <c r="P253" s="62" t="s">
        <v>197</v>
      </c>
      <c r="Q253" s="62" t="s">
        <v>295</v>
      </c>
      <c r="R253" s="81"/>
      <c r="S253" s="81">
        <f t="shared" si="24"/>
        <v>0</v>
      </c>
      <c r="T253" s="81"/>
      <c r="U253" s="81">
        <f t="shared" si="25"/>
        <v>0</v>
      </c>
      <c r="V253" s="81"/>
      <c r="W253" s="81">
        <f t="shared" si="26"/>
        <v>0</v>
      </c>
      <c r="X253" s="81"/>
      <c r="Y253" s="81">
        <f t="shared" si="27"/>
        <v>0</v>
      </c>
      <c r="Z253" s="81"/>
      <c r="AA253" s="81"/>
      <c r="AB253" s="81"/>
      <c r="AC253" s="62"/>
    </row>
    <row r="254" spans="1:30" s="77" customFormat="1" x14ac:dyDescent="0.25">
      <c r="A254" s="62">
        <v>251</v>
      </c>
      <c r="B254" s="62">
        <v>16</v>
      </c>
      <c r="C254" s="62">
        <v>2</v>
      </c>
      <c r="D254" s="77" t="s">
        <v>364</v>
      </c>
      <c r="E254" s="77" t="s">
        <v>355</v>
      </c>
      <c r="F254" s="62"/>
      <c r="G254" s="62" t="s">
        <v>56</v>
      </c>
      <c r="H254" s="77" t="s">
        <v>356</v>
      </c>
      <c r="I254" s="62">
        <v>0.5</v>
      </c>
      <c r="J254" s="62">
        <v>0.5</v>
      </c>
      <c r="K254" s="62" t="s">
        <v>191</v>
      </c>
      <c r="L254" s="62" t="s">
        <v>61</v>
      </c>
      <c r="M254" s="62" t="s">
        <v>53</v>
      </c>
      <c r="N254" s="62" t="s">
        <v>48</v>
      </c>
      <c r="O254" s="62"/>
      <c r="P254" s="62" t="s">
        <v>321</v>
      </c>
      <c r="Q254" s="62" t="s">
        <v>357</v>
      </c>
      <c r="R254" s="81"/>
      <c r="S254" s="81">
        <f t="shared" si="24"/>
        <v>0</v>
      </c>
      <c r="T254" s="81"/>
      <c r="U254" s="81">
        <f t="shared" si="25"/>
        <v>0</v>
      </c>
      <c r="V254" s="81"/>
      <c r="W254" s="81">
        <f t="shared" si="26"/>
        <v>0</v>
      </c>
      <c r="X254" s="81"/>
      <c r="Y254" s="81">
        <f t="shared" si="27"/>
        <v>0</v>
      </c>
      <c r="Z254" s="81"/>
      <c r="AA254" s="81"/>
      <c r="AB254" s="81"/>
      <c r="AC254" s="62"/>
    </row>
    <row r="255" spans="1:30" s="77" customFormat="1" x14ac:dyDescent="0.25">
      <c r="A255" s="62">
        <v>252</v>
      </c>
      <c r="B255" s="62">
        <v>21</v>
      </c>
      <c r="C255" s="62">
        <v>2</v>
      </c>
      <c r="D255" s="77" t="s">
        <v>364</v>
      </c>
      <c r="E255" s="77" t="s">
        <v>358</v>
      </c>
      <c r="F255" s="62"/>
      <c r="G255" s="62" t="s">
        <v>65</v>
      </c>
      <c r="H255" s="77" t="s">
        <v>359</v>
      </c>
      <c r="I255" s="62">
        <v>1</v>
      </c>
      <c r="J255" s="62">
        <v>1</v>
      </c>
      <c r="K255" s="62" t="s">
        <v>47</v>
      </c>
      <c r="L255" s="62" t="s">
        <v>61</v>
      </c>
      <c r="M255" s="62" t="s">
        <v>53</v>
      </c>
      <c r="N255" s="62" t="s">
        <v>48</v>
      </c>
      <c r="O255" s="62"/>
      <c r="P255" s="62" t="s">
        <v>361</v>
      </c>
      <c r="Q255" s="62" t="s">
        <v>360</v>
      </c>
      <c r="R255" s="81"/>
      <c r="S255" s="81">
        <f t="shared" si="24"/>
        <v>0</v>
      </c>
      <c r="T255" s="81"/>
      <c r="U255" s="81">
        <f t="shared" si="25"/>
        <v>0</v>
      </c>
      <c r="V255" s="81"/>
      <c r="W255" s="81">
        <f t="shared" si="26"/>
        <v>0</v>
      </c>
      <c r="X255" s="81"/>
      <c r="Y255" s="81">
        <f t="shared" si="27"/>
        <v>0</v>
      </c>
      <c r="Z255" s="81"/>
      <c r="AA255" s="81"/>
      <c r="AB255" s="81"/>
      <c r="AC255" s="62"/>
    </row>
    <row r="256" spans="1:30" s="76" customFormat="1" x14ac:dyDescent="0.25">
      <c r="A256" s="62">
        <v>253</v>
      </c>
      <c r="B256" s="62">
        <v>7000</v>
      </c>
      <c r="C256" s="62">
        <v>2</v>
      </c>
      <c r="D256" s="77" t="s">
        <v>364</v>
      </c>
      <c r="E256" s="77" t="s">
        <v>253</v>
      </c>
      <c r="F256" s="62"/>
      <c r="G256" s="62" t="s">
        <v>255</v>
      </c>
      <c r="H256" s="77" t="s">
        <v>254</v>
      </c>
      <c r="I256" s="62">
        <v>1</v>
      </c>
      <c r="J256" s="62">
        <v>1</v>
      </c>
      <c r="K256" s="62" t="s">
        <v>47</v>
      </c>
      <c r="L256" s="62" t="s">
        <v>61</v>
      </c>
      <c r="M256" s="62" t="s">
        <v>53</v>
      </c>
      <c r="N256" s="62" t="s">
        <v>60</v>
      </c>
      <c r="O256" s="62"/>
      <c r="P256" s="62"/>
      <c r="Q256" s="62"/>
      <c r="R256" s="81"/>
      <c r="S256" s="81">
        <f t="shared" si="24"/>
        <v>0</v>
      </c>
      <c r="T256" s="81"/>
      <c r="U256" s="81">
        <f t="shared" si="25"/>
        <v>0</v>
      </c>
      <c r="V256" s="81"/>
      <c r="W256" s="81">
        <f t="shared" si="26"/>
        <v>0</v>
      </c>
      <c r="X256" s="81"/>
      <c r="Y256" s="81">
        <f t="shared" si="27"/>
        <v>0</v>
      </c>
      <c r="Z256" s="81"/>
      <c r="AA256" s="81"/>
      <c r="AB256" s="81"/>
      <c r="AC256" s="62"/>
      <c r="AD256" s="77"/>
    </row>
    <row r="257" spans="1:30" s="76" customFormat="1" x14ac:dyDescent="0.25">
      <c r="A257" s="62">
        <v>254</v>
      </c>
      <c r="B257" s="62">
        <v>7000</v>
      </c>
      <c r="C257" s="62">
        <v>3</v>
      </c>
      <c r="D257" s="77" t="s">
        <v>253</v>
      </c>
      <c r="E257" s="77" t="s">
        <v>77</v>
      </c>
      <c r="F257" s="62"/>
      <c r="G257" s="62" t="s">
        <v>79</v>
      </c>
      <c r="H257" s="77" t="s">
        <v>78</v>
      </c>
      <c r="I257" s="62">
        <v>1</v>
      </c>
      <c r="J257" s="62">
        <v>1</v>
      </c>
      <c r="K257" s="62" t="s">
        <v>47</v>
      </c>
      <c r="L257" s="62" t="s">
        <v>61</v>
      </c>
      <c r="M257" s="62" t="s">
        <v>53</v>
      </c>
      <c r="N257" s="62" t="s">
        <v>60</v>
      </c>
      <c r="O257" s="62"/>
      <c r="P257" s="62"/>
      <c r="Q257" s="62"/>
      <c r="R257" s="81"/>
      <c r="S257" s="81">
        <f t="shared" si="24"/>
        <v>0</v>
      </c>
      <c r="T257" s="81"/>
      <c r="U257" s="81">
        <f t="shared" si="25"/>
        <v>0</v>
      </c>
      <c r="V257" s="81"/>
      <c r="W257" s="81">
        <f t="shared" si="26"/>
        <v>0</v>
      </c>
      <c r="X257" s="81"/>
      <c r="Y257" s="81">
        <f t="shared" si="27"/>
        <v>0</v>
      </c>
      <c r="Z257" s="81"/>
      <c r="AA257" s="81"/>
      <c r="AB257" s="81"/>
      <c r="AC257" s="62"/>
      <c r="AD257" s="77"/>
    </row>
    <row r="258" spans="1:30" s="76" customFormat="1" x14ac:dyDescent="0.25">
      <c r="A258" s="62">
        <v>255</v>
      </c>
      <c r="B258" s="62">
        <v>7002</v>
      </c>
      <c r="C258" s="62">
        <v>3</v>
      </c>
      <c r="D258" s="77" t="s">
        <v>253</v>
      </c>
      <c r="E258" s="77" t="s">
        <v>256</v>
      </c>
      <c r="F258" s="62"/>
      <c r="G258" s="62" t="s">
        <v>52</v>
      </c>
      <c r="H258" s="77" t="s">
        <v>257</v>
      </c>
      <c r="I258" s="62">
        <v>1</v>
      </c>
      <c r="J258" s="62">
        <v>1</v>
      </c>
      <c r="K258" s="62" t="s">
        <v>47</v>
      </c>
      <c r="L258" s="62" t="s">
        <v>61</v>
      </c>
      <c r="M258" s="62" t="s">
        <v>53</v>
      </c>
      <c r="N258" s="62" t="s">
        <v>60</v>
      </c>
      <c r="O258" s="62"/>
      <c r="P258" s="62" t="s">
        <v>258</v>
      </c>
      <c r="Q258" s="62">
        <v>14270</v>
      </c>
      <c r="R258" s="81"/>
      <c r="S258" s="81">
        <f t="shared" si="24"/>
        <v>0</v>
      </c>
      <c r="T258" s="81"/>
      <c r="U258" s="81">
        <f t="shared" si="25"/>
        <v>0</v>
      </c>
      <c r="V258" s="81"/>
      <c r="W258" s="81">
        <f t="shared" si="26"/>
        <v>0</v>
      </c>
      <c r="X258" s="81"/>
      <c r="Y258" s="81">
        <f t="shared" si="27"/>
        <v>0</v>
      </c>
      <c r="Z258" s="81"/>
      <c r="AA258" s="81"/>
      <c r="AB258" s="81"/>
      <c r="AC258" s="62"/>
      <c r="AD258" s="77"/>
    </row>
    <row r="259" spans="1:30" s="76" customFormat="1" x14ac:dyDescent="0.25">
      <c r="A259" s="62">
        <v>256</v>
      </c>
      <c r="B259" s="62">
        <v>7003</v>
      </c>
      <c r="C259" s="62">
        <v>3</v>
      </c>
      <c r="D259" s="77" t="s">
        <v>253</v>
      </c>
      <c r="E259" s="77" t="s">
        <v>259</v>
      </c>
      <c r="F259" s="62"/>
      <c r="G259" s="62" t="s">
        <v>52</v>
      </c>
      <c r="H259" s="77" t="s">
        <v>260</v>
      </c>
      <c r="I259" s="62">
        <v>1</v>
      </c>
      <c r="J259" s="62">
        <v>1</v>
      </c>
      <c r="K259" s="62" t="s">
        <v>47</v>
      </c>
      <c r="L259" s="62" t="s">
        <v>61</v>
      </c>
      <c r="M259" s="62" t="s">
        <v>53</v>
      </c>
      <c r="N259" s="62" t="s">
        <v>60</v>
      </c>
      <c r="O259" s="62"/>
      <c r="P259" s="62" t="s">
        <v>244</v>
      </c>
      <c r="Q259" s="62" t="s">
        <v>261</v>
      </c>
      <c r="R259" s="81"/>
      <c r="S259" s="81">
        <f t="shared" si="24"/>
        <v>0</v>
      </c>
      <c r="T259" s="81"/>
      <c r="U259" s="81">
        <f t="shared" si="25"/>
        <v>0</v>
      </c>
      <c r="V259" s="81"/>
      <c r="W259" s="81">
        <f t="shared" si="26"/>
        <v>0</v>
      </c>
      <c r="X259" s="81"/>
      <c r="Y259" s="81">
        <f t="shared" si="27"/>
        <v>0</v>
      </c>
      <c r="Z259" s="81"/>
      <c r="AA259" s="81"/>
      <c r="AB259" s="81"/>
      <c r="AC259" s="62"/>
      <c r="AD259" s="77"/>
    </row>
    <row r="260" spans="1:30" s="76" customFormat="1" x14ac:dyDescent="0.25">
      <c r="A260" s="62">
        <v>257</v>
      </c>
      <c r="B260" s="62">
        <v>7004</v>
      </c>
      <c r="C260" s="62">
        <v>3</v>
      </c>
      <c r="D260" s="77" t="s">
        <v>253</v>
      </c>
      <c r="E260" s="77" t="s">
        <v>262</v>
      </c>
      <c r="F260" s="62"/>
      <c r="G260" s="62" t="s">
        <v>56</v>
      </c>
      <c r="H260" s="77" t="s">
        <v>263</v>
      </c>
      <c r="I260" s="62">
        <v>1</v>
      </c>
      <c r="J260" s="62">
        <v>1</v>
      </c>
      <c r="K260" s="62" t="s">
        <v>47</v>
      </c>
      <c r="L260" s="62" t="s">
        <v>61</v>
      </c>
      <c r="M260" s="62" t="s">
        <v>53</v>
      </c>
      <c r="N260" s="62" t="s">
        <v>60</v>
      </c>
      <c r="O260" s="62"/>
      <c r="P260" s="62" t="s">
        <v>244</v>
      </c>
      <c r="Q260" s="62" t="s">
        <v>264</v>
      </c>
      <c r="R260" s="81"/>
      <c r="S260" s="81">
        <f t="shared" ref="S260:S323" si="28">J260*R260</f>
        <v>0</v>
      </c>
      <c r="T260" s="81"/>
      <c r="U260" s="81">
        <f t="shared" ref="U260:U323" si="29">J260*T260</f>
        <v>0</v>
      </c>
      <c r="V260" s="81"/>
      <c r="W260" s="81">
        <f t="shared" ref="W260:W323" si="30">J260*V260</f>
        <v>0</v>
      </c>
      <c r="X260" s="81"/>
      <c r="Y260" s="81">
        <f t="shared" ref="Y260:Y323" si="31">J260*X260</f>
        <v>0</v>
      </c>
      <c r="Z260" s="81"/>
      <c r="AA260" s="81"/>
      <c r="AB260" s="81"/>
      <c r="AC260" s="62"/>
      <c r="AD260" s="77"/>
    </row>
    <row r="261" spans="1:30" s="76" customFormat="1" x14ac:dyDescent="0.25">
      <c r="A261" s="62">
        <v>258</v>
      </c>
      <c r="B261" s="62">
        <v>7005</v>
      </c>
      <c r="C261" s="62">
        <v>3</v>
      </c>
      <c r="D261" s="77" t="s">
        <v>253</v>
      </c>
      <c r="E261" s="77" t="s">
        <v>265</v>
      </c>
      <c r="F261" s="62"/>
      <c r="G261" s="62" t="s">
        <v>56</v>
      </c>
      <c r="H261" s="77" t="s">
        <v>266</v>
      </c>
      <c r="I261" s="62">
        <v>1</v>
      </c>
      <c r="J261" s="62">
        <v>1</v>
      </c>
      <c r="K261" s="62" t="s">
        <v>47</v>
      </c>
      <c r="L261" s="62" t="s">
        <v>61</v>
      </c>
      <c r="M261" s="62" t="s">
        <v>53</v>
      </c>
      <c r="N261" s="62" t="s">
        <v>60</v>
      </c>
      <c r="O261" s="62"/>
      <c r="P261" s="62" t="s">
        <v>244</v>
      </c>
      <c r="Q261" s="62" t="s">
        <v>267</v>
      </c>
      <c r="R261" s="81"/>
      <c r="S261" s="81">
        <f t="shared" si="28"/>
        <v>0</v>
      </c>
      <c r="T261" s="81"/>
      <c r="U261" s="81">
        <f t="shared" si="29"/>
        <v>0</v>
      </c>
      <c r="V261" s="81"/>
      <c r="W261" s="81">
        <f t="shared" si="30"/>
        <v>0</v>
      </c>
      <c r="X261" s="81"/>
      <c r="Y261" s="81">
        <f t="shared" si="31"/>
        <v>0</v>
      </c>
      <c r="Z261" s="81"/>
      <c r="AA261" s="81"/>
      <c r="AB261" s="81"/>
      <c r="AC261" s="62"/>
      <c r="AD261" s="77"/>
    </row>
    <row r="262" spans="1:30" s="76" customFormat="1" x14ac:dyDescent="0.25">
      <c r="A262" s="62">
        <v>259</v>
      </c>
      <c r="B262" s="62">
        <v>7006</v>
      </c>
      <c r="C262" s="62">
        <v>3</v>
      </c>
      <c r="D262" s="77" t="s">
        <v>253</v>
      </c>
      <c r="E262" s="77" t="s">
        <v>268</v>
      </c>
      <c r="F262" s="62"/>
      <c r="G262" s="62" t="s">
        <v>52</v>
      </c>
      <c r="H262" s="77" t="s">
        <v>269</v>
      </c>
      <c r="I262" s="62">
        <v>1</v>
      </c>
      <c r="J262" s="62">
        <v>1</v>
      </c>
      <c r="K262" s="62" t="s">
        <v>47</v>
      </c>
      <c r="L262" s="62" t="s">
        <v>61</v>
      </c>
      <c r="M262" s="62" t="s">
        <v>53</v>
      </c>
      <c r="N262" s="62" t="s">
        <v>60</v>
      </c>
      <c r="O262" s="62"/>
      <c r="P262" s="62"/>
      <c r="Q262" s="62"/>
      <c r="R262" s="81"/>
      <c r="S262" s="81">
        <f t="shared" si="28"/>
        <v>0</v>
      </c>
      <c r="T262" s="81"/>
      <c r="U262" s="81">
        <f t="shared" si="29"/>
        <v>0</v>
      </c>
      <c r="V262" s="81"/>
      <c r="W262" s="81">
        <f t="shared" si="30"/>
        <v>0</v>
      </c>
      <c r="X262" s="81"/>
      <c r="Y262" s="81">
        <f t="shared" si="31"/>
        <v>0</v>
      </c>
      <c r="Z262" s="81"/>
      <c r="AA262" s="81"/>
      <c r="AB262" s="81"/>
      <c r="AC262" s="62"/>
      <c r="AD262" s="77"/>
    </row>
    <row r="263" spans="1:30" s="76" customFormat="1" x14ac:dyDescent="0.25">
      <c r="A263" s="62">
        <v>260</v>
      </c>
      <c r="B263" s="62">
        <v>7007</v>
      </c>
      <c r="C263" s="62">
        <v>3</v>
      </c>
      <c r="D263" s="77" t="s">
        <v>253</v>
      </c>
      <c r="E263" s="77" t="s">
        <v>270</v>
      </c>
      <c r="F263" s="62"/>
      <c r="G263" s="62" t="s">
        <v>52</v>
      </c>
      <c r="H263" s="77" t="s">
        <v>271</v>
      </c>
      <c r="I263" s="62">
        <v>1</v>
      </c>
      <c r="J263" s="62">
        <v>1</v>
      </c>
      <c r="K263" s="62" t="s">
        <v>47</v>
      </c>
      <c r="L263" s="62" t="s">
        <v>61</v>
      </c>
      <c r="M263" s="62" t="s">
        <v>53</v>
      </c>
      <c r="N263" s="62" t="s">
        <v>60</v>
      </c>
      <c r="O263" s="62"/>
      <c r="P263" s="62"/>
      <c r="Q263" s="62"/>
      <c r="R263" s="81"/>
      <c r="S263" s="81">
        <f t="shared" si="28"/>
        <v>0</v>
      </c>
      <c r="T263" s="81"/>
      <c r="U263" s="81">
        <f t="shared" si="29"/>
        <v>0</v>
      </c>
      <c r="V263" s="81"/>
      <c r="W263" s="81">
        <f t="shared" si="30"/>
        <v>0</v>
      </c>
      <c r="X263" s="81"/>
      <c r="Y263" s="81">
        <f t="shared" si="31"/>
        <v>0</v>
      </c>
      <c r="Z263" s="81"/>
      <c r="AA263" s="81"/>
      <c r="AB263" s="81"/>
      <c r="AC263" s="62"/>
      <c r="AD263" s="77"/>
    </row>
    <row r="264" spans="1:30" s="76" customFormat="1" x14ac:dyDescent="0.25">
      <c r="A264" s="62">
        <v>261</v>
      </c>
      <c r="B264" s="62">
        <v>7008</v>
      </c>
      <c r="C264" s="62">
        <v>3</v>
      </c>
      <c r="D264" s="77" t="s">
        <v>253</v>
      </c>
      <c r="E264" s="77" t="s">
        <v>216</v>
      </c>
      <c r="F264" s="62"/>
      <c r="G264" s="62" t="s">
        <v>52</v>
      </c>
      <c r="H264" s="77" t="s">
        <v>217</v>
      </c>
      <c r="I264" s="62">
        <v>1</v>
      </c>
      <c r="J264" s="62">
        <v>1</v>
      </c>
      <c r="K264" s="62" t="s">
        <v>47</v>
      </c>
      <c r="L264" s="62" t="s">
        <v>61</v>
      </c>
      <c r="M264" s="62" t="s">
        <v>53</v>
      </c>
      <c r="N264" s="62" t="s">
        <v>60</v>
      </c>
      <c r="O264" s="62"/>
      <c r="P264" s="62" t="s">
        <v>211</v>
      </c>
      <c r="Q264" s="62" t="s">
        <v>218</v>
      </c>
      <c r="R264" s="81"/>
      <c r="S264" s="81">
        <f t="shared" si="28"/>
        <v>0</v>
      </c>
      <c r="T264" s="81"/>
      <c r="U264" s="81">
        <f t="shared" si="29"/>
        <v>0</v>
      </c>
      <c r="V264" s="81"/>
      <c r="W264" s="81">
        <f t="shared" si="30"/>
        <v>0</v>
      </c>
      <c r="X264" s="81"/>
      <c r="Y264" s="81">
        <f t="shared" si="31"/>
        <v>0</v>
      </c>
      <c r="Z264" s="81"/>
      <c r="AA264" s="81"/>
      <c r="AB264" s="81"/>
      <c r="AC264" s="62"/>
      <c r="AD264" s="77"/>
    </row>
    <row r="265" spans="1:30" s="76" customFormat="1" x14ac:dyDescent="0.25">
      <c r="A265" s="62">
        <v>262</v>
      </c>
      <c r="B265" s="62">
        <v>7009</v>
      </c>
      <c r="C265" s="62">
        <v>3</v>
      </c>
      <c r="D265" s="77" t="s">
        <v>253</v>
      </c>
      <c r="E265" s="77" t="s">
        <v>272</v>
      </c>
      <c r="F265" s="62"/>
      <c r="G265" s="62" t="s">
        <v>52</v>
      </c>
      <c r="H265" s="77" t="s">
        <v>273</v>
      </c>
      <c r="I265" s="62">
        <v>1</v>
      </c>
      <c r="J265" s="62">
        <v>1</v>
      </c>
      <c r="K265" s="62" t="s">
        <v>47</v>
      </c>
      <c r="L265" s="62" t="s">
        <v>61</v>
      </c>
      <c r="M265" s="62" t="s">
        <v>53</v>
      </c>
      <c r="N265" s="62" t="s">
        <v>60</v>
      </c>
      <c r="O265" s="62"/>
      <c r="P265" s="62" t="s">
        <v>275</v>
      </c>
      <c r="Q265" s="62" t="s">
        <v>274</v>
      </c>
      <c r="R265" s="81"/>
      <c r="S265" s="81">
        <f t="shared" si="28"/>
        <v>0</v>
      </c>
      <c r="T265" s="81"/>
      <c r="U265" s="81">
        <f t="shared" si="29"/>
        <v>0</v>
      </c>
      <c r="V265" s="81"/>
      <c r="W265" s="81">
        <f t="shared" si="30"/>
        <v>0</v>
      </c>
      <c r="X265" s="81"/>
      <c r="Y265" s="81">
        <f t="shared" si="31"/>
        <v>0</v>
      </c>
      <c r="Z265" s="81"/>
      <c r="AA265" s="81"/>
      <c r="AB265" s="81"/>
      <c r="AC265" s="62"/>
      <c r="AD265" s="77"/>
    </row>
    <row r="266" spans="1:30" s="76" customFormat="1" x14ac:dyDescent="0.25">
      <c r="A266" s="62">
        <v>263</v>
      </c>
      <c r="B266" s="62">
        <v>7010</v>
      </c>
      <c r="C266" s="62">
        <v>3</v>
      </c>
      <c r="D266" s="77" t="s">
        <v>253</v>
      </c>
      <c r="E266" s="77" t="s">
        <v>276</v>
      </c>
      <c r="F266" s="62"/>
      <c r="G266" s="62" t="s">
        <v>52</v>
      </c>
      <c r="H266" s="77" t="s">
        <v>277</v>
      </c>
      <c r="I266" s="62">
        <v>1</v>
      </c>
      <c r="J266" s="62">
        <v>1</v>
      </c>
      <c r="K266" s="62" t="s">
        <v>47</v>
      </c>
      <c r="L266" s="62" t="s">
        <v>61</v>
      </c>
      <c r="M266" s="62" t="s">
        <v>53</v>
      </c>
      <c r="N266" s="62" t="s">
        <v>60</v>
      </c>
      <c r="O266" s="62"/>
      <c r="P266" s="62" t="s">
        <v>211</v>
      </c>
      <c r="Q266" s="62" t="s">
        <v>278</v>
      </c>
      <c r="R266" s="81"/>
      <c r="S266" s="81">
        <f t="shared" si="28"/>
        <v>0</v>
      </c>
      <c r="T266" s="81"/>
      <c r="U266" s="81">
        <f t="shared" si="29"/>
        <v>0</v>
      </c>
      <c r="V266" s="81"/>
      <c r="W266" s="81">
        <f t="shared" si="30"/>
        <v>0</v>
      </c>
      <c r="X266" s="81"/>
      <c r="Y266" s="81">
        <f t="shared" si="31"/>
        <v>0</v>
      </c>
      <c r="Z266" s="81"/>
      <c r="AA266" s="81"/>
      <c r="AB266" s="81"/>
      <c r="AC266" s="62"/>
      <c r="AD266" s="77"/>
    </row>
    <row r="267" spans="1:30" s="76" customFormat="1" x14ac:dyDescent="0.25">
      <c r="A267" s="62">
        <v>264</v>
      </c>
      <c r="B267" s="62">
        <v>7011</v>
      </c>
      <c r="C267" s="62">
        <v>3</v>
      </c>
      <c r="D267" s="77" t="s">
        <v>253</v>
      </c>
      <c r="E267" s="77" t="s">
        <v>279</v>
      </c>
      <c r="F267" s="62"/>
      <c r="G267" s="62" t="s">
        <v>52</v>
      </c>
      <c r="H267" s="77" t="s">
        <v>280</v>
      </c>
      <c r="I267" s="62">
        <v>1</v>
      </c>
      <c r="J267" s="62">
        <v>1</v>
      </c>
      <c r="K267" s="62" t="s">
        <v>47</v>
      </c>
      <c r="L267" s="62" t="s">
        <v>61</v>
      </c>
      <c r="M267" s="62" t="s">
        <v>53</v>
      </c>
      <c r="N267" s="62" t="s">
        <v>60</v>
      </c>
      <c r="O267" s="62"/>
      <c r="P267" s="62" t="s">
        <v>211</v>
      </c>
      <c r="Q267" s="62" t="s">
        <v>281</v>
      </c>
      <c r="R267" s="81"/>
      <c r="S267" s="81">
        <f t="shared" si="28"/>
        <v>0</v>
      </c>
      <c r="T267" s="81"/>
      <c r="U267" s="81">
        <f t="shared" si="29"/>
        <v>0</v>
      </c>
      <c r="V267" s="81"/>
      <c r="W267" s="81">
        <f t="shared" si="30"/>
        <v>0</v>
      </c>
      <c r="X267" s="81"/>
      <c r="Y267" s="81">
        <f t="shared" si="31"/>
        <v>0</v>
      </c>
      <c r="Z267" s="81"/>
      <c r="AA267" s="81"/>
      <c r="AB267" s="81"/>
      <c r="AC267" s="62"/>
      <c r="AD267" s="77"/>
    </row>
    <row r="268" spans="1:30" s="76" customFormat="1" x14ac:dyDescent="0.25">
      <c r="A268" s="62">
        <v>265</v>
      </c>
      <c r="B268" s="62">
        <v>7012</v>
      </c>
      <c r="C268" s="62">
        <v>3</v>
      </c>
      <c r="D268" s="77" t="s">
        <v>253</v>
      </c>
      <c r="E268" s="77" t="s">
        <v>282</v>
      </c>
      <c r="F268" s="62"/>
      <c r="G268" s="62" t="s">
        <v>56</v>
      </c>
      <c r="H268" s="77" t="s">
        <v>283</v>
      </c>
      <c r="I268" s="62">
        <v>1</v>
      </c>
      <c r="J268" s="62">
        <v>1</v>
      </c>
      <c r="K268" s="62" t="s">
        <v>47</v>
      </c>
      <c r="L268" s="62" t="s">
        <v>61</v>
      </c>
      <c r="M268" s="62" t="s">
        <v>53</v>
      </c>
      <c r="N268" s="62" t="s">
        <v>60</v>
      </c>
      <c r="O268" s="62"/>
      <c r="P268" s="62" t="s">
        <v>211</v>
      </c>
      <c r="Q268" s="62" t="s">
        <v>284</v>
      </c>
      <c r="R268" s="81"/>
      <c r="S268" s="81">
        <f t="shared" si="28"/>
        <v>0</v>
      </c>
      <c r="T268" s="81"/>
      <c r="U268" s="81">
        <f t="shared" si="29"/>
        <v>0</v>
      </c>
      <c r="V268" s="81"/>
      <c r="W268" s="81">
        <f t="shared" si="30"/>
        <v>0</v>
      </c>
      <c r="X268" s="81"/>
      <c r="Y268" s="81">
        <f t="shared" si="31"/>
        <v>0</v>
      </c>
      <c r="Z268" s="81"/>
      <c r="AA268" s="81"/>
      <c r="AB268" s="81"/>
      <c r="AC268" s="62"/>
      <c r="AD268" s="77"/>
    </row>
    <row r="269" spans="1:30" s="76" customFormat="1" x14ac:dyDescent="0.25">
      <c r="A269" s="62">
        <v>266</v>
      </c>
      <c r="B269" s="62">
        <v>7013</v>
      </c>
      <c r="C269" s="62">
        <v>3</v>
      </c>
      <c r="D269" s="77" t="s">
        <v>253</v>
      </c>
      <c r="E269" s="77" t="s">
        <v>63</v>
      </c>
      <c r="F269" s="62"/>
      <c r="G269" s="62" t="s">
        <v>65</v>
      </c>
      <c r="H269" s="77" t="s">
        <v>64</v>
      </c>
      <c r="I269" s="62">
        <v>1</v>
      </c>
      <c r="J269" s="62">
        <v>1</v>
      </c>
      <c r="K269" s="62" t="s">
        <v>47</v>
      </c>
      <c r="L269" s="62" t="s">
        <v>61</v>
      </c>
      <c r="M269" s="62" t="s">
        <v>53</v>
      </c>
      <c r="N269" s="62" t="s">
        <v>60</v>
      </c>
      <c r="O269" s="62"/>
      <c r="P269" s="62"/>
      <c r="Q269" s="62"/>
      <c r="R269" s="81"/>
      <c r="S269" s="81">
        <f t="shared" si="28"/>
        <v>0</v>
      </c>
      <c r="T269" s="81"/>
      <c r="U269" s="81">
        <f t="shared" si="29"/>
        <v>0</v>
      </c>
      <c r="V269" s="81"/>
      <c r="W269" s="81">
        <f t="shared" si="30"/>
        <v>0</v>
      </c>
      <c r="X269" s="81"/>
      <c r="Y269" s="81">
        <f t="shared" si="31"/>
        <v>0</v>
      </c>
      <c r="Z269" s="81"/>
      <c r="AA269" s="81"/>
      <c r="AB269" s="81"/>
      <c r="AC269" s="62"/>
      <c r="AD269" s="77"/>
    </row>
    <row r="270" spans="1:30" s="76" customFormat="1" x14ac:dyDescent="0.25">
      <c r="A270" s="62">
        <v>267</v>
      </c>
      <c r="B270" s="62">
        <v>7014</v>
      </c>
      <c r="C270" s="62">
        <v>3</v>
      </c>
      <c r="D270" s="77" t="s">
        <v>253</v>
      </c>
      <c r="E270" s="77" t="s">
        <v>285</v>
      </c>
      <c r="F270" s="62"/>
      <c r="G270" s="62" t="s">
        <v>116</v>
      </c>
      <c r="H270" s="77" t="s">
        <v>286</v>
      </c>
      <c r="I270" s="62">
        <v>1</v>
      </c>
      <c r="J270" s="62">
        <v>1</v>
      </c>
      <c r="K270" s="62" t="s">
        <v>47</v>
      </c>
      <c r="L270" s="62" t="s">
        <v>61</v>
      </c>
      <c r="M270" s="62" t="s">
        <v>53</v>
      </c>
      <c r="N270" s="62" t="s">
        <v>60</v>
      </c>
      <c r="O270" s="62"/>
      <c r="P270" s="62"/>
      <c r="Q270" s="62"/>
      <c r="R270" s="81"/>
      <c r="S270" s="81">
        <f t="shared" si="28"/>
        <v>0</v>
      </c>
      <c r="T270" s="81"/>
      <c r="U270" s="81">
        <f t="shared" si="29"/>
        <v>0</v>
      </c>
      <c r="V270" s="81"/>
      <c r="W270" s="81">
        <f t="shared" si="30"/>
        <v>0</v>
      </c>
      <c r="X270" s="81"/>
      <c r="Y270" s="81">
        <f t="shared" si="31"/>
        <v>0</v>
      </c>
      <c r="Z270" s="81"/>
      <c r="AA270" s="81"/>
      <c r="AB270" s="81"/>
      <c r="AC270" s="62"/>
      <c r="AD270" s="77"/>
    </row>
    <row r="271" spans="1:30" s="76" customFormat="1" x14ac:dyDescent="0.25">
      <c r="A271" s="62">
        <v>268</v>
      </c>
      <c r="B271" s="62">
        <v>7001</v>
      </c>
      <c r="C271" s="62">
        <v>2</v>
      </c>
      <c r="D271" s="77" t="s">
        <v>364</v>
      </c>
      <c r="E271" s="77" t="s">
        <v>77</v>
      </c>
      <c r="F271" s="62"/>
      <c r="G271" s="62" t="s">
        <v>79</v>
      </c>
      <c r="H271" s="77" t="s">
        <v>78</v>
      </c>
      <c r="I271" s="62">
        <v>1</v>
      </c>
      <c r="J271" s="62">
        <v>1</v>
      </c>
      <c r="K271" s="62" t="s">
        <v>47</v>
      </c>
      <c r="L271" s="62" t="s">
        <v>61</v>
      </c>
      <c r="M271" s="62" t="s">
        <v>53</v>
      </c>
      <c r="N271" s="62" t="s">
        <v>60</v>
      </c>
      <c r="O271" s="62"/>
      <c r="P271" s="62"/>
      <c r="Q271" s="62"/>
      <c r="R271" s="81"/>
      <c r="S271" s="81">
        <f t="shared" si="28"/>
        <v>0</v>
      </c>
      <c r="T271" s="81"/>
      <c r="U271" s="81">
        <f t="shared" si="29"/>
        <v>0</v>
      </c>
      <c r="V271" s="81"/>
      <c r="W271" s="81">
        <f t="shared" si="30"/>
        <v>0</v>
      </c>
      <c r="X271" s="81"/>
      <c r="Y271" s="81">
        <f t="shared" si="31"/>
        <v>0</v>
      </c>
      <c r="Z271" s="81"/>
      <c r="AA271" s="81"/>
      <c r="AB271" s="81"/>
      <c r="AC271" s="62"/>
      <c r="AD271" s="77"/>
    </row>
    <row r="272" spans="1:30" s="76" customFormat="1" x14ac:dyDescent="0.25">
      <c r="A272" s="62">
        <v>269</v>
      </c>
      <c r="B272" s="62">
        <v>7002</v>
      </c>
      <c r="C272" s="62">
        <v>2</v>
      </c>
      <c r="D272" s="77" t="s">
        <v>364</v>
      </c>
      <c r="E272" s="77" t="s">
        <v>74</v>
      </c>
      <c r="F272" s="62"/>
      <c r="G272" s="62" t="s">
        <v>76</v>
      </c>
      <c r="H272" s="77" t="s">
        <v>75</v>
      </c>
      <c r="I272" s="62">
        <v>1</v>
      </c>
      <c r="J272" s="62">
        <v>1</v>
      </c>
      <c r="K272" s="62" t="s">
        <v>47</v>
      </c>
      <c r="L272" s="62" t="s">
        <v>61</v>
      </c>
      <c r="M272" s="62" t="s">
        <v>53</v>
      </c>
      <c r="N272" s="62" t="s">
        <v>60</v>
      </c>
      <c r="O272" s="62"/>
      <c r="P272" s="62"/>
      <c r="Q272" s="62"/>
      <c r="R272" s="81"/>
      <c r="S272" s="81">
        <f t="shared" si="28"/>
        <v>0</v>
      </c>
      <c r="T272" s="81"/>
      <c r="U272" s="81">
        <f t="shared" si="29"/>
        <v>0</v>
      </c>
      <c r="V272" s="81"/>
      <c r="W272" s="81">
        <f t="shared" si="30"/>
        <v>0</v>
      </c>
      <c r="X272" s="81"/>
      <c r="Y272" s="81">
        <f t="shared" si="31"/>
        <v>0</v>
      </c>
      <c r="Z272" s="81"/>
      <c r="AA272" s="81"/>
      <c r="AB272" s="81"/>
      <c r="AC272" s="62"/>
      <c r="AD272" s="77"/>
    </row>
    <row r="273" spans="1:30" s="76" customFormat="1" x14ac:dyDescent="0.25">
      <c r="A273" s="61">
        <v>270</v>
      </c>
      <c r="B273" s="61">
        <v>43</v>
      </c>
      <c r="C273" s="61">
        <v>1</v>
      </c>
      <c r="D273" s="76" t="s">
        <v>49</v>
      </c>
      <c r="E273" s="76" t="s">
        <v>366</v>
      </c>
      <c r="F273" s="61" t="s">
        <v>971</v>
      </c>
      <c r="G273" s="61" t="s">
        <v>52</v>
      </c>
      <c r="H273" s="76" t="s">
        <v>367</v>
      </c>
      <c r="I273" s="61">
        <v>1</v>
      </c>
      <c r="J273" s="61">
        <v>1</v>
      </c>
      <c r="K273" s="61" t="s">
        <v>47</v>
      </c>
      <c r="L273" s="61" t="s">
        <v>51</v>
      </c>
      <c r="M273" s="61" t="s">
        <v>53</v>
      </c>
      <c r="N273" s="61" t="s">
        <v>48</v>
      </c>
      <c r="O273" s="61" t="s">
        <v>969</v>
      </c>
      <c r="P273" s="61"/>
      <c r="Q273" s="61"/>
      <c r="R273" s="80">
        <f>VLOOKUP(E:E,'[1]853-334065-009'!$A:$F,6,0)</f>
        <v>43.969799999999999</v>
      </c>
      <c r="S273" s="80">
        <f t="shared" si="28"/>
        <v>43.969799999999999</v>
      </c>
      <c r="T273" s="80">
        <f>VLOOKUP(E:E,'[1]853-334065-009'!$A:$H,8,0)</f>
        <v>42.812700000000007</v>
      </c>
      <c r="U273" s="80">
        <f t="shared" si="29"/>
        <v>42.812700000000007</v>
      </c>
      <c r="V273" s="80">
        <f>VLOOKUP(E:E,'[1]853-334065-009'!$A:$J,10,0)</f>
        <v>41.6556</v>
      </c>
      <c r="W273" s="80">
        <f t="shared" si="30"/>
        <v>41.6556</v>
      </c>
      <c r="X273" s="80">
        <f>VLOOKUP(E:E,'[1]853-334065-009'!$A:$L,12,0)</f>
        <v>40.4985</v>
      </c>
      <c r="Y273" s="80">
        <f t="shared" si="31"/>
        <v>40.4985</v>
      </c>
      <c r="Z273" s="80">
        <f>VLOOKUP(E:E,'[2]costed bom'!$E$2:$AA$941,23,0)</f>
        <v>45</v>
      </c>
      <c r="AA273" s="80">
        <f>J273*Z273</f>
        <v>45</v>
      </c>
      <c r="AB273" s="80">
        <f>Y273-AA273</f>
        <v>-4.5015000000000001</v>
      </c>
      <c r="AC273" s="61">
        <v>154</v>
      </c>
      <c r="AD273" s="76" t="s">
        <v>955</v>
      </c>
    </row>
    <row r="274" spans="1:30" s="77" customFormat="1" x14ac:dyDescent="0.25">
      <c r="A274" s="62">
        <v>271</v>
      </c>
      <c r="B274" s="62">
        <v>1</v>
      </c>
      <c r="C274" s="62">
        <v>2</v>
      </c>
      <c r="D274" s="77" t="s">
        <v>366</v>
      </c>
      <c r="E274" s="77" t="s">
        <v>368</v>
      </c>
      <c r="F274" s="62"/>
      <c r="G274" s="62" t="s">
        <v>56</v>
      </c>
      <c r="H274" s="77" t="s">
        <v>369</v>
      </c>
      <c r="I274" s="62">
        <v>4</v>
      </c>
      <c r="J274" s="62">
        <v>4</v>
      </c>
      <c r="K274" s="62" t="s">
        <v>191</v>
      </c>
      <c r="L274" s="62" t="s">
        <v>61</v>
      </c>
      <c r="M274" s="62" t="s">
        <v>53</v>
      </c>
      <c r="N274" s="62" t="s">
        <v>48</v>
      </c>
      <c r="O274" s="62"/>
      <c r="P274" s="62" t="s">
        <v>193</v>
      </c>
      <c r="Q274" s="62" t="s">
        <v>370</v>
      </c>
      <c r="R274" s="81"/>
      <c r="S274" s="81">
        <f t="shared" si="28"/>
        <v>0</v>
      </c>
      <c r="T274" s="81"/>
      <c r="U274" s="81">
        <f t="shared" si="29"/>
        <v>0</v>
      </c>
      <c r="V274" s="81"/>
      <c r="W274" s="81">
        <f t="shared" si="30"/>
        <v>0</v>
      </c>
      <c r="X274" s="81"/>
      <c r="Y274" s="81">
        <f t="shared" si="31"/>
        <v>0</v>
      </c>
      <c r="Z274" s="81"/>
      <c r="AA274" s="81"/>
      <c r="AB274" s="81"/>
      <c r="AC274" s="62"/>
    </row>
    <row r="275" spans="1:30" s="77" customFormat="1" x14ac:dyDescent="0.25">
      <c r="A275" s="62">
        <v>272</v>
      </c>
      <c r="B275" s="62">
        <v>5</v>
      </c>
      <c r="C275" s="62">
        <v>2</v>
      </c>
      <c r="D275" s="77" t="s">
        <v>366</v>
      </c>
      <c r="E275" s="77" t="s">
        <v>248</v>
      </c>
      <c r="F275" s="62"/>
      <c r="G275" s="62" t="s">
        <v>56</v>
      </c>
      <c r="H275" s="77" t="s">
        <v>249</v>
      </c>
      <c r="I275" s="62">
        <v>2</v>
      </c>
      <c r="J275" s="62">
        <v>2</v>
      </c>
      <c r="K275" s="62" t="s">
        <v>47</v>
      </c>
      <c r="L275" s="62" t="s">
        <v>61</v>
      </c>
      <c r="M275" s="62" t="s">
        <v>53</v>
      </c>
      <c r="N275" s="62" t="s">
        <v>48</v>
      </c>
      <c r="O275" s="62"/>
      <c r="P275" s="62" t="s">
        <v>232</v>
      </c>
      <c r="Q275" s="62">
        <v>1731120066</v>
      </c>
      <c r="R275" s="81"/>
      <c r="S275" s="81">
        <f t="shared" si="28"/>
        <v>0</v>
      </c>
      <c r="T275" s="81"/>
      <c r="U275" s="81">
        <f t="shared" si="29"/>
        <v>0</v>
      </c>
      <c r="V275" s="81"/>
      <c r="W275" s="81">
        <f t="shared" si="30"/>
        <v>0</v>
      </c>
      <c r="X275" s="81"/>
      <c r="Y275" s="81">
        <f t="shared" si="31"/>
        <v>0</v>
      </c>
      <c r="Z275" s="81"/>
      <c r="AA275" s="81"/>
      <c r="AB275" s="81"/>
      <c r="AC275" s="62"/>
    </row>
    <row r="276" spans="1:30" s="77" customFormat="1" x14ac:dyDescent="0.25">
      <c r="A276" s="62">
        <v>273</v>
      </c>
      <c r="B276" s="62">
        <v>11</v>
      </c>
      <c r="C276" s="62">
        <v>2</v>
      </c>
      <c r="D276" s="77" t="s">
        <v>366</v>
      </c>
      <c r="E276" s="77" t="s">
        <v>322</v>
      </c>
      <c r="F276" s="62"/>
      <c r="G276" s="62" t="s">
        <v>57</v>
      </c>
      <c r="H276" s="77" t="s">
        <v>323</v>
      </c>
      <c r="I276" s="62">
        <v>1</v>
      </c>
      <c r="J276" s="62">
        <v>1</v>
      </c>
      <c r="K276" s="62" t="s">
        <v>47</v>
      </c>
      <c r="L276" s="62" t="s">
        <v>61</v>
      </c>
      <c r="M276" s="62" t="s">
        <v>53</v>
      </c>
      <c r="N276" s="62" t="s">
        <v>48</v>
      </c>
      <c r="O276" s="62"/>
      <c r="P276" s="62" t="s">
        <v>197</v>
      </c>
      <c r="Q276" s="62" t="s">
        <v>324</v>
      </c>
      <c r="R276" s="81"/>
      <c r="S276" s="81">
        <f t="shared" si="28"/>
        <v>0</v>
      </c>
      <c r="T276" s="81"/>
      <c r="U276" s="81">
        <f t="shared" si="29"/>
        <v>0</v>
      </c>
      <c r="V276" s="81"/>
      <c r="W276" s="81">
        <f t="shared" si="30"/>
        <v>0</v>
      </c>
      <c r="X276" s="81"/>
      <c r="Y276" s="81">
        <f t="shared" si="31"/>
        <v>0</v>
      </c>
      <c r="Z276" s="81"/>
      <c r="AA276" s="81"/>
      <c r="AB276" s="81"/>
      <c r="AC276" s="62"/>
    </row>
    <row r="277" spans="1:30" s="77" customFormat="1" x14ac:dyDescent="0.25">
      <c r="A277" s="62">
        <v>274</v>
      </c>
      <c r="B277" s="62">
        <v>12</v>
      </c>
      <c r="C277" s="62">
        <v>2</v>
      </c>
      <c r="D277" s="77" t="s">
        <v>366</v>
      </c>
      <c r="E277" s="77" t="s">
        <v>325</v>
      </c>
      <c r="F277" s="62"/>
      <c r="G277" s="62" t="s">
        <v>52</v>
      </c>
      <c r="H277" s="77" t="s">
        <v>326</v>
      </c>
      <c r="I277" s="62">
        <v>6</v>
      </c>
      <c r="J277" s="62">
        <v>6</v>
      </c>
      <c r="K277" s="62" t="s">
        <v>47</v>
      </c>
      <c r="L277" s="62" t="s">
        <v>61</v>
      </c>
      <c r="M277" s="62" t="s">
        <v>53</v>
      </c>
      <c r="N277" s="62" t="s">
        <v>48</v>
      </c>
      <c r="O277" s="62"/>
      <c r="P277" s="62" t="s">
        <v>197</v>
      </c>
      <c r="Q277" s="62" t="s">
        <v>203</v>
      </c>
      <c r="R277" s="81"/>
      <c r="S277" s="81">
        <f t="shared" si="28"/>
        <v>0</v>
      </c>
      <c r="T277" s="81"/>
      <c r="U277" s="81">
        <f t="shared" si="29"/>
        <v>0</v>
      </c>
      <c r="V277" s="81"/>
      <c r="W277" s="81">
        <f t="shared" si="30"/>
        <v>0</v>
      </c>
      <c r="X277" s="81"/>
      <c r="Y277" s="81">
        <f t="shared" si="31"/>
        <v>0</v>
      </c>
      <c r="Z277" s="81"/>
      <c r="AA277" s="81"/>
      <c r="AB277" s="81"/>
      <c r="AC277" s="62"/>
    </row>
    <row r="278" spans="1:30" s="77" customFormat="1" x14ac:dyDescent="0.25">
      <c r="A278" s="62">
        <v>275</v>
      </c>
      <c r="B278" s="62">
        <v>13</v>
      </c>
      <c r="C278" s="62">
        <v>2</v>
      </c>
      <c r="D278" s="77" t="s">
        <v>366</v>
      </c>
      <c r="E278" s="77" t="s">
        <v>327</v>
      </c>
      <c r="F278" s="62"/>
      <c r="G278" s="62" t="s">
        <v>56</v>
      </c>
      <c r="H278" s="77" t="s">
        <v>328</v>
      </c>
      <c r="I278" s="62">
        <v>1</v>
      </c>
      <c r="J278" s="62">
        <v>1</v>
      </c>
      <c r="K278" s="62" t="s">
        <v>47</v>
      </c>
      <c r="L278" s="62" t="s">
        <v>61</v>
      </c>
      <c r="M278" s="62" t="s">
        <v>53</v>
      </c>
      <c r="N278" s="62" t="s">
        <v>48</v>
      </c>
      <c r="O278" s="62"/>
      <c r="P278" s="62" t="s">
        <v>232</v>
      </c>
      <c r="Q278" s="62">
        <v>1727040097</v>
      </c>
      <c r="R278" s="81"/>
      <c r="S278" s="81">
        <f t="shared" si="28"/>
        <v>0</v>
      </c>
      <c r="T278" s="81"/>
      <c r="U278" s="81">
        <f t="shared" si="29"/>
        <v>0</v>
      </c>
      <c r="V278" s="81"/>
      <c r="W278" s="81">
        <f t="shared" si="30"/>
        <v>0</v>
      </c>
      <c r="X278" s="81"/>
      <c r="Y278" s="81">
        <f t="shared" si="31"/>
        <v>0</v>
      </c>
      <c r="Z278" s="81"/>
      <c r="AA278" s="81"/>
      <c r="AB278" s="81"/>
      <c r="AC278" s="62"/>
    </row>
    <row r="279" spans="1:30" s="77" customFormat="1" x14ac:dyDescent="0.25">
      <c r="A279" s="62">
        <v>276</v>
      </c>
      <c r="B279" s="62">
        <v>21</v>
      </c>
      <c r="C279" s="62">
        <v>2</v>
      </c>
      <c r="D279" s="77" t="s">
        <v>366</v>
      </c>
      <c r="E279" s="77" t="s">
        <v>329</v>
      </c>
      <c r="F279" s="62"/>
      <c r="G279" s="62" t="s">
        <v>65</v>
      </c>
      <c r="H279" s="77" t="s">
        <v>330</v>
      </c>
      <c r="I279" s="62">
        <v>1</v>
      </c>
      <c r="J279" s="62">
        <v>1</v>
      </c>
      <c r="K279" s="62" t="s">
        <v>47</v>
      </c>
      <c r="L279" s="62" t="s">
        <v>61</v>
      </c>
      <c r="M279" s="62" t="s">
        <v>53</v>
      </c>
      <c r="N279" s="62" t="s">
        <v>48</v>
      </c>
      <c r="O279" s="62"/>
      <c r="P279" s="62" t="s">
        <v>197</v>
      </c>
      <c r="Q279" s="62" t="s">
        <v>331</v>
      </c>
      <c r="R279" s="81"/>
      <c r="S279" s="81">
        <f t="shared" si="28"/>
        <v>0</v>
      </c>
      <c r="T279" s="81"/>
      <c r="U279" s="81">
        <f t="shared" si="29"/>
        <v>0</v>
      </c>
      <c r="V279" s="81"/>
      <c r="W279" s="81">
        <f t="shared" si="30"/>
        <v>0</v>
      </c>
      <c r="X279" s="81"/>
      <c r="Y279" s="81">
        <f t="shared" si="31"/>
        <v>0</v>
      </c>
      <c r="Z279" s="81"/>
      <c r="AA279" s="81"/>
      <c r="AB279" s="81"/>
      <c r="AC279" s="62"/>
    </row>
    <row r="280" spans="1:30" s="77" customFormat="1" x14ac:dyDescent="0.25">
      <c r="A280" s="62">
        <v>277</v>
      </c>
      <c r="B280" s="62">
        <v>22</v>
      </c>
      <c r="C280" s="62">
        <v>2</v>
      </c>
      <c r="D280" s="77" t="s">
        <v>366</v>
      </c>
      <c r="E280" s="77" t="s">
        <v>332</v>
      </c>
      <c r="F280" s="62"/>
      <c r="G280" s="62" t="s">
        <v>52</v>
      </c>
      <c r="H280" s="77" t="s">
        <v>333</v>
      </c>
      <c r="I280" s="62">
        <v>6</v>
      </c>
      <c r="J280" s="62">
        <v>6</v>
      </c>
      <c r="K280" s="62" t="s">
        <v>47</v>
      </c>
      <c r="L280" s="62" t="s">
        <v>61</v>
      </c>
      <c r="M280" s="62" t="s">
        <v>53</v>
      </c>
      <c r="N280" s="62" t="s">
        <v>48</v>
      </c>
      <c r="O280" s="62"/>
      <c r="P280" s="62" t="s">
        <v>197</v>
      </c>
      <c r="Q280" s="62" t="s">
        <v>207</v>
      </c>
      <c r="R280" s="81"/>
      <c r="S280" s="81">
        <f t="shared" si="28"/>
        <v>0</v>
      </c>
      <c r="T280" s="81"/>
      <c r="U280" s="81">
        <f t="shared" si="29"/>
        <v>0</v>
      </c>
      <c r="V280" s="81"/>
      <c r="W280" s="81">
        <f t="shared" si="30"/>
        <v>0</v>
      </c>
      <c r="X280" s="81"/>
      <c r="Y280" s="81">
        <f t="shared" si="31"/>
        <v>0</v>
      </c>
      <c r="Z280" s="81"/>
      <c r="AA280" s="81"/>
      <c r="AB280" s="81"/>
      <c r="AC280" s="62"/>
    </row>
    <row r="281" spans="1:30" s="77" customFormat="1" x14ac:dyDescent="0.25">
      <c r="A281" s="62">
        <v>278</v>
      </c>
      <c r="B281" s="62">
        <v>23</v>
      </c>
      <c r="C281" s="62">
        <v>2</v>
      </c>
      <c r="D281" s="77" t="s">
        <v>366</v>
      </c>
      <c r="E281" s="77" t="s">
        <v>334</v>
      </c>
      <c r="F281" s="62"/>
      <c r="G281" s="62" t="s">
        <v>65</v>
      </c>
      <c r="H281" s="77" t="s">
        <v>335</v>
      </c>
      <c r="I281" s="62">
        <v>1</v>
      </c>
      <c r="J281" s="62">
        <v>1</v>
      </c>
      <c r="K281" s="62" t="s">
        <v>47</v>
      </c>
      <c r="L281" s="62" t="s">
        <v>61</v>
      </c>
      <c r="M281" s="62" t="s">
        <v>53</v>
      </c>
      <c r="N281" s="62" t="s">
        <v>48</v>
      </c>
      <c r="O281" s="62"/>
      <c r="P281" s="62" t="s">
        <v>307</v>
      </c>
      <c r="Q281" s="62" t="s">
        <v>336</v>
      </c>
      <c r="R281" s="81"/>
      <c r="S281" s="81">
        <f t="shared" si="28"/>
        <v>0</v>
      </c>
      <c r="T281" s="81"/>
      <c r="U281" s="81">
        <f t="shared" si="29"/>
        <v>0</v>
      </c>
      <c r="V281" s="81"/>
      <c r="W281" s="81">
        <f t="shared" si="30"/>
        <v>0</v>
      </c>
      <c r="X281" s="81"/>
      <c r="Y281" s="81">
        <f t="shared" si="31"/>
        <v>0</v>
      </c>
      <c r="Z281" s="81"/>
      <c r="AA281" s="81"/>
      <c r="AB281" s="81"/>
      <c r="AC281" s="62"/>
    </row>
    <row r="282" spans="1:30" s="77" customFormat="1" x14ac:dyDescent="0.25">
      <c r="A282" s="62">
        <v>279</v>
      </c>
      <c r="B282" s="62">
        <v>51</v>
      </c>
      <c r="C282" s="62">
        <v>2</v>
      </c>
      <c r="D282" s="77" t="s">
        <v>366</v>
      </c>
      <c r="E282" s="77" t="s">
        <v>208</v>
      </c>
      <c r="F282" s="62"/>
      <c r="G282" s="62" t="s">
        <v>52</v>
      </c>
      <c r="H282" s="77" t="s">
        <v>209</v>
      </c>
      <c r="I282" s="62">
        <v>1</v>
      </c>
      <c r="J282" s="62">
        <v>1</v>
      </c>
      <c r="K282" s="62" t="s">
        <v>191</v>
      </c>
      <c r="L282" s="62" t="s">
        <v>61</v>
      </c>
      <c r="M282" s="62" t="s">
        <v>53</v>
      </c>
      <c r="N282" s="62" t="s">
        <v>48</v>
      </c>
      <c r="O282" s="62"/>
      <c r="P282" s="62" t="s">
        <v>211</v>
      </c>
      <c r="Q282" s="62" t="s">
        <v>210</v>
      </c>
      <c r="R282" s="81"/>
      <c r="S282" s="81">
        <f t="shared" si="28"/>
        <v>0</v>
      </c>
      <c r="T282" s="81"/>
      <c r="U282" s="81">
        <f t="shared" si="29"/>
        <v>0</v>
      </c>
      <c r="V282" s="81"/>
      <c r="W282" s="81">
        <f t="shared" si="30"/>
        <v>0</v>
      </c>
      <c r="X282" s="81"/>
      <c r="Y282" s="81">
        <f t="shared" si="31"/>
        <v>0</v>
      </c>
      <c r="Z282" s="81"/>
      <c r="AA282" s="81"/>
      <c r="AB282" s="81"/>
      <c r="AC282" s="62"/>
    </row>
    <row r="283" spans="1:30" s="77" customFormat="1" x14ac:dyDescent="0.25">
      <c r="A283" s="62">
        <v>280</v>
      </c>
      <c r="B283" s="62">
        <v>52</v>
      </c>
      <c r="C283" s="62">
        <v>2</v>
      </c>
      <c r="D283" s="77" t="s">
        <v>366</v>
      </c>
      <c r="E283" s="77" t="s">
        <v>219</v>
      </c>
      <c r="F283" s="62"/>
      <c r="G283" s="62" t="s">
        <v>52</v>
      </c>
      <c r="H283" s="77" t="s">
        <v>220</v>
      </c>
      <c r="I283" s="62">
        <v>1</v>
      </c>
      <c r="J283" s="62">
        <v>1</v>
      </c>
      <c r="K283" s="62" t="s">
        <v>191</v>
      </c>
      <c r="L283" s="62" t="s">
        <v>61</v>
      </c>
      <c r="M283" s="62" t="s">
        <v>53</v>
      </c>
      <c r="N283" s="62" t="s">
        <v>48</v>
      </c>
      <c r="O283" s="62"/>
      <c r="P283" s="62" t="s">
        <v>222</v>
      </c>
      <c r="Q283" s="62" t="s">
        <v>221</v>
      </c>
      <c r="R283" s="81"/>
      <c r="S283" s="81">
        <f t="shared" si="28"/>
        <v>0</v>
      </c>
      <c r="T283" s="81"/>
      <c r="U283" s="81">
        <f t="shared" si="29"/>
        <v>0</v>
      </c>
      <c r="V283" s="81"/>
      <c r="W283" s="81">
        <f t="shared" si="30"/>
        <v>0</v>
      </c>
      <c r="X283" s="81"/>
      <c r="Y283" s="81">
        <f t="shared" si="31"/>
        <v>0</v>
      </c>
      <c r="Z283" s="81"/>
      <c r="AA283" s="81"/>
      <c r="AB283" s="81"/>
      <c r="AC283" s="62"/>
    </row>
    <row r="284" spans="1:30" s="77" customFormat="1" x14ac:dyDescent="0.25">
      <c r="A284" s="62">
        <v>281</v>
      </c>
      <c r="B284" s="62">
        <v>54</v>
      </c>
      <c r="C284" s="62">
        <v>2</v>
      </c>
      <c r="D284" s="77" t="s">
        <v>366</v>
      </c>
      <c r="E284" s="77" t="s">
        <v>216</v>
      </c>
      <c r="F284" s="62"/>
      <c r="G284" s="62" t="s">
        <v>52</v>
      </c>
      <c r="H284" s="77" t="s">
        <v>217</v>
      </c>
      <c r="I284" s="62">
        <v>2</v>
      </c>
      <c r="J284" s="62">
        <v>2</v>
      </c>
      <c r="K284" s="62" t="s">
        <v>47</v>
      </c>
      <c r="L284" s="62" t="s">
        <v>61</v>
      </c>
      <c r="M284" s="62" t="s">
        <v>53</v>
      </c>
      <c r="N284" s="62" t="s">
        <v>48</v>
      </c>
      <c r="O284" s="62"/>
      <c r="P284" s="62" t="s">
        <v>211</v>
      </c>
      <c r="Q284" s="62" t="s">
        <v>218</v>
      </c>
      <c r="R284" s="81"/>
      <c r="S284" s="81">
        <f t="shared" si="28"/>
        <v>0</v>
      </c>
      <c r="T284" s="81"/>
      <c r="U284" s="81">
        <f t="shared" si="29"/>
        <v>0</v>
      </c>
      <c r="V284" s="81"/>
      <c r="W284" s="81">
        <f t="shared" si="30"/>
        <v>0</v>
      </c>
      <c r="X284" s="81"/>
      <c r="Y284" s="81">
        <f t="shared" si="31"/>
        <v>0</v>
      </c>
      <c r="Z284" s="81"/>
      <c r="AA284" s="81"/>
      <c r="AB284" s="81"/>
      <c r="AC284" s="62"/>
    </row>
    <row r="285" spans="1:30" s="76" customFormat="1" x14ac:dyDescent="0.25">
      <c r="A285" s="62">
        <v>282</v>
      </c>
      <c r="B285" s="62">
        <v>7000</v>
      </c>
      <c r="C285" s="62">
        <v>2</v>
      </c>
      <c r="D285" s="77" t="s">
        <v>366</v>
      </c>
      <c r="E285" s="77" t="s">
        <v>371</v>
      </c>
      <c r="F285" s="62"/>
      <c r="G285" s="62" t="s">
        <v>52</v>
      </c>
      <c r="H285" s="77" t="s">
        <v>372</v>
      </c>
      <c r="I285" s="62">
        <v>1</v>
      </c>
      <c r="J285" s="62">
        <v>1</v>
      </c>
      <c r="K285" s="62" t="s">
        <v>47</v>
      </c>
      <c r="L285" s="62" t="s">
        <v>51</v>
      </c>
      <c r="M285" s="62" t="s">
        <v>53</v>
      </c>
      <c r="N285" s="62" t="s">
        <v>60</v>
      </c>
      <c r="O285" s="62"/>
      <c r="P285" s="62"/>
      <c r="Q285" s="62"/>
      <c r="R285" s="81"/>
      <c r="S285" s="81">
        <f t="shared" si="28"/>
        <v>0</v>
      </c>
      <c r="T285" s="81"/>
      <c r="U285" s="81">
        <f t="shared" si="29"/>
        <v>0</v>
      </c>
      <c r="V285" s="81"/>
      <c r="W285" s="81">
        <f t="shared" si="30"/>
        <v>0</v>
      </c>
      <c r="X285" s="81"/>
      <c r="Y285" s="81">
        <f t="shared" si="31"/>
        <v>0</v>
      </c>
      <c r="Z285" s="81"/>
      <c r="AA285" s="81"/>
      <c r="AB285" s="81"/>
      <c r="AC285" s="62"/>
      <c r="AD285" s="77"/>
    </row>
    <row r="286" spans="1:30" s="76" customFormat="1" x14ac:dyDescent="0.25">
      <c r="A286" s="62">
        <v>283</v>
      </c>
      <c r="B286" s="62">
        <v>7001</v>
      </c>
      <c r="C286" s="62">
        <v>2</v>
      </c>
      <c r="D286" s="77" t="s">
        <v>366</v>
      </c>
      <c r="E286" s="77" t="s">
        <v>253</v>
      </c>
      <c r="F286" s="62"/>
      <c r="G286" s="62" t="s">
        <v>255</v>
      </c>
      <c r="H286" s="77" t="s">
        <v>254</v>
      </c>
      <c r="I286" s="62">
        <v>1</v>
      </c>
      <c r="J286" s="62">
        <v>1</v>
      </c>
      <c r="K286" s="62" t="s">
        <v>47</v>
      </c>
      <c r="L286" s="62" t="s">
        <v>61</v>
      </c>
      <c r="M286" s="62" t="s">
        <v>53</v>
      </c>
      <c r="N286" s="62" t="s">
        <v>60</v>
      </c>
      <c r="O286" s="62"/>
      <c r="P286" s="62"/>
      <c r="Q286" s="62"/>
      <c r="R286" s="81"/>
      <c r="S286" s="81">
        <f t="shared" si="28"/>
        <v>0</v>
      </c>
      <c r="T286" s="81"/>
      <c r="U286" s="81">
        <f t="shared" si="29"/>
        <v>0</v>
      </c>
      <c r="V286" s="81"/>
      <c r="W286" s="81">
        <f t="shared" si="30"/>
        <v>0</v>
      </c>
      <c r="X286" s="81"/>
      <c r="Y286" s="81">
        <f t="shared" si="31"/>
        <v>0</v>
      </c>
      <c r="Z286" s="81"/>
      <c r="AA286" s="81"/>
      <c r="AB286" s="81"/>
      <c r="AC286" s="62"/>
      <c r="AD286" s="77"/>
    </row>
    <row r="287" spans="1:30" s="76" customFormat="1" x14ac:dyDescent="0.25">
      <c r="A287" s="62">
        <v>284</v>
      </c>
      <c r="B287" s="62">
        <v>7000</v>
      </c>
      <c r="C287" s="62">
        <v>3</v>
      </c>
      <c r="D287" s="77" t="s">
        <v>253</v>
      </c>
      <c r="E287" s="77" t="s">
        <v>77</v>
      </c>
      <c r="F287" s="62"/>
      <c r="G287" s="62" t="s">
        <v>79</v>
      </c>
      <c r="H287" s="77" t="s">
        <v>78</v>
      </c>
      <c r="I287" s="62">
        <v>1</v>
      </c>
      <c r="J287" s="62">
        <v>1</v>
      </c>
      <c r="K287" s="62" t="s">
        <v>47</v>
      </c>
      <c r="L287" s="62" t="s">
        <v>61</v>
      </c>
      <c r="M287" s="62" t="s">
        <v>53</v>
      </c>
      <c r="N287" s="62" t="s">
        <v>60</v>
      </c>
      <c r="O287" s="62"/>
      <c r="P287" s="62"/>
      <c r="Q287" s="62"/>
      <c r="R287" s="81"/>
      <c r="S287" s="81">
        <f t="shared" si="28"/>
        <v>0</v>
      </c>
      <c r="T287" s="81"/>
      <c r="U287" s="81">
        <f t="shared" si="29"/>
        <v>0</v>
      </c>
      <c r="V287" s="81"/>
      <c r="W287" s="81">
        <f t="shared" si="30"/>
        <v>0</v>
      </c>
      <c r="X287" s="81"/>
      <c r="Y287" s="81">
        <f t="shared" si="31"/>
        <v>0</v>
      </c>
      <c r="Z287" s="81"/>
      <c r="AA287" s="81"/>
      <c r="AB287" s="81"/>
      <c r="AC287" s="62"/>
      <c r="AD287" s="77"/>
    </row>
    <row r="288" spans="1:30" s="76" customFormat="1" x14ac:dyDescent="0.25">
      <c r="A288" s="62">
        <v>285</v>
      </c>
      <c r="B288" s="62">
        <v>7002</v>
      </c>
      <c r="C288" s="62">
        <v>3</v>
      </c>
      <c r="D288" s="77" t="s">
        <v>253</v>
      </c>
      <c r="E288" s="77" t="s">
        <v>256</v>
      </c>
      <c r="F288" s="62"/>
      <c r="G288" s="62" t="s">
        <v>52</v>
      </c>
      <c r="H288" s="77" t="s">
        <v>257</v>
      </c>
      <c r="I288" s="62">
        <v>1</v>
      </c>
      <c r="J288" s="62">
        <v>1</v>
      </c>
      <c r="K288" s="62" t="s">
        <v>47</v>
      </c>
      <c r="L288" s="62" t="s">
        <v>61</v>
      </c>
      <c r="M288" s="62" t="s">
        <v>53</v>
      </c>
      <c r="N288" s="62" t="s">
        <v>60</v>
      </c>
      <c r="O288" s="62"/>
      <c r="P288" s="62" t="s">
        <v>258</v>
      </c>
      <c r="Q288" s="62">
        <v>14270</v>
      </c>
      <c r="R288" s="81"/>
      <c r="S288" s="81">
        <f t="shared" si="28"/>
        <v>0</v>
      </c>
      <c r="T288" s="81"/>
      <c r="U288" s="81">
        <f t="shared" si="29"/>
        <v>0</v>
      </c>
      <c r="V288" s="81"/>
      <c r="W288" s="81">
        <f t="shared" si="30"/>
        <v>0</v>
      </c>
      <c r="X288" s="81"/>
      <c r="Y288" s="81">
        <f t="shared" si="31"/>
        <v>0</v>
      </c>
      <c r="Z288" s="81"/>
      <c r="AA288" s="81"/>
      <c r="AB288" s="81"/>
      <c r="AC288" s="62"/>
      <c r="AD288" s="77"/>
    </row>
    <row r="289" spans="1:30" s="76" customFormat="1" x14ac:dyDescent="0.25">
      <c r="A289" s="62">
        <v>286</v>
      </c>
      <c r="B289" s="62">
        <v>7003</v>
      </c>
      <c r="C289" s="62">
        <v>3</v>
      </c>
      <c r="D289" s="77" t="s">
        <v>253</v>
      </c>
      <c r="E289" s="77" t="s">
        <v>259</v>
      </c>
      <c r="F289" s="62"/>
      <c r="G289" s="62" t="s">
        <v>52</v>
      </c>
      <c r="H289" s="77" t="s">
        <v>260</v>
      </c>
      <c r="I289" s="62">
        <v>1</v>
      </c>
      <c r="J289" s="62">
        <v>1</v>
      </c>
      <c r="K289" s="62" t="s">
        <v>47</v>
      </c>
      <c r="L289" s="62" t="s">
        <v>61</v>
      </c>
      <c r="M289" s="62" t="s">
        <v>53</v>
      </c>
      <c r="N289" s="62" t="s">
        <v>60</v>
      </c>
      <c r="O289" s="62"/>
      <c r="P289" s="62" t="s">
        <v>244</v>
      </c>
      <c r="Q289" s="62" t="s">
        <v>261</v>
      </c>
      <c r="R289" s="81"/>
      <c r="S289" s="81">
        <f t="shared" si="28"/>
        <v>0</v>
      </c>
      <c r="T289" s="81"/>
      <c r="U289" s="81">
        <f t="shared" si="29"/>
        <v>0</v>
      </c>
      <c r="V289" s="81"/>
      <c r="W289" s="81">
        <f t="shared" si="30"/>
        <v>0</v>
      </c>
      <c r="X289" s="81"/>
      <c r="Y289" s="81">
        <f t="shared" si="31"/>
        <v>0</v>
      </c>
      <c r="Z289" s="81"/>
      <c r="AA289" s="81"/>
      <c r="AB289" s="81"/>
      <c r="AC289" s="62"/>
      <c r="AD289" s="77"/>
    </row>
    <row r="290" spans="1:30" s="76" customFormat="1" x14ac:dyDescent="0.25">
      <c r="A290" s="62">
        <v>287</v>
      </c>
      <c r="B290" s="62">
        <v>7004</v>
      </c>
      <c r="C290" s="62">
        <v>3</v>
      </c>
      <c r="D290" s="77" t="s">
        <v>253</v>
      </c>
      <c r="E290" s="77" t="s">
        <v>262</v>
      </c>
      <c r="F290" s="62"/>
      <c r="G290" s="62" t="s">
        <v>56</v>
      </c>
      <c r="H290" s="77" t="s">
        <v>263</v>
      </c>
      <c r="I290" s="62">
        <v>1</v>
      </c>
      <c r="J290" s="62">
        <v>1</v>
      </c>
      <c r="K290" s="62" t="s">
        <v>47</v>
      </c>
      <c r="L290" s="62" t="s">
        <v>61</v>
      </c>
      <c r="M290" s="62" t="s">
        <v>53</v>
      </c>
      <c r="N290" s="62" t="s">
        <v>60</v>
      </c>
      <c r="O290" s="62"/>
      <c r="P290" s="62" t="s">
        <v>244</v>
      </c>
      <c r="Q290" s="62" t="s">
        <v>264</v>
      </c>
      <c r="R290" s="81"/>
      <c r="S290" s="81">
        <f t="shared" si="28"/>
        <v>0</v>
      </c>
      <c r="T290" s="81"/>
      <c r="U290" s="81">
        <f t="shared" si="29"/>
        <v>0</v>
      </c>
      <c r="V290" s="81"/>
      <c r="W290" s="81">
        <f t="shared" si="30"/>
        <v>0</v>
      </c>
      <c r="X290" s="81"/>
      <c r="Y290" s="81">
        <f t="shared" si="31"/>
        <v>0</v>
      </c>
      <c r="Z290" s="81"/>
      <c r="AA290" s="81"/>
      <c r="AB290" s="81"/>
      <c r="AC290" s="62"/>
      <c r="AD290" s="77"/>
    </row>
    <row r="291" spans="1:30" s="76" customFormat="1" x14ac:dyDescent="0.25">
      <c r="A291" s="62">
        <v>288</v>
      </c>
      <c r="B291" s="62">
        <v>7005</v>
      </c>
      <c r="C291" s="62">
        <v>3</v>
      </c>
      <c r="D291" s="77" t="s">
        <v>253</v>
      </c>
      <c r="E291" s="77" t="s">
        <v>265</v>
      </c>
      <c r="F291" s="62"/>
      <c r="G291" s="62" t="s">
        <v>56</v>
      </c>
      <c r="H291" s="77" t="s">
        <v>266</v>
      </c>
      <c r="I291" s="62">
        <v>1</v>
      </c>
      <c r="J291" s="62">
        <v>1</v>
      </c>
      <c r="K291" s="62" t="s">
        <v>47</v>
      </c>
      <c r="L291" s="62" t="s">
        <v>61</v>
      </c>
      <c r="M291" s="62" t="s">
        <v>53</v>
      </c>
      <c r="N291" s="62" t="s">
        <v>60</v>
      </c>
      <c r="O291" s="62"/>
      <c r="P291" s="62" t="s">
        <v>244</v>
      </c>
      <c r="Q291" s="62" t="s">
        <v>267</v>
      </c>
      <c r="R291" s="81"/>
      <c r="S291" s="81">
        <f t="shared" si="28"/>
        <v>0</v>
      </c>
      <c r="T291" s="81"/>
      <c r="U291" s="81">
        <f t="shared" si="29"/>
        <v>0</v>
      </c>
      <c r="V291" s="81"/>
      <c r="W291" s="81">
        <f t="shared" si="30"/>
        <v>0</v>
      </c>
      <c r="X291" s="81"/>
      <c r="Y291" s="81">
        <f t="shared" si="31"/>
        <v>0</v>
      </c>
      <c r="Z291" s="81"/>
      <c r="AA291" s="81"/>
      <c r="AB291" s="81"/>
      <c r="AC291" s="62"/>
      <c r="AD291" s="77"/>
    </row>
    <row r="292" spans="1:30" s="76" customFormat="1" x14ac:dyDescent="0.25">
      <c r="A292" s="62">
        <v>289</v>
      </c>
      <c r="B292" s="62">
        <v>7006</v>
      </c>
      <c r="C292" s="62">
        <v>3</v>
      </c>
      <c r="D292" s="77" t="s">
        <v>253</v>
      </c>
      <c r="E292" s="77" t="s">
        <v>268</v>
      </c>
      <c r="F292" s="62"/>
      <c r="G292" s="62" t="s">
        <v>52</v>
      </c>
      <c r="H292" s="77" t="s">
        <v>269</v>
      </c>
      <c r="I292" s="62">
        <v>1</v>
      </c>
      <c r="J292" s="62">
        <v>1</v>
      </c>
      <c r="K292" s="62" t="s">
        <v>47</v>
      </c>
      <c r="L292" s="62" t="s">
        <v>61</v>
      </c>
      <c r="M292" s="62" t="s">
        <v>53</v>
      </c>
      <c r="N292" s="62" t="s">
        <v>60</v>
      </c>
      <c r="O292" s="62"/>
      <c r="P292" s="62"/>
      <c r="Q292" s="62"/>
      <c r="R292" s="81"/>
      <c r="S292" s="81">
        <f t="shared" si="28"/>
        <v>0</v>
      </c>
      <c r="T292" s="81"/>
      <c r="U292" s="81">
        <f t="shared" si="29"/>
        <v>0</v>
      </c>
      <c r="V292" s="81"/>
      <c r="W292" s="81">
        <f t="shared" si="30"/>
        <v>0</v>
      </c>
      <c r="X292" s="81"/>
      <c r="Y292" s="81">
        <f t="shared" si="31"/>
        <v>0</v>
      </c>
      <c r="Z292" s="81"/>
      <c r="AA292" s="81"/>
      <c r="AB292" s="81"/>
      <c r="AC292" s="62"/>
      <c r="AD292" s="77"/>
    </row>
    <row r="293" spans="1:30" s="76" customFormat="1" x14ac:dyDescent="0.25">
      <c r="A293" s="62">
        <v>290</v>
      </c>
      <c r="B293" s="62">
        <v>7007</v>
      </c>
      <c r="C293" s="62">
        <v>3</v>
      </c>
      <c r="D293" s="77" t="s">
        <v>253</v>
      </c>
      <c r="E293" s="77" t="s">
        <v>270</v>
      </c>
      <c r="F293" s="62"/>
      <c r="G293" s="62" t="s">
        <v>52</v>
      </c>
      <c r="H293" s="77" t="s">
        <v>271</v>
      </c>
      <c r="I293" s="62">
        <v>1</v>
      </c>
      <c r="J293" s="62">
        <v>1</v>
      </c>
      <c r="K293" s="62" t="s">
        <v>47</v>
      </c>
      <c r="L293" s="62" t="s">
        <v>61</v>
      </c>
      <c r="M293" s="62" t="s">
        <v>53</v>
      </c>
      <c r="N293" s="62" t="s">
        <v>60</v>
      </c>
      <c r="O293" s="62"/>
      <c r="P293" s="62"/>
      <c r="Q293" s="62"/>
      <c r="R293" s="81"/>
      <c r="S293" s="81">
        <f t="shared" si="28"/>
        <v>0</v>
      </c>
      <c r="T293" s="81"/>
      <c r="U293" s="81">
        <f t="shared" si="29"/>
        <v>0</v>
      </c>
      <c r="V293" s="81"/>
      <c r="W293" s="81">
        <f t="shared" si="30"/>
        <v>0</v>
      </c>
      <c r="X293" s="81"/>
      <c r="Y293" s="81">
        <f t="shared" si="31"/>
        <v>0</v>
      </c>
      <c r="Z293" s="81"/>
      <c r="AA293" s="81"/>
      <c r="AB293" s="81"/>
      <c r="AC293" s="62"/>
      <c r="AD293" s="77"/>
    </row>
    <row r="294" spans="1:30" s="76" customFormat="1" x14ac:dyDescent="0.25">
      <c r="A294" s="62">
        <v>291</v>
      </c>
      <c r="B294" s="62">
        <v>7008</v>
      </c>
      <c r="C294" s="62">
        <v>3</v>
      </c>
      <c r="D294" s="77" t="s">
        <v>253</v>
      </c>
      <c r="E294" s="77" t="s">
        <v>216</v>
      </c>
      <c r="F294" s="62"/>
      <c r="G294" s="62" t="s">
        <v>52</v>
      </c>
      <c r="H294" s="77" t="s">
        <v>217</v>
      </c>
      <c r="I294" s="62">
        <v>1</v>
      </c>
      <c r="J294" s="62">
        <v>1</v>
      </c>
      <c r="K294" s="62" t="s">
        <v>47</v>
      </c>
      <c r="L294" s="62" t="s">
        <v>61</v>
      </c>
      <c r="M294" s="62" t="s">
        <v>53</v>
      </c>
      <c r="N294" s="62" t="s">
        <v>60</v>
      </c>
      <c r="O294" s="62"/>
      <c r="P294" s="62" t="s">
        <v>211</v>
      </c>
      <c r="Q294" s="62" t="s">
        <v>218</v>
      </c>
      <c r="R294" s="81"/>
      <c r="S294" s="81">
        <f t="shared" si="28"/>
        <v>0</v>
      </c>
      <c r="T294" s="81"/>
      <c r="U294" s="81">
        <f t="shared" si="29"/>
        <v>0</v>
      </c>
      <c r="V294" s="81"/>
      <c r="W294" s="81">
        <f t="shared" si="30"/>
        <v>0</v>
      </c>
      <c r="X294" s="81"/>
      <c r="Y294" s="81">
        <f t="shared" si="31"/>
        <v>0</v>
      </c>
      <c r="Z294" s="81"/>
      <c r="AA294" s="81"/>
      <c r="AB294" s="81"/>
      <c r="AC294" s="62"/>
      <c r="AD294" s="77"/>
    </row>
    <row r="295" spans="1:30" s="76" customFormat="1" x14ac:dyDescent="0.25">
      <c r="A295" s="62">
        <v>292</v>
      </c>
      <c r="B295" s="62">
        <v>7009</v>
      </c>
      <c r="C295" s="62">
        <v>3</v>
      </c>
      <c r="D295" s="77" t="s">
        <v>253</v>
      </c>
      <c r="E295" s="77" t="s">
        <v>272</v>
      </c>
      <c r="F295" s="62"/>
      <c r="G295" s="62" t="s">
        <v>52</v>
      </c>
      <c r="H295" s="77" t="s">
        <v>273</v>
      </c>
      <c r="I295" s="62">
        <v>1</v>
      </c>
      <c r="J295" s="62">
        <v>1</v>
      </c>
      <c r="K295" s="62" t="s">
        <v>47</v>
      </c>
      <c r="L295" s="62" t="s">
        <v>61</v>
      </c>
      <c r="M295" s="62" t="s">
        <v>53</v>
      </c>
      <c r="N295" s="62" t="s">
        <v>60</v>
      </c>
      <c r="O295" s="62"/>
      <c r="P295" s="62" t="s">
        <v>275</v>
      </c>
      <c r="Q295" s="62" t="s">
        <v>274</v>
      </c>
      <c r="R295" s="81"/>
      <c r="S295" s="81">
        <f t="shared" si="28"/>
        <v>0</v>
      </c>
      <c r="T295" s="81"/>
      <c r="U295" s="81">
        <f t="shared" si="29"/>
        <v>0</v>
      </c>
      <c r="V295" s="81"/>
      <c r="W295" s="81">
        <f t="shared" si="30"/>
        <v>0</v>
      </c>
      <c r="X295" s="81"/>
      <c r="Y295" s="81">
        <f t="shared" si="31"/>
        <v>0</v>
      </c>
      <c r="Z295" s="81"/>
      <c r="AA295" s="81"/>
      <c r="AB295" s="81"/>
      <c r="AC295" s="62"/>
      <c r="AD295" s="77"/>
    </row>
    <row r="296" spans="1:30" s="76" customFormat="1" x14ac:dyDescent="0.25">
      <c r="A296" s="62">
        <v>293</v>
      </c>
      <c r="B296" s="62">
        <v>7010</v>
      </c>
      <c r="C296" s="62">
        <v>3</v>
      </c>
      <c r="D296" s="77" t="s">
        <v>253</v>
      </c>
      <c r="E296" s="77" t="s">
        <v>276</v>
      </c>
      <c r="F296" s="62"/>
      <c r="G296" s="62" t="s">
        <v>52</v>
      </c>
      <c r="H296" s="77" t="s">
        <v>277</v>
      </c>
      <c r="I296" s="62">
        <v>1</v>
      </c>
      <c r="J296" s="62">
        <v>1</v>
      </c>
      <c r="K296" s="62" t="s">
        <v>47</v>
      </c>
      <c r="L296" s="62" t="s">
        <v>61</v>
      </c>
      <c r="M296" s="62" t="s">
        <v>53</v>
      </c>
      <c r="N296" s="62" t="s">
        <v>60</v>
      </c>
      <c r="O296" s="62"/>
      <c r="P296" s="62" t="s">
        <v>211</v>
      </c>
      <c r="Q296" s="62" t="s">
        <v>278</v>
      </c>
      <c r="R296" s="81"/>
      <c r="S296" s="81">
        <f t="shared" si="28"/>
        <v>0</v>
      </c>
      <c r="T296" s="81"/>
      <c r="U296" s="81">
        <f t="shared" si="29"/>
        <v>0</v>
      </c>
      <c r="V296" s="81"/>
      <c r="W296" s="81">
        <f t="shared" si="30"/>
        <v>0</v>
      </c>
      <c r="X296" s="81"/>
      <c r="Y296" s="81">
        <f t="shared" si="31"/>
        <v>0</v>
      </c>
      <c r="Z296" s="81"/>
      <c r="AA296" s="81"/>
      <c r="AB296" s="81"/>
      <c r="AC296" s="62"/>
      <c r="AD296" s="77"/>
    </row>
    <row r="297" spans="1:30" s="76" customFormat="1" x14ac:dyDescent="0.25">
      <c r="A297" s="62">
        <v>294</v>
      </c>
      <c r="B297" s="62">
        <v>7011</v>
      </c>
      <c r="C297" s="62">
        <v>3</v>
      </c>
      <c r="D297" s="77" t="s">
        <v>253</v>
      </c>
      <c r="E297" s="77" t="s">
        <v>279</v>
      </c>
      <c r="F297" s="62"/>
      <c r="G297" s="62" t="s">
        <v>52</v>
      </c>
      <c r="H297" s="77" t="s">
        <v>280</v>
      </c>
      <c r="I297" s="62">
        <v>1</v>
      </c>
      <c r="J297" s="62">
        <v>1</v>
      </c>
      <c r="K297" s="62" t="s">
        <v>47</v>
      </c>
      <c r="L297" s="62" t="s">
        <v>61</v>
      </c>
      <c r="M297" s="62" t="s">
        <v>53</v>
      </c>
      <c r="N297" s="62" t="s">
        <v>60</v>
      </c>
      <c r="O297" s="62"/>
      <c r="P297" s="62" t="s">
        <v>211</v>
      </c>
      <c r="Q297" s="62" t="s">
        <v>281</v>
      </c>
      <c r="R297" s="81"/>
      <c r="S297" s="81">
        <f t="shared" si="28"/>
        <v>0</v>
      </c>
      <c r="T297" s="81"/>
      <c r="U297" s="81">
        <f t="shared" si="29"/>
        <v>0</v>
      </c>
      <c r="V297" s="81"/>
      <c r="W297" s="81">
        <f t="shared" si="30"/>
        <v>0</v>
      </c>
      <c r="X297" s="81"/>
      <c r="Y297" s="81">
        <f t="shared" si="31"/>
        <v>0</v>
      </c>
      <c r="Z297" s="81"/>
      <c r="AA297" s="81"/>
      <c r="AB297" s="81"/>
      <c r="AC297" s="62"/>
      <c r="AD297" s="77"/>
    </row>
    <row r="298" spans="1:30" s="76" customFormat="1" x14ac:dyDescent="0.25">
      <c r="A298" s="62">
        <v>295</v>
      </c>
      <c r="B298" s="62">
        <v>7012</v>
      </c>
      <c r="C298" s="62">
        <v>3</v>
      </c>
      <c r="D298" s="77" t="s">
        <v>253</v>
      </c>
      <c r="E298" s="77" t="s">
        <v>282</v>
      </c>
      <c r="F298" s="62"/>
      <c r="G298" s="62" t="s">
        <v>56</v>
      </c>
      <c r="H298" s="77" t="s">
        <v>283</v>
      </c>
      <c r="I298" s="62">
        <v>1</v>
      </c>
      <c r="J298" s="62">
        <v>1</v>
      </c>
      <c r="K298" s="62" t="s">
        <v>47</v>
      </c>
      <c r="L298" s="62" t="s">
        <v>61</v>
      </c>
      <c r="M298" s="62" t="s">
        <v>53</v>
      </c>
      <c r="N298" s="62" t="s">
        <v>60</v>
      </c>
      <c r="O298" s="62"/>
      <c r="P298" s="62" t="s">
        <v>211</v>
      </c>
      <c r="Q298" s="62" t="s">
        <v>284</v>
      </c>
      <c r="R298" s="81"/>
      <c r="S298" s="81">
        <f t="shared" si="28"/>
        <v>0</v>
      </c>
      <c r="T298" s="81"/>
      <c r="U298" s="81">
        <f t="shared" si="29"/>
        <v>0</v>
      </c>
      <c r="V298" s="81"/>
      <c r="W298" s="81">
        <f t="shared" si="30"/>
        <v>0</v>
      </c>
      <c r="X298" s="81"/>
      <c r="Y298" s="81">
        <f t="shared" si="31"/>
        <v>0</v>
      </c>
      <c r="Z298" s="81"/>
      <c r="AA298" s="81"/>
      <c r="AB298" s="81"/>
      <c r="AC298" s="62"/>
      <c r="AD298" s="77"/>
    </row>
    <row r="299" spans="1:30" s="76" customFormat="1" x14ac:dyDescent="0.25">
      <c r="A299" s="62">
        <v>296</v>
      </c>
      <c r="B299" s="62">
        <v>7013</v>
      </c>
      <c r="C299" s="62">
        <v>3</v>
      </c>
      <c r="D299" s="77" t="s">
        <v>253</v>
      </c>
      <c r="E299" s="77" t="s">
        <v>63</v>
      </c>
      <c r="F299" s="62"/>
      <c r="G299" s="62" t="s">
        <v>65</v>
      </c>
      <c r="H299" s="77" t="s">
        <v>64</v>
      </c>
      <c r="I299" s="62">
        <v>1</v>
      </c>
      <c r="J299" s="62">
        <v>1</v>
      </c>
      <c r="K299" s="62" t="s">
        <v>47</v>
      </c>
      <c r="L299" s="62" t="s">
        <v>61</v>
      </c>
      <c r="M299" s="62" t="s">
        <v>53</v>
      </c>
      <c r="N299" s="62" t="s">
        <v>60</v>
      </c>
      <c r="O299" s="62"/>
      <c r="P299" s="62"/>
      <c r="Q299" s="62"/>
      <c r="R299" s="81"/>
      <c r="S299" s="81">
        <f t="shared" si="28"/>
        <v>0</v>
      </c>
      <c r="T299" s="81"/>
      <c r="U299" s="81">
        <f t="shared" si="29"/>
        <v>0</v>
      </c>
      <c r="V299" s="81"/>
      <c r="W299" s="81">
        <f t="shared" si="30"/>
        <v>0</v>
      </c>
      <c r="X299" s="81"/>
      <c r="Y299" s="81">
        <f t="shared" si="31"/>
        <v>0</v>
      </c>
      <c r="Z299" s="81"/>
      <c r="AA299" s="81"/>
      <c r="AB299" s="81"/>
      <c r="AC299" s="62"/>
      <c r="AD299" s="77"/>
    </row>
    <row r="300" spans="1:30" s="76" customFormat="1" x14ac:dyDescent="0.25">
      <c r="A300" s="62">
        <v>297</v>
      </c>
      <c r="B300" s="62">
        <v>7014</v>
      </c>
      <c r="C300" s="62">
        <v>3</v>
      </c>
      <c r="D300" s="77" t="s">
        <v>253</v>
      </c>
      <c r="E300" s="77" t="s">
        <v>285</v>
      </c>
      <c r="F300" s="62"/>
      <c r="G300" s="62" t="s">
        <v>116</v>
      </c>
      <c r="H300" s="77" t="s">
        <v>286</v>
      </c>
      <c r="I300" s="62">
        <v>1</v>
      </c>
      <c r="J300" s="62">
        <v>1</v>
      </c>
      <c r="K300" s="62" t="s">
        <v>47</v>
      </c>
      <c r="L300" s="62" t="s">
        <v>61</v>
      </c>
      <c r="M300" s="62" t="s">
        <v>53</v>
      </c>
      <c r="N300" s="62" t="s">
        <v>60</v>
      </c>
      <c r="O300" s="62"/>
      <c r="P300" s="62"/>
      <c r="Q300" s="62"/>
      <c r="R300" s="81"/>
      <c r="S300" s="81">
        <f t="shared" si="28"/>
        <v>0</v>
      </c>
      <c r="T300" s="81"/>
      <c r="U300" s="81">
        <f t="shared" si="29"/>
        <v>0</v>
      </c>
      <c r="V300" s="81"/>
      <c r="W300" s="81">
        <f t="shared" si="30"/>
        <v>0</v>
      </c>
      <c r="X300" s="81"/>
      <c r="Y300" s="81">
        <f t="shared" si="31"/>
        <v>0</v>
      </c>
      <c r="Z300" s="81"/>
      <c r="AA300" s="81"/>
      <c r="AB300" s="81"/>
      <c r="AC300" s="62"/>
      <c r="AD300" s="77"/>
    </row>
    <row r="301" spans="1:30" s="76" customFormat="1" x14ac:dyDescent="0.25">
      <c r="A301" s="62">
        <v>298</v>
      </c>
      <c r="B301" s="62">
        <v>7002</v>
      </c>
      <c r="C301" s="62">
        <v>2</v>
      </c>
      <c r="D301" s="77" t="s">
        <v>366</v>
      </c>
      <c r="E301" s="77" t="s">
        <v>77</v>
      </c>
      <c r="F301" s="62"/>
      <c r="G301" s="62" t="s">
        <v>79</v>
      </c>
      <c r="H301" s="77" t="s">
        <v>78</v>
      </c>
      <c r="I301" s="62">
        <v>1</v>
      </c>
      <c r="J301" s="62">
        <v>1</v>
      </c>
      <c r="K301" s="62" t="s">
        <v>47</v>
      </c>
      <c r="L301" s="62" t="s">
        <v>61</v>
      </c>
      <c r="M301" s="62" t="s">
        <v>53</v>
      </c>
      <c r="N301" s="62" t="s">
        <v>60</v>
      </c>
      <c r="O301" s="62"/>
      <c r="P301" s="62"/>
      <c r="Q301" s="62"/>
      <c r="R301" s="81"/>
      <c r="S301" s="81">
        <f t="shared" si="28"/>
        <v>0</v>
      </c>
      <c r="T301" s="81"/>
      <c r="U301" s="81">
        <f t="shared" si="29"/>
        <v>0</v>
      </c>
      <c r="V301" s="81"/>
      <c r="W301" s="81">
        <f t="shared" si="30"/>
        <v>0</v>
      </c>
      <c r="X301" s="81"/>
      <c r="Y301" s="81">
        <f t="shared" si="31"/>
        <v>0</v>
      </c>
      <c r="Z301" s="81"/>
      <c r="AA301" s="81"/>
      <c r="AB301" s="81"/>
      <c r="AC301" s="62"/>
      <c r="AD301" s="77"/>
    </row>
    <row r="302" spans="1:30" s="76" customFormat="1" x14ac:dyDescent="0.25">
      <c r="A302" s="62">
        <v>299</v>
      </c>
      <c r="B302" s="62">
        <v>7003</v>
      </c>
      <c r="C302" s="62">
        <v>2</v>
      </c>
      <c r="D302" s="77" t="s">
        <v>366</v>
      </c>
      <c r="E302" s="77" t="s">
        <v>74</v>
      </c>
      <c r="F302" s="62"/>
      <c r="G302" s="62" t="s">
        <v>76</v>
      </c>
      <c r="H302" s="77" t="s">
        <v>75</v>
      </c>
      <c r="I302" s="62">
        <v>1</v>
      </c>
      <c r="J302" s="62">
        <v>1</v>
      </c>
      <c r="K302" s="62" t="s">
        <v>47</v>
      </c>
      <c r="L302" s="62" t="s">
        <v>61</v>
      </c>
      <c r="M302" s="62" t="s">
        <v>53</v>
      </c>
      <c r="N302" s="62" t="s">
        <v>60</v>
      </c>
      <c r="O302" s="62"/>
      <c r="P302" s="62"/>
      <c r="Q302" s="62"/>
      <c r="R302" s="81"/>
      <c r="S302" s="81">
        <f t="shared" si="28"/>
        <v>0</v>
      </c>
      <c r="T302" s="81"/>
      <c r="U302" s="81">
        <f t="shared" si="29"/>
        <v>0</v>
      </c>
      <c r="V302" s="81"/>
      <c r="W302" s="81">
        <f t="shared" si="30"/>
        <v>0</v>
      </c>
      <c r="X302" s="81"/>
      <c r="Y302" s="81">
        <f t="shared" si="31"/>
        <v>0</v>
      </c>
      <c r="Z302" s="81"/>
      <c r="AA302" s="81"/>
      <c r="AB302" s="81"/>
      <c r="AC302" s="62"/>
      <c r="AD302" s="77"/>
    </row>
    <row r="303" spans="1:30" s="76" customFormat="1" x14ac:dyDescent="0.25">
      <c r="A303" s="61">
        <v>300</v>
      </c>
      <c r="B303" s="61">
        <v>45</v>
      </c>
      <c r="C303" s="61">
        <v>1</v>
      </c>
      <c r="D303" s="76" t="s">
        <v>49</v>
      </c>
      <c r="E303" s="76" t="s">
        <v>373</v>
      </c>
      <c r="F303" s="61" t="s">
        <v>971</v>
      </c>
      <c r="G303" s="61" t="s">
        <v>56</v>
      </c>
      <c r="H303" s="76" t="s">
        <v>374</v>
      </c>
      <c r="I303" s="61">
        <v>1</v>
      </c>
      <c r="J303" s="61">
        <v>1</v>
      </c>
      <c r="K303" s="61" t="s">
        <v>47</v>
      </c>
      <c r="L303" s="61" t="s">
        <v>61</v>
      </c>
      <c r="M303" s="61" t="s">
        <v>53</v>
      </c>
      <c r="N303" s="61" t="s">
        <v>48</v>
      </c>
      <c r="O303" s="61" t="s">
        <v>969</v>
      </c>
      <c r="P303" s="61"/>
      <c r="Q303" s="61"/>
      <c r="R303" s="80">
        <f>VLOOKUP(E:E,'[1]853-334065-009'!$A:$F,6,0)</f>
        <v>30.1188</v>
      </c>
      <c r="S303" s="80">
        <f t="shared" si="28"/>
        <v>30.1188</v>
      </c>
      <c r="T303" s="80">
        <f>VLOOKUP(E:E,'[1]853-334065-009'!$A:$H,8,0)</f>
        <v>29.326200000000004</v>
      </c>
      <c r="U303" s="80">
        <f t="shared" si="29"/>
        <v>29.326200000000004</v>
      </c>
      <c r="V303" s="80">
        <f>VLOOKUP(E:E,'[1]853-334065-009'!$A:$J,10,0)</f>
        <v>28.533600000000003</v>
      </c>
      <c r="W303" s="80">
        <f t="shared" si="30"/>
        <v>28.533600000000003</v>
      </c>
      <c r="X303" s="80">
        <f>VLOOKUP(E:E,'[1]853-334065-009'!$A:$L,12,0)</f>
        <v>27.741000000000003</v>
      </c>
      <c r="Y303" s="80">
        <f t="shared" si="31"/>
        <v>27.741000000000003</v>
      </c>
      <c r="Z303" s="80">
        <f>VLOOKUP(E:E,'[2]costed bom'!$E$2:$AA$941,23,0)</f>
        <v>53.16</v>
      </c>
      <c r="AA303" s="80">
        <f>J303*Z303</f>
        <v>53.16</v>
      </c>
      <c r="AB303" s="80">
        <f>Y303-AA303</f>
        <v>-25.418999999999993</v>
      </c>
      <c r="AC303" s="61">
        <v>154</v>
      </c>
      <c r="AD303" s="76" t="s">
        <v>955</v>
      </c>
    </row>
    <row r="304" spans="1:30" s="76" customFormat="1" x14ac:dyDescent="0.25">
      <c r="A304" s="62">
        <v>301</v>
      </c>
      <c r="B304" s="62">
        <v>0</v>
      </c>
      <c r="C304" s="62">
        <v>2</v>
      </c>
      <c r="D304" s="77" t="s">
        <v>373</v>
      </c>
      <c r="E304" s="77" t="s">
        <v>375</v>
      </c>
      <c r="F304" s="62"/>
      <c r="G304" s="62" t="s">
        <v>52</v>
      </c>
      <c r="H304" s="77" t="s">
        <v>376</v>
      </c>
      <c r="I304" s="62">
        <v>1</v>
      </c>
      <c r="J304" s="62">
        <v>1</v>
      </c>
      <c r="K304" s="62" t="s">
        <v>47</v>
      </c>
      <c r="L304" s="62" t="s">
        <v>61</v>
      </c>
      <c r="M304" s="62" t="s">
        <v>53</v>
      </c>
      <c r="N304" s="62" t="s">
        <v>60</v>
      </c>
      <c r="O304" s="62"/>
      <c r="P304" s="62"/>
      <c r="Q304" s="62"/>
      <c r="R304" s="81"/>
      <c r="S304" s="81">
        <f t="shared" si="28"/>
        <v>0</v>
      </c>
      <c r="T304" s="81"/>
      <c r="U304" s="81">
        <f t="shared" si="29"/>
        <v>0</v>
      </c>
      <c r="V304" s="81"/>
      <c r="W304" s="81">
        <f t="shared" si="30"/>
        <v>0</v>
      </c>
      <c r="X304" s="81"/>
      <c r="Y304" s="81">
        <f t="shared" si="31"/>
        <v>0</v>
      </c>
      <c r="Z304" s="81"/>
      <c r="AA304" s="81"/>
      <c r="AB304" s="81"/>
      <c r="AC304" s="62"/>
      <c r="AD304" s="77"/>
    </row>
    <row r="305" spans="1:30" s="76" customFormat="1" x14ac:dyDescent="0.25">
      <c r="A305" s="62">
        <v>302</v>
      </c>
      <c r="B305" s="62">
        <v>1</v>
      </c>
      <c r="C305" s="62">
        <v>2</v>
      </c>
      <c r="D305" s="77" t="s">
        <v>373</v>
      </c>
      <c r="E305" s="77" t="s">
        <v>194</v>
      </c>
      <c r="F305" s="62"/>
      <c r="G305" s="62" t="s">
        <v>56</v>
      </c>
      <c r="H305" s="77" t="s">
        <v>195</v>
      </c>
      <c r="I305" s="62">
        <v>1</v>
      </c>
      <c r="J305" s="62">
        <v>1</v>
      </c>
      <c r="K305" s="62" t="s">
        <v>47</v>
      </c>
      <c r="L305" s="62" t="s">
        <v>61</v>
      </c>
      <c r="M305" s="62" t="s">
        <v>53</v>
      </c>
      <c r="N305" s="62" t="s">
        <v>48</v>
      </c>
      <c r="O305" s="62"/>
      <c r="P305" s="62" t="s">
        <v>197</v>
      </c>
      <c r="Q305" s="62" t="s">
        <v>196</v>
      </c>
      <c r="R305" s="81"/>
      <c r="S305" s="81">
        <f t="shared" si="28"/>
        <v>0</v>
      </c>
      <c r="T305" s="81"/>
      <c r="U305" s="81">
        <f t="shared" si="29"/>
        <v>0</v>
      </c>
      <c r="V305" s="81"/>
      <c r="W305" s="81">
        <f t="shared" si="30"/>
        <v>0</v>
      </c>
      <c r="X305" s="81"/>
      <c r="Y305" s="81">
        <f t="shared" si="31"/>
        <v>0</v>
      </c>
      <c r="Z305" s="81"/>
      <c r="AA305" s="81"/>
      <c r="AB305" s="81"/>
      <c r="AC305" s="62"/>
      <c r="AD305" s="77"/>
    </row>
    <row r="306" spans="1:30" s="76" customFormat="1" x14ac:dyDescent="0.25">
      <c r="A306" s="62">
        <v>303</v>
      </c>
      <c r="B306" s="62">
        <v>2</v>
      </c>
      <c r="C306" s="62">
        <v>2</v>
      </c>
      <c r="D306" s="77" t="s">
        <v>373</v>
      </c>
      <c r="E306" s="77" t="s">
        <v>377</v>
      </c>
      <c r="F306" s="62"/>
      <c r="G306" s="62" t="s">
        <v>56</v>
      </c>
      <c r="H306" s="77" t="s">
        <v>378</v>
      </c>
      <c r="I306" s="62">
        <v>1</v>
      </c>
      <c r="J306" s="62">
        <v>1</v>
      </c>
      <c r="K306" s="62" t="s">
        <v>47</v>
      </c>
      <c r="L306" s="62" t="s">
        <v>61</v>
      </c>
      <c r="M306" s="62" t="s">
        <v>53</v>
      </c>
      <c r="N306" s="62" t="s">
        <v>48</v>
      </c>
      <c r="O306" s="62"/>
      <c r="P306" s="62" t="s">
        <v>109</v>
      </c>
      <c r="Q306" s="62" t="s">
        <v>379</v>
      </c>
      <c r="R306" s="81"/>
      <c r="S306" s="81">
        <f t="shared" si="28"/>
        <v>0</v>
      </c>
      <c r="T306" s="81"/>
      <c r="U306" s="81">
        <f t="shared" si="29"/>
        <v>0</v>
      </c>
      <c r="V306" s="81"/>
      <c r="W306" s="81">
        <f t="shared" si="30"/>
        <v>0</v>
      </c>
      <c r="X306" s="81"/>
      <c r="Y306" s="81">
        <f t="shared" si="31"/>
        <v>0</v>
      </c>
      <c r="Z306" s="81"/>
      <c r="AA306" s="81"/>
      <c r="AB306" s="81"/>
      <c r="AC306" s="62"/>
      <c r="AD306" s="77"/>
    </row>
    <row r="307" spans="1:30" s="76" customFormat="1" x14ac:dyDescent="0.25">
      <c r="A307" s="62">
        <v>304</v>
      </c>
      <c r="B307" s="62">
        <v>3</v>
      </c>
      <c r="C307" s="62">
        <v>2</v>
      </c>
      <c r="D307" s="77" t="s">
        <v>373</v>
      </c>
      <c r="E307" s="77" t="s">
        <v>230</v>
      </c>
      <c r="F307" s="62"/>
      <c r="G307" s="62" t="s">
        <v>56</v>
      </c>
      <c r="H307" s="77" t="s">
        <v>231</v>
      </c>
      <c r="I307" s="62">
        <v>1</v>
      </c>
      <c r="J307" s="62">
        <v>1</v>
      </c>
      <c r="K307" s="62" t="s">
        <v>47</v>
      </c>
      <c r="L307" s="62" t="s">
        <v>61</v>
      </c>
      <c r="M307" s="62" t="s">
        <v>53</v>
      </c>
      <c r="N307" s="62" t="s">
        <v>48</v>
      </c>
      <c r="O307" s="62"/>
      <c r="P307" s="62" t="s">
        <v>232</v>
      </c>
      <c r="Q307" s="62">
        <v>1727040095</v>
      </c>
      <c r="R307" s="81"/>
      <c r="S307" s="81">
        <f t="shared" si="28"/>
        <v>0</v>
      </c>
      <c r="T307" s="81"/>
      <c r="U307" s="81">
        <f t="shared" si="29"/>
        <v>0</v>
      </c>
      <c r="V307" s="81"/>
      <c r="W307" s="81">
        <f t="shared" si="30"/>
        <v>0</v>
      </c>
      <c r="X307" s="81"/>
      <c r="Y307" s="81">
        <f t="shared" si="31"/>
        <v>0</v>
      </c>
      <c r="Z307" s="81"/>
      <c r="AA307" s="81"/>
      <c r="AB307" s="81"/>
      <c r="AC307" s="62"/>
      <c r="AD307" s="77"/>
    </row>
    <row r="308" spans="1:30" s="76" customFormat="1" x14ac:dyDescent="0.25">
      <c r="A308" s="62">
        <v>305</v>
      </c>
      <c r="B308" s="62">
        <v>4</v>
      </c>
      <c r="C308" s="62">
        <v>2</v>
      </c>
      <c r="D308" s="77" t="s">
        <v>373</v>
      </c>
      <c r="E308" s="77" t="s">
        <v>201</v>
      </c>
      <c r="F308" s="62"/>
      <c r="G308" s="62" t="s">
        <v>52</v>
      </c>
      <c r="H308" s="77" t="s">
        <v>202</v>
      </c>
      <c r="I308" s="62">
        <v>5</v>
      </c>
      <c r="J308" s="62">
        <v>5</v>
      </c>
      <c r="K308" s="62" t="s">
        <v>47</v>
      </c>
      <c r="L308" s="62" t="s">
        <v>61</v>
      </c>
      <c r="M308" s="62" t="s">
        <v>53</v>
      </c>
      <c r="N308" s="62" t="s">
        <v>48</v>
      </c>
      <c r="O308" s="62"/>
      <c r="P308" s="62" t="s">
        <v>204</v>
      </c>
      <c r="Q308" s="62" t="s">
        <v>203</v>
      </c>
      <c r="R308" s="81"/>
      <c r="S308" s="81">
        <f t="shared" si="28"/>
        <v>0</v>
      </c>
      <c r="T308" s="81"/>
      <c r="U308" s="81">
        <f t="shared" si="29"/>
        <v>0</v>
      </c>
      <c r="V308" s="81"/>
      <c r="W308" s="81">
        <f t="shared" si="30"/>
        <v>0</v>
      </c>
      <c r="X308" s="81"/>
      <c r="Y308" s="81">
        <f t="shared" si="31"/>
        <v>0</v>
      </c>
      <c r="Z308" s="81"/>
      <c r="AA308" s="81"/>
      <c r="AB308" s="81"/>
      <c r="AC308" s="62"/>
      <c r="AD308" s="77"/>
    </row>
    <row r="309" spans="1:30" s="76" customFormat="1" x14ac:dyDescent="0.25">
      <c r="A309" s="62">
        <v>306</v>
      </c>
      <c r="B309" s="62">
        <v>5</v>
      </c>
      <c r="C309" s="62">
        <v>2</v>
      </c>
      <c r="D309" s="77" t="s">
        <v>373</v>
      </c>
      <c r="E309" s="77" t="s">
        <v>380</v>
      </c>
      <c r="F309" s="62"/>
      <c r="G309" s="62" t="s">
        <v>65</v>
      </c>
      <c r="H309" s="77" t="s">
        <v>381</v>
      </c>
      <c r="I309" s="62">
        <v>5</v>
      </c>
      <c r="J309" s="62">
        <v>5</v>
      </c>
      <c r="K309" s="62" t="s">
        <v>47</v>
      </c>
      <c r="L309" s="62" t="s">
        <v>61</v>
      </c>
      <c r="M309" s="62" t="s">
        <v>53</v>
      </c>
      <c r="N309" s="62" t="s">
        <v>48</v>
      </c>
      <c r="O309" s="62"/>
      <c r="P309" s="62" t="s">
        <v>232</v>
      </c>
      <c r="Q309" s="62">
        <v>1184157</v>
      </c>
      <c r="R309" s="81"/>
      <c r="S309" s="81">
        <f t="shared" si="28"/>
        <v>0</v>
      </c>
      <c r="T309" s="81"/>
      <c r="U309" s="81">
        <f t="shared" si="29"/>
        <v>0</v>
      </c>
      <c r="V309" s="81"/>
      <c r="W309" s="81">
        <f t="shared" si="30"/>
        <v>0</v>
      </c>
      <c r="X309" s="81"/>
      <c r="Y309" s="81">
        <f t="shared" si="31"/>
        <v>0</v>
      </c>
      <c r="Z309" s="81"/>
      <c r="AA309" s="81"/>
      <c r="AB309" s="81"/>
      <c r="AC309" s="62"/>
      <c r="AD309" s="77"/>
    </row>
    <row r="310" spans="1:30" s="76" customFormat="1" x14ac:dyDescent="0.25">
      <c r="A310" s="62">
        <v>307</v>
      </c>
      <c r="B310" s="62">
        <v>6</v>
      </c>
      <c r="C310" s="62">
        <v>2</v>
      </c>
      <c r="D310" s="77" t="s">
        <v>373</v>
      </c>
      <c r="E310" s="77" t="s">
        <v>382</v>
      </c>
      <c r="F310" s="62"/>
      <c r="G310" s="62" t="s">
        <v>52</v>
      </c>
      <c r="H310" s="77" t="s">
        <v>383</v>
      </c>
      <c r="I310" s="62">
        <v>5.6</v>
      </c>
      <c r="J310" s="62">
        <v>5.6</v>
      </c>
      <c r="K310" s="62" t="s">
        <v>191</v>
      </c>
      <c r="L310" s="62" t="s">
        <v>61</v>
      </c>
      <c r="M310" s="62" t="s">
        <v>53</v>
      </c>
      <c r="N310" s="62" t="s">
        <v>48</v>
      </c>
      <c r="O310" s="62"/>
      <c r="P310" s="62" t="s">
        <v>193</v>
      </c>
      <c r="Q310" s="62" t="s">
        <v>384</v>
      </c>
      <c r="R310" s="81"/>
      <c r="S310" s="81">
        <f t="shared" si="28"/>
        <v>0</v>
      </c>
      <c r="T310" s="81"/>
      <c r="U310" s="81">
        <f t="shared" si="29"/>
        <v>0</v>
      </c>
      <c r="V310" s="81"/>
      <c r="W310" s="81">
        <f t="shared" si="30"/>
        <v>0</v>
      </c>
      <c r="X310" s="81"/>
      <c r="Y310" s="81">
        <f t="shared" si="31"/>
        <v>0</v>
      </c>
      <c r="Z310" s="81"/>
      <c r="AA310" s="81"/>
      <c r="AB310" s="81"/>
      <c r="AC310" s="62"/>
      <c r="AD310" s="77"/>
    </row>
    <row r="311" spans="1:30" s="76" customFormat="1" x14ac:dyDescent="0.25">
      <c r="A311" s="62">
        <v>308</v>
      </c>
      <c r="B311" s="62">
        <v>7</v>
      </c>
      <c r="C311" s="62">
        <v>2</v>
      </c>
      <c r="D311" s="77" t="s">
        <v>373</v>
      </c>
      <c r="E311" s="77" t="s">
        <v>219</v>
      </c>
      <c r="F311" s="62"/>
      <c r="G311" s="62" t="s">
        <v>52</v>
      </c>
      <c r="H311" s="77" t="s">
        <v>220</v>
      </c>
      <c r="I311" s="62">
        <v>1</v>
      </c>
      <c r="J311" s="62">
        <v>1</v>
      </c>
      <c r="K311" s="62" t="s">
        <v>191</v>
      </c>
      <c r="L311" s="62" t="s">
        <v>61</v>
      </c>
      <c r="M311" s="62" t="s">
        <v>53</v>
      </c>
      <c r="N311" s="62" t="s">
        <v>48</v>
      </c>
      <c r="O311" s="62"/>
      <c r="P311" s="62" t="s">
        <v>222</v>
      </c>
      <c r="Q311" s="62" t="s">
        <v>221</v>
      </c>
      <c r="R311" s="81"/>
      <c r="S311" s="81">
        <f t="shared" si="28"/>
        <v>0</v>
      </c>
      <c r="T311" s="81"/>
      <c r="U311" s="81">
        <f t="shared" si="29"/>
        <v>0</v>
      </c>
      <c r="V311" s="81"/>
      <c r="W311" s="81">
        <f t="shared" si="30"/>
        <v>0</v>
      </c>
      <c r="X311" s="81"/>
      <c r="Y311" s="81">
        <f t="shared" si="31"/>
        <v>0</v>
      </c>
      <c r="Z311" s="81"/>
      <c r="AA311" s="81"/>
      <c r="AB311" s="81"/>
      <c r="AC311" s="62"/>
      <c r="AD311" s="77"/>
    </row>
    <row r="312" spans="1:30" s="76" customFormat="1" x14ac:dyDescent="0.25">
      <c r="A312" s="62">
        <v>309</v>
      </c>
      <c r="B312" s="62">
        <v>8</v>
      </c>
      <c r="C312" s="62">
        <v>2</v>
      </c>
      <c r="D312" s="77" t="s">
        <v>373</v>
      </c>
      <c r="E312" s="77" t="s">
        <v>208</v>
      </c>
      <c r="F312" s="62"/>
      <c r="G312" s="62" t="s">
        <v>52</v>
      </c>
      <c r="H312" s="77" t="s">
        <v>209</v>
      </c>
      <c r="I312" s="62">
        <v>1</v>
      </c>
      <c r="J312" s="62">
        <v>1</v>
      </c>
      <c r="K312" s="62" t="s">
        <v>191</v>
      </c>
      <c r="L312" s="62" t="s">
        <v>61</v>
      </c>
      <c r="M312" s="62" t="s">
        <v>53</v>
      </c>
      <c r="N312" s="62" t="s">
        <v>48</v>
      </c>
      <c r="O312" s="62"/>
      <c r="P312" s="62" t="s">
        <v>211</v>
      </c>
      <c r="Q312" s="62" t="s">
        <v>210</v>
      </c>
      <c r="R312" s="81"/>
      <c r="S312" s="81">
        <f t="shared" si="28"/>
        <v>0</v>
      </c>
      <c r="T312" s="81"/>
      <c r="U312" s="81">
        <f t="shared" si="29"/>
        <v>0</v>
      </c>
      <c r="V312" s="81"/>
      <c r="W312" s="81">
        <f t="shared" si="30"/>
        <v>0</v>
      </c>
      <c r="X312" s="81"/>
      <c r="Y312" s="81">
        <f t="shared" si="31"/>
        <v>0</v>
      </c>
      <c r="Z312" s="81"/>
      <c r="AA312" s="81"/>
      <c r="AB312" s="81"/>
      <c r="AC312" s="62"/>
      <c r="AD312" s="77"/>
    </row>
    <row r="313" spans="1:30" s="76" customFormat="1" x14ac:dyDescent="0.25">
      <c r="A313" s="62">
        <v>310</v>
      </c>
      <c r="B313" s="62">
        <v>11</v>
      </c>
      <c r="C313" s="62">
        <v>2</v>
      </c>
      <c r="D313" s="77" t="s">
        <v>373</v>
      </c>
      <c r="E313" s="77" t="s">
        <v>216</v>
      </c>
      <c r="F313" s="62"/>
      <c r="G313" s="62" t="s">
        <v>52</v>
      </c>
      <c r="H313" s="77" t="s">
        <v>217</v>
      </c>
      <c r="I313" s="62">
        <v>2</v>
      </c>
      <c r="J313" s="62">
        <v>2</v>
      </c>
      <c r="K313" s="62" t="s">
        <v>47</v>
      </c>
      <c r="L313" s="62" t="s">
        <v>61</v>
      </c>
      <c r="M313" s="62" t="s">
        <v>53</v>
      </c>
      <c r="N313" s="62" t="s">
        <v>48</v>
      </c>
      <c r="O313" s="62"/>
      <c r="P313" s="62" t="s">
        <v>211</v>
      </c>
      <c r="Q313" s="62" t="s">
        <v>218</v>
      </c>
      <c r="R313" s="81"/>
      <c r="S313" s="81">
        <f t="shared" si="28"/>
        <v>0</v>
      </c>
      <c r="T313" s="81"/>
      <c r="U313" s="81">
        <f t="shared" si="29"/>
        <v>0</v>
      </c>
      <c r="V313" s="81"/>
      <c r="W313" s="81">
        <f t="shared" si="30"/>
        <v>0</v>
      </c>
      <c r="X313" s="81"/>
      <c r="Y313" s="81">
        <f t="shared" si="31"/>
        <v>0</v>
      </c>
      <c r="Z313" s="81"/>
      <c r="AA313" s="81"/>
      <c r="AB313" s="81"/>
      <c r="AC313" s="62"/>
      <c r="AD313" s="77"/>
    </row>
    <row r="314" spans="1:30" s="76" customFormat="1" x14ac:dyDescent="0.25">
      <c r="A314" s="62">
        <v>311</v>
      </c>
      <c r="B314" s="62">
        <v>13</v>
      </c>
      <c r="C314" s="62">
        <v>2</v>
      </c>
      <c r="D314" s="77" t="s">
        <v>373</v>
      </c>
      <c r="E314" s="77" t="s">
        <v>248</v>
      </c>
      <c r="F314" s="62"/>
      <c r="G314" s="62" t="s">
        <v>56</v>
      </c>
      <c r="H314" s="77" t="s">
        <v>249</v>
      </c>
      <c r="I314" s="62">
        <v>2</v>
      </c>
      <c r="J314" s="62">
        <v>2</v>
      </c>
      <c r="K314" s="62" t="s">
        <v>47</v>
      </c>
      <c r="L314" s="62" t="s">
        <v>61</v>
      </c>
      <c r="M314" s="62" t="s">
        <v>53</v>
      </c>
      <c r="N314" s="62" t="s">
        <v>48</v>
      </c>
      <c r="O314" s="62"/>
      <c r="P314" s="62" t="s">
        <v>232</v>
      </c>
      <c r="Q314" s="62">
        <v>1731120066</v>
      </c>
      <c r="R314" s="81"/>
      <c r="S314" s="81">
        <f t="shared" si="28"/>
        <v>0</v>
      </c>
      <c r="T314" s="81"/>
      <c r="U314" s="81">
        <f t="shared" si="29"/>
        <v>0</v>
      </c>
      <c r="V314" s="81"/>
      <c r="W314" s="81">
        <f t="shared" si="30"/>
        <v>0</v>
      </c>
      <c r="X314" s="81"/>
      <c r="Y314" s="81">
        <f t="shared" si="31"/>
        <v>0</v>
      </c>
      <c r="Z314" s="81"/>
      <c r="AA314" s="81"/>
      <c r="AB314" s="81"/>
      <c r="AC314" s="62"/>
      <c r="AD314" s="77"/>
    </row>
    <row r="315" spans="1:30" s="76" customFormat="1" x14ac:dyDescent="0.25">
      <c r="A315" s="61">
        <v>312</v>
      </c>
      <c r="B315" s="61">
        <v>48</v>
      </c>
      <c r="C315" s="61">
        <v>1</v>
      </c>
      <c r="D315" s="76" t="s">
        <v>49</v>
      </c>
      <c r="E315" s="76" t="s">
        <v>385</v>
      </c>
      <c r="F315" s="61" t="s">
        <v>972</v>
      </c>
      <c r="G315" s="61" t="s">
        <v>65</v>
      </c>
      <c r="H315" s="76" t="s">
        <v>386</v>
      </c>
      <c r="I315" s="61">
        <v>4</v>
      </c>
      <c r="J315" s="61">
        <v>4</v>
      </c>
      <c r="K315" s="61" t="s">
        <v>47</v>
      </c>
      <c r="L315" s="61" t="s">
        <v>61</v>
      </c>
      <c r="M315" s="61" t="s">
        <v>53</v>
      </c>
      <c r="N315" s="61" t="s">
        <v>48</v>
      </c>
      <c r="O315" s="61" t="s">
        <v>977</v>
      </c>
      <c r="P315" s="61" t="s">
        <v>118</v>
      </c>
      <c r="Q315" s="61" t="s">
        <v>387</v>
      </c>
      <c r="R315" s="80">
        <f>VLOOKUP(E:E,'[1]853-334065-009'!$A:$F,6,0)</f>
        <v>2.298850574712644E-2</v>
      </c>
      <c r="S315" s="80">
        <f t="shared" si="28"/>
        <v>9.195402298850576E-2</v>
      </c>
      <c r="T315" s="80">
        <f>VLOOKUP(E:E,'[1]853-334065-009'!$A:$H,8,0)</f>
        <v>2.298850574712644E-2</v>
      </c>
      <c r="U315" s="80">
        <f t="shared" si="29"/>
        <v>9.195402298850576E-2</v>
      </c>
      <c r="V315" s="80">
        <f>VLOOKUP(E:E,'[1]853-334065-009'!$A:$J,10,0)</f>
        <v>2.298850574712644E-2</v>
      </c>
      <c r="W315" s="80">
        <f t="shared" si="30"/>
        <v>9.195402298850576E-2</v>
      </c>
      <c r="X315" s="80">
        <f>VLOOKUP(E:E,'[1]853-334065-009'!$A:$L,12,0)</f>
        <v>2.298850574712644E-2</v>
      </c>
      <c r="Y315" s="80">
        <f t="shared" si="31"/>
        <v>9.195402298850576E-2</v>
      </c>
      <c r="Z315" s="80">
        <f>VLOOKUP(E:E,'[2]costed bom'!$E$2:$AA$941,23,0)</f>
        <v>0.02</v>
      </c>
      <c r="AA315" s="80">
        <f t="shared" ref="AA315:AA337" si="32">J315*Z315</f>
        <v>0.08</v>
      </c>
      <c r="AB315" s="80">
        <f t="shared" ref="AB315:AB337" si="33">Y315-AA315</f>
        <v>1.1954022988505758E-2</v>
      </c>
      <c r="AC315" s="61">
        <v>56</v>
      </c>
      <c r="AD315" s="76" t="s">
        <v>955</v>
      </c>
    </row>
    <row r="316" spans="1:30" s="76" customFormat="1" x14ac:dyDescent="0.25">
      <c r="A316" s="61">
        <v>313</v>
      </c>
      <c r="B316" s="61">
        <v>49</v>
      </c>
      <c r="C316" s="61">
        <v>1</v>
      </c>
      <c r="D316" s="76" t="s">
        <v>49</v>
      </c>
      <c r="E316" s="76" t="s">
        <v>388</v>
      </c>
      <c r="F316" s="61" t="s">
        <v>972</v>
      </c>
      <c r="G316" s="61" t="s">
        <v>52</v>
      </c>
      <c r="H316" s="76" t="s">
        <v>389</v>
      </c>
      <c r="I316" s="61">
        <v>2</v>
      </c>
      <c r="J316" s="61">
        <v>2</v>
      </c>
      <c r="K316" s="61" t="s">
        <v>47</v>
      </c>
      <c r="L316" s="61" t="s">
        <v>61</v>
      </c>
      <c r="M316" s="61" t="s">
        <v>53</v>
      </c>
      <c r="N316" s="61" t="s">
        <v>48</v>
      </c>
      <c r="O316" s="61" t="s">
        <v>978</v>
      </c>
      <c r="P316" s="61" t="s">
        <v>118</v>
      </c>
      <c r="Q316" s="61" t="s">
        <v>390</v>
      </c>
      <c r="R316" s="80">
        <f>VLOOKUP(E:E,'[1]853-334065-009'!$A:$F,6,0)</f>
        <v>0.02</v>
      </c>
      <c r="S316" s="80">
        <f t="shared" si="28"/>
        <v>0.04</v>
      </c>
      <c r="T316" s="80">
        <f>VLOOKUP(E:E,'[1]853-334065-009'!$A:$H,8,0)</f>
        <v>0.02</v>
      </c>
      <c r="U316" s="80">
        <f t="shared" si="29"/>
        <v>0.04</v>
      </c>
      <c r="V316" s="80">
        <f>VLOOKUP(E:E,'[1]853-334065-009'!$A:$J,10,0)</f>
        <v>0.02</v>
      </c>
      <c r="W316" s="80">
        <f t="shared" si="30"/>
        <v>0.04</v>
      </c>
      <c r="X316" s="80">
        <f>VLOOKUP(E:E,'[1]853-334065-009'!$A:$L,12,0)</f>
        <v>0.02</v>
      </c>
      <c r="Y316" s="80">
        <f t="shared" si="31"/>
        <v>0.04</v>
      </c>
      <c r="Z316" s="80">
        <f>VLOOKUP(E:E,'[2]costed bom'!$E$2:$AA$941,23,0)</f>
        <v>0.02</v>
      </c>
      <c r="AA316" s="80">
        <f t="shared" si="32"/>
        <v>0.04</v>
      </c>
      <c r="AB316" s="80">
        <f t="shared" si="33"/>
        <v>0</v>
      </c>
      <c r="AC316" s="61">
        <v>56</v>
      </c>
      <c r="AD316" s="76" t="s">
        <v>955</v>
      </c>
    </row>
    <row r="317" spans="1:30" s="76" customFormat="1" x14ac:dyDescent="0.25">
      <c r="A317" s="61">
        <v>314</v>
      </c>
      <c r="B317" s="61">
        <v>50</v>
      </c>
      <c r="C317" s="61">
        <v>1</v>
      </c>
      <c r="D317" s="76" t="s">
        <v>49</v>
      </c>
      <c r="E317" s="76" t="s">
        <v>391</v>
      </c>
      <c r="F317" s="61" t="s">
        <v>972</v>
      </c>
      <c r="G317" s="61" t="s">
        <v>52</v>
      </c>
      <c r="H317" s="76" t="s">
        <v>392</v>
      </c>
      <c r="I317" s="61">
        <v>14</v>
      </c>
      <c r="J317" s="61">
        <v>14</v>
      </c>
      <c r="K317" s="61" t="s">
        <v>47</v>
      </c>
      <c r="L317" s="61" t="s">
        <v>61</v>
      </c>
      <c r="M317" s="61" t="s">
        <v>53</v>
      </c>
      <c r="N317" s="61" t="s">
        <v>48</v>
      </c>
      <c r="O317" s="61" t="s">
        <v>979</v>
      </c>
      <c r="P317" s="61" t="s">
        <v>122</v>
      </c>
      <c r="Q317" s="61" t="s">
        <v>121</v>
      </c>
      <c r="R317" s="80">
        <f>VLOOKUP(E:E,'[1]853-334065-009'!$A:$F,6,0)</f>
        <v>0.10300000000000001</v>
      </c>
      <c r="S317" s="80">
        <f t="shared" si="28"/>
        <v>1.4420000000000002</v>
      </c>
      <c r="T317" s="80">
        <f>VLOOKUP(E:E,'[1]853-334065-009'!$A:$H,8,0)</f>
        <v>0.10300000000000001</v>
      </c>
      <c r="U317" s="80">
        <f t="shared" si="29"/>
        <v>1.4420000000000002</v>
      </c>
      <c r="V317" s="80">
        <f>VLOOKUP(E:E,'[1]853-334065-009'!$A:$J,10,0)</f>
        <v>0.10300000000000001</v>
      </c>
      <c r="W317" s="80">
        <f t="shared" si="30"/>
        <v>1.4420000000000002</v>
      </c>
      <c r="X317" s="80">
        <f>VLOOKUP(E:E,'[1]853-334065-009'!$A:$L,12,0)</f>
        <v>0.10300000000000001</v>
      </c>
      <c r="Y317" s="80">
        <f t="shared" si="31"/>
        <v>1.4420000000000002</v>
      </c>
      <c r="Z317" s="80">
        <f>VLOOKUP(E:E,'[2]costed bom'!$E$2:$AA$941,23,0)</f>
        <v>0.1</v>
      </c>
      <c r="AA317" s="80">
        <f t="shared" si="32"/>
        <v>1.4000000000000001</v>
      </c>
      <c r="AB317" s="80">
        <f t="shared" si="33"/>
        <v>4.2000000000000037E-2</v>
      </c>
      <c r="AC317" s="61">
        <v>28</v>
      </c>
      <c r="AD317" s="76" t="s">
        <v>955</v>
      </c>
    </row>
    <row r="318" spans="1:30" s="76" customFormat="1" x14ac:dyDescent="0.25">
      <c r="A318" s="61">
        <v>315</v>
      </c>
      <c r="B318" s="61">
        <v>51</v>
      </c>
      <c r="C318" s="61">
        <v>1</v>
      </c>
      <c r="D318" s="76" t="s">
        <v>49</v>
      </c>
      <c r="E318" s="76" t="s">
        <v>393</v>
      </c>
      <c r="F318" s="61" t="s">
        <v>972</v>
      </c>
      <c r="G318" s="61" t="s">
        <v>65</v>
      </c>
      <c r="H318" s="76" t="s">
        <v>394</v>
      </c>
      <c r="I318" s="61">
        <v>2</v>
      </c>
      <c r="J318" s="61">
        <v>2</v>
      </c>
      <c r="K318" s="61" t="s">
        <v>47</v>
      </c>
      <c r="L318" s="61" t="s">
        <v>61</v>
      </c>
      <c r="M318" s="61" t="s">
        <v>53</v>
      </c>
      <c r="N318" s="61" t="s">
        <v>48</v>
      </c>
      <c r="O318" s="61" t="s">
        <v>977</v>
      </c>
      <c r="P318" s="61" t="s">
        <v>125</v>
      </c>
      <c r="Q318" s="61" t="s">
        <v>125</v>
      </c>
      <c r="R318" s="80">
        <f>VLOOKUP(E:E,'[1]853-334065-009'!$A:$F,6,0)</f>
        <v>0.03</v>
      </c>
      <c r="S318" s="80">
        <f t="shared" si="28"/>
        <v>0.06</v>
      </c>
      <c r="T318" s="80">
        <f>VLOOKUP(E:E,'[1]853-334065-009'!$A:$H,8,0)</f>
        <v>0.03</v>
      </c>
      <c r="U318" s="80">
        <f t="shared" si="29"/>
        <v>0.06</v>
      </c>
      <c r="V318" s="80">
        <f>VLOOKUP(E:E,'[1]853-334065-009'!$A:$J,10,0)</f>
        <v>0.03</v>
      </c>
      <c r="W318" s="80">
        <f t="shared" si="30"/>
        <v>0.06</v>
      </c>
      <c r="X318" s="80">
        <f>VLOOKUP(E:E,'[1]853-334065-009'!$A:$L,12,0)</f>
        <v>0.03</v>
      </c>
      <c r="Y318" s="80">
        <f t="shared" si="31"/>
        <v>0.06</v>
      </c>
      <c r="Z318" s="80">
        <f>VLOOKUP(E:E,'[2]costed bom'!$E$2:$AA$941,23,0)</f>
        <v>8.5000000000000006E-2</v>
      </c>
      <c r="AA318" s="80">
        <f t="shared" si="32"/>
        <v>0.17</v>
      </c>
      <c r="AB318" s="80">
        <f t="shared" si="33"/>
        <v>-0.11000000000000001</v>
      </c>
      <c r="AC318" s="61">
        <v>56</v>
      </c>
      <c r="AD318" s="76" t="s">
        <v>955</v>
      </c>
    </row>
    <row r="319" spans="1:30" s="76" customFormat="1" x14ac:dyDescent="0.25">
      <c r="A319" s="61">
        <v>316</v>
      </c>
      <c r="B319" s="61">
        <v>52</v>
      </c>
      <c r="C319" s="61">
        <v>1</v>
      </c>
      <c r="D319" s="76" t="s">
        <v>49</v>
      </c>
      <c r="E319" s="76" t="s">
        <v>395</v>
      </c>
      <c r="F319" s="61" t="s">
        <v>23</v>
      </c>
      <c r="G319" s="61" t="s">
        <v>56</v>
      </c>
      <c r="H319" s="76" t="s">
        <v>396</v>
      </c>
      <c r="I319" s="61">
        <v>42</v>
      </c>
      <c r="J319" s="61">
        <v>42</v>
      </c>
      <c r="K319" s="61" t="s">
        <v>47</v>
      </c>
      <c r="L319" s="61" t="s">
        <v>61</v>
      </c>
      <c r="M319" s="61" t="s">
        <v>53</v>
      </c>
      <c r="N319" s="61" t="s">
        <v>48</v>
      </c>
      <c r="O319" s="61" t="s">
        <v>980</v>
      </c>
      <c r="P319" s="61"/>
      <c r="Q319" s="61"/>
      <c r="R319" s="80">
        <f>VLOOKUP(E:E,'[1]853-334065-009'!$A:$F,6,0)</f>
        <v>4.1200000000000001E-2</v>
      </c>
      <c r="S319" s="80">
        <f t="shared" si="28"/>
        <v>1.7303999999999999</v>
      </c>
      <c r="T319" s="80">
        <f>VLOOKUP(E:E,'[1]853-334065-009'!$A:$H,8,0)</f>
        <v>4.1200000000000001E-2</v>
      </c>
      <c r="U319" s="80">
        <f t="shared" si="29"/>
        <v>1.7303999999999999</v>
      </c>
      <c r="V319" s="80">
        <f>VLOOKUP(E:E,'[1]853-334065-009'!$A:$J,10,0)</f>
        <v>4.1200000000000001E-2</v>
      </c>
      <c r="W319" s="80">
        <f t="shared" si="30"/>
        <v>1.7303999999999999</v>
      </c>
      <c r="X319" s="80">
        <f>VLOOKUP(E:E,'[1]853-334065-009'!$A:$L,12,0)</f>
        <v>4.1200000000000001E-2</v>
      </c>
      <c r="Y319" s="80">
        <f t="shared" si="31"/>
        <v>1.7303999999999999</v>
      </c>
      <c r="Z319" s="80">
        <f>VLOOKUP(E:E,'[2]costed bom'!$E$2:$AA$941,23,0)</f>
        <v>0.02</v>
      </c>
      <c r="AA319" s="80">
        <f t="shared" si="32"/>
        <v>0.84</v>
      </c>
      <c r="AB319" s="80">
        <f t="shared" si="33"/>
        <v>0.89039999999999997</v>
      </c>
      <c r="AC319" s="61">
        <v>77</v>
      </c>
      <c r="AD319" s="76" t="s">
        <v>955</v>
      </c>
    </row>
    <row r="320" spans="1:30" s="76" customFormat="1" x14ac:dyDescent="0.25">
      <c r="A320" s="61">
        <v>317</v>
      </c>
      <c r="B320" s="61">
        <v>53</v>
      </c>
      <c r="C320" s="61">
        <v>1</v>
      </c>
      <c r="D320" s="76" t="s">
        <v>49</v>
      </c>
      <c r="E320" s="76" t="s">
        <v>397</v>
      </c>
      <c r="F320" s="61" t="s">
        <v>972</v>
      </c>
      <c r="G320" s="61" t="s">
        <v>52</v>
      </c>
      <c r="H320" s="76" t="s">
        <v>398</v>
      </c>
      <c r="I320" s="61">
        <v>44</v>
      </c>
      <c r="J320" s="61">
        <v>44</v>
      </c>
      <c r="K320" s="61" t="s">
        <v>47</v>
      </c>
      <c r="L320" s="61" t="s">
        <v>61</v>
      </c>
      <c r="M320" s="61" t="s">
        <v>53</v>
      </c>
      <c r="N320" s="61" t="s">
        <v>48</v>
      </c>
      <c r="O320" s="61" t="s">
        <v>981</v>
      </c>
      <c r="P320" s="61" t="s">
        <v>118</v>
      </c>
      <c r="Q320" s="61" t="s">
        <v>399</v>
      </c>
      <c r="R320" s="80">
        <f>VLOOKUP(E:E,'[1]853-334065-009'!$A:$F,6,0)</f>
        <v>5.1500000000000004E-2</v>
      </c>
      <c r="S320" s="80">
        <f t="shared" si="28"/>
        <v>2.266</v>
      </c>
      <c r="T320" s="80">
        <f>VLOOKUP(E:E,'[1]853-334065-009'!$A:$H,8,0)</f>
        <v>5.1500000000000004E-2</v>
      </c>
      <c r="U320" s="80">
        <f t="shared" si="29"/>
        <v>2.266</v>
      </c>
      <c r="V320" s="80">
        <f>VLOOKUP(E:E,'[1]853-334065-009'!$A:$J,10,0)</f>
        <v>5.1500000000000004E-2</v>
      </c>
      <c r="W320" s="80">
        <f t="shared" si="30"/>
        <v>2.266</v>
      </c>
      <c r="X320" s="80">
        <f>VLOOKUP(E:E,'[1]853-334065-009'!$A:$L,12,0)</f>
        <v>5.1500000000000004E-2</v>
      </c>
      <c r="Y320" s="80">
        <f t="shared" si="31"/>
        <v>2.266</v>
      </c>
      <c r="Z320" s="80">
        <f>VLOOKUP(E:E,'[2]costed bom'!$E$2:$AA$941,23,0)</f>
        <v>0.02</v>
      </c>
      <c r="AA320" s="80">
        <f t="shared" si="32"/>
        <v>0.88</v>
      </c>
      <c r="AB320" s="80">
        <f t="shared" si="33"/>
        <v>1.3860000000000001</v>
      </c>
      <c r="AC320" s="61">
        <v>35</v>
      </c>
      <c r="AD320" s="76" t="s">
        <v>955</v>
      </c>
    </row>
    <row r="321" spans="1:30" s="76" customFormat="1" x14ac:dyDescent="0.25">
      <c r="A321" s="61">
        <v>318</v>
      </c>
      <c r="B321" s="61">
        <v>54</v>
      </c>
      <c r="C321" s="61">
        <v>1</v>
      </c>
      <c r="D321" s="76" t="s">
        <v>49</v>
      </c>
      <c r="E321" s="76" t="s">
        <v>400</v>
      </c>
      <c r="F321" s="61" t="s">
        <v>972</v>
      </c>
      <c r="G321" s="61" t="s">
        <v>56</v>
      </c>
      <c r="H321" s="76" t="s">
        <v>401</v>
      </c>
      <c r="I321" s="61">
        <v>11</v>
      </c>
      <c r="J321" s="61">
        <v>11</v>
      </c>
      <c r="K321" s="61" t="s">
        <v>47</v>
      </c>
      <c r="L321" s="61" t="s">
        <v>61</v>
      </c>
      <c r="M321" s="61" t="s">
        <v>53</v>
      </c>
      <c r="N321" s="61" t="s">
        <v>48</v>
      </c>
      <c r="O321" s="61" t="s">
        <v>978</v>
      </c>
      <c r="P321" s="61" t="s">
        <v>118</v>
      </c>
      <c r="Q321" s="61" t="s">
        <v>401</v>
      </c>
      <c r="R321" s="80">
        <f>VLOOKUP(E:E,'[1]853-334065-009'!$A:$F,6,0)</f>
        <v>8.157600000000001E-2</v>
      </c>
      <c r="S321" s="80">
        <f t="shared" si="28"/>
        <v>0.89733600000000013</v>
      </c>
      <c r="T321" s="80">
        <f>VLOOKUP(E:E,'[1]853-334065-009'!$A:$H,8,0)</f>
        <v>8.157600000000001E-2</v>
      </c>
      <c r="U321" s="80">
        <f t="shared" si="29"/>
        <v>0.89733600000000013</v>
      </c>
      <c r="V321" s="80">
        <f>VLOOKUP(E:E,'[1]853-334065-009'!$A:$J,10,0)</f>
        <v>8.157600000000001E-2</v>
      </c>
      <c r="W321" s="80">
        <f t="shared" si="30"/>
        <v>0.89733600000000013</v>
      </c>
      <c r="X321" s="80">
        <f>VLOOKUP(E:E,'[1]853-334065-009'!$A:$L,12,0)</f>
        <v>8.157600000000001E-2</v>
      </c>
      <c r="Y321" s="80">
        <f t="shared" si="31"/>
        <v>0.89733600000000013</v>
      </c>
      <c r="Z321" s="80">
        <f>VLOOKUP(E:E,'[2]costed bom'!$E$2:$AA$941,23,0)</f>
        <v>0.06</v>
      </c>
      <c r="AA321" s="80">
        <f t="shared" si="32"/>
        <v>0.65999999999999992</v>
      </c>
      <c r="AB321" s="80">
        <f t="shared" si="33"/>
        <v>0.23733600000000021</v>
      </c>
      <c r="AC321" s="61">
        <v>56</v>
      </c>
      <c r="AD321" s="76" t="s">
        <v>955</v>
      </c>
    </row>
    <row r="322" spans="1:30" s="76" customFormat="1" x14ac:dyDescent="0.25">
      <c r="A322" s="61">
        <v>319</v>
      </c>
      <c r="B322" s="61">
        <v>55</v>
      </c>
      <c r="C322" s="61">
        <v>1</v>
      </c>
      <c r="D322" s="76" t="s">
        <v>49</v>
      </c>
      <c r="E322" s="76" t="s">
        <v>402</v>
      </c>
      <c r="F322" s="61" t="s">
        <v>972</v>
      </c>
      <c r="G322" s="61" t="s">
        <v>56</v>
      </c>
      <c r="H322" s="76" t="s">
        <v>403</v>
      </c>
      <c r="I322" s="61">
        <v>9</v>
      </c>
      <c r="J322" s="61">
        <v>9</v>
      </c>
      <c r="K322" s="61" t="s">
        <v>47</v>
      </c>
      <c r="L322" s="61" t="s">
        <v>61</v>
      </c>
      <c r="M322" s="61" t="s">
        <v>53</v>
      </c>
      <c r="N322" s="61" t="s">
        <v>48</v>
      </c>
      <c r="O322" s="61" t="s">
        <v>980</v>
      </c>
      <c r="P322" s="61" t="s">
        <v>118</v>
      </c>
      <c r="Q322" s="61" t="s">
        <v>403</v>
      </c>
      <c r="R322" s="80">
        <f>VLOOKUP(E:E,'[1]853-334065-009'!$A:$F,6,0)</f>
        <v>0.06</v>
      </c>
      <c r="S322" s="80">
        <f t="shared" si="28"/>
        <v>0.54</v>
      </c>
      <c r="T322" s="80">
        <f>VLOOKUP(E:E,'[1]853-334065-009'!$A:$H,8,0)</f>
        <v>0.06</v>
      </c>
      <c r="U322" s="80">
        <f t="shared" si="29"/>
        <v>0.54</v>
      </c>
      <c r="V322" s="80">
        <f>VLOOKUP(E:E,'[1]853-334065-009'!$A:$J,10,0)</f>
        <v>0.06</v>
      </c>
      <c r="W322" s="80">
        <f t="shared" si="30"/>
        <v>0.54</v>
      </c>
      <c r="X322" s="80">
        <f>VLOOKUP(E:E,'[1]853-334065-009'!$A:$L,12,0)</f>
        <v>0.06</v>
      </c>
      <c r="Y322" s="80">
        <f t="shared" si="31"/>
        <v>0.54</v>
      </c>
      <c r="Z322" s="80">
        <f>VLOOKUP(E:E,'[2]costed bom'!$E$2:$AA$941,23,0)</f>
        <v>0.08</v>
      </c>
      <c r="AA322" s="80">
        <f t="shared" si="32"/>
        <v>0.72</v>
      </c>
      <c r="AB322" s="80">
        <f t="shared" si="33"/>
        <v>-0.17999999999999994</v>
      </c>
      <c r="AC322" s="61">
        <v>56</v>
      </c>
      <c r="AD322" s="76" t="s">
        <v>955</v>
      </c>
    </row>
    <row r="323" spans="1:30" s="76" customFormat="1" x14ac:dyDescent="0.25">
      <c r="A323" s="61">
        <v>320</v>
      </c>
      <c r="B323" s="61">
        <v>57</v>
      </c>
      <c r="C323" s="61">
        <v>1</v>
      </c>
      <c r="D323" s="76" t="s">
        <v>49</v>
      </c>
      <c r="E323" s="76" t="s">
        <v>404</v>
      </c>
      <c r="F323" s="61" t="s">
        <v>972</v>
      </c>
      <c r="G323" s="61" t="s">
        <v>52</v>
      </c>
      <c r="H323" s="76" t="s">
        <v>405</v>
      </c>
      <c r="I323" s="61">
        <v>9</v>
      </c>
      <c r="J323" s="61">
        <v>9</v>
      </c>
      <c r="K323" s="61" t="s">
        <v>47</v>
      </c>
      <c r="L323" s="61" t="s">
        <v>61</v>
      </c>
      <c r="M323" s="61" t="s">
        <v>53</v>
      </c>
      <c r="N323" s="61" t="s">
        <v>48</v>
      </c>
      <c r="O323" s="61" t="s">
        <v>980</v>
      </c>
      <c r="P323" s="61" t="s">
        <v>118</v>
      </c>
      <c r="Q323" s="61" t="s">
        <v>406</v>
      </c>
      <c r="R323" s="80">
        <f>VLOOKUP(E:E,'[1]853-334065-009'!$A:$F,6,0)</f>
        <v>6.6743999999999998E-2</v>
      </c>
      <c r="S323" s="80">
        <f t="shared" si="28"/>
        <v>0.60069600000000001</v>
      </c>
      <c r="T323" s="80">
        <f>VLOOKUP(E:E,'[1]853-334065-009'!$A:$H,8,0)</f>
        <v>6.6743999999999998E-2</v>
      </c>
      <c r="U323" s="80">
        <f t="shared" si="29"/>
        <v>0.60069600000000001</v>
      </c>
      <c r="V323" s="80">
        <f>VLOOKUP(E:E,'[1]853-334065-009'!$A:$J,10,0)</f>
        <v>6.6743999999999998E-2</v>
      </c>
      <c r="W323" s="80">
        <f t="shared" si="30"/>
        <v>0.60069600000000001</v>
      </c>
      <c r="X323" s="80">
        <f>VLOOKUP(E:E,'[1]853-334065-009'!$A:$L,12,0)</f>
        <v>6.6743999999999998E-2</v>
      </c>
      <c r="Y323" s="80">
        <f t="shared" si="31"/>
        <v>0.60069600000000001</v>
      </c>
      <c r="Z323" s="80">
        <f>VLOOKUP(E:E,'[2]costed bom'!$E$2:$AA$941,23,0)</f>
        <v>0.04</v>
      </c>
      <c r="AA323" s="80">
        <f t="shared" si="32"/>
        <v>0.36</v>
      </c>
      <c r="AB323" s="80">
        <f t="shared" si="33"/>
        <v>0.24069600000000002</v>
      </c>
      <c r="AC323" s="61">
        <v>56</v>
      </c>
      <c r="AD323" s="76" t="s">
        <v>955</v>
      </c>
    </row>
    <row r="324" spans="1:30" s="76" customFormat="1" x14ac:dyDescent="0.25">
      <c r="A324" s="61">
        <v>321</v>
      </c>
      <c r="B324" s="61">
        <v>58</v>
      </c>
      <c r="C324" s="61">
        <v>1</v>
      </c>
      <c r="D324" s="76" t="s">
        <v>49</v>
      </c>
      <c r="E324" s="76" t="s">
        <v>407</v>
      </c>
      <c r="F324" s="61" t="s">
        <v>972</v>
      </c>
      <c r="G324" s="61" t="s">
        <v>52</v>
      </c>
      <c r="H324" s="76" t="s">
        <v>408</v>
      </c>
      <c r="I324" s="61">
        <v>41</v>
      </c>
      <c r="J324" s="61">
        <v>41</v>
      </c>
      <c r="K324" s="61" t="s">
        <v>47</v>
      </c>
      <c r="L324" s="61" t="s">
        <v>61</v>
      </c>
      <c r="M324" s="61" t="s">
        <v>53</v>
      </c>
      <c r="N324" s="61" t="s">
        <v>48</v>
      </c>
      <c r="O324" s="61" t="s">
        <v>982</v>
      </c>
      <c r="P324" s="61"/>
      <c r="Q324" s="61"/>
      <c r="R324" s="80">
        <f>VLOOKUP(E:E,'[1]853-334065-009'!$A:$F,6,0)</f>
        <v>6.2068965517241392E-2</v>
      </c>
      <c r="S324" s="80">
        <f t="shared" ref="S324:S387" si="34">J324*R324</f>
        <v>2.544827586206897</v>
      </c>
      <c r="T324" s="80">
        <f>VLOOKUP(E:E,'[1]853-334065-009'!$A:$H,8,0)</f>
        <v>6.2068965517241392E-2</v>
      </c>
      <c r="U324" s="80">
        <f t="shared" ref="U324:U387" si="35">J324*T324</f>
        <v>2.544827586206897</v>
      </c>
      <c r="V324" s="80">
        <f>VLOOKUP(E:E,'[1]853-334065-009'!$A:$J,10,0)</f>
        <v>6.2068965517241392E-2</v>
      </c>
      <c r="W324" s="80">
        <f t="shared" ref="W324:W387" si="36">J324*V324</f>
        <v>2.544827586206897</v>
      </c>
      <c r="X324" s="80">
        <f>VLOOKUP(E:E,'[1]853-334065-009'!$A:$L,12,0)</f>
        <v>6.2068965517241392E-2</v>
      </c>
      <c r="Y324" s="80">
        <f t="shared" ref="Y324:Y387" si="37">J324*X324</f>
        <v>2.544827586206897</v>
      </c>
      <c r="Z324" s="80">
        <f>VLOOKUP(E:E,'[2]costed bom'!$E$2:$AA$941,23,0)</f>
        <v>0.05</v>
      </c>
      <c r="AA324" s="80">
        <f t="shared" si="32"/>
        <v>2.0500000000000003</v>
      </c>
      <c r="AB324" s="80">
        <f t="shared" si="33"/>
        <v>0.49482758620689671</v>
      </c>
      <c r="AC324" s="61">
        <v>56</v>
      </c>
      <c r="AD324" s="76" t="s">
        <v>955</v>
      </c>
    </row>
    <row r="325" spans="1:30" s="76" customFormat="1" x14ac:dyDescent="0.25">
      <c r="A325" s="61">
        <v>322</v>
      </c>
      <c r="B325" s="61">
        <v>61</v>
      </c>
      <c r="C325" s="61">
        <v>1</v>
      </c>
      <c r="D325" s="76" t="s">
        <v>49</v>
      </c>
      <c r="E325" s="76" t="s">
        <v>409</v>
      </c>
      <c r="F325" s="61" t="s">
        <v>972</v>
      </c>
      <c r="G325" s="61" t="s">
        <v>52</v>
      </c>
      <c r="H325" s="76" t="s">
        <v>410</v>
      </c>
      <c r="I325" s="61">
        <v>1</v>
      </c>
      <c r="J325" s="61">
        <v>1</v>
      </c>
      <c r="K325" s="61" t="s">
        <v>47</v>
      </c>
      <c r="L325" s="61" t="s">
        <v>61</v>
      </c>
      <c r="M325" s="61" t="s">
        <v>53</v>
      </c>
      <c r="N325" s="61" t="s">
        <v>48</v>
      </c>
      <c r="O325" s="61" t="s">
        <v>979</v>
      </c>
      <c r="P325" s="61"/>
      <c r="Q325" s="61"/>
      <c r="R325" s="80">
        <f>VLOOKUP(E:E,'[1]853-334065-009'!$A:$F,6,0)</f>
        <v>0.6</v>
      </c>
      <c r="S325" s="80">
        <f t="shared" si="34"/>
        <v>0.6</v>
      </c>
      <c r="T325" s="80">
        <f>VLOOKUP(E:E,'[1]853-334065-009'!$A:$H,8,0)</f>
        <v>0.6</v>
      </c>
      <c r="U325" s="80">
        <f t="shared" si="35"/>
        <v>0.6</v>
      </c>
      <c r="V325" s="80">
        <f>VLOOKUP(E:E,'[1]853-334065-009'!$A:$J,10,0)</f>
        <v>0.6</v>
      </c>
      <c r="W325" s="80">
        <f t="shared" si="36"/>
        <v>0.6</v>
      </c>
      <c r="X325" s="80">
        <f>VLOOKUP(E:E,'[1]853-334065-009'!$A:$L,12,0)</f>
        <v>0.6</v>
      </c>
      <c r="Y325" s="80">
        <f t="shared" si="37"/>
        <v>0.6</v>
      </c>
      <c r="Z325" s="80">
        <f>VLOOKUP(E:E,'[2]costed bom'!$E$2:$AA$941,23,0)</f>
        <v>0.6</v>
      </c>
      <c r="AA325" s="80">
        <f t="shared" si="32"/>
        <v>0.6</v>
      </c>
      <c r="AB325" s="80">
        <f t="shared" si="33"/>
        <v>0</v>
      </c>
      <c r="AC325" s="61">
        <v>35</v>
      </c>
      <c r="AD325" s="76" t="s">
        <v>955</v>
      </c>
    </row>
    <row r="326" spans="1:30" s="76" customFormat="1" x14ac:dyDescent="0.25">
      <c r="A326" s="61">
        <v>323</v>
      </c>
      <c r="B326" s="61">
        <v>62</v>
      </c>
      <c r="C326" s="61">
        <v>1</v>
      </c>
      <c r="D326" s="76" t="s">
        <v>49</v>
      </c>
      <c r="E326" s="76" t="s">
        <v>411</v>
      </c>
      <c r="F326" s="61" t="s">
        <v>972</v>
      </c>
      <c r="G326" s="61" t="s">
        <v>52</v>
      </c>
      <c r="H326" s="76" t="s">
        <v>412</v>
      </c>
      <c r="I326" s="61">
        <v>14</v>
      </c>
      <c r="J326" s="61">
        <v>14</v>
      </c>
      <c r="K326" s="61" t="s">
        <v>47</v>
      </c>
      <c r="L326" s="61" t="s">
        <v>61</v>
      </c>
      <c r="M326" s="61" t="s">
        <v>53</v>
      </c>
      <c r="N326" s="61" t="s">
        <v>48</v>
      </c>
      <c r="O326" s="61" t="s">
        <v>982</v>
      </c>
      <c r="P326" s="61" t="s">
        <v>118</v>
      </c>
      <c r="Q326" s="61" t="s">
        <v>413</v>
      </c>
      <c r="R326" s="80">
        <f>VLOOKUP(E:E,'[1]853-334065-009'!$A:$F,6,0)</f>
        <v>5.7471264367816098E-2</v>
      </c>
      <c r="S326" s="80">
        <f t="shared" si="34"/>
        <v>0.80459770114942541</v>
      </c>
      <c r="T326" s="80">
        <f>VLOOKUP(E:E,'[1]853-334065-009'!$A:$H,8,0)</f>
        <v>5.7471264367816098E-2</v>
      </c>
      <c r="U326" s="80">
        <f t="shared" si="35"/>
        <v>0.80459770114942541</v>
      </c>
      <c r="V326" s="80">
        <f>VLOOKUP(E:E,'[1]853-334065-009'!$A:$J,10,0)</f>
        <v>5.7471264367816098E-2</v>
      </c>
      <c r="W326" s="80">
        <f t="shared" si="36"/>
        <v>0.80459770114942541</v>
      </c>
      <c r="X326" s="80">
        <f>VLOOKUP(E:E,'[1]853-334065-009'!$A:$L,12,0)</f>
        <v>5.7471264367816098E-2</v>
      </c>
      <c r="Y326" s="80">
        <f t="shared" si="37"/>
        <v>0.80459770114942541</v>
      </c>
      <c r="Z326" s="80">
        <f>VLOOKUP(E:E,'[2]costed bom'!$E$2:$AA$941,23,0)</f>
        <v>0.08</v>
      </c>
      <c r="AA326" s="80">
        <f t="shared" si="32"/>
        <v>1.1200000000000001</v>
      </c>
      <c r="AB326" s="80">
        <f t="shared" si="33"/>
        <v>-0.31540229885057469</v>
      </c>
      <c r="AC326" s="61">
        <v>56</v>
      </c>
      <c r="AD326" s="76" t="s">
        <v>955</v>
      </c>
    </row>
    <row r="327" spans="1:30" s="76" customFormat="1" x14ac:dyDescent="0.25">
      <c r="A327" s="61">
        <v>324</v>
      </c>
      <c r="B327" s="61">
        <v>63</v>
      </c>
      <c r="C327" s="61">
        <v>1</v>
      </c>
      <c r="D327" s="76" t="s">
        <v>49</v>
      </c>
      <c r="E327" s="76" t="s">
        <v>414</v>
      </c>
      <c r="F327" s="61" t="s">
        <v>972</v>
      </c>
      <c r="G327" s="61" t="s">
        <v>56</v>
      </c>
      <c r="H327" s="76" t="s">
        <v>415</v>
      </c>
      <c r="I327" s="61">
        <v>2</v>
      </c>
      <c r="J327" s="61">
        <v>2</v>
      </c>
      <c r="K327" s="61" t="s">
        <v>47</v>
      </c>
      <c r="L327" s="61" t="s">
        <v>61</v>
      </c>
      <c r="M327" s="61" t="s">
        <v>53</v>
      </c>
      <c r="N327" s="61" t="s">
        <v>48</v>
      </c>
      <c r="O327" s="61" t="s">
        <v>983</v>
      </c>
      <c r="P327" s="61" t="s">
        <v>122</v>
      </c>
      <c r="Q327" s="61" t="s">
        <v>416</v>
      </c>
      <c r="R327" s="80">
        <f>VLOOKUP(E:E,'[1]853-334065-009'!$A:$F,6,0)</f>
        <v>0.08</v>
      </c>
      <c r="S327" s="80">
        <f t="shared" si="34"/>
        <v>0.16</v>
      </c>
      <c r="T327" s="80">
        <f>VLOOKUP(E:E,'[1]853-334065-009'!$A:$H,8,0)</f>
        <v>0.08</v>
      </c>
      <c r="U327" s="80">
        <f t="shared" si="35"/>
        <v>0.16</v>
      </c>
      <c r="V327" s="80">
        <f>VLOOKUP(E:E,'[1]853-334065-009'!$A:$J,10,0)</f>
        <v>0.08</v>
      </c>
      <c r="W327" s="80">
        <f t="shared" si="36"/>
        <v>0.16</v>
      </c>
      <c r="X327" s="80">
        <f>VLOOKUP(E:E,'[1]853-334065-009'!$A:$L,12,0)</f>
        <v>0.08</v>
      </c>
      <c r="Y327" s="80">
        <f t="shared" si="37"/>
        <v>0.16</v>
      </c>
      <c r="Z327" s="80">
        <f>VLOOKUP(E:E,'[2]costed bom'!$E$2:$AA$941,23,0)</f>
        <v>0.1055</v>
      </c>
      <c r="AA327" s="80">
        <f t="shared" si="32"/>
        <v>0.21099999999999999</v>
      </c>
      <c r="AB327" s="80">
        <f t="shared" si="33"/>
        <v>-5.099999999999999E-2</v>
      </c>
      <c r="AC327" s="61">
        <v>196</v>
      </c>
      <c r="AD327" s="76" t="s">
        <v>955</v>
      </c>
    </row>
    <row r="328" spans="1:30" s="76" customFormat="1" x14ac:dyDescent="0.25">
      <c r="A328" s="61">
        <v>325</v>
      </c>
      <c r="B328" s="61">
        <v>64</v>
      </c>
      <c r="C328" s="61">
        <v>1</v>
      </c>
      <c r="D328" s="76" t="s">
        <v>49</v>
      </c>
      <c r="E328" s="76" t="s">
        <v>417</v>
      </c>
      <c r="F328" s="61" t="s">
        <v>972</v>
      </c>
      <c r="G328" s="61" t="s">
        <v>56</v>
      </c>
      <c r="H328" s="76" t="s">
        <v>418</v>
      </c>
      <c r="I328" s="61">
        <v>6</v>
      </c>
      <c r="J328" s="61">
        <v>6</v>
      </c>
      <c r="K328" s="61" t="s">
        <v>47</v>
      </c>
      <c r="L328" s="61" t="s">
        <v>61</v>
      </c>
      <c r="M328" s="61" t="s">
        <v>53</v>
      </c>
      <c r="N328" s="61" t="s">
        <v>48</v>
      </c>
      <c r="O328" s="61" t="s">
        <v>982</v>
      </c>
      <c r="P328" s="61" t="s">
        <v>419</v>
      </c>
      <c r="Q328" s="61" t="s">
        <v>121</v>
      </c>
      <c r="R328" s="80">
        <f>VLOOKUP(E:E,'[1]853-334065-009'!$A:$F,6,0)</f>
        <v>0.12413793103448278</v>
      </c>
      <c r="S328" s="80">
        <f t="shared" si="34"/>
        <v>0.74482758620689671</v>
      </c>
      <c r="T328" s="80">
        <f>VLOOKUP(E:E,'[1]853-334065-009'!$A:$H,8,0)</f>
        <v>0.12413793103448278</v>
      </c>
      <c r="U328" s="80">
        <f t="shared" si="35"/>
        <v>0.74482758620689671</v>
      </c>
      <c r="V328" s="80">
        <f>VLOOKUP(E:E,'[1]853-334065-009'!$A:$J,10,0)</f>
        <v>0.12413793103448278</v>
      </c>
      <c r="W328" s="80">
        <f t="shared" si="36"/>
        <v>0.74482758620689671</v>
      </c>
      <c r="X328" s="80">
        <f>VLOOKUP(E:E,'[1]853-334065-009'!$A:$L,12,0)</f>
        <v>0.12413793103448278</v>
      </c>
      <c r="Y328" s="80">
        <f t="shared" si="37"/>
        <v>0.74482758620689671</v>
      </c>
      <c r="Z328" s="80">
        <f>VLOOKUP(E:E,'[2]costed bom'!$E$2:$AA$941,23,0)</f>
        <v>0.14000000000000001</v>
      </c>
      <c r="AA328" s="80">
        <f t="shared" si="32"/>
        <v>0.84000000000000008</v>
      </c>
      <c r="AB328" s="80">
        <f t="shared" si="33"/>
        <v>-9.5172413793103372E-2</v>
      </c>
      <c r="AC328" s="61">
        <v>56</v>
      </c>
      <c r="AD328" s="76" t="s">
        <v>955</v>
      </c>
    </row>
    <row r="329" spans="1:30" s="76" customFormat="1" x14ac:dyDescent="0.25">
      <c r="A329" s="61">
        <v>326</v>
      </c>
      <c r="B329" s="61">
        <v>65</v>
      </c>
      <c r="C329" s="61">
        <v>1</v>
      </c>
      <c r="D329" s="76" t="s">
        <v>49</v>
      </c>
      <c r="E329" s="76" t="s">
        <v>420</v>
      </c>
      <c r="F329" s="61" t="s">
        <v>972</v>
      </c>
      <c r="G329" s="61" t="s">
        <v>52</v>
      </c>
      <c r="H329" s="76" t="s">
        <v>421</v>
      </c>
      <c r="I329" s="61">
        <v>11</v>
      </c>
      <c r="J329" s="61">
        <v>11</v>
      </c>
      <c r="K329" s="61" t="s">
        <v>47</v>
      </c>
      <c r="L329" s="61" t="s">
        <v>61</v>
      </c>
      <c r="M329" s="61" t="s">
        <v>53</v>
      </c>
      <c r="N329" s="61" t="s">
        <v>48</v>
      </c>
      <c r="O329" s="61" t="s">
        <v>982</v>
      </c>
      <c r="P329" s="61" t="s">
        <v>423</v>
      </c>
      <c r="Q329" s="61" t="s">
        <v>422</v>
      </c>
      <c r="R329" s="80">
        <f>VLOOKUP(E:E,'[1]853-334065-009'!$A:$F,6,0)</f>
        <v>1.4832E-2</v>
      </c>
      <c r="S329" s="80">
        <f t="shared" si="34"/>
        <v>0.16315199999999999</v>
      </c>
      <c r="T329" s="80">
        <f>VLOOKUP(E:E,'[1]853-334065-009'!$A:$H,8,0)</f>
        <v>1.4832E-2</v>
      </c>
      <c r="U329" s="80">
        <f t="shared" si="35"/>
        <v>0.16315199999999999</v>
      </c>
      <c r="V329" s="80">
        <f>VLOOKUP(E:E,'[1]853-334065-009'!$A:$J,10,0)</f>
        <v>1.4832E-2</v>
      </c>
      <c r="W329" s="80">
        <f t="shared" si="36"/>
        <v>0.16315199999999999</v>
      </c>
      <c r="X329" s="80">
        <f>VLOOKUP(E:E,'[1]853-334065-009'!$A:$L,12,0)</f>
        <v>1.4832E-2</v>
      </c>
      <c r="Y329" s="80">
        <f t="shared" si="37"/>
        <v>0.16315199999999999</v>
      </c>
      <c r="Z329" s="80">
        <f>VLOOKUP(E:E,'[2]costed bom'!$E$2:$AA$941,23,0)</f>
        <v>0.03</v>
      </c>
      <c r="AA329" s="80">
        <f t="shared" si="32"/>
        <v>0.32999999999999996</v>
      </c>
      <c r="AB329" s="80">
        <f t="shared" si="33"/>
        <v>-0.16684799999999997</v>
      </c>
      <c r="AC329" s="61">
        <v>56</v>
      </c>
      <c r="AD329" s="76" t="s">
        <v>955</v>
      </c>
    </row>
    <row r="330" spans="1:30" s="76" customFormat="1" x14ac:dyDescent="0.25">
      <c r="A330" s="61">
        <v>327</v>
      </c>
      <c r="B330" s="61">
        <v>66</v>
      </c>
      <c r="C330" s="61">
        <v>1</v>
      </c>
      <c r="D330" s="76" t="s">
        <v>49</v>
      </c>
      <c r="E330" s="76" t="s">
        <v>424</v>
      </c>
      <c r="F330" s="61" t="s">
        <v>972</v>
      </c>
      <c r="G330" s="61" t="s">
        <v>56</v>
      </c>
      <c r="H330" s="76" t="s">
        <v>425</v>
      </c>
      <c r="I330" s="61">
        <v>11</v>
      </c>
      <c r="J330" s="61">
        <v>11</v>
      </c>
      <c r="K330" s="61" t="s">
        <v>47</v>
      </c>
      <c r="L330" s="61" t="s">
        <v>61</v>
      </c>
      <c r="M330" s="61" t="s">
        <v>53</v>
      </c>
      <c r="N330" s="61" t="s">
        <v>48</v>
      </c>
      <c r="O330" s="61" t="s">
        <v>982</v>
      </c>
      <c r="P330" s="61"/>
      <c r="Q330" s="61"/>
      <c r="R330" s="80">
        <f>VLOOKUP(E:E,'[1]853-334065-009'!$A:$F,6,0)</f>
        <v>1.7304000000000003E-2</v>
      </c>
      <c r="S330" s="80">
        <f t="shared" si="34"/>
        <v>0.19034400000000004</v>
      </c>
      <c r="T330" s="80">
        <f>VLOOKUP(E:E,'[1]853-334065-009'!$A:$H,8,0)</f>
        <v>1.7304000000000003E-2</v>
      </c>
      <c r="U330" s="80">
        <f t="shared" si="35"/>
        <v>0.19034400000000004</v>
      </c>
      <c r="V330" s="80">
        <f>VLOOKUP(E:E,'[1]853-334065-009'!$A:$J,10,0)</f>
        <v>1.7304000000000003E-2</v>
      </c>
      <c r="W330" s="80">
        <f t="shared" si="36"/>
        <v>0.19034400000000004</v>
      </c>
      <c r="X330" s="80">
        <f>VLOOKUP(E:E,'[1]853-334065-009'!$A:$L,12,0)</f>
        <v>1.7304000000000003E-2</v>
      </c>
      <c r="Y330" s="80">
        <f t="shared" si="37"/>
        <v>0.19034400000000004</v>
      </c>
      <c r="Z330" s="80">
        <f>VLOOKUP(E:E,'[2]costed bom'!$E$2:$AA$941,23,0)</f>
        <v>0.02</v>
      </c>
      <c r="AA330" s="80">
        <f t="shared" si="32"/>
        <v>0.22</v>
      </c>
      <c r="AB330" s="80">
        <f t="shared" si="33"/>
        <v>-2.965599999999996E-2</v>
      </c>
      <c r="AC330" s="61">
        <v>56</v>
      </c>
      <c r="AD330" s="76" t="s">
        <v>955</v>
      </c>
    </row>
    <row r="331" spans="1:30" s="76" customFormat="1" x14ac:dyDescent="0.25">
      <c r="A331" s="61">
        <v>328</v>
      </c>
      <c r="B331" s="61">
        <v>67</v>
      </c>
      <c r="C331" s="61">
        <v>1</v>
      </c>
      <c r="D331" s="76" t="s">
        <v>49</v>
      </c>
      <c r="E331" s="76" t="s">
        <v>426</v>
      </c>
      <c r="F331" s="61" t="s">
        <v>972</v>
      </c>
      <c r="G331" s="61" t="s">
        <v>65</v>
      </c>
      <c r="H331" s="76" t="s">
        <v>427</v>
      </c>
      <c r="I331" s="61">
        <v>6</v>
      </c>
      <c r="J331" s="61">
        <v>6</v>
      </c>
      <c r="K331" s="61" t="s">
        <v>47</v>
      </c>
      <c r="L331" s="61" t="s">
        <v>61</v>
      </c>
      <c r="M331" s="61" t="s">
        <v>53</v>
      </c>
      <c r="N331" s="61" t="s">
        <v>48</v>
      </c>
      <c r="O331" s="61" t="s">
        <v>977</v>
      </c>
      <c r="P331" s="61" t="s">
        <v>125</v>
      </c>
      <c r="Q331" s="61" t="s">
        <v>125</v>
      </c>
      <c r="R331" s="80">
        <f>VLOOKUP(E:E,'[1]853-334065-009'!$A:$F,6,0)</f>
        <v>0.1149425287356322</v>
      </c>
      <c r="S331" s="80">
        <f t="shared" si="34"/>
        <v>0.68965517241379315</v>
      </c>
      <c r="T331" s="80">
        <f>VLOOKUP(E:E,'[1]853-334065-009'!$A:$H,8,0)</f>
        <v>0.1149425287356322</v>
      </c>
      <c r="U331" s="80">
        <f t="shared" si="35"/>
        <v>0.68965517241379315</v>
      </c>
      <c r="V331" s="80">
        <f>VLOOKUP(E:E,'[1]853-334065-009'!$A:$J,10,0)</f>
        <v>0.1149425287356322</v>
      </c>
      <c r="W331" s="80">
        <f t="shared" si="36"/>
        <v>0.68965517241379315</v>
      </c>
      <c r="X331" s="80">
        <f>VLOOKUP(E:E,'[1]853-334065-009'!$A:$L,12,0)</f>
        <v>0.1149425287356322</v>
      </c>
      <c r="Y331" s="80">
        <f t="shared" si="37"/>
        <v>0.68965517241379315</v>
      </c>
      <c r="Z331" s="80">
        <f>VLOOKUP(E:E,'[2]costed bom'!$E$2:$AA$941,23,0)</f>
        <v>0.11</v>
      </c>
      <c r="AA331" s="80">
        <f t="shared" si="32"/>
        <v>0.66</v>
      </c>
      <c r="AB331" s="80">
        <f t="shared" si="33"/>
        <v>2.9655172413793118E-2</v>
      </c>
      <c r="AC331" s="61">
        <v>56</v>
      </c>
      <c r="AD331" s="76" t="s">
        <v>955</v>
      </c>
    </row>
    <row r="332" spans="1:30" s="76" customFormat="1" x14ac:dyDescent="0.25">
      <c r="A332" s="61">
        <v>329</v>
      </c>
      <c r="B332" s="61">
        <v>68</v>
      </c>
      <c r="C332" s="61">
        <v>1</v>
      </c>
      <c r="D332" s="76" t="s">
        <v>49</v>
      </c>
      <c r="E332" s="76" t="s">
        <v>428</v>
      </c>
      <c r="F332" s="61" t="s">
        <v>972</v>
      </c>
      <c r="G332" s="61" t="s">
        <v>56</v>
      </c>
      <c r="H332" s="76" t="s">
        <v>429</v>
      </c>
      <c r="I332" s="61">
        <v>14</v>
      </c>
      <c r="J332" s="61">
        <v>14</v>
      </c>
      <c r="K332" s="61" t="s">
        <v>47</v>
      </c>
      <c r="L332" s="61" t="s">
        <v>61</v>
      </c>
      <c r="M332" s="61" t="s">
        <v>53</v>
      </c>
      <c r="N332" s="61" t="s">
        <v>48</v>
      </c>
      <c r="O332" s="61" t="s">
        <v>982</v>
      </c>
      <c r="P332" s="61" t="s">
        <v>118</v>
      </c>
      <c r="Q332" s="61" t="s">
        <v>387</v>
      </c>
      <c r="R332" s="80">
        <f>VLOOKUP(E:E,'[1]853-334065-009'!$A:$F,6,0)</f>
        <v>4.9440000000000005E-2</v>
      </c>
      <c r="S332" s="80">
        <f t="shared" si="34"/>
        <v>0.69216000000000011</v>
      </c>
      <c r="T332" s="80">
        <f>VLOOKUP(E:E,'[1]853-334065-009'!$A:$H,8,0)</f>
        <v>4.9440000000000005E-2</v>
      </c>
      <c r="U332" s="80">
        <f t="shared" si="35"/>
        <v>0.69216000000000011</v>
      </c>
      <c r="V332" s="80">
        <f>VLOOKUP(E:E,'[1]853-334065-009'!$A:$J,10,0)</f>
        <v>4.9440000000000005E-2</v>
      </c>
      <c r="W332" s="80">
        <f t="shared" si="36"/>
        <v>0.69216000000000011</v>
      </c>
      <c r="X332" s="80">
        <f>VLOOKUP(E:E,'[1]853-334065-009'!$A:$L,12,0)</f>
        <v>4.9440000000000005E-2</v>
      </c>
      <c r="Y332" s="80">
        <f t="shared" si="37"/>
        <v>0.69216000000000011</v>
      </c>
      <c r="Z332" s="80">
        <f>VLOOKUP(E:E,'[2]costed bom'!$E$2:$AA$941,23,0)</f>
        <v>0.03</v>
      </c>
      <c r="AA332" s="80">
        <f t="shared" si="32"/>
        <v>0.42</v>
      </c>
      <c r="AB332" s="80">
        <f t="shared" si="33"/>
        <v>0.27216000000000012</v>
      </c>
      <c r="AC332" s="61">
        <v>56</v>
      </c>
      <c r="AD332" s="76" t="s">
        <v>955</v>
      </c>
    </row>
    <row r="333" spans="1:30" s="76" customFormat="1" x14ac:dyDescent="0.25">
      <c r="A333" s="61">
        <v>330</v>
      </c>
      <c r="B333" s="61">
        <v>69</v>
      </c>
      <c r="C333" s="61">
        <v>1</v>
      </c>
      <c r="D333" s="76" t="s">
        <v>49</v>
      </c>
      <c r="E333" s="76" t="s">
        <v>430</v>
      </c>
      <c r="F333" s="61" t="s">
        <v>972</v>
      </c>
      <c r="G333" s="61" t="s">
        <v>56</v>
      </c>
      <c r="H333" s="76" t="s">
        <v>431</v>
      </c>
      <c r="I333" s="61">
        <v>2</v>
      </c>
      <c r="J333" s="61">
        <v>2</v>
      </c>
      <c r="K333" s="61" t="s">
        <v>47</v>
      </c>
      <c r="L333" s="61" t="s">
        <v>61</v>
      </c>
      <c r="M333" s="61" t="s">
        <v>53</v>
      </c>
      <c r="N333" s="61" t="s">
        <v>48</v>
      </c>
      <c r="O333" s="61" t="s">
        <v>978</v>
      </c>
      <c r="P333" s="61" t="s">
        <v>118</v>
      </c>
      <c r="Q333" s="61" t="s">
        <v>432</v>
      </c>
      <c r="R333" s="80">
        <f>VLOOKUP(E:E,'[1]853-334065-009'!$A:$F,6,0)</f>
        <v>0.1</v>
      </c>
      <c r="S333" s="80">
        <f t="shared" si="34"/>
        <v>0.2</v>
      </c>
      <c r="T333" s="80">
        <f>VLOOKUP(E:E,'[1]853-334065-009'!$A:$H,8,0)</f>
        <v>0.1</v>
      </c>
      <c r="U333" s="80">
        <f t="shared" si="35"/>
        <v>0.2</v>
      </c>
      <c r="V333" s="80">
        <f>VLOOKUP(E:E,'[1]853-334065-009'!$A:$J,10,0)</f>
        <v>0.1</v>
      </c>
      <c r="W333" s="80">
        <f t="shared" si="36"/>
        <v>0.2</v>
      </c>
      <c r="X333" s="80">
        <f>VLOOKUP(E:E,'[1]853-334065-009'!$A:$L,12,0)</f>
        <v>0.1</v>
      </c>
      <c r="Y333" s="80">
        <f t="shared" si="37"/>
        <v>0.2</v>
      </c>
      <c r="Z333" s="80">
        <f>VLOOKUP(E:E,'[2]costed bom'!$E$2:$AA$941,23,0)</f>
        <v>0.1</v>
      </c>
      <c r="AA333" s="80">
        <f t="shared" si="32"/>
        <v>0.2</v>
      </c>
      <c r="AB333" s="80">
        <f t="shared" si="33"/>
        <v>0</v>
      </c>
      <c r="AC333" s="61">
        <v>56</v>
      </c>
      <c r="AD333" s="76" t="s">
        <v>955</v>
      </c>
    </row>
    <row r="334" spans="1:30" s="76" customFormat="1" x14ac:dyDescent="0.25">
      <c r="A334" s="61">
        <v>331</v>
      </c>
      <c r="B334" s="61">
        <v>72</v>
      </c>
      <c r="C334" s="61">
        <v>1</v>
      </c>
      <c r="D334" s="76" t="s">
        <v>49</v>
      </c>
      <c r="E334" s="76" t="s">
        <v>433</v>
      </c>
      <c r="F334" s="61" t="s">
        <v>972</v>
      </c>
      <c r="G334" s="61" t="s">
        <v>52</v>
      </c>
      <c r="H334" s="76" t="s">
        <v>434</v>
      </c>
      <c r="I334" s="61">
        <v>58</v>
      </c>
      <c r="J334" s="61">
        <v>58</v>
      </c>
      <c r="K334" s="61" t="s">
        <v>47</v>
      </c>
      <c r="L334" s="61" t="s">
        <v>61</v>
      </c>
      <c r="M334" s="61" t="s">
        <v>53</v>
      </c>
      <c r="N334" s="61" t="s">
        <v>48</v>
      </c>
      <c r="O334" s="61" t="s">
        <v>984</v>
      </c>
      <c r="P334" s="61" t="s">
        <v>184</v>
      </c>
      <c r="Q334" s="61" t="s">
        <v>435</v>
      </c>
      <c r="R334" s="80">
        <f>VLOOKUP(E:E,'[1]853-334065-009'!$A:$F,6,0)</f>
        <v>0.76838000000000006</v>
      </c>
      <c r="S334" s="80">
        <f t="shared" si="34"/>
        <v>44.566040000000001</v>
      </c>
      <c r="T334" s="80">
        <f>VLOOKUP(E:E,'[1]853-334065-009'!$A:$H,8,0)</f>
        <v>0.76838000000000006</v>
      </c>
      <c r="U334" s="80">
        <f t="shared" si="35"/>
        <v>44.566040000000001</v>
      </c>
      <c r="V334" s="80">
        <f>VLOOKUP(E:E,'[1]853-334065-009'!$A:$J,10,0)</f>
        <v>0.76838000000000006</v>
      </c>
      <c r="W334" s="80">
        <f t="shared" si="36"/>
        <v>44.566040000000001</v>
      </c>
      <c r="X334" s="80">
        <f>VLOOKUP(E:E,'[1]853-334065-009'!$A:$L,12,0)</f>
        <v>0.76838000000000006</v>
      </c>
      <c r="Y334" s="80">
        <f t="shared" si="37"/>
        <v>44.566040000000001</v>
      </c>
      <c r="Z334" s="80">
        <f>VLOOKUP(E:E,'[2]costed bom'!$E$2:$AA$941,23,0)</f>
        <v>1.59</v>
      </c>
      <c r="AA334" s="80">
        <f t="shared" si="32"/>
        <v>92.22</v>
      </c>
      <c r="AB334" s="80">
        <f t="shared" si="33"/>
        <v>-47.653959999999998</v>
      </c>
      <c r="AC334" s="61">
        <v>175</v>
      </c>
      <c r="AD334" s="76" t="s">
        <v>955</v>
      </c>
    </row>
    <row r="335" spans="1:30" s="76" customFormat="1" x14ac:dyDescent="0.25">
      <c r="A335" s="61">
        <v>332</v>
      </c>
      <c r="B335" s="61">
        <v>74</v>
      </c>
      <c r="C335" s="61">
        <v>1</v>
      </c>
      <c r="D335" s="76" t="s">
        <v>49</v>
      </c>
      <c r="E335" s="76" t="s">
        <v>436</v>
      </c>
      <c r="F335" s="61" t="s">
        <v>23</v>
      </c>
      <c r="G335" s="61" t="s">
        <v>52</v>
      </c>
      <c r="H335" s="76" t="s">
        <v>437</v>
      </c>
      <c r="I335" s="61">
        <v>1</v>
      </c>
      <c r="J335" s="61">
        <v>1</v>
      </c>
      <c r="K335" s="61" t="s">
        <v>47</v>
      </c>
      <c r="L335" s="61" t="s">
        <v>61</v>
      </c>
      <c r="M335" s="61" t="s">
        <v>53</v>
      </c>
      <c r="N335" s="61" t="s">
        <v>48</v>
      </c>
      <c r="O335" s="61" t="s">
        <v>985</v>
      </c>
      <c r="P335" s="61" t="s">
        <v>439</v>
      </c>
      <c r="Q335" s="61" t="s">
        <v>438</v>
      </c>
      <c r="R335" s="80">
        <f>VLOOKUP(E:E,'[1]853-334065-009'!$A:$F,6,0)</f>
        <v>124.2</v>
      </c>
      <c r="S335" s="80">
        <f t="shared" si="34"/>
        <v>124.2</v>
      </c>
      <c r="T335" s="80">
        <f>VLOOKUP(E:E,'[1]853-334065-009'!$A:$H,8,0)</f>
        <v>124.2</v>
      </c>
      <c r="U335" s="80">
        <f t="shared" si="35"/>
        <v>124.2</v>
      </c>
      <c r="V335" s="80">
        <f>VLOOKUP(E:E,'[1]853-334065-009'!$A:$J,10,0)</f>
        <v>124.2</v>
      </c>
      <c r="W335" s="80">
        <f t="shared" si="36"/>
        <v>124.2</v>
      </c>
      <c r="X335" s="80">
        <f>VLOOKUP(E:E,'[1]853-334065-009'!$A:$L,12,0)</f>
        <v>124.2</v>
      </c>
      <c r="Y335" s="80">
        <f t="shared" si="37"/>
        <v>124.2</v>
      </c>
      <c r="Z335" s="80">
        <f>VLOOKUP(E:E,'[2]costed bom'!$E$2:$AA$941,23,0)</f>
        <v>124.2</v>
      </c>
      <c r="AA335" s="80">
        <f t="shared" si="32"/>
        <v>124.2</v>
      </c>
      <c r="AB335" s="80">
        <f t="shared" si="33"/>
        <v>0</v>
      </c>
      <c r="AC335" s="61">
        <v>98</v>
      </c>
      <c r="AD335" s="76" t="s">
        <v>955</v>
      </c>
    </row>
    <row r="336" spans="1:30" s="76" customFormat="1" x14ac:dyDescent="0.25">
      <c r="A336" s="61">
        <v>333</v>
      </c>
      <c r="B336" s="61">
        <v>75</v>
      </c>
      <c r="C336" s="61">
        <v>1</v>
      </c>
      <c r="D336" s="76" t="s">
        <v>49</v>
      </c>
      <c r="E336" s="76" t="s">
        <v>440</v>
      </c>
      <c r="F336" s="61" t="s">
        <v>23</v>
      </c>
      <c r="G336" s="61" t="s">
        <v>52</v>
      </c>
      <c r="H336" s="76" t="s">
        <v>441</v>
      </c>
      <c r="I336" s="61">
        <v>59</v>
      </c>
      <c r="J336" s="61">
        <v>59</v>
      </c>
      <c r="K336" s="61" t="s">
        <v>47</v>
      </c>
      <c r="L336" s="61" t="s">
        <v>61</v>
      </c>
      <c r="M336" s="61" t="s">
        <v>53</v>
      </c>
      <c r="N336" s="61" t="s">
        <v>48</v>
      </c>
      <c r="O336" s="61" t="s">
        <v>986</v>
      </c>
      <c r="P336" s="61" t="s">
        <v>211</v>
      </c>
      <c r="Q336" s="61" t="s">
        <v>442</v>
      </c>
      <c r="R336" s="80">
        <f>VLOOKUP(E:E,'[1]853-334065-009'!$A:$F,6,0)</f>
        <v>4.3678160919540236E-2</v>
      </c>
      <c r="S336" s="80">
        <f t="shared" si="34"/>
        <v>2.5770114942528739</v>
      </c>
      <c r="T336" s="80">
        <f>VLOOKUP(E:E,'[1]853-334065-009'!$A:$H,8,0)</f>
        <v>4.3678160919540236E-2</v>
      </c>
      <c r="U336" s="80">
        <f t="shared" si="35"/>
        <v>2.5770114942528739</v>
      </c>
      <c r="V336" s="80">
        <f>VLOOKUP(E:E,'[1]853-334065-009'!$A:$J,10,0)</f>
        <v>4.3678160919540236E-2</v>
      </c>
      <c r="W336" s="80">
        <f t="shared" si="36"/>
        <v>2.5770114942528739</v>
      </c>
      <c r="X336" s="80">
        <f>VLOOKUP(E:E,'[1]853-334065-009'!$A:$L,12,0)</f>
        <v>4.3678160919540236E-2</v>
      </c>
      <c r="Y336" s="80">
        <f t="shared" si="37"/>
        <v>2.5770114942528739</v>
      </c>
      <c r="Z336" s="80">
        <f>VLOOKUP(E:E,'[2]costed bom'!$E$2:$AA$941,23,0)</f>
        <v>0.11</v>
      </c>
      <c r="AA336" s="80">
        <f t="shared" si="32"/>
        <v>6.49</v>
      </c>
      <c r="AB336" s="80">
        <f t="shared" si="33"/>
        <v>-3.9129885057471263</v>
      </c>
      <c r="AC336" s="61">
        <v>140</v>
      </c>
      <c r="AD336" s="76" t="s">
        <v>955</v>
      </c>
    </row>
    <row r="337" spans="1:30" s="76" customFormat="1" x14ac:dyDescent="0.25">
      <c r="A337" s="61">
        <v>334</v>
      </c>
      <c r="B337" s="61">
        <v>77</v>
      </c>
      <c r="C337" s="61">
        <v>1</v>
      </c>
      <c r="D337" s="76" t="s">
        <v>49</v>
      </c>
      <c r="E337" s="76" t="s">
        <v>443</v>
      </c>
      <c r="F337" s="61" t="s">
        <v>23</v>
      </c>
      <c r="G337" s="61" t="s">
        <v>62</v>
      </c>
      <c r="H337" s="76" t="s">
        <v>444</v>
      </c>
      <c r="I337" s="61">
        <v>4</v>
      </c>
      <c r="J337" s="61">
        <v>4</v>
      </c>
      <c r="K337" s="61" t="s">
        <v>47</v>
      </c>
      <c r="L337" s="61" t="s">
        <v>61</v>
      </c>
      <c r="M337" s="61" t="s">
        <v>130</v>
      </c>
      <c r="N337" s="61" t="s">
        <v>48</v>
      </c>
      <c r="O337" s="61" t="s">
        <v>118</v>
      </c>
      <c r="P337" s="61" t="s">
        <v>125</v>
      </c>
      <c r="Q337" s="61" t="s">
        <v>125</v>
      </c>
      <c r="R337" s="80">
        <f>VLOOKUP(E:E,'[1]853-334065-009'!$A:$F,6,0)</f>
        <v>0.04</v>
      </c>
      <c r="S337" s="80">
        <f t="shared" si="34"/>
        <v>0.16</v>
      </c>
      <c r="T337" s="80">
        <f>VLOOKUP(E:E,'[1]853-334065-009'!$A:$H,8,0)</f>
        <v>0.04</v>
      </c>
      <c r="U337" s="80">
        <f t="shared" si="35"/>
        <v>0.16</v>
      </c>
      <c r="V337" s="80">
        <f>VLOOKUP(E:E,'[1]853-334065-009'!$A:$J,10,0)</f>
        <v>0.04</v>
      </c>
      <c r="W337" s="80">
        <f t="shared" si="36"/>
        <v>0.16</v>
      </c>
      <c r="X337" s="80">
        <f>VLOOKUP(E:E,'[1]853-334065-009'!$A:$L,12,0)</f>
        <v>0.04</v>
      </c>
      <c r="Y337" s="80">
        <f t="shared" si="37"/>
        <v>0.16</v>
      </c>
      <c r="Z337" s="80">
        <f>VLOOKUP(E:E,'[2]costed bom'!$E$2:$AA$941,23,0)</f>
        <v>1.78</v>
      </c>
      <c r="AA337" s="80">
        <f t="shared" si="32"/>
        <v>7.12</v>
      </c>
      <c r="AB337" s="80">
        <f t="shared" si="33"/>
        <v>-6.96</v>
      </c>
      <c r="AC337" s="61">
        <v>35</v>
      </c>
      <c r="AD337" s="76" t="s">
        <v>955</v>
      </c>
    </row>
    <row r="338" spans="1:30" s="76" customFormat="1" x14ac:dyDescent="0.25">
      <c r="A338" s="61">
        <v>335</v>
      </c>
      <c r="B338" s="61">
        <v>78</v>
      </c>
      <c r="C338" s="61">
        <v>1</v>
      </c>
      <c r="D338" s="76" t="s">
        <v>49</v>
      </c>
      <c r="E338" s="76" t="s">
        <v>445</v>
      </c>
      <c r="F338" s="61"/>
      <c r="G338" s="61" t="s">
        <v>52</v>
      </c>
      <c r="H338" s="76" t="s">
        <v>446</v>
      </c>
      <c r="I338" s="61">
        <v>1</v>
      </c>
      <c r="J338" s="61">
        <v>1</v>
      </c>
      <c r="K338" s="61" t="s">
        <v>47</v>
      </c>
      <c r="L338" s="61" t="s">
        <v>51</v>
      </c>
      <c r="M338" s="61" t="s">
        <v>53</v>
      </c>
      <c r="N338" s="61" t="s">
        <v>48</v>
      </c>
      <c r="O338" s="61"/>
      <c r="P338" s="61"/>
      <c r="Q338" s="61"/>
      <c r="R338" s="80"/>
      <c r="S338" s="80">
        <f t="shared" si="34"/>
        <v>0</v>
      </c>
      <c r="T338" s="80"/>
      <c r="U338" s="80">
        <f t="shared" si="35"/>
        <v>0</v>
      </c>
      <c r="V338" s="80"/>
      <c r="W338" s="80">
        <f t="shared" si="36"/>
        <v>0</v>
      </c>
      <c r="X338" s="80"/>
      <c r="Y338" s="80">
        <f t="shared" si="37"/>
        <v>0</v>
      </c>
      <c r="Z338" s="80"/>
      <c r="AA338" s="80"/>
      <c r="AB338" s="80"/>
      <c r="AC338" s="61"/>
      <c r="AD338" s="76" t="s">
        <v>44</v>
      </c>
    </row>
    <row r="339" spans="1:30" s="76" customFormat="1" x14ac:dyDescent="0.25">
      <c r="A339" s="61">
        <v>336</v>
      </c>
      <c r="B339" s="61">
        <v>1</v>
      </c>
      <c r="C339" s="61">
        <v>2</v>
      </c>
      <c r="D339" s="76" t="s">
        <v>445</v>
      </c>
      <c r="E339" s="76" t="s">
        <v>447</v>
      </c>
      <c r="F339" s="61" t="s">
        <v>21</v>
      </c>
      <c r="G339" s="61" t="s">
        <v>56</v>
      </c>
      <c r="H339" s="76" t="s">
        <v>448</v>
      </c>
      <c r="I339" s="61">
        <v>1</v>
      </c>
      <c r="J339" s="61">
        <v>1</v>
      </c>
      <c r="K339" s="61" t="s">
        <v>47</v>
      </c>
      <c r="L339" s="61" t="s">
        <v>61</v>
      </c>
      <c r="M339" s="61" t="s">
        <v>53</v>
      </c>
      <c r="N339" s="61" t="s">
        <v>48</v>
      </c>
      <c r="O339" s="61" t="s">
        <v>969</v>
      </c>
      <c r="P339" s="61"/>
      <c r="Q339" s="61"/>
      <c r="R339" s="80">
        <f>VLOOKUP(E:E,'[1]853-334065-009'!$A:$F,6,0)</f>
        <v>24.190799999999996</v>
      </c>
      <c r="S339" s="80">
        <f t="shared" si="34"/>
        <v>24.190799999999996</v>
      </c>
      <c r="T339" s="80">
        <f>VLOOKUP(E:E,'[1]853-334065-009'!$A:$H,8,0)</f>
        <v>23.554200000000002</v>
      </c>
      <c r="U339" s="80">
        <f t="shared" si="35"/>
        <v>23.554200000000002</v>
      </c>
      <c r="V339" s="80">
        <f>VLOOKUP(E:E,'[1]853-334065-009'!$A:$J,10,0)</f>
        <v>22.9176</v>
      </c>
      <c r="W339" s="80">
        <f t="shared" si="36"/>
        <v>22.9176</v>
      </c>
      <c r="X339" s="80">
        <f>VLOOKUP(E:E,'[1]853-334065-009'!$A:$L,12,0)</f>
        <v>22.280999999999999</v>
      </c>
      <c r="Y339" s="80">
        <f t="shared" si="37"/>
        <v>22.280999999999999</v>
      </c>
      <c r="Z339" s="80">
        <f>VLOOKUP(E:E,'[2]costed bom'!$E$2:$AA$941,23,0)</f>
        <v>37.35</v>
      </c>
      <c r="AA339" s="80">
        <f t="shared" ref="AA339:AA340" si="38">J339*Z339</f>
        <v>37.35</v>
      </c>
      <c r="AB339" s="80">
        <f t="shared" ref="AB339:AB340" si="39">Y339-AA339</f>
        <v>-15.069000000000003</v>
      </c>
      <c r="AC339" s="61">
        <v>70</v>
      </c>
      <c r="AD339" s="76" t="s">
        <v>955</v>
      </c>
    </row>
    <row r="340" spans="1:30" s="76" customFormat="1" x14ac:dyDescent="0.25">
      <c r="A340" s="61">
        <v>337</v>
      </c>
      <c r="B340" s="61">
        <v>2</v>
      </c>
      <c r="C340" s="61">
        <v>2</v>
      </c>
      <c r="D340" s="76" t="s">
        <v>445</v>
      </c>
      <c r="E340" s="76" t="s">
        <v>449</v>
      </c>
      <c r="F340" s="61" t="s">
        <v>21</v>
      </c>
      <c r="G340" s="61" t="s">
        <v>451</v>
      </c>
      <c r="H340" s="76" t="s">
        <v>450</v>
      </c>
      <c r="I340" s="61">
        <v>1</v>
      </c>
      <c r="J340" s="61">
        <v>1</v>
      </c>
      <c r="K340" s="61" t="s">
        <v>47</v>
      </c>
      <c r="L340" s="61" t="s">
        <v>61</v>
      </c>
      <c r="M340" s="61" t="s">
        <v>130</v>
      </c>
      <c r="N340" s="61" t="s">
        <v>48</v>
      </c>
      <c r="O340" s="61" t="s">
        <v>969</v>
      </c>
      <c r="P340" s="61"/>
      <c r="Q340" s="61"/>
      <c r="R340" s="80">
        <f>VLOOKUP(E:E,'[1]853-334065-009'!$A:$F,6,0)</f>
        <v>228.99179999999998</v>
      </c>
      <c r="S340" s="80">
        <f t="shared" si="34"/>
        <v>228.99179999999998</v>
      </c>
      <c r="T340" s="80">
        <f>VLOOKUP(E:E,'[1]853-334065-009'!$A:$H,8,0)</f>
        <v>222.96570000000003</v>
      </c>
      <c r="U340" s="80">
        <f t="shared" si="35"/>
        <v>222.96570000000003</v>
      </c>
      <c r="V340" s="80">
        <f>VLOOKUP(E:E,'[1]853-334065-009'!$A:$J,10,0)</f>
        <v>216.93960000000001</v>
      </c>
      <c r="W340" s="80">
        <f t="shared" si="36"/>
        <v>216.93960000000001</v>
      </c>
      <c r="X340" s="80">
        <f>VLOOKUP(E:E,'[1]853-334065-009'!$A:$L,12,0)</f>
        <v>210.91350000000003</v>
      </c>
      <c r="Y340" s="80">
        <f t="shared" si="37"/>
        <v>210.91350000000003</v>
      </c>
      <c r="Z340" s="80">
        <f>VLOOKUP(E:E,'[2]costed bom'!$E$2:$AA$941,23,0)</f>
        <v>130.04</v>
      </c>
      <c r="AA340" s="80">
        <f t="shared" si="38"/>
        <v>130.04</v>
      </c>
      <c r="AB340" s="80">
        <f t="shared" si="39"/>
        <v>80.873500000000035</v>
      </c>
      <c r="AC340" s="61">
        <v>84</v>
      </c>
      <c r="AD340" s="76" t="s">
        <v>955</v>
      </c>
    </row>
    <row r="341" spans="1:30" s="76" customFormat="1" x14ac:dyDescent="0.25">
      <c r="A341" s="62">
        <v>338</v>
      </c>
      <c r="B341" s="62">
        <v>0</v>
      </c>
      <c r="C341" s="62">
        <v>3</v>
      </c>
      <c r="D341" s="77" t="s">
        <v>449</v>
      </c>
      <c r="E341" s="77" t="s">
        <v>452</v>
      </c>
      <c r="F341" s="62"/>
      <c r="G341" s="62" t="s">
        <v>451</v>
      </c>
      <c r="H341" s="77" t="s">
        <v>453</v>
      </c>
      <c r="I341" s="62">
        <v>1</v>
      </c>
      <c r="J341" s="62">
        <v>1</v>
      </c>
      <c r="K341" s="62" t="s">
        <v>47</v>
      </c>
      <c r="L341" s="62" t="s">
        <v>61</v>
      </c>
      <c r="M341" s="62" t="s">
        <v>53</v>
      </c>
      <c r="N341" s="62" t="s">
        <v>60</v>
      </c>
      <c r="O341" s="62"/>
      <c r="P341" s="62"/>
      <c r="Q341" s="62"/>
      <c r="R341" s="81"/>
      <c r="S341" s="81">
        <f t="shared" si="34"/>
        <v>0</v>
      </c>
      <c r="T341" s="81"/>
      <c r="U341" s="81">
        <f t="shared" si="35"/>
        <v>0</v>
      </c>
      <c r="V341" s="81"/>
      <c r="W341" s="81">
        <f t="shared" si="36"/>
        <v>0</v>
      </c>
      <c r="X341" s="81"/>
      <c r="Y341" s="81">
        <f t="shared" si="37"/>
        <v>0</v>
      </c>
      <c r="Z341" s="81"/>
      <c r="AA341" s="81"/>
      <c r="AB341" s="81"/>
      <c r="AC341" s="62"/>
      <c r="AD341" s="77"/>
    </row>
    <row r="342" spans="1:30" s="76" customFormat="1" x14ac:dyDescent="0.25">
      <c r="A342" s="62">
        <v>339</v>
      </c>
      <c r="B342" s="62">
        <v>1</v>
      </c>
      <c r="C342" s="62">
        <v>3</v>
      </c>
      <c r="D342" s="77" t="s">
        <v>449</v>
      </c>
      <c r="E342" s="77" t="s">
        <v>454</v>
      </c>
      <c r="F342" s="62"/>
      <c r="G342" s="62" t="s">
        <v>56</v>
      </c>
      <c r="H342" s="77" t="s">
        <v>455</v>
      </c>
      <c r="I342" s="62">
        <v>1</v>
      </c>
      <c r="J342" s="62">
        <v>1</v>
      </c>
      <c r="K342" s="62" t="s">
        <v>47</v>
      </c>
      <c r="L342" s="62" t="s">
        <v>61</v>
      </c>
      <c r="M342" s="62" t="s">
        <v>456</v>
      </c>
      <c r="N342" s="62" t="s">
        <v>48</v>
      </c>
      <c r="O342" s="62"/>
      <c r="P342" s="62"/>
      <c r="Q342" s="62"/>
      <c r="R342" s="81"/>
      <c r="S342" s="81">
        <f t="shared" si="34"/>
        <v>0</v>
      </c>
      <c r="T342" s="81"/>
      <c r="U342" s="81">
        <f t="shared" si="35"/>
        <v>0</v>
      </c>
      <c r="V342" s="81"/>
      <c r="W342" s="81">
        <f t="shared" si="36"/>
        <v>0</v>
      </c>
      <c r="X342" s="81"/>
      <c r="Y342" s="81">
        <f t="shared" si="37"/>
        <v>0</v>
      </c>
      <c r="Z342" s="81"/>
      <c r="AA342" s="81"/>
      <c r="AB342" s="81"/>
      <c r="AC342" s="62"/>
      <c r="AD342" s="77"/>
    </row>
    <row r="343" spans="1:30" s="76" customFormat="1" x14ac:dyDescent="0.25">
      <c r="A343" s="62">
        <v>340</v>
      </c>
      <c r="B343" s="62">
        <v>2</v>
      </c>
      <c r="C343" s="62">
        <v>3</v>
      </c>
      <c r="D343" s="77" t="s">
        <v>449</v>
      </c>
      <c r="E343" s="77" t="s">
        <v>457</v>
      </c>
      <c r="F343" s="62"/>
      <c r="G343" s="62" t="s">
        <v>65</v>
      </c>
      <c r="H343" s="77" t="s">
        <v>458</v>
      </c>
      <c r="I343" s="62">
        <v>4</v>
      </c>
      <c r="J343" s="62">
        <v>4</v>
      </c>
      <c r="K343" s="62" t="s">
        <v>47</v>
      </c>
      <c r="L343" s="62" t="s">
        <v>61</v>
      </c>
      <c r="M343" s="62" t="s">
        <v>53</v>
      </c>
      <c r="N343" s="62" t="s">
        <v>48</v>
      </c>
      <c r="O343" s="62"/>
      <c r="P343" s="62" t="s">
        <v>460</v>
      </c>
      <c r="Q343" s="62" t="s">
        <v>459</v>
      </c>
      <c r="R343" s="81"/>
      <c r="S343" s="81">
        <f t="shared" si="34"/>
        <v>0</v>
      </c>
      <c r="T343" s="81"/>
      <c r="U343" s="81">
        <f t="shared" si="35"/>
        <v>0</v>
      </c>
      <c r="V343" s="81"/>
      <c r="W343" s="81">
        <f t="shared" si="36"/>
        <v>0</v>
      </c>
      <c r="X343" s="81"/>
      <c r="Y343" s="81">
        <f t="shared" si="37"/>
        <v>0</v>
      </c>
      <c r="Z343" s="81"/>
      <c r="AA343" s="81"/>
      <c r="AB343" s="81"/>
      <c r="AC343" s="62"/>
      <c r="AD343" s="77"/>
    </row>
    <row r="344" spans="1:30" s="76" customFormat="1" x14ac:dyDescent="0.25">
      <c r="A344" s="62">
        <v>341</v>
      </c>
      <c r="B344" s="62">
        <v>3</v>
      </c>
      <c r="C344" s="62">
        <v>3</v>
      </c>
      <c r="D344" s="77" t="s">
        <v>449</v>
      </c>
      <c r="E344" s="77" t="s">
        <v>461</v>
      </c>
      <c r="F344" s="62"/>
      <c r="G344" s="62" t="s">
        <v>56</v>
      </c>
      <c r="H344" s="77" t="s">
        <v>462</v>
      </c>
      <c r="I344" s="62">
        <v>4</v>
      </c>
      <c r="J344" s="62">
        <v>4</v>
      </c>
      <c r="K344" s="62" t="s">
        <v>47</v>
      </c>
      <c r="L344" s="62" t="s">
        <v>61</v>
      </c>
      <c r="M344" s="62" t="s">
        <v>53</v>
      </c>
      <c r="N344" s="62" t="s">
        <v>48</v>
      </c>
      <c r="O344" s="62"/>
      <c r="P344" s="62" t="s">
        <v>464</v>
      </c>
      <c r="Q344" s="62" t="s">
        <v>463</v>
      </c>
      <c r="R344" s="81"/>
      <c r="S344" s="81">
        <f t="shared" si="34"/>
        <v>0</v>
      </c>
      <c r="T344" s="81"/>
      <c r="U344" s="81">
        <f t="shared" si="35"/>
        <v>0</v>
      </c>
      <c r="V344" s="81"/>
      <c r="W344" s="81">
        <f t="shared" si="36"/>
        <v>0</v>
      </c>
      <c r="X344" s="81"/>
      <c r="Y344" s="81">
        <f t="shared" si="37"/>
        <v>0</v>
      </c>
      <c r="Z344" s="81"/>
      <c r="AA344" s="81"/>
      <c r="AB344" s="81"/>
      <c r="AC344" s="62"/>
      <c r="AD344" s="77"/>
    </row>
    <row r="345" spans="1:30" s="76" customFormat="1" x14ac:dyDescent="0.25">
      <c r="A345" s="62">
        <v>342</v>
      </c>
      <c r="B345" s="62">
        <v>4</v>
      </c>
      <c r="C345" s="62">
        <v>3</v>
      </c>
      <c r="D345" s="77" t="s">
        <v>449</v>
      </c>
      <c r="E345" s="77" t="s">
        <v>465</v>
      </c>
      <c r="F345" s="62"/>
      <c r="G345" s="62" t="s">
        <v>65</v>
      </c>
      <c r="H345" s="77" t="s">
        <v>466</v>
      </c>
      <c r="I345" s="62">
        <v>4</v>
      </c>
      <c r="J345" s="62">
        <v>4</v>
      </c>
      <c r="K345" s="62" t="s">
        <v>47</v>
      </c>
      <c r="L345" s="62" t="s">
        <v>61</v>
      </c>
      <c r="M345" s="62" t="s">
        <v>53</v>
      </c>
      <c r="N345" s="62" t="s">
        <v>48</v>
      </c>
      <c r="O345" s="62"/>
      <c r="P345" s="62" t="s">
        <v>109</v>
      </c>
      <c r="Q345" s="62" t="s">
        <v>467</v>
      </c>
      <c r="R345" s="81"/>
      <c r="S345" s="81">
        <f t="shared" si="34"/>
        <v>0</v>
      </c>
      <c r="T345" s="81"/>
      <c r="U345" s="81">
        <f t="shared" si="35"/>
        <v>0</v>
      </c>
      <c r="V345" s="81"/>
      <c r="W345" s="81">
        <f t="shared" si="36"/>
        <v>0</v>
      </c>
      <c r="X345" s="81"/>
      <c r="Y345" s="81">
        <f t="shared" si="37"/>
        <v>0</v>
      </c>
      <c r="Z345" s="81"/>
      <c r="AA345" s="81"/>
      <c r="AB345" s="81"/>
      <c r="AC345" s="62"/>
      <c r="AD345" s="77"/>
    </row>
    <row r="346" spans="1:30" s="76" customFormat="1" x14ac:dyDescent="0.25">
      <c r="A346" s="62">
        <v>343</v>
      </c>
      <c r="B346" s="62">
        <v>5</v>
      </c>
      <c r="C346" s="62">
        <v>3</v>
      </c>
      <c r="D346" s="77" t="s">
        <v>449</v>
      </c>
      <c r="E346" s="77" t="s">
        <v>468</v>
      </c>
      <c r="F346" s="62"/>
      <c r="G346" s="62" t="s">
        <v>56</v>
      </c>
      <c r="H346" s="77" t="s">
        <v>469</v>
      </c>
      <c r="I346" s="62">
        <v>4</v>
      </c>
      <c r="J346" s="62">
        <v>4</v>
      </c>
      <c r="K346" s="62" t="s">
        <v>47</v>
      </c>
      <c r="L346" s="62" t="s">
        <v>61</v>
      </c>
      <c r="M346" s="62" t="s">
        <v>53</v>
      </c>
      <c r="N346" s="62" t="s">
        <v>48</v>
      </c>
      <c r="O346" s="62"/>
      <c r="P346" s="62" t="s">
        <v>464</v>
      </c>
      <c r="Q346" s="62" t="s">
        <v>470</v>
      </c>
      <c r="R346" s="81"/>
      <c r="S346" s="81">
        <f t="shared" si="34"/>
        <v>0</v>
      </c>
      <c r="T346" s="81"/>
      <c r="U346" s="81">
        <f t="shared" si="35"/>
        <v>0</v>
      </c>
      <c r="V346" s="81"/>
      <c r="W346" s="81">
        <f t="shared" si="36"/>
        <v>0</v>
      </c>
      <c r="X346" s="81"/>
      <c r="Y346" s="81">
        <f t="shared" si="37"/>
        <v>0</v>
      </c>
      <c r="Z346" s="81"/>
      <c r="AA346" s="81"/>
      <c r="AB346" s="81"/>
      <c r="AC346" s="62"/>
      <c r="AD346" s="77"/>
    </row>
    <row r="347" spans="1:30" s="76" customFormat="1" x14ac:dyDescent="0.25">
      <c r="A347" s="62">
        <v>344</v>
      </c>
      <c r="B347" s="62">
        <v>6</v>
      </c>
      <c r="C347" s="62">
        <v>3</v>
      </c>
      <c r="D347" s="77" t="s">
        <v>449</v>
      </c>
      <c r="E347" s="77" t="s">
        <v>471</v>
      </c>
      <c r="F347" s="62"/>
      <c r="G347" s="62" t="s">
        <v>52</v>
      </c>
      <c r="H347" s="77" t="s">
        <v>472</v>
      </c>
      <c r="I347" s="62">
        <v>4</v>
      </c>
      <c r="J347" s="62">
        <v>4</v>
      </c>
      <c r="K347" s="62" t="s">
        <v>47</v>
      </c>
      <c r="L347" s="62" t="s">
        <v>61</v>
      </c>
      <c r="M347" s="62" t="s">
        <v>53</v>
      </c>
      <c r="N347" s="62" t="s">
        <v>48</v>
      </c>
      <c r="O347" s="62"/>
      <c r="P347" s="62" t="s">
        <v>474</v>
      </c>
      <c r="Q347" s="62" t="s">
        <v>473</v>
      </c>
      <c r="R347" s="81"/>
      <c r="S347" s="81">
        <f t="shared" si="34"/>
        <v>0</v>
      </c>
      <c r="T347" s="81"/>
      <c r="U347" s="81">
        <f t="shared" si="35"/>
        <v>0</v>
      </c>
      <c r="V347" s="81"/>
      <c r="W347" s="81">
        <f t="shared" si="36"/>
        <v>0</v>
      </c>
      <c r="X347" s="81"/>
      <c r="Y347" s="81">
        <f t="shared" si="37"/>
        <v>0</v>
      </c>
      <c r="Z347" s="81"/>
      <c r="AA347" s="81"/>
      <c r="AB347" s="81"/>
      <c r="AC347" s="62"/>
      <c r="AD347" s="77"/>
    </row>
    <row r="348" spans="1:30" s="76" customFormat="1" x14ac:dyDescent="0.25">
      <c r="A348" s="62">
        <v>345</v>
      </c>
      <c r="B348" s="62">
        <v>7</v>
      </c>
      <c r="C348" s="62">
        <v>3</v>
      </c>
      <c r="D348" s="77" t="s">
        <v>449</v>
      </c>
      <c r="E348" s="77" t="s">
        <v>475</v>
      </c>
      <c r="F348" s="62"/>
      <c r="G348" s="62" t="s">
        <v>52</v>
      </c>
      <c r="H348" s="77" t="s">
        <v>476</v>
      </c>
      <c r="I348" s="62">
        <v>4</v>
      </c>
      <c r="J348" s="62">
        <v>4</v>
      </c>
      <c r="K348" s="62" t="s">
        <v>47</v>
      </c>
      <c r="L348" s="62" t="s">
        <v>61</v>
      </c>
      <c r="M348" s="62" t="s">
        <v>53</v>
      </c>
      <c r="N348" s="62" t="s">
        <v>48</v>
      </c>
      <c r="O348" s="62"/>
      <c r="P348" s="62" t="s">
        <v>474</v>
      </c>
      <c r="Q348" s="62" t="s">
        <v>477</v>
      </c>
      <c r="R348" s="81"/>
      <c r="S348" s="81">
        <f t="shared" si="34"/>
        <v>0</v>
      </c>
      <c r="T348" s="81"/>
      <c r="U348" s="81">
        <f t="shared" si="35"/>
        <v>0</v>
      </c>
      <c r="V348" s="81"/>
      <c r="W348" s="81">
        <f t="shared" si="36"/>
        <v>0</v>
      </c>
      <c r="X348" s="81"/>
      <c r="Y348" s="81">
        <f t="shared" si="37"/>
        <v>0</v>
      </c>
      <c r="Z348" s="81"/>
      <c r="AA348" s="81"/>
      <c r="AB348" s="81"/>
      <c r="AC348" s="62"/>
      <c r="AD348" s="77"/>
    </row>
    <row r="349" spans="1:30" s="76" customFormat="1" x14ac:dyDescent="0.25">
      <c r="A349" s="62">
        <v>346</v>
      </c>
      <c r="B349" s="62">
        <v>8</v>
      </c>
      <c r="C349" s="62">
        <v>3</v>
      </c>
      <c r="D349" s="77" t="s">
        <v>449</v>
      </c>
      <c r="E349" s="77" t="s">
        <v>478</v>
      </c>
      <c r="F349" s="62"/>
      <c r="G349" s="62" t="s">
        <v>56</v>
      </c>
      <c r="H349" s="77" t="s">
        <v>479</v>
      </c>
      <c r="I349" s="62">
        <v>1</v>
      </c>
      <c r="J349" s="62">
        <v>1</v>
      </c>
      <c r="K349" s="62" t="s">
        <v>47</v>
      </c>
      <c r="L349" s="62" t="s">
        <v>61</v>
      </c>
      <c r="M349" s="62" t="s">
        <v>53</v>
      </c>
      <c r="N349" s="62" t="s">
        <v>48</v>
      </c>
      <c r="O349" s="62"/>
      <c r="P349" s="62" t="s">
        <v>481</v>
      </c>
      <c r="Q349" s="62" t="s">
        <v>480</v>
      </c>
      <c r="R349" s="81"/>
      <c r="S349" s="81">
        <f t="shared" si="34"/>
        <v>0</v>
      </c>
      <c r="T349" s="81"/>
      <c r="U349" s="81">
        <f t="shared" si="35"/>
        <v>0</v>
      </c>
      <c r="V349" s="81"/>
      <c r="W349" s="81">
        <f t="shared" si="36"/>
        <v>0</v>
      </c>
      <c r="X349" s="81"/>
      <c r="Y349" s="81">
        <f t="shared" si="37"/>
        <v>0</v>
      </c>
      <c r="Z349" s="81"/>
      <c r="AA349" s="81"/>
      <c r="AB349" s="81"/>
      <c r="AC349" s="62"/>
      <c r="AD349" s="77"/>
    </row>
    <row r="350" spans="1:30" s="76" customFormat="1" x14ac:dyDescent="0.25">
      <c r="A350" s="62">
        <v>347</v>
      </c>
      <c r="B350" s="62">
        <v>9</v>
      </c>
      <c r="C350" s="62">
        <v>3</v>
      </c>
      <c r="D350" s="77" t="s">
        <v>449</v>
      </c>
      <c r="E350" s="77" t="s">
        <v>482</v>
      </c>
      <c r="F350" s="62"/>
      <c r="G350" s="62" t="s">
        <v>65</v>
      </c>
      <c r="H350" s="77" t="s">
        <v>483</v>
      </c>
      <c r="I350" s="62">
        <v>20</v>
      </c>
      <c r="J350" s="62">
        <v>20</v>
      </c>
      <c r="K350" s="62" t="s">
        <v>47</v>
      </c>
      <c r="L350" s="62" t="s">
        <v>61</v>
      </c>
      <c r="M350" s="62" t="s">
        <v>53</v>
      </c>
      <c r="N350" s="62" t="s">
        <v>48</v>
      </c>
      <c r="O350" s="62"/>
      <c r="P350" s="62" t="s">
        <v>481</v>
      </c>
      <c r="Q350" s="62" t="s">
        <v>484</v>
      </c>
      <c r="R350" s="81"/>
      <c r="S350" s="81">
        <f t="shared" si="34"/>
        <v>0</v>
      </c>
      <c r="T350" s="81"/>
      <c r="U350" s="81">
        <f t="shared" si="35"/>
        <v>0</v>
      </c>
      <c r="V350" s="81"/>
      <c r="W350" s="81">
        <f t="shared" si="36"/>
        <v>0</v>
      </c>
      <c r="X350" s="81"/>
      <c r="Y350" s="81">
        <f t="shared" si="37"/>
        <v>0</v>
      </c>
      <c r="Z350" s="81"/>
      <c r="AA350" s="81"/>
      <c r="AB350" s="81"/>
      <c r="AC350" s="62"/>
      <c r="AD350" s="77"/>
    </row>
    <row r="351" spans="1:30" s="76" customFormat="1" x14ac:dyDescent="0.25">
      <c r="A351" s="62">
        <v>348</v>
      </c>
      <c r="B351" s="62">
        <v>10</v>
      </c>
      <c r="C351" s="62">
        <v>3</v>
      </c>
      <c r="D351" s="77" t="s">
        <v>449</v>
      </c>
      <c r="E351" s="77" t="s">
        <v>485</v>
      </c>
      <c r="F351" s="62"/>
      <c r="G351" s="62" t="s">
        <v>56</v>
      </c>
      <c r="H351" s="77" t="s">
        <v>486</v>
      </c>
      <c r="I351" s="62">
        <v>8</v>
      </c>
      <c r="J351" s="62">
        <v>8</v>
      </c>
      <c r="K351" s="62" t="s">
        <v>47</v>
      </c>
      <c r="L351" s="62" t="s">
        <v>61</v>
      </c>
      <c r="M351" s="62" t="s">
        <v>130</v>
      </c>
      <c r="N351" s="62" t="s">
        <v>48</v>
      </c>
      <c r="O351" s="62"/>
      <c r="P351" s="62" t="s">
        <v>488</v>
      </c>
      <c r="Q351" s="62" t="s">
        <v>487</v>
      </c>
      <c r="R351" s="81"/>
      <c r="S351" s="81">
        <f t="shared" si="34"/>
        <v>0</v>
      </c>
      <c r="T351" s="81"/>
      <c r="U351" s="81">
        <f t="shared" si="35"/>
        <v>0</v>
      </c>
      <c r="V351" s="81"/>
      <c r="W351" s="81">
        <f t="shared" si="36"/>
        <v>0</v>
      </c>
      <c r="X351" s="81"/>
      <c r="Y351" s="81">
        <f t="shared" si="37"/>
        <v>0</v>
      </c>
      <c r="Z351" s="81"/>
      <c r="AA351" s="81"/>
      <c r="AB351" s="81"/>
      <c r="AC351" s="62"/>
      <c r="AD351" s="77"/>
    </row>
    <row r="352" spans="1:30" s="76" customFormat="1" x14ac:dyDescent="0.25">
      <c r="A352" s="62">
        <v>349</v>
      </c>
      <c r="B352" s="62">
        <v>11</v>
      </c>
      <c r="C352" s="62">
        <v>3</v>
      </c>
      <c r="D352" s="77" t="s">
        <v>449</v>
      </c>
      <c r="E352" s="77" t="s">
        <v>489</v>
      </c>
      <c r="F352" s="62"/>
      <c r="G352" s="62" t="s">
        <v>56</v>
      </c>
      <c r="H352" s="77" t="s">
        <v>490</v>
      </c>
      <c r="I352" s="62">
        <v>1</v>
      </c>
      <c r="J352" s="62">
        <v>1</v>
      </c>
      <c r="K352" s="62" t="s">
        <v>47</v>
      </c>
      <c r="L352" s="62" t="s">
        <v>61</v>
      </c>
      <c r="M352" s="62" t="s">
        <v>130</v>
      </c>
      <c r="N352" s="62" t="s">
        <v>48</v>
      </c>
      <c r="O352" s="62"/>
      <c r="P352" s="62" t="s">
        <v>492</v>
      </c>
      <c r="Q352" s="62" t="s">
        <v>491</v>
      </c>
      <c r="R352" s="81"/>
      <c r="S352" s="81">
        <f t="shared" si="34"/>
        <v>0</v>
      </c>
      <c r="T352" s="81"/>
      <c r="U352" s="81">
        <f t="shared" si="35"/>
        <v>0</v>
      </c>
      <c r="V352" s="81"/>
      <c r="W352" s="81">
        <f t="shared" si="36"/>
        <v>0</v>
      </c>
      <c r="X352" s="81"/>
      <c r="Y352" s="81">
        <f t="shared" si="37"/>
        <v>0</v>
      </c>
      <c r="Z352" s="81"/>
      <c r="AA352" s="81"/>
      <c r="AB352" s="81"/>
      <c r="AC352" s="62"/>
      <c r="AD352" s="77"/>
    </row>
    <row r="353" spans="1:30" s="76" customFormat="1" x14ac:dyDescent="0.25">
      <c r="A353" s="62">
        <v>350</v>
      </c>
      <c r="B353" s="62">
        <v>12</v>
      </c>
      <c r="C353" s="62">
        <v>3</v>
      </c>
      <c r="D353" s="77" t="s">
        <v>449</v>
      </c>
      <c r="E353" s="77" t="s">
        <v>493</v>
      </c>
      <c r="F353" s="62"/>
      <c r="G353" s="62" t="s">
        <v>52</v>
      </c>
      <c r="H353" s="77" t="s">
        <v>494</v>
      </c>
      <c r="I353" s="62">
        <v>4</v>
      </c>
      <c r="J353" s="62">
        <v>4</v>
      </c>
      <c r="K353" s="62" t="s">
        <v>47</v>
      </c>
      <c r="L353" s="62" t="s">
        <v>61</v>
      </c>
      <c r="M353" s="62" t="s">
        <v>53</v>
      </c>
      <c r="N353" s="62" t="s">
        <v>48</v>
      </c>
      <c r="O353" s="62"/>
      <c r="P353" s="62" t="s">
        <v>496</v>
      </c>
      <c r="Q353" s="62" t="s">
        <v>495</v>
      </c>
      <c r="R353" s="81"/>
      <c r="S353" s="81">
        <f t="shared" si="34"/>
        <v>0</v>
      </c>
      <c r="T353" s="81"/>
      <c r="U353" s="81">
        <f t="shared" si="35"/>
        <v>0</v>
      </c>
      <c r="V353" s="81"/>
      <c r="W353" s="81">
        <f t="shared" si="36"/>
        <v>0</v>
      </c>
      <c r="X353" s="81"/>
      <c r="Y353" s="81">
        <f t="shared" si="37"/>
        <v>0</v>
      </c>
      <c r="Z353" s="81"/>
      <c r="AA353" s="81"/>
      <c r="AB353" s="81"/>
      <c r="AC353" s="62"/>
      <c r="AD353" s="77"/>
    </row>
    <row r="354" spans="1:30" s="76" customFormat="1" x14ac:dyDescent="0.25">
      <c r="A354" s="62">
        <v>351</v>
      </c>
      <c r="B354" s="62">
        <v>13</v>
      </c>
      <c r="C354" s="62">
        <v>3</v>
      </c>
      <c r="D354" s="77" t="s">
        <v>449</v>
      </c>
      <c r="E354" s="77" t="s">
        <v>497</v>
      </c>
      <c r="F354" s="62"/>
      <c r="G354" s="62" t="s">
        <v>65</v>
      </c>
      <c r="H354" s="77" t="s">
        <v>498</v>
      </c>
      <c r="I354" s="62">
        <v>8</v>
      </c>
      <c r="J354" s="62">
        <v>8</v>
      </c>
      <c r="K354" s="62" t="s">
        <v>47</v>
      </c>
      <c r="L354" s="62" t="s">
        <v>61</v>
      </c>
      <c r="M354" s="62" t="s">
        <v>53</v>
      </c>
      <c r="N354" s="62" t="s">
        <v>48</v>
      </c>
      <c r="O354" s="62"/>
      <c r="P354" s="62" t="s">
        <v>500</v>
      </c>
      <c r="Q354" s="62" t="s">
        <v>499</v>
      </c>
      <c r="R354" s="81"/>
      <c r="S354" s="81">
        <f t="shared" si="34"/>
        <v>0</v>
      </c>
      <c r="T354" s="81"/>
      <c r="U354" s="81">
        <f t="shared" si="35"/>
        <v>0</v>
      </c>
      <c r="V354" s="81"/>
      <c r="W354" s="81">
        <f t="shared" si="36"/>
        <v>0</v>
      </c>
      <c r="X354" s="81"/>
      <c r="Y354" s="81">
        <f t="shared" si="37"/>
        <v>0</v>
      </c>
      <c r="Z354" s="81"/>
      <c r="AA354" s="81"/>
      <c r="AB354" s="81"/>
      <c r="AC354" s="62"/>
      <c r="AD354" s="77"/>
    </row>
    <row r="355" spans="1:30" s="76" customFormat="1" x14ac:dyDescent="0.25">
      <c r="A355" s="62">
        <v>352</v>
      </c>
      <c r="B355" s="62">
        <v>14</v>
      </c>
      <c r="C355" s="62">
        <v>3</v>
      </c>
      <c r="D355" s="77" t="s">
        <v>449</v>
      </c>
      <c r="E355" s="77" t="s">
        <v>501</v>
      </c>
      <c r="F355" s="62"/>
      <c r="G355" s="62" t="s">
        <v>52</v>
      </c>
      <c r="H355" s="77" t="s">
        <v>502</v>
      </c>
      <c r="I355" s="62">
        <v>4</v>
      </c>
      <c r="J355" s="62">
        <v>4</v>
      </c>
      <c r="K355" s="62" t="s">
        <v>47</v>
      </c>
      <c r="L355" s="62" t="s">
        <v>61</v>
      </c>
      <c r="M355" s="62" t="s">
        <v>53</v>
      </c>
      <c r="N355" s="62" t="s">
        <v>48</v>
      </c>
      <c r="O355" s="62"/>
      <c r="P355" s="62" t="s">
        <v>504</v>
      </c>
      <c r="Q355" s="62" t="s">
        <v>503</v>
      </c>
      <c r="R355" s="81"/>
      <c r="S355" s="81">
        <f t="shared" si="34"/>
        <v>0</v>
      </c>
      <c r="T355" s="81"/>
      <c r="U355" s="81">
        <f t="shared" si="35"/>
        <v>0</v>
      </c>
      <c r="V355" s="81"/>
      <c r="W355" s="81">
        <f t="shared" si="36"/>
        <v>0</v>
      </c>
      <c r="X355" s="81"/>
      <c r="Y355" s="81">
        <f t="shared" si="37"/>
        <v>0</v>
      </c>
      <c r="Z355" s="81"/>
      <c r="AA355" s="81"/>
      <c r="AB355" s="81"/>
      <c r="AC355" s="62"/>
      <c r="AD355" s="77"/>
    </row>
    <row r="356" spans="1:30" s="76" customFormat="1" x14ac:dyDescent="0.25">
      <c r="A356" s="62">
        <v>353</v>
      </c>
      <c r="B356" s="62">
        <v>15</v>
      </c>
      <c r="C356" s="62">
        <v>3</v>
      </c>
      <c r="D356" s="77" t="s">
        <v>449</v>
      </c>
      <c r="E356" s="77" t="s">
        <v>505</v>
      </c>
      <c r="F356" s="62"/>
      <c r="G356" s="62" t="s">
        <v>56</v>
      </c>
      <c r="H356" s="77" t="s">
        <v>506</v>
      </c>
      <c r="I356" s="62">
        <v>1</v>
      </c>
      <c r="J356" s="62">
        <v>1</v>
      </c>
      <c r="K356" s="62" t="s">
        <v>47</v>
      </c>
      <c r="L356" s="62" t="s">
        <v>61</v>
      </c>
      <c r="M356" s="62" t="s">
        <v>53</v>
      </c>
      <c r="N356" s="62" t="s">
        <v>48</v>
      </c>
      <c r="O356" s="62"/>
      <c r="P356" s="62" t="s">
        <v>109</v>
      </c>
      <c r="Q356" s="62" t="s">
        <v>507</v>
      </c>
      <c r="R356" s="81"/>
      <c r="S356" s="81">
        <f t="shared" si="34"/>
        <v>0</v>
      </c>
      <c r="T356" s="81"/>
      <c r="U356" s="81">
        <f t="shared" si="35"/>
        <v>0</v>
      </c>
      <c r="V356" s="81"/>
      <c r="W356" s="81">
        <f t="shared" si="36"/>
        <v>0</v>
      </c>
      <c r="X356" s="81"/>
      <c r="Y356" s="81">
        <f t="shared" si="37"/>
        <v>0</v>
      </c>
      <c r="Z356" s="81"/>
      <c r="AA356" s="81"/>
      <c r="AB356" s="81"/>
      <c r="AC356" s="62"/>
      <c r="AD356" s="77"/>
    </row>
    <row r="357" spans="1:30" s="76" customFormat="1" x14ac:dyDescent="0.25">
      <c r="A357" s="62">
        <v>354</v>
      </c>
      <c r="B357" s="62">
        <v>16</v>
      </c>
      <c r="C357" s="62">
        <v>3</v>
      </c>
      <c r="D357" s="77" t="s">
        <v>449</v>
      </c>
      <c r="E357" s="77" t="s">
        <v>508</v>
      </c>
      <c r="F357" s="62"/>
      <c r="G357" s="62" t="s">
        <v>56</v>
      </c>
      <c r="H357" s="77" t="s">
        <v>509</v>
      </c>
      <c r="I357" s="62">
        <v>1</v>
      </c>
      <c r="J357" s="62">
        <v>1</v>
      </c>
      <c r="K357" s="62" t="s">
        <v>47</v>
      </c>
      <c r="L357" s="62" t="s">
        <v>61</v>
      </c>
      <c r="M357" s="62" t="s">
        <v>53</v>
      </c>
      <c r="N357" s="62" t="s">
        <v>48</v>
      </c>
      <c r="O357" s="62"/>
      <c r="P357" s="62" t="s">
        <v>109</v>
      </c>
      <c r="Q357" s="62" t="s">
        <v>510</v>
      </c>
      <c r="R357" s="81"/>
      <c r="S357" s="81">
        <f t="shared" si="34"/>
        <v>0</v>
      </c>
      <c r="T357" s="81"/>
      <c r="U357" s="81">
        <f t="shared" si="35"/>
        <v>0</v>
      </c>
      <c r="V357" s="81"/>
      <c r="W357" s="81">
        <f t="shared" si="36"/>
        <v>0</v>
      </c>
      <c r="X357" s="81"/>
      <c r="Y357" s="81">
        <f t="shared" si="37"/>
        <v>0</v>
      </c>
      <c r="Z357" s="81"/>
      <c r="AA357" s="81"/>
      <c r="AB357" s="81"/>
      <c r="AC357" s="62"/>
      <c r="AD357" s="77"/>
    </row>
    <row r="358" spans="1:30" s="76" customFormat="1" x14ac:dyDescent="0.25">
      <c r="A358" s="62">
        <v>355</v>
      </c>
      <c r="B358" s="62">
        <v>17</v>
      </c>
      <c r="C358" s="62">
        <v>3</v>
      </c>
      <c r="D358" s="77" t="s">
        <v>449</v>
      </c>
      <c r="E358" s="77" t="s">
        <v>511</v>
      </c>
      <c r="F358" s="62"/>
      <c r="G358" s="62" t="s">
        <v>56</v>
      </c>
      <c r="H358" s="77" t="s">
        <v>512</v>
      </c>
      <c r="I358" s="62">
        <v>1</v>
      </c>
      <c r="J358" s="62">
        <v>1</v>
      </c>
      <c r="K358" s="62" t="s">
        <v>47</v>
      </c>
      <c r="L358" s="62" t="s">
        <v>61</v>
      </c>
      <c r="M358" s="62" t="s">
        <v>53</v>
      </c>
      <c r="N358" s="62" t="s">
        <v>48</v>
      </c>
      <c r="O358" s="62"/>
      <c r="P358" s="62" t="s">
        <v>105</v>
      </c>
      <c r="Q358" s="62" t="s">
        <v>513</v>
      </c>
      <c r="R358" s="81"/>
      <c r="S358" s="81">
        <f t="shared" si="34"/>
        <v>0</v>
      </c>
      <c r="T358" s="81"/>
      <c r="U358" s="81">
        <f t="shared" si="35"/>
        <v>0</v>
      </c>
      <c r="V358" s="81"/>
      <c r="W358" s="81">
        <f t="shared" si="36"/>
        <v>0</v>
      </c>
      <c r="X358" s="81"/>
      <c r="Y358" s="81">
        <f t="shared" si="37"/>
        <v>0</v>
      </c>
      <c r="Z358" s="81"/>
      <c r="AA358" s="81"/>
      <c r="AB358" s="81"/>
      <c r="AC358" s="62"/>
      <c r="AD358" s="77"/>
    </row>
    <row r="359" spans="1:30" s="76" customFormat="1" x14ac:dyDescent="0.25">
      <c r="A359" s="62">
        <v>356</v>
      </c>
      <c r="B359" s="62">
        <v>18</v>
      </c>
      <c r="C359" s="62">
        <v>3</v>
      </c>
      <c r="D359" s="77" t="s">
        <v>449</v>
      </c>
      <c r="E359" s="77" t="s">
        <v>514</v>
      </c>
      <c r="F359" s="62"/>
      <c r="G359" s="62" t="s">
        <v>56</v>
      </c>
      <c r="H359" s="77" t="s">
        <v>515</v>
      </c>
      <c r="I359" s="62">
        <v>4</v>
      </c>
      <c r="J359" s="62">
        <v>4</v>
      </c>
      <c r="K359" s="62" t="s">
        <v>47</v>
      </c>
      <c r="L359" s="62" t="s">
        <v>61</v>
      </c>
      <c r="M359" s="62" t="s">
        <v>53</v>
      </c>
      <c r="N359" s="62" t="s">
        <v>48</v>
      </c>
      <c r="O359" s="62"/>
      <c r="P359" s="62" t="s">
        <v>517</v>
      </c>
      <c r="Q359" s="62" t="s">
        <v>516</v>
      </c>
      <c r="R359" s="81"/>
      <c r="S359" s="81">
        <f t="shared" si="34"/>
        <v>0</v>
      </c>
      <c r="T359" s="81"/>
      <c r="U359" s="81">
        <f t="shared" si="35"/>
        <v>0</v>
      </c>
      <c r="V359" s="81"/>
      <c r="W359" s="81">
        <f t="shared" si="36"/>
        <v>0</v>
      </c>
      <c r="X359" s="81"/>
      <c r="Y359" s="81">
        <f t="shared" si="37"/>
        <v>0</v>
      </c>
      <c r="Z359" s="81"/>
      <c r="AA359" s="81"/>
      <c r="AB359" s="81"/>
      <c r="AC359" s="62"/>
      <c r="AD359" s="77"/>
    </row>
    <row r="360" spans="1:30" s="76" customFormat="1" x14ac:dyDescent="0.25">
      <c r="A360" s="62">
        <v>357</v>
      </c>
      <c r="B360" s="62">
        <v>19</v>
      </c>
      <c r="C360" s="62">
        <v>3</v>
      </c>
      <c r="D360" s="77" t="s">
        <v>449</v>
      </c>
      <c r="E360" s="77" t="s">
        <v>518</v>
      </c>
      <c r="F360" s="62"/>
      <c r="G360" s="62" t="s">
        <v>52</v>
      </c>
      <c r="H360" s="77" t="s">
        <v>519</v>
      </c>
      <c r="I360" s="62">
        <v>2</v>
      </c>
      <c r="J360" s="62">
        <v>2</v>
      </c>
      <c r="K360" s="62" t="s">
        <v>47</v>
      </c>
      <c r="L360" s="62" t="s">
        <v>61</v>
      </c>
      <c r="M360" s="62" t="s">
        <v>53</v>
      </c>
      <c r="N360" s="62" t="s">
        <v>48</v>
      </c>
      <c r="O360" s="62"/>
      <c r="P360" s="62" t="s">
        <v>197</v>
      </c>
      <c r="Q360" s="62" t="s">
        <v>520</v>
      </c>
      <c r="R360" s="81"/>
      <c r="S360" s="81">
        <f t="shared" si="34"/>
        <v>0</v>
      </c>
      <c r="T360" s="81"/>
      <c r="U360" s="81">
        <f t="shared" si="35"/>
        <v>0</v>
      </c>
      <c r="V360" s="81"/>
      <c r="W360" s="81">
        <f t="shared" si="36"/>
        <v>0</v>
      </c>
      <c r="X360" s="81"/>
      <c r="Y360" s="81">
        <f t="shared" si="37"/>
        <v>0</v>
      </c>
      <c r="Z360" s="81"/>
      <c r="AA360" s="81"/>
      <c r="AB360" s="81"/>
      <c r="AC360" s="62"/>
      <c r="AD360" s="77"/>
    </row>
    <row r="361" spans="1:30" s="76" customFormat="1" x14ac:dyDescent="0.25">
      <c r="A361" s="62">
        <v>358</v>
      </c>
      <c r="B361" s="62">
        <v>20</v>
      </c>
      <c r="C361" s="62">
        <v>3</v>
      </c>
      <c r="D361" s="77" t="s">
        <v>449</v>
      </c>
      <c r="E361" s="77" t="s">
        <v>521</v>
      </c>
      <c r="F361" s="62"/>
      <c r="G361" s="62" t="s">
        <v>56</v>
      </c>
      <c r="H361" s="77" t="s">
        <v>522</v>
      </c>
      <c r="I361" s="62">
        <v>4</v>
      </c>
      <c r="J361" s="62">
        <v>4</v>
      </c>
      <c r="K361" s="62" t="s">
        <v>523</v>
      </c>
      <c r="L361" s="62" t="s">
        <v>61</v>
      </c>
      <c r="M361" s="62" t="s">
        <v>53</v>
      </c>
      <c r="N361" s="62" t="s">
        <v>48</v>
      </c>
      <c r="O361" s="62"/>
      <c r="P361" s="62" t="s">
        <v>109</v>
      </c>
      <c r="Q361" s="62" t="s">
        <v>524</v>
      </c>
      <c r="R361" s="81"/>
      <c r="S361" s="81">
        <f t="shared" si="34"/>
        <v>0</v>
      </c>
      <c r="T361" s="81"/>
      <c r="U361" s="81">
        <f t="shared" si="35"/>
        <v>0</v>
      </c>
      <c r="V361" s="81"/>
      <c r="W361" s="81">
        <f t="shared" si="36"/>
        <v>0</v>
      </c>
      <c r="X361" s="81"/>
      <c r="Y361" s="81">
        <f t="shared" si="37"/>
        <v>0</v>
      </c>
      <c r="Z361" s="81"/>
      <c r="AA361" s="81"/>
      <c r="AB361" s="81"/>
      <c r="AC361" s="62"/>
      <c r="AD361" s="77"/>
    </row>
    <row r="362" spans="1:30" s="76" customFormat="1" x14ac:dyDescent="0.25">
      <c r="A362" s="62">
        <v>359</v>
      </c>
      <c r="B362" s="62">
        <v>21</v>
      </c>
      <c r="C362" s="62">
        <v>3</v>
      </c>
      <c r="D362" s="77" t="s">
        <v>449</v>
      </c>
      <c r="E362" s="77" t="s">
        <v>525</v>
      </c>
      <c r="F362" s="62"/>
      <c r="G362" s="62" t="s">
        <v>52</v>
      </c>
      <c r="H362" s="77" t="s">
        <v>526</v>
      </c>
      <c r="I362" s="62">
        <v>4</v>
      </c>
      <c r="J362" s="62">
        <v>4</v>
      </c>
      <c r="K362" s="62" t="s">
        <v>47</v>
      </c>
      <c r="L362" s="62" t="s">
        <v>61</v>
      </c>
      <c r="M362" s="62" t="s">
        <v>53</v>
      </c>
      <c r="N362" s="62" t="s">
        <v>48</v>
      </c>
      <c r="O362" s="62"/>
      <c r="P362" s="62"/>
      <c r="Q362" s="62"/>
      <c r="R362" s="81"/>
      <c r="S362" s="81">
        <f t="shared" si="34"/>
        <v>0</v>
      </c>
      <c r="T362" s="81"/>
      <c r="U362" s="81">
        <f t="shared" si="35"/>
        <v>0</v>
      </c>
      <c r="V362" s="81"/>
      <c r="W362" s="81">
        <f t="shared" si="36"/>
        <v>0</v>
      </c>
      <c r="X362" s="81"/>
      <c r="Y362" s="81">
        <f t="shared" si="37"/>
        <v>0</v>
      </c>
      <c r="Z362" s="81"/>
      <c r="AA362" s="81"/>
      <c r="AB362" s="81"/>
      <c r="AC362" s="62"/>
      <c r="AD362" s="77"/>
    </row>
    <row r="363" spans="1:30" s="76" customFormat="1" x14ac:dyDescent="0.25">
      <c r="A363" s="62">
        <v>360</v>
      </c>
      <c r="B363" s="62">
        <v>22</v>
      </c>
      <c r="C363" s="62">
        <v>3</v>
      </c>
      <c r="D363" s="77" t="s">
        <v>449</v>
      </c>
      <c r="E363" s="77" t="s">
        <v>119</v>
      </c>
      <c r="F363" s="62"/>
      <c r="G363" s="62" t="s">
        <v>52</v>
      </c>
      <c r="H363" s="77" t="s">
        <v>120</v>
      </c>
      <c r="I363" s="62">
        <v>6</v>
      </c>
      <c r="J363" s="62">
        <v>6</v>
      </c>
      <c r="K363" s="62" t="s">
        <v>47</v>
      </c>
      <c r="L363" s="62" t="s">
        <v>61</v>
      </c>
      <c r="M363" s="62" t="s">
        <v>53</v>
      </c>
      <c r="N363" s="62" t="s">
        <v>48</v>
      </c>
      <c r="O363" s="62"/>
      <c r="P363" s="62" t="s">
        <v>122</v>
      </c>
      <c r="Q363" s="62" t="s">
        <v>121</v>
      </c>
      <c r="R363" s="81"/>
      <c r="S363" s="81">
        <f t="shared" si="34"/>
        <v>0</v>
      </c>
      <c r="T363" s="81"/>
      <c r="U363" s="81">
        <f t="shared" si="35"/>
        <v>0</v>
      </c>
      <c r="V363" s="81"/>
      <c r="W363" s="81">
        <f t="shared" si="36"/>
        <v>0</v>
      </c>
      <c r="X363" s="81"/>
      <c r="Y363" s="81">
        <f t="shared" si="37"/>
        <v>0</v>
      </c>
      <c r="Z363" s="81"/>
      <c r="AA363" s="81"/>
      <c r="AB363" s="81"/>
      <c r="AC363" s="62"/>
      <c r="AD363" s="77"/>
    </row>
    <row r="364" spans="1:30" s="76" customFormat="1" x14ac:dyDescent="0.25">
      <c r="A364" s="62">
        <v>361</v>
      </c>
      <c r="B364" s="62">
        <v>23</v>
      </c>
      <c r="C364" s="62">
        <v>3</v>
      </c>
      <c r="D364" s="77" t="s">
        <v>449</v>
      </c>
      <c r="E364" s="77" t="s">
        <v>527</v>
      </c>
      <c r="F364" s="62"/>
      <c r="G364" s="62" t="s">
        <v>56</v>
      </c>
      <c r="H364" s="77" t="s">
        <v>528</v>
      </c>
      <c r="I364" s="62">
        <v>2</v>
      </c>
      <c r="J364" s="62">
        <v>2</v>
      </c>
      <c r="K364" s="62" t="s">
        <v>47</v>
      </c>
      <c r="L364" s="62" t="s">
        <v>61</v>
      </c>
      <c r="M364" s="62" t="s">
        <v>53</v>
      </c>
      <c r="N364" s="62" t="s">
        <v>48</v>
      </c>
      <c r="O364" s="62"/>
      <c r="P364" s="62"/>
      <c r="Q364" s="62"/>
      <c r="R364" s="81"/>
      <c r="S364" s="81">
        <f t="shared" si="34"/>
        <v>0</v>
      </c>
      <c r="T364" s="81"/>
      <c r="U364" s="81">
        <f t="shared" si="35"/>
        <v>0</v>
      </c>
      <c r="V364" s="81"/>
      <c r="W364" s="81">
        <f t="shared" si="36"/>
        <v>0</v>
      </c>
      <c r="X364" s="81"/>
      <c r="Y364" s="81">
        <f t="shared" si="37"/>
        <v>0</v>
      </c>
      <c r="Z364" s="81"/>
      <c r="AA364" s="81"/>
      <c r="AB364" s="81"/>
      <c r="AC364" s="62"/>
      <c r="AD364" s="77"/>
    </row>
    <row r="365" spans="1:30" s="76" customFormat="1" x14ac:dyDescent="0.25">
      <c r="A365" s="62">
        <v>362</v>
      </c>
      <c r="B365" s="62">
        <v>7000</v>
      </c>
      <c r="C365" s="62">
        <v>3</v>
      </c>
      <c r="D365" s="77" t="s">
        <v>449</v>
      </c>
      <c r="E365" s="77" t="s">
        <v>74</v>
      </c>
      <c r="F365" s="62"/>
      <c r="G365" s="62" t="s">
        <v>76</v>
      </c>
      <c r="H365" s="77" t="s">
        <v>75</v>
      </c>
      <c r="I365" s="62">
        <v>1</v>
      </c>
      <c r="J365" s="62">
        <v>1</v>
      </c>
      <c r="K365" s="62" t="s">
        <v>47</v>
      </c>
      <c r="L365" s="62" t="s">
        <v>61</v>
      </c>
      <c r="M365" s="62" t="s">
        <v>53</v>
      </c>
      <c r="N365" s="62" t="s">
        <v>60</v>
      </c>
      <c r="O365" s="62"/>
      <c r="P365" s="62"/>
      <c r="Q365" s="62"/>
      <c r="R365" s="81"/>
      <c r="S365" s="81">
        <f t="shared" si="34"/>
        <v>0</v>
      </c>
      <c r="T365" s="81"/>
      <c r="U365" s="81">
        <f t="shared" si="35"/>
        <v>0</v>
      </c>
      <c r="V365" s="81"/>
      <c r="W365" s="81">
        <f t="shared" si="36"/>
        <v>0</v>
      </c>
      <c r="X365" s="81"/>
      <c r="Y365" s="81">
        <f t="shared" si="37"/>
        <v>0</v>
      </c>
      <c r="Z365" s="81"/>
      <c r="AA365" s="81"/>
      <c r="AB365" s="81"/>
      <c r="AC365" s="62"/>
      <c r="AD365" s="77"/>
    </row>
    <row r="366" spans="1:30" s="76" customFormat="1" x14ac:dyDescent="0.25">
      <c r="A366" s="62">
        <v>363</v>
      </c>
      <c r="B366" s="62">
        <v>7001</v>
      </c>
      <c r="C366" s="62">
        <v>3</v>
      </c>
      <c r="D366" s="77" t="s">
        <v>449</v>
      </c>
      <c r="E366" s="77" t="s">
        <v>529</v>
      </c>
      <c r="F366" s="62"/>
      <c r="G366" s="62" t="s">
        <v>52</v>
      </c>
      <c r="H366" s="77" t="s">
        <v>530</v>
      </c>
      <c r="I366" s="62">
        <v>1</v>
      </c>
      <c r="J366" s="62">
        <v>1</v>
      </c>
      <c r="K366" s="62" t="s">
        <v>47</v>
      </c>
      <c r="L366" s="62" t="s">
        <v>61</v>
      </c>
      <c r="M366" s="62" t="s">
        <v>130</v>
      </c>
      <c r="N366" s="62" t="s">
        <v>60</v>
      </c>
      <c r="O366" s="62"/>
      <c r="P366" s="62"/>
      <c r="Q366" s="62"/>
      <c r="R366" s="81"/>
      <c r="S366" s="81">
        <f t="shared" si="34"/>
        <v>0</v>
      </c>
      <c r="T366" s="81"/>
      <c r="U366" s="81">
        <f t="shared" si="35"/>
        <v>0</v>
      </c>
      <c r="V366" s="81"/>
      <c r="W366" s="81">
        <f t="shared" si="36"/>
        <v>0</v>
      </c>
      <c r="X366" s="81"/>
      <c r="Y366" s="81">
        <f t="shared" si="37"/>
        <v>0</v>
      </c>
      <c r="Z366" s="81"/>
      <c r="AA366" s="81"/>
      <c r="AB366" s="81"/>
      <c r="AC366" s="62"/>
      <c r="AD366" s="77"/>
    </row>
    <row r="367" spans="1:30" s="76" customFormat="1" x14ac:dyDescent="0.25">
      <c r="A367" s="61">
        <v>364</v>
      </c>
      <c r="B367" s="61">
        <v>3</v>
      </c>
      <c r="C367" s="61">
        <v>2</v>
      </c>
      <c r="D367" s="76" t="s">
        <v>445</v>
      </c>
      <c r="E367" s="76" t="s">
        <v>531</v>
      </c>
      <c r="F367" s="61" t="s">
        <v>21</v>
      </c>
      <c r="G367" s="61" t="s">
        <v>56</v>
      </c>
      <c r="H367" s="76" t="s">
        <v>532</v>
      </c>
      <c r="I367" s="61">
        <v>1</v>
      </c>
      <c r="J367" s="61">
        <v>1</v>
      </c>
      <c r="K367" s="61" t="s">
        <v>47</v>
      </c>
      <c r="L367" s="61" t="s">
        <v>61</v>
      </c>
      <c r="M367" s="61" t="s">
        <v>53</v>
      </c>
      <c r="N367" s="61" t="s">
        <v>48</v>
      </c>
      <c r="O367" s="61" t="s">
        <v>969</v>
      </c>
      <c r="P367" s="61"/>
      <c r="Q367" s="61"/>
      <c r="R367" s="80">
        <f>VLOOKUP(E:E,'[1]853-334065-009'!$A:$F,6,0)</f>
        <v>21.796799999999998</v>
      </c>
      <c r="S367" s="80">
        <f t="shared" si="34"/>
        <v>21.796799999999998</v>
      </c>
      <c r="T367" s="80">
        <f>VLOOKUP(E:E,'[1]853-334065-009'!$A:$H,8,0)</f>
        <v>21.223200000000002</v>
      </c>
      <c r="U367" s="80">
        <f t="shared" si="35"/>
        <v>21.223200000000002</v>
      </c>
      <c r="V367" s="80">
        <f>VLOOKUP(E:E,'[1]853-334065-009'!$A:$J,10,0)</f>
        <v>20.649600000000003</v>
      </c>
      <c r="W367" s="80">
        <f t="shared" si="36"/>
        <v>20.649600000000003</v>
      </c>
      <c r="X367" s="80">
        <f>VLOOKUP(E:E,'[1]853-334065-009'!$A:$L,12,0)</f>
        <v>20.076000000000001</v>
      </c>
      <c r="Y367" s="80">
        <f t="shared" si="37"/>
        <v>20.076000000000001</v>
      </c>
      <c r="Z367" s="80">
        <f>VLOOKUP(E:E,'[2]costed bom'!$E$2:$AA$941,23,0)</f>
        <v>51.18</v>
      </c>
      <c r="AA367" s="80">
        <f t="shared" ref="AA367:AA375" si="40">J367*Z367</f>
        <v>51.18</v>
      </c>
      <c r="AB367" s="80">
        <f t="shared" ref="AB367:AB375" si="41">Y367-AA367</f>
        <v>-31.103999999999999</v>
      </c>
      <c r="AC367" s="61">
        <v>70</v>
      </c>
      <c r="AD367" s="76" t="s">
        <v>955</v>
      </c>
    </row>
    <row r="368" spans="1:30" s="76" customFormat="1" x14ac:dyDescent="0.25">
      <c r="A368" s="61">
        <v>365</v>
      </c>
      <c r="B368" s="61">
        <v>4</v>
      </c>
      <c r="C368" s="61">
        <v>2</v>
      </c>
      <c r="D368" s="76" t="s">
        <v>445</v>
      </c>
      <c r="E368" s="76" t="s">
        <v>385</v>
      </c>
      <c r="F368" s="61" t="s">
        <v>972</v>
      </c>
      <c r="G368" s="61" t="s">
        <v>65</v>
      </c>
      <c r="H368" s="76" t="s">
        <v>386</v>
      </c>
      <c r="I368" s="61">
        <v>5</v>
      </c>
      <c r="J368" s="61">
        <v>5</v>
      </c>
      <c r="K368" s="61" t="s">
        <v>47</v>
      </c>
      <c r="L368" s="61" t="s">
        <v>61</v>
      </c>
      <c r="M368" s="61" t="s">
        <v>53</v>
      </c>
      <c r="N368" s="61" t="s">
        <v>48</v>
      </c>
      <c r="O368" s="61" t="s">
        <v>977</v>
      </c>
      <c r="P368" s="61" t="s">
        <v>118</v>
      </c>
      <c r="Q368" s="61" t="s">
        <v>387</v>
      </c>
      <c r="R368" s="80">
        <f>VLOOKUP(E:E,'[1]853-334065-009'!$A:$F,6,0)</f>
        <v>2.298850574712644E-2</v>
      </c>
      <c r="S368" s="80">
        <f t="shared" si="34"/>
        <v>0.1149425287356322</v>
      </c>
      <c r="T368" s="80">
        <f>VLOOKUP(E:E,'[1]853-334065-009'!$A:$H,8,0)</f>
        <v>2.298850574712644E-2</v>
      </c>
      <c r="U368" s="80">
        <f t="shared" si="35"/>
        <v>0.1149425287356322</v>
      </c>
      <c r="V368" s="80">
        <f>VLOOKUP(E:E,'[1]853-334065-009'!$A:$J,10,0)</f>
        <v>2.298850574712644E-2</v>
      </c>
      <c r="W368" s="80">
        <f t="shared" si="36"/>
        <v>0.1149425287356322</v>
      </c>
      <c r="X368" s="80">
        <f>VLOOKUP(E:E,'[1]853-334065-009'!$A:$L,12,0)</f>
        <v>2.298850574712644E-2</v>
      </c>
      <c r="Y368" s="80">
        <f t="shared" si="37"/>
        <v>0.1149425287356322</v>
      </c>
      <c r="Z368" s="80">
        <f>VLOOKUP(E:E,'[2]costed bom'!$E$2:$AA$941,23,0)</f>
        <v>0.02</v>
      </c>
      <c r="AA368" s="80">
        <f t="shared" si="40"/>
        <v>0.1</v>
      </c>
      <c r="AB368" s="80">
        <f t="shared" si="41"/>
        <v>1.4942528735632191E-2</v>
      </c>
      <c r="AC368" s="61">
        <v>56</v>
      </c>
      <c r="AD368" s="76" t="s">
        <v>955</v>
      </c>
    </row>
    <row r="369" spans="1:30" s="76" customFormat="1" x14ac:dyDescent="0.25">
      <c r="A369" s="61">
        <v>366</v>
      </c>
      <c r="B369" s="61">
        <v>5</v>
      </c>
      <c r="C369" s="61">
        <v>2</v>
      </c>
      <c r="D369" s="76" t="s">
        <v>445</v>
      </c>
      <c r="E369" s="76" t="s">
        <v>388</v>
      </c>
      <c r="F369" s="61" t="s">
        <v>972</v>
      </c>
      <c r="G369" s="61" t="s">
        <v>52</v>
      </c>
      <c r="H369" s="76" t="s">
        <v>389</v>
      </c>
      <c r="I369" s="61">
        <v>5</v>
      </c>
      <c r="J369" s="61">
        <v>5</v>
      </c>
      <c r="K369" s="61" t="s">
        <v>47</v>
      </c>
      <c r="L369" s="61" t="s">
        <v>61</v>
      </c>
      <c r="M369" s="61" t="s">
        <v>53</v>
      </c>
      <c r="N369" s="61" t="s">
        <v>48</v>
      </c>
      <c r="O369" s="61" t="s">
        <v>978</v>
      </c>
      <c r="P369" s="61" t="s">
        <v>118</v>
      </c>
      <c r="Q369" s="61" t="s">
        <v>390</v>
      </c>
      <c r="R369" s="80">
        <f>VLOOKUP(E:E,'[1]853-334065-009'!$A:$F,6,0)</f>
        <v>0.02</v>
      </c>
      <c r="S369" s="80">
        <f t="shared" si="34"/>
        <v>0.1</v>
      </c>
      <c r="T369" s="80">
        <f>VLOOKUP(E:E,'[1]853-334065-009'!$A:$H,8,0)</f>
        <v>0.02</v>
      </c>
      <c r="U369" s="80">
        <f t="shared" si="35"/>
        <v>0.1</v>
      </c>
      <c r="V369" s="80">
        <f>VLOOKUP(E:E,'[1]853-334065-009'!$A:$J,10,0)</f>
        <v>0.02</v>
      </c>
      <c r="W369" s="80">
        <f t="shared" si="36"/>
        <v>0.1</v>
      </c>
      <c r="X369" s="80">
        <f>VLOOKUP(E:E,'[1]853-334065-009'!$A:$L,12,0)</f>
        <v>0.02</v>
      </c>
      <c r="Y369" s="80">
        <f t="shared" si="37"/>
        <v>0.1</v>
      </c>
      <c r="Z369" s="80">
        <f>VLOOKUP(E:E,'[2]costed bom'!$E$2:$AA$941,23,0)</f>
        <v>0.02</v>
      </c>
      <c r="AA369" s="80">
        <f t="shared" si="40"/>
        <v>0.1</v>
      </c>
      <c r="AB369" s="80">
        <f t="shared" si="41"/>
        <v>0</v>
      </c>
      <c r="AC369" s="61">
        <v>56</v>
      </c>
      <c r="AD369" s="76" t="s">
        <v>955</v>
      </c>
    </row>
    <row r="370" spans="1:30" s="76" customFormat="1" x14ac:dyDescent="0.25">
      <c r="A370" s="61">
        <v>367</v>
      </c>
      <c r="B370" s="61">
        <v>6</v>
      </c>
      <c r="C370" s="61">
        <v>2</v>
      </c>
      <c r="D370" s="76" t="s">
        <v>445</v>
      </c>
      <c r="E370" s="76" t="s">
        <v>533</v>
      </c>
      <c r="F370" s="61" t="s">
        <v>972</v>
      </c>
      <c r="G370" s="61" t="s">
        <v>52</v>
      </c>
      <c r="H370" s="76" t="s">
        <v>534</v>
      </c>
      <c r="I370" s="61">
        <v>5</v>
      </c>
      <c r="J370" s="61">
        <v>5</v>
      </c>
      <c r="K370" s="61" t="s">
        <v>47</v>
      </c>
      <c r="L370" s="61" t="s">
        <v>61</v>
      </c>
      <c r="M370" s="61" t="s">
        <v>53</v>
      </c>
      <c r="N370" s="61" t="s">
        <v>48</v>
      </c>
      <c r="O370" s="61" t="s">
        <v>118</v>
      </c>
      <c r="P370" s="61"/>
      <c r="Q370" s="61"/>
      <c r="R370" s="80">
        <f>VLOOKUP(E:E,'[1]853-334065-009'!$A:$F,6,0)</f>
        <v>0.03</v>
      </c>
      <c r="S370" s="80">
        <f t="shared" si="34"/>
        <v>0.15</v>
      </c>
      <c r="T370" s="80">
        <f>VLOOKUP(E:E,'[1]853-334065-009'!$A:$H,8,0)</f>
        <v>0.03</v>
      </c>
      <c r="U370" s="80">
        <f t="shared" si="35"/>
        <v>0.15</v>
      </c>
      <c r="V370" s="80">
        <f>VLOOKUP(E:E,'[1]853-334065-009'!$A:$J,10,0)</f>
        <v>0.03</v>
      </c>
      <c r="W370" s="80">
        <f t="shared" si="36"/>
        <v>0.15</v>
      </c>
      <c r="X370" s="80">
        <f>VLOOKUP(E:E,'[1]853-334065-009'!$A:$L,12,0)</f>
        <v>0.03</v>
      </c>
      <c r="Y370" s="80">
        <f t="shared" si="37"/>
        <v>0.15</v>
      </c>
      <c r="Z370" s="80">
        <f>VLOOKUP(E:E,'[2]costed bom'!$E$2:$AA$941,23,0)</f>
        <v>4.4999999999999998E-2</v>
      </c>
      <c r="AA370" s="80">
        <f t="shared" si="40"/>
        <v>0.22499999999999998</v>
      </c>
      <c r="AB370" s="80">
        <f t="shared" si="41"/>
        <v>-7.4999999999999983E-2</v>
      </c>
      <c r="AC370" s="61">
        <v>35</v>
      </c>
      <c r="AD370" s="76" t="s">
        <v>955</v>
      </c>
    </row>
    <row r="371" spans="1:30" s="76" customFormat="1" x14ac:dyDescent="0.25">
      <c r="A371" s="61">
        <v>368</v>
      </c>
      <c r="B371" s="61">
        <v>7</v>
      </c>
      <c r="C371" s="61">
        <v>2</v>
      </c>
      <c r="D371" s="76" t="s">
        <v>445</v>
      </c>
      <c r="E371" s="76" t="s">
        <v>395</v>
      </c>
      <c r="F371" s="61" t="s">
        <v>23</v>
      </c>
      <c r="G371" s="61" t="s">
        <v>56</v>
      </c>
      <c r="H371" s="76" t="s">
        <v>396</v>
      </c>
      <c r="I371" s="61">
        <v>4</v>
      </c>
      <c r="J371" s="61">
        <v>4</v>
      </c>
      <c r="K371" s="61" t="s">
        <v>47</v>
      </c>
      <c r="L371" s="61" t="s">
        <v>61</v>
      </c>
      <c r="M371" s="61" t="s">
        <v>53</v>
      </c>
      <c r="N371" s="61" t="s">
        <v>48</v>
      </c>
      <c r="O371" s="61" t="s">
        <v>980</v>
      </c>
      <c r="P371" s="61"/>
      <c r="Q371" s="61"/>
      <c r="R371" s="80">
        <f>VLOOKUP(E:E,'[1]853-334065-009'!$A:$F,6,0)</f>
        <v>4.1200000000000001E-2</v>
      </c>
      <c r="S371" s="80">
        <f t="shared" si="34"/>
        <v>0.1648</v>
      </c>
      <c r="T371" s="80">
        <f>VLOOKUP(E:E,'[1]853-334065-009'!$A:$H,8,0)</f>
        <v>4.1200000000000001E-2</v>
      </c>
      <c r="U371" s="80">
        <f t="shared" si="35"/>
        <v>0.1648</v>
      </c>
      <c r="V371" s="80">
        <f>VLOOKUP(E:E,'[1]853-334065-009'!$A:$J,10,0)</f>
        <v>4.1200000000000001E-2</v>
      </c>
      <c r="W371" s="80">
        <f t="shared" si="36"/>
        <v>0.1648</v>
      </c>
      <c r="X371" s="80">
        <f>VLOOKUP(E:E,'[1]853-334065-009'!$A:$L,12,0)</f>
        <v>4.1200000000000001E-2</v>
      </c>
      <c r="Y371" s="80">
        <f t="shared" si="37"/>
        <v>0.1648</v>
      </c>
      <c r="Z371" s="80">
        <f>VLOOKUP(E:E,'[2]costed bom'!$E$2:$AA$941,23,0)</f>
        <v>0.02</v>
      </c>
      <c r="AA371" s="80">
        <f t="shared" si="40"/>
        <v>0.08</v>
      </c>
      <c r="AB371" s="80">
        <f t="shared" si="41"/>
        <v>8.48E-2</v>
      </c>
      <c r="AC371" s="61">
        <v>77</v>
      </c>
      <c r="AD371" s="76" t="s">
        <v>955</v>
      </c>
    </row>
    <row r="372" spans="1:30" s="76" customFormat="1" x14ac:dyDescent="0.25">
      <c r="A372" s="61">
        <v>369</v>
      </c>
      <c r="B372" s="61">
        <v>8</v>
      </c>
      <c r="C372" s="61">
        <v>2</v>
      </c>
      <c r="D372" s="76" t="s">
        <v>445</v>
      </c>
      <c r="E372" s="76" t="s">
        <v>397</v>
      </c>
      <c r="F372" s="61" t="s">
        <v>972</v>
      </c>
      <c r="G372" s="61" t="s">
        <v>52</v>
      </c>
      <c r="H372" s="76" t="s">
        <v>398</v>
      </c>
      <c r="I372" s="61">
        <v>4</v>
      </c>
      <c r="J372" s="61">
        <v>4</v>
      </c>
      <c r="K372" s="61" t="s">
        <v>47</v>
      </c>
      <c r="L372" s="61" t="s">
        <v>61</v>
      </c>
      <c r="M372" s="61" t="s">
        <v>53</v>
      </c>
      <c r="N372" s="61" t="s">
        <v>48</v>
      </c>
      <c r="O372" s="61" t="s">
        <v>981</v>
      </c>
      <c r="P372" s="61" t="s">
        <v>118</v>
      </c>
      <c r="Q372" s="61" t="s">
        <v>399</v>
      </c>
      <c r="R372" s="80">
        <f>VLOOKUP(E:E,'[1]853-334065-009'!$A:$F,6,0)</f>
        <v>5.1500000000000004E-2</v>
      </c>
      <c r="S372" s="80">
        <f t="shared" si="34"/>
        <v>0.20600000000000002</v>
      </c>
      <c r="T372" s="80">
        <f>VLOOKUP(E:E,'[1]853-334065-009'!$A:$H,8,0)</f>
        <v>5.1500000000000004E-2</v>
      </c>
      <c r="U372" s="80">
        <f t="shared" si="35"/>
        <v>0.20600000000000002</v>
      </c>
      <c r="V372" s="80">
        <f>VLOOKUP(E:E,'[1]853-334065-009'!$A:$J,10,0)</f>
        <v>5.1500000000000004E-2</v>
      </c>
      <c r="W372" s="80">
        <f t="shared" si="36"/>
        <v>0.20600000000000002</v>
      </c>
      <c r="X372" s="80">
        <f>VLOOKUP(E:E,'[1]853-334065-009'!$A:$L,12,0)</f>
        <v>5.1500000000000004E-2</v>
      </c>
      <c r="Y372" s="80">
        <f t="shared" si="37"/>
        <v>0.20600000000000002</v>
      </c>
      <c r="Z372" s="80">
        <f>VLOOKUP(E:E,'[2]costed bom'!$E$2:$AA$941,23,0)</f>
        <v>0.02</v>
      </c>
      <c r="AA372" s="80">
        <f t="shared" si="40"/>
        <v>0.08</v>
      </c>
      <c r="AB372" s="80">
        <f t="shared" si="41"/>
        <v>0.126</v>
      </c>
      <c r="AC372" s="61">
        <v>35</v>
      </c>
      <c r="AD372" s="76" t="s">
        <v>955</v>
      </c>
    </row>
    <row r="373" spans="1:30" s="76" customFormat="1" x14ac:dyDescent="0.25">
      <c r="A373" s="61">
        <v>370</v>
      </c>
      <c r="B373" s="61">
        <v>9</v>
      </c>
      <c r="C373" s="61">
        <v>2</v>
      </c>
      <c r="D373" s="76" t="s">
        <v>445</v>
      </c>
      <c r="E373" s="76" t="s">
        <v>400</v>
      </c>
      <c r="F373" s="61" t="s">
        <v>972</v>
      </c>
      <c r="G373" s="61" t="s">
        <v>56</v>
      </c>
      <c r="H373" s="76" t="s">
        <v>401</v>
      </c>
      <c r="I373" s="61">
        <v>4</v>
      </c>
      <c r="J373" s="61">
        <v>4</v>
      </c>
      <c r="K373" s="61" t="s">
        <v>47</v>
      </c>
      <c r="L373" s="61" t="s">
        <v>61</v>
      </c>
      <c r="M373" s="61" t="s">
        <v>53</v>
      </c>
      <c r="N373" s="61" t="s">
        <v>48</v>
      </c>
      <c r="O373" s="61" t="s">
        <v>978</v>
      </c>
      <c r="P373" s="61" t="s">
        <v>118</v>
      </c>
      <c r="Q373" s="61" t="s">
        <v>401</v>
      </c>
      <c r="R373" s="80">
        <f>VLOOKUP(E:E,'[1]853-334065-009'!$A:$F,6,0)</f>
        <v>8.157600000000001E-2</v>
      </c>
      <c r="S373" s="80">
        <f t="shared" si="34"/>
        <v>0.32630400000000004</v>
      </c>
      <c r="T373" s="80">
        <f>VLOOKUP(E:E,'[1]853-334065-009'!$A:$H,8,0)</f>
        <v>8.157600000000001E-2</v>
      </c>
      <c r="U373" s="80">
        <f t="shared" si="35"/>
        <v>0.32630400000000004</v>
      </c>
      <c r="V373" s="80">
        <f>VLOOKUP(E:E,'[1]853-334065-009'!$A:$J,10,0)</f>
        <v>8.157600000000001E-2</v>
      </c>
      <c r="W373" s="80">
        <f t="shared" si="36"/>
        <v>0.32630400000000004</v>
      </c>
      <c r="X373" s="80">
        <f>VLOOKUP(E:E,'[1]853-334065-009'!$A:$L,12,0)</f>
        <v>8.157600000000001E-2</v>
      </c>
      <c r="Y373" s="80">
        <f t="shared" si="37"/>
        <v>0.32630400000000004</v>
      </c>
      <c r="Z373" s="80">
        <f>VLOOKUP(E:E,'[2]costed bom'!$E$2:$AA$941,23,0)</f>
        <v>0.06</v>
      </c>
      <c r="AA373" s="80">
        <f t="shared" si="40"/>
        <v>0.24</v>
      </c>
      <c r="AB373" s="80">
        <f t="shared" si="41"/>
        <v>8.6304000000000047E-2</v>
      </c>
      <c r="AC373" s="61">
        <v>56</v>
      </c>
      <c r="AD373" s="76" t="s">
        <v>955</v>
      </c>
    </row>
    <row r="374" spans="1:30" s="76" customFormat="1" x14ac:dyDescent="0.25">
      <c r="A374" s="61">
        <v>371</v>
      </c>
      <c r="B374" s="61">
        <v>83</v>
      </c>
      <c r="C374" s="61">
        <v>1</v>
      </c>
      <c r="D374" s="76" t="s">
        <v>49</v>
      </c>
      <c r="E374" s="76" t="s">
        <v>535</v>
      </c>
      <c r="F374" s="61" t="s">
        <v>23</v>
      </c>
      <c r="G374" s="61" t="s">
        <v>52</v>
      </c>
      <c r="H374" s="76" t="s">
        <v>536</v>
      </c>
      <c r="I374" s="61">
        <v>2</v>
      </c>
      <c r="J374" s="61">
        <v>2</v>
      </c>
      <c r="K374" s="61" t="s">
        <v>47</v>
      </c>
      <c r="L374" s="61" t="s">
        <v>61</v>
      </c>
      <c r="M374" s="61" t="s">
        <v>53</v>
      </c>
      <c r="N374" s="61" t="s">
        <v>48</v>
      </c>
      <c r="O374" s="61" t="s">
        <v>975</v>
      </c>
      <c r="P374" s="61" t="s">
        <v>180</v>
      </c>
      <c r="Q374" s="61" t="s">
        <v>537</v>
      </c>
      <c r="R374" s="80">
        <f>VLOOKUP(E:E,'[1]853-334065-009'!$A:$F,6,0)</f>
        <v>22.91</v>
      </c>
      <c r="S374" s="80">
        <f t="shared" si="34"/>
        <v>45.82</v>
      </c>
      <c r="T374" s="80">
        <f>VLOOKUP(E:E,'[1]853-334065-009'!$A:$H,8,0)</f>
        <v>22.91</v>
      </c>
      <c r="U374" s="80">
        <f t="shared" si="35"/>
        <v>45.82</v>
      </c>
      <c r="V374" s="80">
        <f>VLOOKUP(E:E,'[1]853-334065-009'!$A:$J,10,0)</f>
        <v>22.91</v>
      </c>
      <c r="W374" s="80">
        <f t="shared" si="36"/>
        <v>45.82</v>
      </c>
      <c r="X374" s="80">
        <f>VLOOKUP(E:E,'[1]853-334065-009'!$A:$L,12,0)</f>
        <v>22.91</v>
      </c>
      <c r="Y374" s="80">
        <f t="shared" si="37"/>
        <v>45.82</v>
      </c>
      <c r="Z374" s="80">
        <f>VLOOKUP(E:E,'[2]costed bom'!$E$2:$AA$941,23,0)</f>
        <v>33.479999999999997</v>
      </c>
      <c r="AA374" s="80">
        <f t="shared" si="40"/>
        <v>66.959999999999994</v>
      </c>
      <c r="AB374" s="80">
        <f t="shared" si="41"/>
        <v>-21.139999999999993</v>
      </c>
      <c r="AC374" s="61">
        <v>28</v>
      </c>
      <c r="AD374" s="76" t="s">
        <v>955</v>
      </c>
    </row>
    <row r="375" spans="1:30" s="76" customFormat="1" x14ac:dyDescent="0.25">
      <c r="A375" s="61">
        <v>372</v>
      </c>
      <c r="B375" s="61">
        <v>84</v>
      </c>
      <c r="C375" s="61">
        <v>1</v>
      </c>
      <c r="D375" s="76" t="s">
        <v>49</v>
      </c>
      <c r="E375" s="76" t="s">
        <v>538</v>
      </c>
      <c r="F375" s="61" t="s">
        <v>21</v>
      </c>
      <c r="G375" s="61" t="s">
        <v>52</v>
      </c>
      <c r="H375" s="76" t="s">
        <v>539</v>
      </c>
      <c r="I375" s="61">
        <v>1</v>
      </c>
      <c r="J375" s="61">
        <v>1</v>
      </c>
      <c r="K375" s="61" t="s">
        <v>47</v>
      </c>
      <c r="L375" s="61" t="s">
        <v>51</v>
      </c>
      <c r="M375" s="61" t="s">
        <v>53</v>
      </c>
      <c r="N375" s="61" t="s">
        <v>48</v>
      </c>
      <c r="O375" s="61" t="s">
        <v>969</v>
      </c>
      <c r="P375" s="61"/>
      <c r="Q375" s="61"/>
      <c r="R375" s="80">
        <f>VLOOKUP(E:E,'[1]853-334065-009'!$A:$F,6,0)</f>
        <v>33.972000000000001</v>
      </c>
      <c r="S375" s="80">
        <f t="shared" si="34"/>
        <v>33.972000000000001</v>
      </c>
      <c r="T375" s="80">
        <f>VLOOKUP(E:E,'[1]853-334065-009'!$A:$H,8,0)</f>
        <v>33.078000000000003</v>
      </c>
      <c r="U375" s="80">
        <f t="shared" si="35"/>
        <v>33.078000000000003</v>
      </c>
      <c r="V375" s="80">
        <f>VLOOKUP(E:E,'[1]853-334065-009'!$A:$J,10,0)</f>
        <v>32.184000000000005</v>
      </c>
      <c r="W375" s="80">
        <f t="shared" si="36"/>
        <v>32.184000000000005</v>
      </c>
      <c r="X375" s="80">
        <f>VLOOKUP(E:E,'[1]853-334065-009'!$A:$L,12,0)</f>
        <v>31.290000000000003</v>
      </c>
      <c r="Y375" s="80">
        <f t="shared" si="37"/>
        <v>31.290000000000003</v>
      </c>
      <c r="Z375" s="80">
        <f>VLOOKUP(E:E,'[2]costed bom'!$E$2:$AA$941,23,0)</f>
        <v>29.859699999999997</v>
      </c>
      <c r="AA375" s="80">
        <f t="shared" si="40"/>
        <v>29.859699999999997</v>
      </c>
      <c r="AB375" s="80">
        <f t="shared" si="41"/>
        <v>1.4303000000000061</v>
      </c>
      <c r="AC375" s="61">
        <v>70</v>
      </c>
      <c r="AD375" s="76" t="s">
        <v>955</v>
      </c>
    </row>
    <row r="376" spans="1:30" s="76" customFormat="1" x14ac:dyDescent="0.25">
      <c r="A376" s="62">
        <v>373</v>
      </c>
      <c r="B376" s="62">
        <v>7000</v>
      </c>
      <c r="C376" s="62">
        <v>2</v>
      </c>
      <c r="D376" s="77" t="s">
        <v>538</v>
      </c>
      <c r="E376" s="77" t="s">
        <v>58</v>
      </c>
      <c r="F376" s="62"/>
      <c r="G376" s="62" t="s">
        <v>62</v>
      </c>
      <c r="H376" s="77" t="s">
        <v>59</v>
      </c>
      <c r="I376" s="62">
        <v>1</v>
      </c>
      <c r="J376" s="62">
        <v>1</v>
      </c>
      <c r="K376" s="62" t="s">
        <v>47</v>
      </c>
      <c r="L376" s="62" t="s">
        <v>61</v>
      </c>
      <c r="M376" s="62" t="s">
        <v>53</v>
      </c>
      <c r="N376" s="62" t="s">
        <v>60</v>
      </c>
      <c r="O376" s="62"/>
      <c r="P376" s="62"/>
      <c r="Q376" s="62"/>
      <c r="R376" s="81"/>
      <c r="S376" s="81">
        <f t="shared" si="34"/>
        <v>0</v>
      </c>
      <c r="T376" s="81"/>
      <c r="U376" s="81">
        <f t="shared" si="35"/>
        <v>0</v>
      </c>
      <c r="V376" s="81"/>
      <c r="W376" s="81">
        <f t="shared" si="36"/>
        <v>0</v>
      </c>
      <c r="X376" s="81"/>
      <c r="Y376" s="81">
        <f t="shared" si="37"/>
        <v>0</v>
      </c>
      <c r="Z376" s="81"/>
      <c r="AA376" s="81"/>
      <c r="AB376" s="81"/>
      <c r="AC376" s="62"/>
      <c r="AD376" s="77"/>
    </row>
    <row r="377" spans="1:30" s="76" customFormat="1" x14ac:dyDescent="0.25">
      <c r="A377" s="62">
        <v>374</v>
      </c>
      <c r="B377" s="62">
        <v>7001</v>
      </c>
      <c r="C377" s="62">
        <v>2</v>
      </c>
      <c r="D377" s="77" t="s">
        <v>538</v>
      </c>
      <c r="E377" s="77" t="s">
        <v>63</v>
      </c>
      <c r="F377" s="62"/>
      <c r="G377" s="62" t="s">
        <v>65</v>
      </c>
      <c r="H377" s="77" t="s">
        <v>64</v>
      </c>
      <c r="I377" s="62">
        <v>1</v>
      </c>
      <c r="J377" s="62">
        <v>1</v>
      </c>
      <c r="K377" s="62" t="s">
        <v>47</v>
      </c>
      <c r="L377" s="62" t="s">
        <v>61</v>
      </c>
      <c r="M377" s="62" t="s">
        <v>53</v>
      </c>
      <c r="N377" s="62" t="s">
        <v>60</v>
      </c>
      <c r="O377" s="62"/>
      <c r="P377" s="62"/>
      <c r="Q377" s="62"/>
      <c r="R377" s="81"/>
      <c r="S377" s="81">
        <f t="shared" si="34"/>
        <v>0</v>
      </c>
      <c r="T377" s="81"/>
      <c r="U377" s="81">
        <f t="shared" si="35"/>
        <v>0</v>
      </c>
      <c r="V377" s="81"/>
      <c r="W377" s="81">
        <f t="shared" si="36"/>
        <v>0</v>
      </c>
      <c r="X377" s="81"/>
      <c r="Y377" s="81">
        <f t="shared" si="37"/>
        <v>0</v>
      </c>
      <c r="Z377" s="81"/>
      <c r="AA377" s="81"/>
      <c r="AB377" s="81"/>
      <c r="AC377" s="62"/>
      <c r="AD377" s="77"/>
    </row>
    <row r="378" spans="1:30" s="76" customFormat="1" x14ac:dyDescent="0.25">
      <c r="A378" s="62">
        <v>375</v>
      </c>
      <c r="B378" s="62">
        <v>7002</v>
      </c>
      <c r="C378" s="62">
        <v>2</v>
      </c>
      <c r="D378" s="77" t="s">
        <v>538</v>
      </c>
      <c r="E378" s="77" t="s">
        <v>68</v>
      </c>
      <c r="F378" s="62"/>
      <c r="G378" s="62" t="s">
        <v>61</v>
      </c>
      <c r="H378" s="77" t="s">
        <v>69</v>
      </c>
      <c r="I378" s="62">
        <v>1</v>
      </c>
      <c r="J378" s="62">
        <v>1</v>
      </c>
      <c r="K378" s="62" t="s">
        <v>47</v>
      </c>
      <c r="L378" s="62" t="s">
        <v>61</v>
      </c>
      <c r="M378" s="62" t="s">
        <v>53</v>
      </c>
      <c r="N378" s="62" t="s">
        <v>60</v>
      </c>
      <c r="O378" s="62"/>
      <c r="P378" s="62"/>
      <c r="Q378" s="62"/>
      <c r="R378" s="81"/>
      <c r="S378" s="81">
        <f t="shared" si="34"/>
        <v>0</v>
      </c>
      <c r="T378" s="81"/>
      <c r="U378" s="81">
        <f t="shared" si="35"/>
        <v>0</v>
      </c>
      <c r="V378" s="81"/>
      <c r="W378" s="81">
        <f t="shared" si="36"/>
        <v>0</v>
      </c>
      <c r="X378" s="81"/>
      <c r="Y378" s="81">
        <f t="shared" si="37"/>
        <v>0</v>
      </c>
      <c r="Z378" s="81"/>
      <c r="AA378" s="81"/>
      <c r="AB378" s="81"/>
      <c r="AC378" s="62"/>
      <c r="AD378" s="77"/>
    </row>
    <row r="379" spans="1:30" s="76" customFormat="1" x14ac:dyDescent="0.25">
      <c r="A379" s="62">
        <v>376</v>
      </c>
      <c r="B379" s="62">
        <v>7003</v>
      </c>
      <c r="C379" s="62">
        <v>2</v>
      </c>
      <c r="D379" s="77" t="s">
        <v>538</v>
      </c>
      <c r="E379" s="77" t="s">
        <v>540</v>
      </c>
      <c r="F379" s="62"/>
      <c r="G379" s="62" t="s">
        <v>52</v>
      </c>
      <c r="H379" s="77" t="s">
        <v>541</v>
      </c>
      <c r="I379" s="62">
        <v>1</v>
      </c>
      <c r="J379" s="62">
        <v>1</v>
      </c>
      <c r="K379" s="62" t="s">
        <v>47</v>
      </c>
      <c r="L379" s="62" t="s">
        <v>61</v>
      </c>
      <c r="M379" s="62" t="s">
        <v>53</v>
      </c>
      <c r="N379" s="62" t="s">
        <v>60</v>
      </c>
      <c r="O379" s="62"/>
      <c r="P379" s="62"/>
      <c r="Q379" s="62"/>
      <c r="R379" s="81"/>
      <c r="S379" s="81">
        <f t="shared" si="34"/>
        <v>0</v>
      </c>
      <c r="T379" s="81"/>
      <c r="U379" s="81">
        <f t="shared" si="35"/>
        <v>0</v>
      </c>
      <c r="V379" s="81"/>
      <c r="W379" s="81">
        <f t="shared" si="36"/>
        <v>0</v>
      </c>
      <c r="X379" s="81"/>
      <c r="Y379" s="81">
        <f t="shared" si="37"/>
        <v>0</v>
      </c>
      <c r="Z379" s="81"/>
      <c r="AA379" s="81"/>
      <c r="AB379" s="81"/>
      <c r="AC379" s="62"/>
      <c r="AD379" s="77"/>
    </row>
    <row r="380" spans="1:30" s="76" customFormat="1" x14ac:dyDescent="0.25">
      <c r="A380" s="62">
        <v>377</v>
      </c>
      <c r="B380" s="62">
        <v>7004</v>
      </c>
      <c r="C380" s="62">
        <v>2</v>
      </c>
      <c r="D380" s="77" t="s">
        <v>538</v>
      </c>
      <c r="E380" s="77" t="s">
        <v>74</v>
      </c>
      <c r="F380" s="62"/>
      <c r="G380" s="62" t="s">
        <v>76</v>
      </c>
      <c r="H380" s="77" t="s">
        <v>75</v>
      </c>
      <c r="I380" s="62">
        <v>1</v>
      </c>
      <c r="J380" s="62">
        <v>1</v>
      </c>
      <c r="K380" s="62" t="s">
        <v>47</v>
      </c>
      <c r="L380" s="62" t="s">
        <v>61</v>
      </c>
      <c r="M380" s="62" t="s">
        <v>53</v>
      </c>
      <c r="N380" s="62" t="s">
        <v>60</v>
      </c>
      <c r="O380" s="62"/>
      <c r="P380" s="62"/>
      <c r="Q380" s="62"/>
      <c r="R380" s="81"/>
      <c r="S380" s="81">
        <f t="shared" si="34"/>
        <v>0</v>
      </c>
      <c r="T380" s="81"/>
      <c r="U380" s="81">
        <f t="shared" si="35"/>
        <v>0</v>
      </c>
      <c r="V380" s="81"/>
      <c r="W380" s="81">
        <f t="shared" si="36"/>
        <v>0</v>
      </c>
      <c r="X380" s="81"/>
      <c r="Y380" s="81">
        <f t="shared" si="37"/>
        <v>0</v>
      </c>
      <c r="Z380" s="81"/>
      <c r="AA380" s="81"/>
      <c r="AB380" s="81"/>
      <c r="AC380" s="62"/>
      <c r="AD380" s="77"/>
    </row>
    <row r="381" spans="1:30" s="76" customFormat="1" x14ac:dyDescent="0.25">
      <c r="A381" s="61">
        <v>378</v>
      </c>
      <c r="B381" s="61">
        <v>89</v>
      </c>
      <c r="C381" s="61">
        <v>1</v>
      </c>
      <c r="D381" s="76" t="s">
        <v>49</v>
      </c>
      <c r="E381" s="76" t="s">
        <v>542</v>
      </c>
      <c r="F381" s="61" t="s">
        <v>23</v>
      </c>
      <c r="G381" s="61" t="s">
        <v>52</v>
      </c>
      <c r="H381" s="76" t="s">
        <v>543</v>
      </c>
      <c r="I381" s="61">
        <v>1</v>
      </c>
      <c r="J381" s="61">
        <v>1</v>
      </c>
      <c r="K381" s="61" t="s">
        <v>47</v>
      </c>
      <c r="L381" s="61" t="s">
        <v>61</v>
      </c>
      <c r="M381" s="61" t="s">
        <v>53</v>
      </c>
      <c r="N381" s="61" t="s">
        <v>48</v>
      </c>
      <c r="O381" s="61" t="s">
        <v>987</v>
      </c>
      <c r="P381" s="61" t="s">
        <v>545</v>
      </c>
      <c r="Q381" s="61" t="s">
        <v>544</v>
      </c>
      <c r="R381" s="80">
        <f>VLOOKUP(E:E,'[1]853-334065-009'!$A:$F,6,0)</f>
        <v>287</v>
      </c>
      <c r="S381" s="80">
        <f t="shared" si="34"/>
        <v>287</v>
      </c>
      <c r="T381" s="80">
        <f>VLOOKUP(E:E,'[1]853-334065-009'!$A:$H,8,0)</f>
        <v>287</v>
      </c>
      <c r="U381" s="80">
        <f t="shared" si="35"/>
        <v>287</v>
      </c>
      <c r="V381" s="80">
        <f>VLOOKUP(E:E,'[1]853-334065-009'!$A:$J,10,0)</f>
        <v>287</v>
      </c>
      <c r="W381" s="80">
        <f t="shared" si="36"/>
        <v>287</v>
      </c>
      <c r="X381" s="80">
        <f>VLOOKUP(E:E,'[1]853-334065-009'!$A:$L,12,0)</f>
        <v>287</v>
      </c>
      <c r="Y381" s="80">
        <f t="shared" si="37"/>
        <v>287</v>
      </c>
      <c r="Z381" s="80">
        <f>VLOOKUP(E:E,'[2]costed bom'!$E$2:$AA$941,23,0)</f>
        <v>2.87</v>
      </c>
      <c r="AA381" s="80">
        <f t="shared" ref="AA381:AA383" si="42">J381*Z381</f>
        <v>2.87</v>
      </c>
      <c r="AB381" s="80">
        <f t="shared" ref="AB381:AB383" si="43">Y381-AA381</f>
        <v>284.13</v>
      </c>
      <c r="AC381" s="61">
        <v>196</v>
      </c>
      <c r="AD381" s="76" t="s">
        <v>955</v>
      </c>
    </row>
    <row r="382" spans="1:30" s="76" customFormat="1" x14ac:dyDescent="0.25">
      <c r="A382" s="61">
        <v>379</v>
      </c>
      <c r="B382" s="61">
        <v>90</v>
      </c>
      <c r="C382" s="61">
        <v>1</v>
      </c>
      <c r="D382" s="76" t="s">
        <v>49</v>
      </c>
      <c r="E382" s="76" t="s">
        <v>546</v>
      </c>
      <c r="F382" s="61" t="s">
        <v>21</v>
      </c>
      <c r="G382" s="61" t="s">
        <v>52</v>
      </c>
      <c r="H382" s="76" t="s">
        <v>547</v>
      </c>
      <c r="I382" s="61">
        <v>1</v>
      </c>
      <c r="J382" s="61">
        <v>1</v>
      </c>
      <c r="K382" s="61" t="s">
        <v>47</v>
      </c>
      <c r="L382" s="61" t="s">
        <v>61</v>
      </c>
      <c r="M382" s="61" t="s">
        <v>53</v>
      </c>
      <c r="N382" s="61" t="s">
        <v>48</v>
      </c>
      <c r="O382" s="61" t="s">
        <v>969</v>
      </c>
      <c r="P382" s="61" t="s">
        <v>548</v>
      </c>
      <c r="Q382" s="61">
        <v>2891673</v>
      </c>
      <c r="R382" s="80">
        <f>VLOOKUP(E:E,'[1]853-334065-009'!$A:$F,6,0)</f>
        <v>368.08319999999998</v>
      </c>
      <c r="S382" s="80">
        <f t="shared" si="34"/>
        <v>368.08319999999998</v>
      </c>
      <c r="T382" s="80">
        <f>VLOOKUP(E:E,'[1]853-334065-009'!$A:$H,8,0)</f>
        <v>358.39680000000004</v>
      </c>
      <c r="U382" s="80">
        <f t="shared" si="35"/>
        <v>358.39680000000004</v>
      </c>
      <c r="V382" s="80">
        <f>VLOOKUP(E:E,'[1]853-334065-009'!$A:$J,10,0)</f>
        <v>348.71039999999999</v>
      </c>
      <c r="W382" s="80">
        <f t="shared" si="36"/>
        <v>348.71039999999999</v>
      </c>
      <c r="X382" s="80">
        <f>VLOOKUP(E:E,'[1]853-334065-009'!$A:$L,12,0)</f>
        <v>339.024</v>
      </c>
      <c r="Y382" s="80">
        <f t="shared" si="37"/>
        <v>339.024</v>
      </c>
      <c r="Z382" s="80">
        <f>VLOOKUP(E:E,'[2]costed bom'!$E$2:$AA$941,23,0)</f>
        <v>315</v>
      </c>
      <c r="AA382" s="80">
        <f t="shared" si="42"/>
        <v>315</v>
      </c>
      <c r="AB382" s="80">
        <f t="shared" si="43"/>
        <v>24.024000000000001</v>
      </c>
      <c r="AC382" s="61" t="e">
        <v>#N/A</v>
      </c>
      <c r="AD382" s="76" t="s">
        <v>955</v>
      </c>
    </row>
    <row r="383" spans="1:30" s="76" customFormat="1" x14ac:dyDescent="0.25">
      <c r="A383" s="61">
        <v>380</v>
      </c>
      <c r="B383" s="61">
        <v>91</v>
      </c>
      <c r="C383" s="61">
        <v>1</v>
      </c>
      <c r="D383" s="76" t="s">
        <v>49</v>
      </c>
      <c r="E383" s="76" t="s">
        <v>549</v>
      </c>
      <c r="F383" s="61" t="s">
        <v>21</v>
      </c>
      <c r="G383" s="61" t="s">
        <v>56</v>
      </c>
      <c r="H383" s="76" t="s">
        <v>550</v>
      </c>
      <c r="I383" s="61">
        <v>1</v>
      </c>
      <c r="J383" s="61">
        <v>1</v>
      </c>
      <c r="K383" s="61" t="s">
        <v>47</v>
      </c>
      <c r="L383" s="61" t="s">
        <v>51</v>
      </c>
      <c r="M383" s="61" t="s">
        <v>53</v>
      </c>
      <c r="N383" s="61" t="s">
        <v>48</v>
      </c>
      <c r="O383" s="61" t="s">
        <v>969</v>
      </c>
      <c r="P383" s="61"/>
      <c r="Q383" s="61"/>
      <c r="R383" s="80">
        <f>VLOOKUP(E:E,'[1]853-334065-009'!$A:$F,6,0)</f>
        <v>302.98919999999993</v>
      </c>
      <c r="S383" s="80">
        <f t="shared" si="34"/>
        <v>302.98919999999993</v>
      </c>
      <c r="T383" s="80">
        <f>VLOOKUP(E:E,'[1]853-334065-009'!$A:$H,8,0)</f>
        <v>295.01580000000001</v>
      </c>
      <c r="U383" s="80">
        <f t="shared" si="35"/>
        <v>295.01580000000001</v>
      </c>
      <c r="V383" s="80">
        <f>VLOOKUP(E:E,'[1]853-334065-009'!$A:$J,10,0)</f>
        <v>287.04239999999999</v>
      </c>
      <c r="W383" s="80">
        <f t="shared" si="36"/>
        <v>287.04239999999999</v>
      </c>
      <c r="X383" s="80">
        <f>VLOOKUP(E:E,'[1]853-334065-009'!$A:$L,12,0)</f>
        <v>279.06899999999996</v>
      </c>
      <c r="Y383" s="80">
        <f t="shared" si="37"/>
        <v>279.06899999999996</v>
      </c>
      <c r="Z383" s="80">
        <f>VLOOKUP(E:E,'[2]costed bom'!$E$2:$AA$941,23,0)</f>
        <v>318.29059999999998</v>
      </c>
      <c r="AA383" s="80">
        <f t="shared" si="42"/>
        <v>318.29059999999998</v>
      </c>
      <c r="AB383" s="80">
        <f t="shared" si="43"/>
        <v>-39.221600000000024</v>
      </c>
      <c r="AC383" s="61">
        <v>70</v>
      </c>
      <c r="AD383" s="76" t="s">
        <v>955</v>
      </c>
    </row>
    <row r="384" spans="1:30" s="76" customFormat="1" x14ac:dyDescent="0.25">
      <c r="A384" s="62">
        <v>381</v>
      </c>
      <c r="B384" s="62">
        <v>7000</v>
      </c>
      <c r="C384" s="62">
        <v>2</v>
      </c>
      <c r="D384" s="77" t="s">
        <v>549</v>
      </c>
      <c r="E384" s="77" t="s">
        <v>58</v>
      </c>
      <c r="F384" s="62"/>
      <c r="G384" s="62" t="s">
        <v>62</v>
      </c>
      <c r="H384" s="77" t="s">
        <v>59</v>
      </c>
      <c r="I384" s="62">
        <v>1</v>
      </c>
      <c r="J384" s="62">
        <v>1</v>
      </c>
      <c r="K384" s="62" t="s">
        <v>47</v>
      </c>
      <c r="L384" s="62" t="s">
        <v>61</v>
      </c>
      <c r="M384" s="62" t="s">
        <v>53</v>
      </c>
      <c r="N384" s="62" t="s">
        <v>60</v>
      </c>
      <c r="O384" s="62"/>
      <c r="P384" s="62"/>
      <c r="Q384" s="62"/>
      <c r="R384" s="81"/>
      <c r="S384" s="81">
        <f t="shared" si="34"/>
        <v>0</v>
      </c>
      <c r="T384" s="81"/>
      <c r="U384" s="81">
        <f t="shared" si="35"/>
        <v>0</v>
      </c>
      <c r="V384" s="81"/>
      <c r="W384" s="81">
        <f t="shared" si="36"/>
        <v>0</v>
      </c>
      <c r="X384" s="81"/>
      <c r="Y384" s="81">
        <f t="shared" si="37"/>
        <v>0</v>
      </c>
      <c r="Z384" s="81"/>
      <c r="AA384" s="81"/>
      <c r="AB384" s="81"/>
      <c r="AC384" s="62"/>
      <c r="AD384" s="77"/>
    </row>
    <row r="385" spans="1:30" s="76" customFormat="1" x14ac:dyDescent="0.25">
      <c r="A385" s="62">
        <v>382</v>
      </c>
      <c r="B385" s="62">
        <v>7001</v>
      </c>
      <c r="C385" s="62">
        <v>2</v>
      </c>
      <c r="D385" s="77" t="s">
        <v>549</v>
      </c>
      <c r="E385" s="77" t="s">
        <v>63</v>
      </c>
      <c r="F385" s="62"/>
      <c r="G385" s="62" t="s">
        <v>65</v>
      </c>
      <c r="H385" s="77" t="s">
        <v>64</v>
      </c>
      <c r="I385" s="62">
        <v>1</v>
      </c>
      <c r="J385" s="62">
        <v>1</v>
      </c>
      <c r="K385" s="62" t="s">
        <v>47</v>
      </c>
      <c r="L385" s="62" t="s">
        <v>61</v>
      </c>
      <c r="M385" s="62" t="s">
        <v>53</v>
      </c>
      <c r="N385" s="62" t="s">
        <v>60</v>
      </c>
      <c r="O385" s="62"/>
      <c r="P385" s="62"/>
      <c r="Q385" s="62"/>
      <c r="R385" s="81"/>
      <c r="S385" s="81">
        <f t="shared" si="34"/>
        <v>0</v>
      </c>
      <c r="T385" s="81"/>
      <c r="U385" s="81">
        <f t="shared" si="35"/>
        <v>0</v>
      </c>
      <c r="V385" s="81"/>
      <c r="W385" s="81">
        <f t="shared" si="36"/>
        <v>0</v>
      </c>
      <c r="X385" s="81"/>
      <c r="Y385" s="81">
        <f t="shared" si="37"/>
        <v>0</v>
      </c>
      <c r="Z385" s="81"/>
      <c r="AA385" s="81"/>
      <c r="AB385" s="81"/>
      <c r="AC385" s="62"/>
      <c r="AD385" s="77"/>
    </row>
    <row r="386" spans="1:30" s="76" customFormat="1" x14ac:dyDescent="0.25">
      <c r="A386" s="62">
        <v>383</v>
      </c>
      <c r="B386" s="62">
        <v>7002</v>
      </c>
      <c r="C386" s="62">
        <v>2</v>
      </c>
      <c r="D386" s="77" t="s">
        <v>549</v>
      </c>
      <c r="E386" s="77" t="s">
        <v>72</v>
      </c>
      <c r="F386" s="62"/>
      <c r="G386" s="62" t="s">
        <v>52</v>
      </c>
      <c r="H386" s="77" t="s">
        <v>73</v>
      </c>
      <c r="I386" s="62">
        <v>1</v>
      </c>
      <c r="J386" s="62">
        <v>1</v>
      </c>
      <c r="K386" s="62" t="s">
        <v>47</v>
      </c>
      <c r="L386" s="62" t="s">
        <v>61</v>
      </c>
      <c r="M386" s="62" t="s">
        <v>53</v>
      </c>
      <c r="N386" s="62" t="s">
        <v>60</v>
      </c>
      <c r="O386" s="62"/>
      <c r="P386" s="62"/>
      <c r="Q386" s="62"/>
      <c r="R386" s="81"/>
      <c r="S386" s="81">
        <f t="shared" si="34"/>
        <v>0</v>
      </c>
      <c r="T386" s="81"/>
      <c r="U386" s="81">
        <f t="shared" si="35"/>
        <v>0</v>
      </c>
      <c r="V386" s="81"/>
      <c r="W386" s="81">
        <f t="shared" si="36"/>
        <v>0</v>
      </c>
      <c r="X386" s="81"/>
      <c r="Y386" s="81">
        <f t="shared" si="37"/>
        <v>0</v>
      </c>
      <c r="Z386" s="81"/>
      <c r="AA386" s="81"/>
      <c r="AB386" s="81"/>
      <c r="AC386" s="62"/>
      <c r="AD386" s="77"/>
    </row>
    <row r="387" spans="1:30" s="76" customFormat="1" x14ac:dyDescent="0.25">
      <c r="A387" s="62">
        <v>384</v>
      </c>
      <c r="B387" s="62">
        <v>7003</v>
      </c>
      <c r="C387" s="62">
        <v>2</v>
      </c>
      <c r="D387" s="77" t="s">
        <v>549</v>
      </c>
      <c r="E387" s="77" t="s">
        <v>74</v>
      </c>
      <c r="F387" s="62"/>
      <c r="G387" s="62" t="s">
        <v>76</v>
      </c>
      <c r="H387" s="77" t="s">
        <v>75</v>
      </c>
      <c r="I387" s="62">
        <v>1</v>
      </c>
      <c r="J387" s="62">
        <v>1</v>
      </c>
      <c r="K387" s="62" t="s">
        <v>47</v>
      </c>
      <c r="L387" s="62" t="s">
        <v>61</v>
      </c>
      <c r="M387" s="62" t="s">
        <v>53</v>
      </c>
      <c r="N387" s="62" t="s">
        <v>60</v>
      </c>
      <c r="O387" s="62"/>
      <c r="P387" s="62"/>
      <c r="Q387" s="62"/>
      <c r="R387" s="81"/>
      <c r="S387" s="81">
        <f t="shared" si="34"/>
        <v>0</v>
      </c>
      <c r="T387" s="81"/>
      <c r="U387" s="81">
        <f t="shared" si="35"/>
        <v>0</v>
      </c>
      <c r="V387" s="81"/>
      <c r="W387" s="81">
        <f t="shared" si="36"/>
        <v>0</v>
      </c>
      <c r="X387" s="81"/>
      <c r="Y387" s="81">
        <f t="shared" si="37"/>
        <v>0</v>
      </c>
      <c r="Z387" s="81"/>
      <c r="AA387" s="81"/>
      <c r="AB387" s="81"/>
      <c r="AC387" s="62"/>
      <c r="AD387" s="77"/>
    </row>
    <row r="388" spans="1:30" s="76" customFormat="1" x14ac:dyDescent="0.25">
      <c r="A388" s="61">
        <v>385</v>
      </c>
      <c r="B388" s="61">
        <v>107</v>
      </c>
      <c r="C388" s="61">
        <v>1</v>
      </c>
      <c r="D388" s="76" t="s">
        <v>49</v>
      </c>
      <c r="E388" s="76" t="s">
        <v>551</v>
      </c>
      <c r="F388" s="61" t="s">
        <v>971</v>
      </c>
      <c r="G388" s="61" t="s">
        <v>52</v>
      </c>
      <c r="H388" s="76" t="s">
        <v>552</v>
      </c>
      <c r="I388" s="61">
        <v>1</v>
      </c>
      <c r="J388" s="61">
        <v>1</v>
      </c>
      <c r="K388" s="61" t="s">
        <v>47</v>
      </c>
      <c r="L388" s="61" t="s">
        <v>51</v>
      </c>
      <c r="M388" s="61" t="s">
        <v>53</v>
      </c>
      <c r="N388" s="61" t="s">
        <v>48</v>
      </c>
      <c r="O388" s="61" t="s">
        <v>969</v>
      </c>
      <c r="P388" s="61"/>
      <c r="Q388" s="61"/>
      <c r="R388" s="80">
        <f>VLOOKUP(E:E,'[1]853-334065-009'!$A:$F,6,0)</f>
        <v>52.120799999999996</v>
      </c>
      <c r="S388" s="80">
        <f t="shared" ref="S388:S451" si="44">J388*R388</f>
        <v>52.120799999999996</v>
      </c>
      <c r="T388" s="80">
        <f>VLOOKUP(E:E,'[1]853-334065-009'!$A:$H,8,0)</f>
        <v>50.749200000000002</v>
      </c>
      <c r="U388" s="80">
        <f t="shared" ref="U388:U451" si="45">J388*T388</f>
        <v>50.749200000000002</v>
      </c>
      <c r="V388" s="80">
        <f>VLOOKUP(E:E,'[1]853-334065-009'!$A:$J,10,0)</f>
        <v>49.377600000000001</v>
      </c>
      <c r="W388" s="80">
        <f t="shared" ref="W388:W451" si="46">J388*V388</f>
        <v>49.377600000000001</v>
      </c>
      <c r="X388" s="80">
        <f>VLOOKUP(E:E,'[1]853-334065-009'!$A:$L,12,0)</f>
        <v>48.006</v>
      </c>
      <c r="Y388" s="80">
        <f t="shared" ref="Y388:Y451" si="47">J388*X388</f>
        <v>48.006</v>
      </c>
      <c r="Z388" s="80">
        <f>VLOOKUP(E:E,'[2]costed bom'!$E$2:$AA$941,23,0)</f>
        <v>80</v>
      </c>
      <c r="AA388" s="80">
        <f>J388*Z388</f>
        <v>80</v>
      </c>
      <c r="AB388" s="80">
        <f>Y388-AA388</f>
        <v>-31.994</v>
      </c>
      <c r="AC388" s="61">
        <v>154</v>
      </c>
      <c r="AD388" s="76" t="s">
        <v>955</v>
      </c>
    </row>
    <row r="389" spans="1:30" s="77" customFormat="1" x14ac:dyDescent="0.25">
      <c r="A389" s="62">
        <v>386</v>
      </c>
      <c r="B389" s="62">
        <v>1</v>
      </c>
      <c r="C389" s="62">
        <v>2</v>
      </c>
      <c r="D389" s="77" t="s">
        <v>551</v>
      </c>
      <c r="E389" s="77" t="s">
        <v>553</v>
      </c>
      <c r="F389" s="62"/>
      <c r="G389" s="62" t="s">
        <v>52</v>
      </c>
      <c r="H389" s="77" t="s">
        <v>554</v>
      </c>
      <c r="I389" s="62">
        <v>1</v>
      </c>
      <c r="J389" s="62">
        <v>1</v>
      </c>
      <c r="K389" s="62" t="s">
        <v>47</v>
      </c>
      <c r="L389" s="62" t="s">
        <v>61</v>
      </c>
      <c r="M389" s="62" t="s">
        <v>53</v>
      </c>
      <c r="N389" s="62" t="s">
        <v>48</v>
      </c>
      <c r="O389" s="62"/>
      <c r="P389" s="62" t="s">
        <v>556</v>
      </c>
      <c r="Q389" s="62" t="s">
        <v>555</v>
      </c>
      <c r="R389" s="81"/>
      <c r="S389" s="81">
        <f t="shared" si="44"/>
        <v>0</v>
      </c>
      <c r="T389" s="81"/>
      <c r="U389" s="81">
        <f t="shared" si="45"/>
        <v>0</v>
      </c>
      <c r="V389" s="81"/>
      <c r="W389" s="81">
        <f t="shared" si="46"/>
        <v>0</v>
      </c>
      <c r="X389" s="81"/>
      <c r="Y389" s="81">
        <f t="shared" si="47"/>
        <v>0</v>
      </c>
      <c r="Z389" s="81"/>
      <c r="AA389" s="81"/>
      <c r="AB389" s="81"/>
      <c r="AC389" s="62"/>
    </row>
    <row r="390" spans="1:30" s="77" customFormat="1" x14ac:dyDescent="0.25">
      <c r="A390" s="62">
        <v>387</v>
      </c>
      <c r="B390" s="62">
        <v>2</v>
      </c>
      <c r="C390" s="62">
        <v>2</v>
      </c>
      <c r="D390" s="77" t="s">
        <v>551</v>
      </c>
      <c r="E390" s="77" t="s">
        <v>327</v>
      </c>
      <c r="F390" s="62"/>
      <c r="G390" s="62" t="s">
        <v>56</v>
      </c>
      <c r="H390" s="77" t="s">
        <v>328</v>
      </c>
      <c r="I390" s="62">
        <v>1</v>
      </c>
      <c r="J390" s="62">
        <v>1</v>
      </c>
      <c r="K390" s="62" t="s">
        <v>47</v>
      </c>
      <c r="L390" s="62" t="s">
        <v>61</v>
      </c>
      <c r="M390" s="62" t="s">
        <v>53</v>
      </c>
      <c r="N390" s="62" t="s">
        <v>48</v>
      </c>
      <c r="O390" s="62"/>
      <c r="P390" s="62" t="s">
        <v>232</v>
      </c>
      <c r="Q390" s="62">
        <v>1727040097</v>
      </c>
      <c r="R390" s="81"/>
      <c r="S390" s="81">
        <f t="shared" si="44"/>
        <v>0</v>
      </c>
      <c r="T390" s="81"/>
      <c r="U390" s="81">
        <f t="shared" si="45"/>
        <v>0</v>
      </c>
      <c r="V390" s="81"/>
      <c r="W390" s="81">
        <f t="shared" si="46"/>
        <v>0</v>
      </c>
      <c r="X390" s="81"/>
      <c r="Y390" s="81">
        <f t="shared" si="47"/>
        <v>0</v>
      </c>
      <c r="Z390" s="81"/>
      <c r="AA390" s="81"/>
      <c r="AB390" s="81"/>
      <c r="AC390" s="62"/>
    </row>
    <row r="391" spans="1:30" s="77" customFormat="1" x14ac:dyDescent="0.25">
      <c r="A391" s="62">
        <v>388</v>
      </c>
      <c r="B391" s="62">
        <v>3</v>
      </c>
      <c r="C391" s="62">
        <v>2</v>
      </c>
      <c r="D391" s="77" t="s">
        <v>551</v>
      </c>
      <c r="E391" s="77" t="s">
        <v>557</v>
      </c>
      <c r="F391" s="62"/>
      <c r="G391" s="62" t="s">
        <v>56</v>
      </c>
      <c r="H391" s="77" t="s">
        <v>558</v>
      </c>
      <c r="I391" s="62">
        <v>2</v>
      </c>
      <c r="J391" s="62">
        <v>2</v>
      </c>
      <c r="K391" s="62" t="s">
        <v>47</v>
      </c>
      <c r="L391" s="62" t="s">
        <v>61</v>
      </c>
      <c r="M391" s="62" t="s">
        <v>53</v>
      </c>
      <c r="N391" s="62" t="s">
        <v>48</v>
      </c>
      <c r="O391" s="62"/>
      <c r="P391" s="62" t="s">
        <v>556</v>
      </c>
      <c r="Q391" s="62" t="s">
        <v>559</v>
      </c>
      <c r="R391" s="81"/>
      <c r="S391" s="81">
        <f t="shared" si="44"/>
        <v>0</v>
      </c>
      <c r="T391" s="81"/>
      <c r="U391" s="81">
        <f t="shared" si="45"/>
        <v>0</v>
      </c>
      <c r="V391" s="81"/>
      <c r="W391" s="81">
        <f t="shared" si="46"/>
        <v>0</v>
      </c>
      <c r="X391" s="81"/>
      <c r="Y391" s="81">
        <f t="shared" si="47"/>
        <v>0</v>
      </c>
      <c r="Z391" s="81"/>
      <c r="AA391" s="81"/>
      <c r="AB391" s="81"/>
      <c r="AC391" s="62"/>
    </row>
    <row r="392" spans="1:30" s="77" customFormat="1" x14ac:dyDescent="0.25">
      <c r="A392" s="62">
        <v>389</v>
      </c>
      <c r="B392" s="62">
        <v>4</v>
      </c>
      <c r="C392" s="62">
        <v>2</v>
      </c>
      <c r="D392" s="77" t="s">
        <v>551</v>
      </c>
      <c r="E392" s="77" t="s">
        <v>248</v>
      </c>
      <c r="F392" s="62"/>
      <c r="G392" s="62" t="s">
        <v>56</v>
      </c>
      <c r="H392" s="77" t="s">
        <v>249</v>
      </c>
      <c r="I392" s="62">
        <v>4</v>
      </c>
      <c r="J392" s="62">
        <v>4</v>
      </c>
      <c r="K392" s="62" t="s">
        <v>47</v>
      </c>
      <c r="L392" s="62" t="s">
        <v>61</v>
      </c>
      <c r="M392" s="62" t="s">
        <v>53</v>
      </c>
      <c r="N392" s="62" t="s">
        <v>48</v>
      </c>
      <c r="O392" s="62"/>
      <c r="P392" s="62" t="s">
        <v>232</v>
      </c>
      <c r="Q392" s="62">
        <v>1731120066</v>
      </c>
      <c r="R392" s="81"/>
      <c r="S392" s="81">
        <f t="shared" si="44"/>
        <v>0</v>
      </c>
      <c r="T392" s="81"/>
      <c r="U392" s="81">
        <f t="shared" si="45"/>
        <v>0</v>
      </c>
      <c r="V392" s="81"/>
      <c r="W392" s="81">
        <f t="shared" si="46"/>
        <v>0</v>
      </c>
      <c r="X392" s="81"/>
      <c r="Y392" s="81">
        <f t="shared" si="47"/>
        <v>0</v>
      </c>
      <c r="Z392" s="81"/>
      <c r="AA392" s="81"/>
      <c r="AB392" s="81"/>
      <c r="AC392" s="62"/>
    </row>
    <row r="393" spans="1:30" s="77" customFormat="1" x14ac:dyDescent="0.25">
      <c r="A393" s="62">
        <v>390</v>
      </c>
      <c r="B393" s="62">
        <v>5</v>
      </c>
      <c r="C393" s="62">
        <v>2</v>
      </c>
      <c r="D393" s="77" t="s">
        <v>551</v>
      </c>
      <c r="E393" s="77" t="s">
        <v>560</v>
      </c>
      <c r="F393" s="62"/>
      <c r="G393" s="62" t="s">
        <v>52</v>
      </c>
      <c r="H393" s="77" t="s">
        <v>561</v>
      </c>
      <c r="I393" s="62">
        <v>7</v>
      </c>
      <c r="J393" s="62">
        <v>7</v>
      </c>
      <c r="K393" s="62" t="s">
        <v>191</v>
      </c>
      <c r="L393" s="62" t="s">
        <v>61</v>
      </c>
      <c r="M393" s="62" t="s">
        <v>53</v>
      </c>
      <c r="N393" s="62" t="s">
        <v>48</v>
      </c>
      <c r="O393" s="62"/>
      <c r="P393" s="62" t="s">
        <v>321</v>
      </c>
      <c r="Q393" s="62">
        <v>8719</v>
      </c>
      <c r="R393" s="81"/>
      <c r="S393" s="81">
        <f t="shared" si="44"/>
        <v>0</v>
      </c>
      <c r="T393" s="81"/>
      <c r="U393" s="81">
        <f t="shared" si="45"/>
        <v>0</v>
      </c>
      <c r="V393" s="81"/>
      <c r="W393" s="81">
        <f t="shared" si="46"/>
        <v>0</v>
      </c>
      <c r="X393" s="81"/>
      <c r="Y393" s="81">
        <f t="shared" si="47"/>
        <v>0</v>
      </c>
      <c r="Z393" s="81"/>
      <c r="AA393" s="81"/>
      <c r="AB393" s="81"/>
      <c r="AC393" s="62"/>
    </row>
    <row r="394" spans="1:30" s="77" customFormat="1" x14ac:dyDescent="0.25">
      <c r="A394" s="62">
        <v>391</v>
      </c>
      <c r="B394" s="62">
        <v>6</v>
      </c>
      <c r="C394" s="62">
        <v>2</v>
      </c>
      <c r="D394" s="77" t="s">
        <v>551</v>
      </c>
      <c r="E394" s="77" t="s">
        <v>300</v>
      </c>
      <c r="F394" s="62"/>
      <c r="G394" s="62" t="s">
        <v>52</v>
      </c>
      <c r="H394" s="77" t="s">
        <v>301</v>
      </c>
      <c r="I394" s="62">
        <v>0.5</v>
      </c>
      <c r="J394" s="62">
        <v>0.5</v>
      </c>
      <c r="K394" s="62" t="s">
        <v>191</v>
      </c>
      <c r="L394" s="62" t="s">
        <v>61</v>
      </c>
      <c r="M394" s="62" t="s">
        <v>53</v>
      </c>
      <c r="N394" s="62" t="s">
        <v>48</v>
      </c>
      <c r="O394" s="62"/>
      <c r="P394" s="62" t="s">
        <v>303</v>
      </c>
      <c r="Q394" s="62" t="s">
        <v>302</v>
      </c>
      <c r="R394" s="81"/>
      <c r="S394" s="81">
        <f t="shared" si="44"/>
        <v>0</v>
      </c>
      <c r="T394" s="81"/>
      <c r="U394" s="81">
        <f t="shared" si="45"/>
        <v>0</v>
      </c>
      <c r="V394" s="81"/>
      <c r="W394" s="81">
        <f t="shared" si="46"/>
        <v>0</v>
      </c>
      <c r="X394" s="81"/>
      <c r="Y394" s="81">
        <f t="shared" si="47"/>
        <v>0</v>
      </c>
      <c r="Z394" s="81"/>
      <c r="AA394" s="81"/>
      <c r="AB394" s="81"/>
      <c r="AC394" s="62"/>
    </row>
    <row r="395" spans="1:30" s="77" customFormat="1" x14ac:dyDescent="0.25">
      <c r="A395" s="62">
        <v>392</v>
      </c>
      <c r="B395" s="62">
        <v>7</v>
      </c>
      <c r="C395" s="62">
        <v>2</v>
      </c>
      <c r="D395" s="77" t="s">
        <v>551</v>
      </c>
      <c r="E395" s="77" t="s">
        <v>276</v>
      </c>
      <c r="F395" s="62"/>
      <c r="G395" s="62" t="s">
        <v>52</v>
      </c>
      <c r="H395" s="77" t="s">
        <v>277</v>
      </c>
      <c r="I395" s="62">
        <v>2</v>
      </c>
      <c r="J395" s="62">
        <v>2</v>
      </c>
      <c r="K395" s="62" t="s">
        <v>47</v>
      </c>
      <c r="L395" s="62" t="s">
        <v>61</v>
      </c>
      <c r="M395" s="62" t="s">
        <v>53</v>
      </c>
      <c r="N395" s="62" t="s">
        <v>48</v>
      </c>
      <c r="O395" s="62"/>
      <c r="P395" s="62" t="s">
        <v>211</v>
      </c>
      <c r="Q395" s="62" t="s">
        <v>278</v>
      </c>
      <c r="R395" s="81"/>
      <c r="S395" s="81">
        <f t="shared" si="44"/>
        <v>0</v>
      </c>
      <c r="T395" s="81"/>
      <c r="U395" s="81">
        <f t="shared" si="45"/>
        <v>0</v>
      </c>
      <c r="V395" s="81"/>
      <c r="W395" s="81">
        <f t="shared" si="46"/>
        <v>0</v>
      </c>
      <c r="X395" s="81"/>
      <c r="Y395" s="81">
        <f t="shared" si="47"/>
        <v>0</v>
      </c>
      <c r="Z395" s="81"/>
      <c r="AA395" s="81"/>
      <c r="AB395" s="81"/>
      <c r="AC395" s="62"/>
    </row>
    <row r="396" spans="1:30" s="77" customFormat="1" x14ac:dyDescent="0.25">
      <c r="A396" s="62">
        <v>393</v>
      </c>
      <c r="B396" s="62">
        <v>8</v>
      </c>
      <c r="C396" s="62">
        <v>2</v>
      </c>
      <c r="D396" s="77" t="s">
        <v>551</v>
      </c>
      <c r="E396" s="77" t="s">
        <v>233</v>
      </c>
      <c r="F396" s="62"/>
      <c r="G396" s="62" t="s">
        <v>52</v>
      </c>
      <c r="H396" s="77" t="s">
        <v>234</v>
      </c>
      <c r="I396" s="62">
        <v>1</v>
      </c>
      <c r="J396" s="62">
        <v>1</v>
      </c>
      <c r="K396" s="62" t="s">
        <v>191</v>
      </c>
      <c r="L396" s="62" t="s">
        <v>61</v>
      </c>
      <c r="M396" s="62" t="s">
        <v>53</v>
      </c>
      <c r="N396" s="62" t="s">
        <v>48</v>
      </c>
      <c r="O396" s="62"/>
      <c r="P396" s="62" t="s">
        <v>236</v>
      </c>
      <c r="Q396" s="62" t="s">
        <v>235</v>
      </c>
      <c r="R396" s="81"/>
      <c r="S396" s="81">
        <f t="shared" si="44"/>
        <v>0</v>
      </c>
      <c r="T396" s="81"/>
      <c r="U396" s="81">
        <f t="shared" si="45"/>
        <v>0</v>
      </c>
      <c r="V396" s="81"/>
      <c r="W396" s="81">
        <f t="shared" si="46"/>
        <v>0</v>
      </c>
      <c r="X396" s="81"/>
      <c r="Y396" s="81">
        <f t="shared" si="47"/>
        <v>0</v>
      </c>
      <c r="Z396" s="81"/>
      <c r="AA396" s="81"/>
      <c r="AB396" s="81"/>
      <c r="AC396" s="62"/>
    </row>
    <row r="397" spans="1:30" s="77" customFormat="1" x14ac:dyDescent="0.25">
      <c r="A397" s="62">
        <v>394</v>
      </c>
      <c r="B397" s="62">
        <v>9</v>
      </c>
      <c r="C397" s="62">
        <v>2</v>
      </c>
      <c r="D397" s="77" t="s">
        <v>551</v>
      </c>
      <c r="E397" s="77" t="s">
        <v>562</v>
      </c>
      <c r="F397" s="62"/>
      <c r="G397" s="62" t="s">
        <v>52</v>
      </c>
      <c r="H397" s="77" t="s">
        <v>563</v>
      </c>
      <c r="I397" s="62">
        <v>1</v>
      </c>
      <c r="J397" s="62">
        <v>1</v>
      </c>
      <c r="K397" s="62" t="s">
        <v>191</v>
      </c>
      <c r="L397" s="62" t="s">
        <v>61</v>
      </c>
      <c r="M397" s="62" t="s">
        <v>53</v>
      </c>
      <c r="N397" s="62" t="s">
        <v>48</v>
      </c>
      <c r="O397" s="62"/>
      <c r="P397" s="62" t="s">
        <v>222</v>
      </c>
      <c r="Q397" s="62">
        <v>1181</v>
      </c>
      <c r="R397" s="81"/>
      <c r="S397" s="81">
        <f t="shared" si="44"/>
        <v>0</v>
      </c>
      <c r="T397" s="81"/>
      <c r="U397" s="81">
        <f t="shared" si="45"/>
        <v>0</v>
      </c>
      <c r="V397" s="81"/>
      <c r="W397" s="81">
        <f t="shared" si="46"/>
        <v>0</v>
      </c>
      <c r="X397" s="81"/>
      <c r="Y397" s="81">
        <f t="shared" si="47"/>
        <v>0</v>
      </c>
      <c r="Z397" s="81"/>
      <c r="AA397" s="81"/>
      <c r="AB397" s="81"/>
      <c r="AC397" s="62"/>
    </row>
    <row r="398" spans="1:30" s="77" customFormat="1" x14ac:dyDescent="0.25">
      <c r="A398" s="62">
        <v>395</v>
      </c>
      <c r="B398" s="62">
        <v>11</v>
      </c>
      <c r="C398" s="62">
        <v>2</v>
      </c>
      <c r="D398" s="77" t="s">
        <v>551</v>
      </c>
      <c r="E398" s="77" t="s">
        <v>564</v>
      </c>
      <c r="F398" s="62"/>
      <c r="G398" s="62" t="s">
        <v>52</v>
      </c>
      <c r="H398" s="77" t="s">
        <v>565</v>
      </c>
      <c r="I398" s="62">
        <v>1</v>
      </c>
      <c r="J398" s="62">
        <v>1</v>
      </c>
      <c r="K398" s="62" t="s">
        <v>47</v>
      </c>
      <c r="L398" s="62" t="s">
        <v>61</v>
      </c>
      <c r="M398" s="62" t="s">
        <v>53</v>
      </c>
      <c r="N398" s="62" t="s">
        <v>48</v>
      </c>
      <c r="O398" s="62"/>
      <c r="P398" s="62" t="s">
        <v>556</v>
      </c>
      <c r="Q398" s="62" t="s">
        <v>566</v>
      </c>
      <c r="R398" s="81"/>
      <c r="S398" s="81">
        <f t="shared" si="44"/>
        <v>0</v>
      </c>
      <c r="T398" s="81"/>
      <c r="U398" s="81">
        <f t="shared" si="45"/>
        <v>0</v>
      </c>
      <c r="V398" s="81"/>
      <c r="W398" s="81">
        <f t="shared" si="46"/>
        <v>0</v>
      </c>
      <c r="X398" s="81"/>
      <c r="Y398" s="81">
        <f t="shared" si="47"/>
        <v>0</v>
      </c>
      <c r="Z398" s="81"/>
      <c r="AA398" s="81"/>
      <c r="AB398" s="81"/>
      <c r="AC398" s="62"/>
    </row>
    <row r="399" spans="1:30" s="77" customFormat="1" x14ac:dyDescent="0.25">
      <c r="A399" s="62">
        <v>396</v>
      </c>
      <c r="B399" s="62">
        <v>12</v>
      </c>
      <c r="C399" s="62">
        <v>2</v>
      </c>
      <c r="D399" s="77" t="s">
        <v>551</v>
      </c>
      <c r="E399" s="77" t="s">
        <v>567</v>
      </c>
      <c r="F399" s="62"/>
      <c r="G399" s="62" t="s">
        <v>62</v>
      </c>
      <c r="H399" s="77" t="s">
        <v>568</v>
      </c>
      <c r="I399" s="62">
        <v>1</v>
      </c>
      <c r="J399" s="62">
        <v>1</v>
      </c>
      <c r="K399" s="62" t="s">
        <v>47</v>
      </c>
      <c r="L399" s="62" t="s">
        <v>61</v>
      </c>
      <c r="M399" s="62" t="s">
        <v>53</v>
      </c>
      <c r="N399" s="62" t="s">
        <v>48</v>
      </c>
      <c r="O399" s="62"/>
      <c r="P399" s="62" t="s">
        <v>569</v>
      </c>
      <c r="Q399" s="62">
        <v>1727040098</v>
      </c>
      <c r="R399" s="81"/>
      <c r="S399" s="81">
        <f t="shared" si="44"/>
        <v>0</v>
      </c>
      <c r="T399" s="81"/>
      <c r="U399" s="81">
        <f t="shared" si="45"/>
        <v>0</v>
      </c>
      <c r="V399" s="81"/>
      <c r="W399" s="81">
        <f t="shared" si="46"/>
        <v>0</v>
      </c>
      <c r="X399" s="81"/>
      <c r="Y399" s="81">
        <f t="shared" si="47"/>
        <v>0</v>
      </c>
      <c r="Z399" s="81"/>
      <c r="AA399" s="81"/>
      <c r="AB399" s="81"/>
      <c r="AC399" s="62"/>
    </row>
    <row r="400" spans="1:30" s="77" customFormat="1" x14ac:dyDescent="0.25">
      <c r="A400" s="62">
        <v>397</v>
      </c>
      <c r="B400" s="62">
        <v>13</v>
      </c>
      <c r="C400" s="62">
        <v>2</v>
      </c>
      <c r="D400" s="77" t="s">
        <v>551</v>
      </c>
      <c r="E400" s="77" t="s">
        <v>570</v>
      </c>
      <c r="F400" s="62"/>
      <c r="G400" s="62" t="s">
        <v>56</v>
      </c>
      <c r="H400" s="77" t="s">
        <v>571</v>
      </c>
      <c r="I400" s="62">
        <v>2</v>
      </c>
      <c r="J400" s="62">
        <v>2</v>
      </c>
      <c r="K400" s="62" t="s">
        <v>47</v>
      </c>
      <c r="L400" s="62" t="s">
        <v>61</v>
      </c>
      <c r="M400" s="62" t="s">
        <v>53</v>
      </c>
      <c r="N400" s="62" t="s">
        <v>48</v>
      </c>
      <c r="O400" s="62"/>
      <c r="P400" s="62" t="s">
        <v>556</v>
      </c>
      <c r="Q400" s="62" t="s">
        <v>572</v>
      </c>
      <c r="R400" s="81"/>
      <c r="S400" s="81">
        <f t="shared" si="44"/>
        <v>0</v>
      </c>
      <c r="T400" s="81"/>
      <c r="U400" s="81">
        <f t="shared" si="45"/>
        <v>0</v>
      </c>
      <c r="V400" s="81"/>
      <c r="W400" s="81">
        <f t="shared" si="46"/>
        <v>0</v>
      </c>
      <c r="X400" s="81"/>
      <c r="Y400" s="81">
        <f t="shared" si="47"/>
        <v>0</v>
      </c>
      <c r="Z400" s="81"/>
      <c r="AA400" s="81"/>
      <c r="AB400" s="81"/>
      <c r="AC400" s="62"/>
    </row>
    <row r="401" spans="1:30" s="76" customFormat="1" x14ac:dyDescent="0.25">
      <c r="A401" s="62">
        <v>398</v>
      </c>
      <c r="B401" s="62">
        <v>7000</v>
      </c>
      <c r="C401" s="62">
        <v>2</v>
      </c>
      <c r="D401" s="77" t="s">
        <v>551</v>
      </c>
      <c r="E401" s="77" t="s">
        <v>573</v>
      </c>
      <c r="F401" s="62"/>
      <c r="G401" s="62" t="s">
        <v>52</v>
      </c>
      <c r="H401" s="77" t="s">
        <v>574</v>
      </c>
      <c r="I401" s="62">
        <v>1</v>
      </c>
      <c r="J401" s="62">
        <v>1</v>
      </c>
      <c r="K401" s="62" t="s">
        <v>47</v>
      </c>
      <c r="L401" s="62" t="s">
        <v>51</v>
      </c>
      <c r="M401" s="62" t="s">
        <v>53</v>
      </c>
      <c r="N401" s="62" t="s">
        <v>60</v>
      </c>
      <c r="O401" s="62"/>
      <c r="P401" s="62"/>
      <c r="Q401" s="62"/>
      <c r="R401" s="81"/>
      <c r="S401" s="81">
        <f t="shared" si="44"/>
        <v>0</v>
      </c>
      <c r="T401" s="81"/>
      <c r="U401" s="81">
        <f t="shared" si="45"/>
        <v>0</v>
      </c>
      <c r="V401" s="81"/>
      <c r="W401" s="81">
        <f t="shared" si="46"/>
        <v>0</v>
      </c>
      <c r="X401" s="81"/>
      <c r="Y401" s="81">
        <f t="shared" si="47"/>
        <v>0</v>
      </c>
      <c r="Z401" s="81"/>
      <c r="AA401" s="81"/>
      <c r="AB401" s="81"/>
      <c r="AC401" s="62"/>
      <c r="AD401" s="77"/>
    </row>
    <row r="402" spans="1:30" s="76" customFormat="1" x14ac:dyDescent="0.25">
      <c r="A402" s="62">
        <v>399</v>
      </c>
      <c r="B402" s="62">
        <v>7001</v>
      </c>
      <c r="C402" s="62">
        <v>2</v>
      </c>
      <c r="D402" s="77" t="s">
        <v>551</v>
      </c>
      <c r="E402" s="77" t="s">
        <v>253</v>
      </c>
      <c r="F402" s="62"/>
      <c r="G402" s="62" t="s">
        <v>255</v>
      </c>
      <c r="H402" s="77" t="s">
        <v>254</v>
      </c>
      <c r="I402" s="62">
        <v>1</v>
      </c>
      <c r="J402" s="62">
        <v>1</v>
      </c>
      <c r="K402" s="62" t="s">
        <v>47</v>
      </c>
      <c r="L402" s="62" t="s">
        <v>61</v>
      </c>
      <c r="M402" s="62" t="s">
        <v>53</v>
      </c>
      <c r="N402" s="62" t="s">
        <v>60</v>
      </c>
      <c r="O402" s="62"/>
      <c r="P402" s="62"/>
      <c r="Q402" s="62"/>
      <c r="R402" s="81"/>
      <c r="S402" s="81">
        <f t="shared" si="44"/>
        <v>0</v>
      </c>
      <c r="T402" s="81"/>
      <c r="U402" s="81">
        <f t="shared" si="45"/>
        <v>0</v>
      </c>
      <c r="V402" s="81"/>
      <c r="W402" s="81">
        <f t="shared" si="46"/>
        <v>0</v>
      </c>
      <c r="X402" s="81"/>
      <c r="Y402" s="81">
        <f t="shared" si="47"/>
        <v>0</v>
      </c>
      <c r="Z402" s="81"/>
      <c r="AA402" s="81"/>
      <c r="AB402" s="81"/>
      <c r="AC402" s="62"/>
      <c r="AD402" s="77"/>
    </row>
    <row r="403" spans="1:30" s="76" customFormat="1" x14ac:dyDescent="0.25">
      <c r="A403" s="62">
        <v>400</v>
      </c>
      <c r="B403" s="62">
        <v>7000</v>
      </c>
      <c r="C403" s="62">
        <v>3</v>
      </c>
      <c r="D403" s="77" t="s">
        <v>253</v>
      </c>
      <c r="E403" s="77" t="s">
        <v>77</v>
      </c>
      <c r="F403" s="62"/>
      <c r="G403" s="62" t="s">
        <v>79</v>
      </c>
      <c r="H403" s="77" t="s">
        <v>78</v>
      </c>
      <c r="I403" s="62">
        <v>1</v>
      </c>
      <c r="J403" s="62">
        <v>1</v>
      </c>
      <c r="K403" s="62" t="s">
        <v>47</v>
      </c>
      <c r="L403" s="62" t="s">
        <v>61</v>
      </c>
      <c r="M403" s="62" t="s">
        <v>53</v>
      </c>
      <c r="N403" s="62" t="s">
        <v>60</v>
      </c>
      <c r="O403" s="62"/>
      <c r="P403" s="62"/>
      <c r="Q403" s="62"/>
      <c r="R403" s="81"/>
      <c r="S403" s="81">
        <f t="shared" si="44"/>
        <v>0</v>
      </c>
      <c r="T403" s="81"/>
      <c r="U403" s="81">
        <f t="shared" si="45"/>
        <v>0</v>
      </c>
      <c r="V403" s="81"/>
      <c r="W403" s="81">
        <f t="shared" si="46"/>
        <v>0</v>
      </c>
      <c r="X403" s="81"/>
      <c r="Y403" s="81">
        <f t="shared" si="47"/>
        <v>0</v>
      </c>
      <c r="Z403" s="81"/>
      <c r="AA403" s="81"/>
      <c r="AB403" s="81"/>
      <c r="AC403" s="62"/>
      <c r="AD403" s="77"/>
    </row>
    <row r="404" spans="1:30" s="76" customFormat="1" x14ac:dyDescent="0.25">
      <c r="A404" s="62">
        <v>401</v>
      </c>
      <c r="B404" s="62">
        <v>7002</v>
      </c>
      <c r="C404" s="62">
        <v>3</v>
      </c>
      <c r="D404" s="77" t="s">
        <v>253</v>
      </c>
      <c r="E404" s="77" t="s">
        <v>256</v>
      </c>
      <c r="F404" s="62"/>
      <c r="G404" s="62" t="s">
        <v>52</v>
      </c>
      <c r="H404" s="77" t="s">
        <v>257</v>
      </c>
      <c r="I404" s="62">
        <v>1</v>
      </c>
      <c r="J404" s="62">
        <v>1</v>
      </c>
      <c r="K404" s="62" t="s">
        <v>47</v>
      </c>
      <c r="L404" s="62" t="s">
        <v>61</v>
      </c>
      <c r="M404" s="62" t="s">
        <v>53</v>
      </c>
      <c r="N404" s="62" t="s">
        <v>60</v>
      </c>
      <c r="O404" s="62"/>
      <c r="P404" s="62" t="s">
        <v>258</v>
      </c>
      <c r="Q404" s="62">
        <v>14270</v>
      </c>
      <c r="R404" s="81"/>
      <c r="S404" s="81">
        <f t="shared" si="44"/>
        <v>0</v>
      </c>
      <c r="T404" s="81"/>
      <c r="U404" s="81">
        <f t="shared" si="45"/>
        <v>0</v>
      </c>
      <c r="V404" s="81"/>
      <c r="W404" s="81">
        <f t="shared" si="46"/>
        <v>0</v>
      </c>
      <c r="X404" s="81"/>
      <c r="Y404" s="81">
        <f t="shared" si="47"/>
        <v>0</v>
      </c>
      <c r="Z404" s="81"/>
      <c r="AA404" s="81"/>
      <c r="AB404" s="81"/>
      <c r="AC404" s="62"/>
      <c r="AD404" s="77"/>
    </row>
    <row r="405" spans="1:30" s="76" customFormat="1" x14ac:dyDescent="0.25">
      <c r="A405" s="62">
        <v>402</v>
      </c>
      <c r="B405" s="62">
        <v>7003</v>
      </c>
      <c r="C405" s="62">
        <v>3</v>
      </c>
      <c r="D405" s="77" t="s">
        <v>253</v>
      </c>
      <c r="E405" s="77" t="s">
        <v>259</v>
      </c>
      <c r="F405" s="62"/>
      <c r="G405" s="62" t="s">
        <v>52</v>
      </c>
      <c r="H405" s="77" t="s">
        <v>260</v>
      </c>
      <c r="I405" s="62">
        <v>1</v>
      </c>
      <c r="J405" s="62">
        <v>1</v>
      </c>
      <c r="K405" s="62" t="s">
        <v>47</v>
      </c>
      <c r="L405" s="62" t="s">
        <v>61</v>
      </c>
      <c r="M405" s="62" t="s">
        <v>53</v>
      </c>
      <c r="N405" s="62" t="s">
        <v>60</v>
      </c>
      <c r="O405" s="62"/>
      <c r="P405" s="62" t="s">
        <v>244</v>
      </c>
      <c r="Q405" s="62" t="s">
        <v>261</v>
      </c>
      <c r="R405" s="81"/>
      <c r="S405" s="81">
        <f t="shared" si="44"/>
        <v>0</v>
      </c>
      <c r="T405" s="81"/>
      <c r="U405" s="81">
        <f t="shared" si="45"/>
        <v>0</v>
      </c>
      <c r="V405" s="81"/>
      <c r="W405" s="81">
        <f t="shared" si="46"/>
        <v>0</v>
      </c>
      <c r="X405" s="81"/>
      <c r="Y405" s="81">
        <f t="shared" si="47"/>
        <v>0</v>
      </c>
      <c r="Z405" s="81"/>
      <c r="AA405" s="81"/>
      <c r="AB405" s="81"/>
      <c r="AC405" s="62"/>
      <c r="AD405" s="77"/>
    </row>
    <row r="406" spans="1:30" s="76" customFormat="1" x14ac:dyDescent="0.25">
      <c r="A406" s="62">
        <v>403</v>
      </c>
      <c r="B406" s="62">
        <v>7004</v>
      </c>
      <c r="C406" s="62">
        <v>3</v>
      </c>
      <c r="D406" s="77" t="s">
        <v>253</v>
      </c>
      <c r="E406" s="77" t="s">
        <v>262</v>
      </c>
      <c r="F406" s="62"/>
      <c r="G406" s="62" t="s">
        <v>56</v>
      </c>
      <c r="H406" s="77" t="s">
        <v>263</v>
      </c>
      <c r="I406" s="62">
        <v>1</v>
      </c>
      <c r="J406" s="62">
        <v>1</v>
      </c>
      <c r="K406" s="62" t="s">
        <v>47</v>
      </c>
      <c r="L406" s="62" t="s">
        <v>61</v>
      </c>
      <c r="M406" s="62" t="s">
        <v>53</v>
      </c>
      <c r="N406" s="62" t="s">
        <v>60</v>
      </c>
      <c r="O406" s="62"/>
      <c r="P406" s="62" t="s">
        <v>244</v>
      </c>
      <c r="Q406" s="62" t="s">
        <v>264</v>
      </c>
      <c r="R406" s="81"/>
      <c r="S406" s="81">
        <f t="shared" si="44"/>
        <v>0</v>
      </c>
      <c r="T406" s="81"/>
      <c r="U406" s="81">
        <f t="shared" si="45"/>
        <v>0</v>
      </c>
      <c r="V406" s="81"/>
      <c r="W406" s="81">
        <f t="shared" si="46"/>
        <v>0</v>
      </c>
      <c r="X406" s="81"/>
      <c r="Y406" s="81">
        <f t="shared" si="47"/>
        <v>0</v>
      </c>
      <c r="Z406" s="81"/>
      <c r="AA406" s="81"/>
      <c r="AB406" s="81"/>
      <c r="AC406" s="62"/>
      <c r="AD406" s="77"/>
    </row>
    <row r="407" spans="1:30" s="76" customFormat="1" x14ac:dyDescent="0.25">
      <c r="A407" s="62">
        <v>404</v>
      </c>
      <c r="B407" s="62">
        <v>7005</v>
      </c>
      <c r="C407" s="62">
        <v>3</v>
      </c>
      <c r="D407" s="77" t="s">
        <v>253</v>
      </c>
      <c r="E407" s="77" t="s">
        <v>265</v>
      </c>
      <c r="F407" s="62"/>
      <c r="G407" s="62" t="s">
        <v>56</v>
      </c>
      <c r="H407" s="77" t="s">
        <v>266</v>
      </c>
      <c r="I407" s="62">
        <v>1</v>
      </c>
      <c r="J407" s="62">
        <v>1</v>
      </c>
      <c r="K407" s="62" t="s">
        <v>47</v>
      </c>
      <c r="L407" s="62" t="s">
        <v>61</v>
      </c>
      <c r="M407" s="62" t="s">
        <v>53</v>
      </c>
      <c r="N407" s="62" t="s">
        <v>60</v>
      </c>
      <c r="O407" s="62"/>
      <c r="P407" s="62" t="s">
        <v>244</v>
      </c>
      <c r="Q407" s="62" t="s">
        <v>267</v>
      </c>
      <c r="R407" s="81"/>
      <c r="S407" s="81">
        <f t="shared" si="44"/>
        <v>0</v>
      </c>
      <c r="T407" s="81"/>
      <c r="U407" s="81">
        <f t="shared" si="45"/>
        <v>0</v>
      </c>
      <c r="V407" s="81"/>
      <c r="W407" s="81">
        <f t="shared" si="46"/>
        <v>0</v>
      </c>
      <c r="X407" s="81"/>
      <c r="Y407" s="81">
        <f t="shared" si="47"/>
        <v>0</v>
      </c>
      <c r="Z407" s="81"/>
      <c r="AA407" s="81"/>
      <c r="AB407" s="81"/>
      <c r="AC407" s="62"/>
      <c r="AD407" s="77"/>
    </row>
    <row r="408" spans="1:30" s="76" customFormat="1" x14ac:dyDescent="0.25">
      <c r="A408" s="62">
        <v>405</v>
      </c>
      <c r="B408" s="62">
        <v>7006</v>
      </c>
      <c r="C408" s="62">
        <v>3</v>
      </c>
      <c r="D408" s="77" t="s">
        <v>253</v>
      </c>
      <c r="E408" s="77" t="s">
        <v>268</v>
      </c>
      <c r="F408" s="62"/>
      <c r="G408" s="62" t="s">
        <v>52</v>
      </c>
      <c r="H408" s="77" t="s">
        <v>269</v>
      </c>
      <c r="I408" s="62">
        <v>1</v>
      </c>
      <c r="J408" s="62">
        <v>1</v>
      </c>
      <c r="K408" s="62" t="s">
        <v>47</v>
      </c>
      <c r="L408" s="62" t="s">
        <v>61</v>
      </c>
      <c r="M408" s="62" t="s">
        <v>53</v>
      </c>
      <c r="N408" s="62" t="s">
        <v>60</v>
      </c>
      <c r="O408" s="62"/>
      <c r="P408" s="62"/>
      <c r="Q408" s="62"/>
      <c r="R408" s="81"/>
      <c r="S408" s="81">
        <f t="shared" si="44"/>
        <v>0</v>
      </c>
      <c r="T408" s="81"/>
      <c r="U408" s="81">
        <f t="shared" si="45"/>
        <v>0</v>
      </c>
      <c r="V408" s="81"/>
      <c r="W408" s="81">
        <f t="shared" si="46"/>
        <v>0</v>
      </c>
      <c r="X408" s="81"/>
      <c r="Y408" s="81">
        <f t="shared" si="47"/>
        <v>0</v>
      </c>
      <c r="Z408" s="81"/>
      <c r="AA408" s="81"/>
      <c r="AB408" s="81"/>
      <c r="AC408" s="62"/>
      <c r="AD408" s="77"/>
    </row>
    <row r="409" spans="1:30" s="76" customFormat="1" x14ac:dyDescent="0.25">
      <c r="A409" s="62">
        <v>406</v>
      </c>
      <c r="B409" s="62">
        <v>7007</v>
      </c>
      <c r="C409" s="62">
        <v>3</v>
      </c>
      <c r="D409" s="77" t="s">
        <v>253</v>
      </c>
      <c r="E409" s="77" t="s">
        <v>270</v>
      </c>
      <c r="F409" s="62"/>
      <c r="G409" s="62" t="s">
        <v>52</v>
      </c>
      <c r="H409" s="77" t="s">
        <v>271</v>
      </c>
      <c r="I409" s="62">
        <v>1</v>
      </c>
      <c r="J409" s="62">
        <v>1</v>
      </c>
      <c r="K409" s="62" t="s">
        <v>47</v>
      </c>
      <c r="L409" s="62" t="s">
        <v>61</v>
      </c>
      <c r="M409" s="62" t="s">
        <v>53</v>
      </c>
      <c r="N409" s="62" t="s">
        <v>60</v>
      </c>
      <c r="O409" s="62"/>
      <c r="P409" s="62"/>
      <c r="Q409" s="62"/>
      <c r="R409" s="81"/>
      <c r="S409" s="81">
        <f t="shared" si="44"/>
        <v>0</v>
      </c>
      <c r="T409" s="81"/>
      <c r="U409" s="81">
        <f t="shared" si="45"/>
        <v>0</v>
      </c>
      <c r="V409" s="81"/>
      <c r="W409" s="81">
        <f t="shared" si="46"/>
        <v>0</v>
      </c>
      <c r="X409" s="81"/>
      <c r="Y409" s="81">
        <f t="shared" si="47"/>
        <v>0</v>
      </c>
      <c r="Z409" s="81"/>
      <c r="AA409" s="81"/>
      <c r="AB409" s="81"/>
      <c r="AC409" s="62"/>
      <c r="AD409" s="77"/>
    </row>
    <row r="410" spans="1:30" s="76" customFormat="1" x14ac:dyDescent="0.25">
      <c r="A410" s="62">
        <v>407</v>
      </c>
      <c r="B410" s="62">
        <v>7008</v>
      </c>
      <c r="C410" s="62">
        <v>3</v>
      </c>
      <c r="D410" s="77" t="s">
        <v>253</v>
      </c>
      <c r="E410" s="77" t="s">
        <v>216</v>
      </c>
      <c r="F410" s="62"/>
      <c r="G410" s="62" t="s">
        <v>52</v>
      </c>
      <c r="H410" s="77" t="s">
        <v>217</v>
      </c>
      <c r="I410" s="62">
        <v>1</v>
      </c>
      <c r="J410" s="62">
        <v>1</v>
      </c>
      <c r="K410" s="62" t="s">
        <v>47</v>
      </c>
      <c r="L410" s="62" t="s">
        <v>61</v>
      </c>
      <c r="M410" s="62" t="s">
        <v>53</v>
      </c>
      <c r="N410" s="62" t="s">
        <v>60</v>
      </c>
      <c r="O410" s="62"/>
      <c r="P410" s="62" t="s">
        <v>211</v>
      </c>
      <c r="Q410" s="62" t="s">
        <v>218</v>
      </c>
      <c r="R410" s="81"/>
      <c r="S410" s="81">
        <f t="shared" si="44"/>
        <v>0</v>
      </c>
      <c r="T410" s="81"/>
      <c r="U410" s="81">
        <f t="shared" si="45"/>
        <v>0</v>
      </c>
      <c r="V410" s="81"/>
      <c r="W410" s="81">
        <f t="shared" si="46"/>
        <v>0</v>
      </c>
      <c r="X410" s="81"/>
      <c r="Y410" s="81">
        <f t="shared" si="47"/>
        <v>0</v>
      </c>
      <c r="Z410" s="81"/>
      <c r="AA410" s="81"/>
      <c r="AB410" s="81"/>
      <c r="AC410" s="62"/>
      <c r="AD410" s="77"/>
    </row>
    <row r="411" spans="1:30" s="76" customFormat="1" x14ac:dyDescent="0.25">
      <c r="A411" s="62">
        <v>408</v>
      </c>
      <c r="B411" s="62">
        <v>7009</v>
      </c>
      <c r="C411" s="62">
        <v>3</v>
      </c>
      <c r="D411" s="77" t="s">
        <v>253</v>
      </c>
      <c r="E411" s="77" t="s">
        <v>272</v>
      </c>
      <c r="F411" s="62"/>
      <c r="G411" s="62" t="s">
        <v>52</v>
      </c>
      <c r="H411" s="77" t="s">
        <v>273</v>
      </c>
      <c r="I411" s="62">
        <v>1</v>
      </c>
      <c r="J411" s="62">
        <v>1</v>
      </c>
      <c r="K411" s="62" t="s">
        <v>47</v>
      </c>
      <c r="L411" s="62" t="s">
        <v>61</v>
      </c>
      <c r="M411" s="62" t="s">
        <v>53</v>
      </c>
      <c r="N411" s="62" t="s">
        <v>60</v>
      </c>
      <c r="O411" s="62"/>
      <c r="P411" s="62" t="s">
        <v>275</v>
      </c>
      <c r="Q411" s="62" t="s">
        <v>274</v>
      </c>
      <c r="R411" s="81"/>
      <c r="S411" s="81">
        <f t="shared" si="44"/>
        <v>0</v>
      </c>
      <c r="T411" s="81"/>
      <c r="U411" s="81">
        <f t="shared" si="45"/>
        <v>0</v>
      </c>
      <c r="V411" s="81"/>
      <c r="W411" s="81">
        <f t="shared" si="46"/>
        <v>0</v>
      </c>
      <c r="X411" s="81"/>
      <c r="Y411" s="81">
        <f t="shared" si="47"/>
        <v>0</v>
      </c>
      <c r="Z411" s="81"/>
      <c r="AA411" s="81"/>
      <c r="AB411" s="81"/>
      <c r="AC411" s="62"/>
      <c r="AD411" s="77"/>
    </row>
    <row r="412" spans="1:30" s="76" customFormat="1" x14ac:dyDescent="0.25">
      <c r="A412" s="62">
        <v>409</v>
      </c>
      <c r="B412" s="62">
        <v>7010</v>
      </c>
      <c r="C412" s="62">
        <v>3</v>
      </c>
      <c r="D412" s="77" t="s">
        <v>253</v>
      </c>
      <c r="E412" s="77" t="s">
        <v>276</v>
      </c>
      <c r="F412" s="62"/>
      <c r="G412" s="62" t="s">
        <v>52</v>
      </c>
      <c r="H412" s="77" t="s">
        <v>277</v>
      </c>
      <c r="I412" s="62">
        <v>1</v>
      </c>
      <c r="J412" s="62">
        <v>1</v>
      </c>
      <c r="K412" s="62" t="s">
        <v>47</v>
      </c>
      <c r="L412" s="62" t="s">
        <v>61</v>
      </c>
      <c r="M412" s="62" t="s">
        <v>53</v>
      </c>
      <c r="N412" s="62" t="s">
        <v>60</v>
      </c>
      <c r="O412" s="62"/>
      <c r="P412" s="62" t="s">
        <v>211</v>
      </c>
      <c r="Q412" s="62" t="s">
        <v>278</v>
      </c>
      <c r="R412" s="81"/>
      <c r="S412" s="81">
        <f t="shared" si="44"/>
        <v>0</v>
      </c>
      <c r="T412" s="81"/>
      <c r="U412" s="81">
        <f t="shared" si="45"/>
        <v>0</v>
      </c>
      <c r="V412" s="81"/>
      <c r="W412" s="81">
        <f t="shared" si="46"/>
        <v>0</v>
      </c>
      <c r="X412" s="81"/>
      <c r="Y412" s="81">
        <f t="shared" si="47"/>
        <v>0</v>
      </c>
      <c r="Z412" s="81"/>
      <c r="AA412" s="81"/>
      <c r="AB412" s="81"/>
      <c r="AC412" s="62"/>
      <c r="AD412" s="77"/>
    </row>
    <row r="413" spans="1:30" s="76" customFormat="1" x14ac:dyDescent="0.25">
      <c r="A413" s="62">
        <v>410</v>
      </c>
      <c r="B413" s="62">
        <v>7011</v>
      </c>
      <c r="C413" s="62">
        <v>3</v>
      </c>
      <c r="D413" s="77" t="s">
        <v>253</v>
      </c>
      <c r="E413" s="77" t="s">
        <v>279</v>
      </c>
      <c r="F413" s="62"/>
      <c r="G413" s="62" t="s">
        <v>52</v>
      </c>
      <c r="H413" s="77" t="s">
        <v>280</v>
      </c>
      <c r="I413" s="62">
        <v>1</v>
      </c>
      <c r="J413" s="62">
        <v>1</v>
      </c>
      <c r="K413" s="62" t="s">
        <v>47</v>
      </c>
      <c r="L413" s="62" t="s">
        <v>61</v>
      </c>
      <c r="M413" s="62" t="s">
        <v>53</v>
      </c>
      <c r="N413" s="62" t="s">
        <v>60</v>
      </c>
      <c r="O413" s="62"/>
      <c r="P413" s="62" t="s">
        <v>211</v>
      </c>
      <c r="Q413" s="62" t="s">
        <v>281</v>
      </c>
      <c r="R413" s="81"/>
      <c r="S413" s="81">
        <f t="shared" si="44"/>
        <v>0</v>
      </c>
      <c r="T413" s="81"/>
      <c r="U413" s="81">
        <f t="shared" si="45"/>
        <v>0</v>
      </c>
      <c r="V413" s="81"/>
      <c r="W413" s="81">
        <f t="shared" si="46"/>
        <v>0</v>
      </c>
      <c r="X413" s="81"/>
      <c r="Y413" s="81">
        <f t="shared" si="47"/>
        <v>0</v>
      </c>
      <c r="Z413" s="81"/>
      <c r="AA413" s="81"/>
      <c r="AB413" s="81"/>
      <c r="AC413" s="62"/>
      <c r="AD413" s="77"/>
    </row>
    <row r="414" spans="1:30" s="76" customFormat="1" x14ac:dyDescent="0.25">
      <c r="A414" s="62">
        <v>411</v>
      </c>
      <c r="B414" s="62">
        <v>7012</v>
      </c>
      <c r="C414" s="62">
        <v>3</v>
      </c>
      <c r="D414" s="77" t="s">
        <v>253</v>
      </c>
      <c r="E414" s="77" t="s">
        <v>282</v>
      </c>
      <c r="F414" s="62"/>
      <c r="G414" s="62" t="s">
        <v>56</v>
      </c>
      <c r="H414" s="77" t="s">
        <v>283</v>
      </c>
      <c r="I414" s="62">
        <v>1</v>
      </c>
      <c r="J414" s="62">
        <v>1</v>
      </c>
      <c r="K414" s="62" t="s">
        <v>47</v>
      </c>
      <c r="L414" s="62" t="s">
        <v>61</v>
      </c>
      <c r="M414" s="62" t="s">
        <v>53</v>
      </c>
      <c r="N414" s="62" t="s">
        <v>60</v>
      </c>
      <c r="O414" s="62"/>
      <c r="P414" s="62" t="s">
        <v>211</v>
      </c>
      <c r="Q414" s="62" t="s">
        <v>284</v>
      </c>
      <c r="R414" s="81"/>
      <c r="S414" s="81">
        <f t="shared" si="44"/>
        <v>0</v>
      </c>
      <c r="T414" s="81"/>
      <c r="U414" s="81">
        <f t="shared" si="45"/>
        <v>0</v>
      </c>
      <c r="V414" s="81"/>
      <c r="W414" s="81">
        <f t="shared" si="46"/>
        <v>0</v>
      </c>
      <c r="X414" s="81"/>
      <c r="Y414" s="81">
        <f t="shared" si="47"/>
        <v>0</v>
      </c>
      <c r="Z414" s="81"/>
      <c r="AA414" s="81"/>
      <c r="AB414" s="81"/>
      <c r="AC414" s="62"/>
      <c r="AD414" s="77"/>
    </row>
    <row r="415" spans="1:30" s="76" customFormat="1" x14ac:dyDescent="0.25">
      <c r="A415" s="62">
        <v>412</v>
      </c>
      <c r="B415" s="62">
        <v>7013</v>
      </c>
      <c r="C415" s="62">
        <v>3</v>
      </c>
      <c r="D415" s="77" t="s">
        <v>253</v>
      </c>
      <c r="E415" s="77" t="s">
        <v>63</v>
      </c>
      <c r="F415" s="62"/>
      <c r="G415" s="62" t="s">
        <v>65</v>
      </c>
      <c r="H415" s="77" t="s">
        <v>64</v>
      </c>
      <c r="I415" s="62">
        <v>1</v>
      </c>
      <c r="J415" s="62">
        <v>1</v>
      </c>
      <c r="K415" s="62" t="s">
        <v>47</v>
      </c>
      <c r="L415" s="62" t="s">
        <v>61</v>
      </c>
      <c r="M415" s="62" t="s">
        <v>53</v>
      </c>
      <c r="N415" s="62" t="s">
        <v>60</v>
      </c>
      <c r="O415" s="62"/>
      <c r="P415" s="62"/>
      <c r="Q415" s="62"/>
      <c r="R415" s="81"/>
      <c r="S415" s="81">
        <f t="shared" si="44"/>
        <v>0</v>
      </c>
      <c r="T415" s="81"/>
      <c r="U415" s="81">
        <f t="shared" si="45"/>
        <v>0</v>
      </c>
      <c r="V415" s="81"/>
      <c r="W415" s="81">
        <f t="shared" si="46"/>
        <v>0</v>
      </c>
      <c r="X415" s="81"/>
      <c r="Y415" s="81">
        <f t="shared" si="47"/>
        <v>0</v>
      </c>
      <c r="Z415" s="81"/>
      <c r="AA415" s="81"/>
      <c r="AB415" s="81"/>
      <c r="AC415" s="62"/>
      <c r="AD415" s="77"/>
    </row>
    <row r="416" spans="1:30" s="76" customFormat="1" x14ac:dyDescent="0.25">
      <c r="A416" s="62">
        <v>413</v>
      </c>
      <c r="B416" s="62">
        <v>7014</v>
      </c>
      <c r="C416" s="62">
        <v>3</v>
      </c>
      <c r="D416" s="77" t="s">
        <v>253</v>
      </c>
      <c r="E416" s="77" t="s">
        <v>285</v>
      </c>
      <c r="F416" s="62"/>
      <c r="G416" s="62" t="s">
        <v>116</v>
      </c>
      <c r="H416" s="77" t="s">
        <v>286</v>
      </c>
      <c r="I416" s="62">
        <v>1</v>
      </c>
      <c r="J416" s="62">
        <v>1</v>
      </c>
      <c r="K416" s="62" t="s">
        <v>47</v>
      </c>
      <c r="L416" s="62" t="s">
        <v>61</v>
      </c>
      <c r="M416" s="62" t="s">
        <v>53</v>
      </c>
      <c r="N416" s="62" t="s">
        <v>60</v>
      </c>
      <c r="O416" s="62"/>
      <c r="P416" s="62"/>
      <c r="Q416" s="62"/>
      <c r="R416" s="81"/>
      <c r="S416" s="81">
        <f t="shared" si="44"/>
        <v>0</v>
      </c>
      <c r="T416" s="81"/>
      <c r="U416" s="81">
        <f t="shared" si="45"/>
        <v>0</v>
      </c>
      <c r="V416" s="81"/>
      <c r="W416" s="81">
        <f t="shared" si="46"/>
        <v>0</v>
      </c>
      <c r="X416" s="81"/>
      <c r="Y416" s="81">
        <f t="shared" si="47"/>
        <v>0</v>
      </c>
      <c r="Z416" s="81"/>
      <c r="AA416" s="81"/>
      <c r="AB416" s="81"/>
      <c r="AC416" s="62"/>
      <c r="AD416" s="77"/>
    </row>
    <row r="417" spans="1:30" s="76" customFormat="1" x14ac:dyDescent="0.25">
      <c r="A417" s="62">
        <v>414</v>
      </c>
      <c r="B417" s="62">
        <v>7002</v>
      </c>
      <c r="C417" s="62">
        <v>2</v>
      </c>
      <c r="D417" s="77" t="s">
        <v>551</v>
      </c>
      <c r="E417" s="77" t="s">
        <v>77</v>
      </c>
      <c r="F417" s="62"/>
      <c r="G417" s="62" t="s">
        <v>79</v>
      </c>
      <c r="H417" s="77" t="s">
        <v>78</v>
      </c>
      <c r="I417" s="62">
        <v>1</v>
      </c>
      <c r="J417" s="62">
        <v>1</v>
      </c>
      <c r="K417" s="62" t="s">
        <v>47</v>
      </c>
      <c r="L417" s="62" t="s">
        <v>61</v>
      </c>
      <c r="M417" s="62" t="s">
        <v>53</v>
      </c>
      <c r="N417" s="62" t="s">
        <v>60</v>
      </c>
      <c r="O417" s="62"/>
      <c r="P417" s="62"/>
      <c r="Q417" s="62"/>
      <c r="R417" s="81"/>
      <c r="S417" s="81">
        <f t="shared" si="44"/>
        <v>0</v>
      </c>
      <c r="T417" s="81"/>
      <c r="U417" s="81">
        <f t="shared" si="45"/>
        <v>0</v>
      </c>
      <c r="V417" s="81"/>
      <c r="W417" s="81">
        <f t="shared" si="46"/>
        <v>0</v>
      </c>
      <c r="X417" s="81"/>
      <c r="Y417" s="81">
        <f t="shared" si="47"/>
        <v>0</v>
      </c>
      <c r="Z417" s="81"/>
      <c r="AA417" s="81"/>
      <c r="AB417" s="81"/>
      <c r="AC417" s="62"/>
      <c r="AD417" s="77"/>
    </row>
    <row r="418" spans="1:30" s="76" customFormat="1" x14ac:dyDescent="0.25">
      <c r="A418" s="62">
        <v>415</v>
      </c>
      <c r="B418" s="62">
        <v>7003</v>
      </c>
      <c r="C418" s="62">
        <v>2</v>
      </c>
      <c r="D418" s="77" t="s">
        <v>551</v>
      </c>
      <c r="E418" s="77" t="s">
        <v>74</v>
      </c>
      <c r="F418" s="62"/>
      <c r="G418" s="62" t="s">
        <v>76</v>
      </c>
      <c r="H418" s="77" t="s">
        <v>75</v>
      </c>
      <c r="I418" s="62">
        <v>1</v>
      </c>
      <c r="J418" s="62">
        <v>1</v>
      </c>
      <c r="K418" s="62" t="s">
        <v>47</v>
      </c>
      <c r="L418" s="62" t="s">
        <v>61</v>
      </c>
      <c r="M418" s="62" t="s">
        <v>53</v>
      </c>
      <c r="N418" s="62" t="s">
        <v>60</v>
      </c>
      <c r="O418" s="62"/>
      <c r="P418" s="62"/>
      <c r="Q418" s="62"/>
      <c r="R418" s="81"/>
      <c r="S418" s="81">
        <f t="shared" si="44"/>
        <v>0</v>
      </c>
      <c r="T418" s="81"/>
      <c r="U418" s="81">
        <f t="shared" si="45"/>
        <v>0</v>
      </c>
      <c r="V418" s="81"/>
      <c r="W418" s="81">
        <f t="shared" si="46"/>
        <v>0</v>
      </c>
      <c r="X418" s="81"/>
      <c r="Y418" s="81">
        <f t="shared" si="47"/>
        <v>0</v>
      </c>
      <c r="Z418" s="81"/>
      <c r="AA418" s="81"/>
      <c r="AB418" s="81"/>
      <c r="AC418" s="62"/>
      <c r="AD418" s="77"/>
    </row>
    <row r="419" spans="1:30" s="76" customFormat="1" x14ac:dyDescent="0.25">
      <c r="A419" s="61">
        <v>416</v>
      </c>
      <c r="B419" s="61">
        <v>111</v>
      </c>
      <c r="C419" s="61">
        <v>1</v>
      </c>
      <c r="D419" s="76" t="s">
        <v>49</v>
      </c>
      <c r="E419" s="76" t="s">
        <v>575</v>
      </c>
      <c r="F419" s="61" t="s">
        <v>971</v>
      </c>
      <c r="G419" s="61" t="s">
        <v>52</v>
      </c>
      <c r="H419" s="76" t="s">
        <v>576</v>
      </c>
      <c r="I419" s="61">
        <v>1</v>
      </c>
      <c r="J419" s="61">
        <v>1</v>
      </c>
      <c r="K419" s="61" t="s">
        <v>47</v>
      </c>
      <c r="L419" s="61" t="s">
        <v>51</v>
      </c>
      <c r="M419" s="61" t="s">
        <v>53</v>
      </c>
      <c r="N419" s="61" t="s">
        <v>48</v>
      </c>
      <c r="O419" s="61" t="s">
        <v>969</v>
      </c>
      <c r="P419" s="61"/>
      <c r="Q419" s="61"/>
      <c r="R419" s="80">
        <f>VLOOKUP(E:E,'[1]853-334065-009'!$A:$F,6,0)</f>
        <v>46.147199999999991</v>
      </c>
      <c r="S419" s="80">
        <f t="shared" si="44"/>
        <v>46.147199999999991</v>
      </c>
      <c r="T419" s="80">
        <f>VLOOKUP(E:E,'[1]853-334065-009'!$A:$H,8,0)</f>
        <v>44.9328</v>
      </c>
      <c r="U419" s="80">
        <f t="shared" si="45"/>
        <v>44.9328</v>
      </c>
      <c r="V419" s="80">
        <f>VLOOKUP(E:E,'[1]853-334065-009'!$A:$J,10,0)</f>
        <v>43.718400000000003</v>
      </c>
      <c r="W419" s="80">
        <f t="shared" si="46"/>
        <v>43.718400000000003</v>
      </c>
      <c r="X419" s="80">
        <f>VLOOKUP(E:E,'[1]853-334065-009'!$A:$L,12,0)</f>
        <v>42.503999999999998</v>
      </c>
      <c r="Y419" s="80">
        <f t="shared" si="47"/>
        <v>42.503999999999998</v>
      </c>
      <c r="Z419" s="80">
        <f>VLOOKUP(E:E,'[2]costed bom'!$E$2:$AA$941,23,0)</f>
        <v>70</v>
      </c>
      <c r="AA419" s="80">
        <f>J419*Z419</f>
        <v>70</v>
      </c>
      <c r="AB419" s="80">
        <f>Y419-AA419</f>
        <v>-27.496000000000002</v>
      </c>
      <c r="AC419" s="61">
        <v>154</v>
      </c>
      <c r="AD419" s="76" t="s">
        <v>955</v>
      </c>
    </row>
    <row r="420" spans="1:30" s="77" customFormat="1" x14ac:dyDescent="0.25">
      <c r="A420" s="62">
        <v>417</v>
      </c>
      <c r="B420" s="62">
        <v>1</v>
      </c>
      <c r="C420" s="62">
        <v>2</v>
      </c>
      <c r="D420" s="77" t="s">
        <v>575</v>
      </c>
      <c r="E420" s="77" t="s">
        <v>250</v>
      </c>
      <c r="F420" s="62"/>
      <c r="G420" s="62" t="s">
        <v>65</v>
      </c>
      <c r="H420" s="77" t="s">
        <v>251</v>
      </c>
      <c r="I420" s="62">
        <v>6.25</v>
      </c>
      <c r="J420" s="62">
        <v>6.25</v>
      </c>
      <c r="K420" s="62" t="s">
        <v>191</v>
      </c>
      <c r="L420" s="62" t="s">
        <v>61</v>
      </c>
      <c r="M420" s="62" t="s">
        <v>53</v>
      </c>
      <c r="N420" s="62" t="s">
        <v>48</v>
      </c>
      <c r="O420" s="62"/>
      <c r="P420" s="62" t="s">
        <v>193</v>
      </c>
      <c r="Q420" s="62" t="s">
        <v>252</v>
      </c>
      <c r="R420" s="81"/>
      <c r="S420" s="81">
        <f t="shared" si="44"/>
        <v>0</v>
      </c>
      <c r="T420" s="81"/>
      <c r="U420" s="81">
        <f t="shared" si="45"/>
        <v>0</v>
      </c>
      <c r="V420" s="81"/>
      <c r="W420" s="81">
        <f t="shared" si="46"/>
        <v>0</v>
      </c>
      <c r="X420" s="81"/>
      <c r="Y420" s="81">
        <f t="shared" si="47"/>
        <v>0</v>
      </c>
      <c r="Z420" s="81"/>
      <c r="AA420" s="81"/>
      <c r="AB420" s="81"/>
      <c r="AC420" s="62"/>
    </row>
    <row r="421" spans="1:30" s="77" customFormat="1" x14ac:dyDescent="0.25">
      <c r="A421" s="62">
        <v>418</v>
      </c>
      <c r="B421" s="62">
        <v>2</v>
      </c>
      <c r="C421" s="62">
        <v>2</v>
      </c>
      <c r="D421" s="77" t="s">
        <v>575</v>
      </c>
      <c r="E421" s="77" t="s">
        <v>233</v>
      </c>
      <c r="F421" s="62"/>
      <c r="G421" s="62" t="s">
        <v>52</v>
      </c>
      <c r="H421" s="77" t="s">
        <v>234</v>
      </c>
      <c r="I421" s="62">
        <v>1</v>
      </c>
      <c r="J421" s="62">
        <v>1</v>
      </c>
      <c r="K421" s="62" t="s">
        <v>191</v>
      </c>
      <c r="L421" s="62" t="s">
        <v>61</v>
      </c>
      <c r="M421" s="62" t="s">
        <v>53</v>
      </c>
      <c r="N421" s="62" t="s">
        <v>48</v>
      </c>
      <c r="O421" s="62"/>
      <c r="P421" s="62" t="s">
        <v>236</v>
      </c>
      <c r="Q421" s="62" t="s">
        <v>235</v>
      </c>
      <c r="R421" s="81"/>
      <c r="S421" s="81">
        <f t="shared" si="44"/>
        <v>0</v>
      </c>
      <c r="T421" s="81"/>
      <c r="U421" s="81">
        <f t="shared" si="45"/>
        <v>0</v>
      </c>
      <c r="V421" s="81"/>
      <c r="W421" s="81">
        <f t="shared" si="46"/>
        <v>0</v>
      </c>
      <c r="X421" s="81"/>
      <c r="Y421" s="81">
        <f t="shared" si="47"/>
        <v>0</v>
      </c>
      <c r="Z421" s="81"/>
      <c r="AA421" s="81"/>
      <c r="AB421" s="81"/>
      <c r="AC421" s="62"/>
    </row>
    <row r="422" spans="1:30" s="77" customFormat="1" x14ac:dyDescent="0.25">
      <c r="A422" s="62">
        <v>419</v>
      </c>
      <c r="B422" s="62">
        <v>3</v>
      </c>
      <c r="C422" s="62">
        <v>2</v>
      </c>
      <c r="D422" s="77" t="s">
        <v>575</v>
      </c>
      <c r="E422" s="77" t="s">
        <v>562</v>
      </c>
      <c r="F422" s="62"/>
      <c r="G422" s="62" t="s">
        <v>52</v>
      </c>
      <c r="H422" s="77" t="s">
        <v>563</v>
      </c>
      <c r="I422" s="62">
        <v>1</v>
      </c>
      <c r="J422" s="62">
        <v>1</v>
      </c>
      <c r="K422" s="62" t="s">
        <v>191</v>
      </c>
      <c r="L422" s="62" t="s">
        <v>61</v>
      </c>
      <c r="M422" s="62" t="s">
        <v>53</v>
      </c>
      <c r="N422" s="62" t="s">
        <v>48</v>
      </c>
      <c r="O422" s="62"/>
      <c r="P422" s="62" t="s">
        <v>222</v>
      </c>
      <c r="Q422" s="62">
        <v>1181</v>
      </c>
      <c r="R422" s="81"/>
      <c r="S422" s="81">
        <f t="shared" si="44"/>
        <v>0</v>
      </c>
      <c r="T422" s="81"/>
      <c r="U422" s="81">
        <f t="shared" si="45"/>
        <v>0</v>
      </c>
      <c r="V422" s="81"/>
      <c r="W422" s="81">
        <f t="shared" si="46"/>
        <v>0</v>
      </c>
      <c r="X422" s="81"/>
      <c r="Y422" s="81">
        <f t="shared" si="47"/>
        <v>0</v>
      </c>
      <c r="Z422" s="81"/>
      <c r="AA422" s="81"/>
      <c r="AB422" s="81"/>
      <c r="AC422" s="62"/>
    </row>
    <row r="423" spans="1:30" s="77" customFormat="1" x14ac:dyDescent="0.25">
      <c r="A423" s="62">
        <v>420</v>
      </c>
      <c r="B423" s="62">
        <v>4</v>
      </c>
      <c r="C423" s="62">
        <v>2</v>
      </c>
      <c r="D423" s="77" t="s">
        <v>575</v>
      </c>
      <c r="E423" s="77" t="s">
        <v>245</v>
      </c>
      <c r="F423" s="62"/>
      <c r="G423" s="62" t="s">
        <v>56</v>
      </c>
      <c r="H423" s="77" t="s">
        <v>246</v>
      </c>
      <c r="I423" s="62">
        <v>1</v>
      </c>
      <c r="J423" s="62">
        <v>1</v>
      </c>
      <c r="K423" s="62" t="s">
        <v>191</v>
      </c>
      <c r="L423" s="62" t="s">
        <v>61</v>
      </c>
      <c r="M423" s="62" t="s">
        <v>53</v>
      </c>
      <c r="N423" s="62" t="s">
        <v>48</v>
      </c>
      <c r="O423" s="62"/>
      <c r="P423" s="62" t="s">
        <v>211</v>
      </c>
      <c r="Q423" s="62" t="s">
        <v>247</v>
      </c>
      <c r="R423" s="81"/>
      <c r="S423" s="81">
        <f t="shared" si="44"/>
        <v>0</v>
      </c>
      <c r="T423" s="81"/>
      <c r="U423" s="81">
        <f t="shared" si="45"/>
        <v>0</v>
      </c>
      <c r="V423" s="81"/>
      <c r="W423" s="81">
        <f t="shared" si="46"/>
        <v>0</v>
      </c>
      <c r="X423" s="81"/>
      <c r="Y423" s="81">
        <f t="shared" si="47"/>
        <v>0</v>
      </c>
      <c r="Z423" s="81"/>
      <c r="AA423" s="81"/>
      <c r="AB423" s="81"/>
      <c r="AC423" s="62"/>
    </row>
    <row r="424" spans="1:30" s="77" customFormat="1" x14ac:dyDescent="0.25">
      <c r="A424" s="62">
        <v>421</v>
      </c>
      <c r="B424" s="62">
        <v>5</v>
      </c>
      <c r="C424" s="62">
        <v>2</v>
      </c>
      <c r="D424" s="77" t="s">
        <v>575</v>
      </c>
      <c r="E424" s="77" t="s">
        <v>577</v>
      </c>
      <c r="F424" s="62"/>
      <c r="G424" s="62" t="s">
        <v>52</v>
      </c>
      <c r="H424" s="77" t="s">
        <v>578</v>
      </c>
      <c r="I424" s="62">
        <v>1</v>
      </c>
      <c r="J424" s="62">
        <v>1</v>
      </c>
      <c r="K424" s="62" t="s">
        <v>47</v>
      </c>
      <c r="L424" s="62" t="s">
        <v>61</v>
      </c>
      <c r="M424" s="62" t="s">
        <v>53</v>
      </c>
      <c r="N424" s="62" t="s">
        <v>48</v>
      </c>
      <c r="O424" s="62"/>
      <c r="P424" s="62" t="s">
        <v>211</v>
      </c>
      <c r="Q424" s="62" t="s">
        <v>579</v>
      </c>
      <c r="R424" s="81"/>
      <c r="S424" s="81">
        <f t="shared" si="44"/>
        <v>0</v>
      </c>
      <c r="T424" s="81"/>
      <c r="U424" s="81">
        <f t="shared" si="45"/>
        <v>0</v>
      </c>
      <c r="V424" s="81"/>
      <c r="W424" s="81">
        <f t="shared" si="46"/>
        <v>0</v>
      </c>
      <c r="X424" s="81"/>
      <c r="Y424" s="81">
        <f t="shared" si="47"/>
        <v>0</v>
      </c>
      <c r="Z424" s="81"/>
      <c r="AA424" s="81"/>
      <c r="AB424" s="81"/>
      <c r="AC424" s="62"/>
    </row>
    <row r="425" spans="1:30" s="77" customFormat="1" x14ac:dyDescent="0.25">
      <c r="A425" s="62">
        <v>422</v>
      </c>
      <c r="B425" s="62">
        <v>6</v>
      </c>
      <c r="C425" s="62">
        <v>2</v>
      </c>
      <c r="D425" s="77" t="s">
        <v>575</v>
      </c>
      <c r="E425" s="77" t="s">
        <v>208</v>
      </c>
      <c r="F425" s="62"/>
      <c r="G425" s="62" t="s">
        <v>52</v>
      </c>
      <c r="H425" s="77" t="s">
        <v>209</v>
      </c>
      <c r="I425" s="62">
        <v>1</v>
      </c>
      <c r="J425" s="62">
        <v>1</v>
      </c>
      <c r="K425" s="62" t="s">
        <v>191</v>
      </c>
      <c r="L425" s="62" t="s">
        <v>61</v>
      </c>
      <c r="M425" s="62" t="s">
        <v>53</v>
      </c>
      <c r="N425" s="62" t="s">
        <v>48</v>
      </c>
      <c r="O425" s="62"/>
      <c r="P425" s="62" t="s">
        <v>211</v>
      </c>
      <c r="Q425" s="62" t="s">
        <v>210</v>
      </c>
      <c r="R425" s="81"/>
      <c r="S425" s="81">
        <f t="shared" si="44"/>
        <v>0</v>
      </c>
      <c r="T425" s="81"/>
      <c r="U425" s="81">
        <f t="shared" si="45"/>
        <v>0</v>
      </c>
      <c r="V425" s="81"/>
      <c r="W425" s="81">
        <f t="shared" si="46"/>
        <v>0</v>
      </c>
      <c r="X425" s="81"/>
      <c r="Y425" s="81">
        <f t="shared" si="47"/>
        <v>0</v>
      </c>
      <c r="Z425" s="81"/>
      <c r="AA425" s="81"/>
      <c r="AB425" s="81"/>
      <c r="AC425" s="62"/>
    </row>
    <row r="426" spans="1:30" s="77" customFormat="1" x14ac:dyDescent="0.25">
      <c r="A426" s="62">
        <v>423</v>
      </c>
      <c r="B426" s="62">
        <v>7</v>
      </c>
      <c r="C426" s="62">
        <v>2</v>
      </c>
      <c r="D426" s="77" t="s">
        <v>575</v>
      </c>
      <c r="E426" s="77" t="s">
        <v>276</v>
      </c>
      <c r="F426" s="62"/>
      <c r="G426" s="62" t="s">
        <v>52</v>
      </c>
      <c r="H426" s="77" t="s">
        <v>277</v>
      </c>
      <c r="I426" s="62">
        <v>3</v>
      </c>
      <c r="J426" s="62">
        <v>3</v>
      </c>
      <c r="K426" s="62" t="s">
        <v>47</v>
      </c>
      <c r="L426" s="62" t="s">
        <v>61</v>
      </c>
      <c r="M426" s="62" t="s">
        <v>53</v>
      </c>
      <c r="N426" s="62" t="s">
        <v>48</v>
      </c>
      <c r="O426" s="62"/>
      <c r="P426" s="62" t="s">
        <v>211</v>
      </c>
      <c r="Q426" s="62" t="s">
        <v>278</v>
      </c>
      <c r="R426" s="81"/>
      <c r="S426" s="81">
        <f t="shared" si="44"/>
        <v>0</v>
      </c>
      <c r="T426" s="81"/>
      <c r="U426" s="81">
        <f t="shared" si="45"/>
        <v>0</v>
      </c>
      <c r="V426" s="81"/>
      <c r="W426" s="81">
        <f t="shared" si="46"/>
        <v>0</v>
      </c>
      <c r="X426" s="81"/>
      <c r="Y426" s="81">
        <f t="shared" si="47"/>
        <v>0</v>
      </c>
      <c r="Z426" s="81"/>
      <c r="AA426" s="81"/>
      <c r="AB426" s="81"/>
      <c r="AC426" s="62"/>
    </row>
    <row r="427" spans="1:30" s="77" customFormat="1" x14ac:dyDescent="0.25">
      <c r="A427" s="62">
        <v>424</v>
      </c>
      <c r="B427" s="62">
        <v>8</v>
      </c>
      <c r="C427" s="62">
        <v>2</v>
      </c>
      <c r="D427" s="77" t="s">
        <v>575</v>
      </c>
      <c r="E427" s="77" t="s">
        <v>580</v>
      </c>
      <c r="F427" s="62"/>
      <c r="G427" s="62" t="s">
        <v>56</v>
      </c>
      <c r="H427" s="77" t="s">
        <v>581</v>
      </c>
      <c r="I427" s="62">
        <v>4.25</v>
      </c>
      <c r="J427" s="62">
        <v>4.25</v>
      </c>
      <c r="K427" s="62" t="s">
        <v>191</v>
      </c>
      <c r="L427" s="62" t="s">
        <v>61</v>
      </c>
      <c r="M427" s="62" t="s">
        <v>53</v>
      </c>
      <c r="N427" s="62" t="s">
        <v>48</v>
      </c>
      <c r="O427" s="62"/>
      <c r="P427" s="62"/>
      <c r="Q427" s="62"/>
      <c r="R427" s="81"/>
      <c r="S427" s="81">
        <f t="shared" si="44"/>
        <v>0</v>
      </c>
      <c r="T427" s="81"/>
      <c r="U427" s="81">
        <f t="shared" si="45"/>
        <v>0</v>
      </c>
      <c r="V427" s="81"/>
      <c r="W427" s="81">
        <f t="shared" si="46"/>
        <v>0</v>
      </c>
      <c r="X427" s="81"/>
      <c r="Y427" s="81">
        <f t="shared" si="47"/>
        <v>0</v>
      </c>
      <c r="Z427" s="81"/>
      <c r="AA427" s="81"/>
      <c r="AB427" s="81"/>
      <c r="AC427" s="62"/>
    </row>
    <row r="428" spans="1:30" s="77" customFormat="1" x14ac:dyDescent="0.25">
      <c r="A428" s="62">
        <v>425</v>
      </c>
      <c r="B428" s="62">
        <v>9</v>
      </c>
      <c r="C428" s="62">
        <v>2</v>
      </c>
      <c r="D428" s="77" t="s">
        <v>575</v>
      </c>
      <c r="E428" s="77" t="s">
        <v>248</v>
      </c>
      <c r="F428" s="62"/>
      <c r="G428" s="62" t="s">
        <v>56</v>
      </c>
      <c r="H428" s="77" t="s">
        <v>249</v>
      </c>
      <c r="I428" s="62">
        <v>4</v>
      </c>
      <c r="J428" s="62">
        <v>4</v>
      </c>
      <c r="K428" s="62" t="s">
        <v>47</v>
      </c>
      <c r="L428" s="62" t="s">
        <v>61</v>
      </c>
      <c r="M428" s="62" t="s">
        <v>53</v>
      </c>
      <c r="N428" s="62" t="s">
        <v>48</v>
      </c>
      <c r="O428" s="62"/>
      <c r="P428" s="62" t="s">
        <v>232</v>
      </c>
      <c r="Q428" s="62">
        <v>1731120066</v>
      </c>
      <c r="R428" s="81"/>
      <c r="S428" s="81">
        <f t="shared" si="44"/>
        <v>0</v>
      </c>
      <c r="T428" s="81"/>
      <c r="U428" s="81">
        <f t="shared" si="45"/>
        <v>0</v>
      </c>
      <c r="V428" s="81"/>
      <c r="W428" s="81">
        <f t="shared" si="46"/>
        <v>0</v>
      </c>
      <c r="X428" s="81"/>
      <c r="Y428" s="81">
        <f t="shared" si="47"/>
        <v>0</v>
      </c>
      <c r="Z428" s="81"/>
      <c r="AA428" s="81"/>
      <c r="AB428" s="81"/>
      <c r="AC428" s="62"/>
    </row>
    <row r="429" spans="1:30" s="77" customFormat="1" x14ac:dyDescent="0.25">
      <c r="A429" s="62">
        <v>426</v>
      </c>
      <c r="B429" s="62">
        <v>10</v>
      </c>
      <c r="C429" s="62">
        <v>2</v>
      </c>
      <c r="D429" s="77" t="s">
        <v>575</v>
      </c>
      <c r="E429" s="77" t="s">
        <v>194</v>
      </c>
      <c r="F429" s="62"/>
      <c r="G429" s="62" t="s">
        <v>56</v>
      </c>
      <c r="H429" s="77" t="s">
        <v>195</v>
      </c>
      <c r="I429" s="62">
        <v>2</v>
      </c>
      <c r="J429" s="62">
        <v>2</v>
      </c>
      <c r="K429" s="62" t="s">
        <v>47</v>
      </c>
      <c r="L429" s="62" t="s">
        <v>61</v>
      </c>
      <c r="M429" s="62" t="s">
        <v>53</v>
      </c>
      <c r="N429" s="62" t="s">
        <v>48</v>
      </c>
      <c r="O429" s="62"/>
      <c r="P429" s="62" t="s">
        <v>197</v>
      </c>
      <c r="Q429" s="62" t="s">
        <v>196</v>
      </c>
      <c r="R429" s="81"/>
      <c r="S429" s="81">
        <f t="shared" si="44"/>
        <v>0</v>
      </c>
      <c r="T429" s="81"/>
      <c r="U429" s="81">
        <f t="shared" si="45"/>
        <v>0</v>
      </c>
      <c r="V429" s="81"/>
      <c r="W429" s="81">
        <f t="shared" si="46"/>
        <v>0</v>
      </c>
      <c r="X429" s="81"/>
      <c r="Y429" s="81">
        <f t="shared" si="47"/>
        <v>0</v>
      </c>
      <c r="Z429" s="81"/>
      <c r="AA429" s="81"/>
      <c r="AB429" s="81"/>
      <c r="AC429" s="62"/>
    </row>
    <row r="430" spans="1:30" s="77" customFormat="1" x14ac:dyDescent="0.25">
      <c r="A430" s="62">
        <v>427</v>
      </c>
      <c r="B430" s="62">
        <v>11</v>
      </c>
      <c r="C430" s="62">
        <v>2</v>
      </c>
      <c r="D430" s="77" t="s">
        <v>575</v>
      </c>
      <c r="E430" s="77" t="s">
        <v>325</v>
      </c>
      <c r="F430" s="62"/>
      <c r="G430" s="62" t="s">
        <v>52</v>
      </c>
      <c r="H430" s="77" t="s">
        <v>326</v>
      </c>
      <c r="I430" s="62">
        <v>6</v>
      </c>
      <c r="J430" s="62">
        <v>6</v>
      </c>
      <c r="K430" s="62" t="s">
        <v>47</v>
      </c>
      <c r="L430" s="62" t="s">
        <v>61</v>
      </c>
      <c r="M430" s="62" t="s">
        <v>53</v>
      </c>
      <c r="N430" s="62" t="s">
        <v>48</v>
      </c>
      <c r="O430" s="62"/>
      <c r="P430" s="62" t="s">
        <v>197</v>
      </c>
      <c r="Q430" s="62" t="s">
        <v>203</v>
      </c>
      <c r="R430" s="81"/>
      <c r="S430" s="81">
        <f t="shared" si="44"/>
        <v>0</v>
      </c>
      <c r="T430" s="81"/>
      <c r="U430" s="81">
        <f t="shared" si="45"/>
        <v>0</v>
      </c>
      <c r="V430" s="81"/>
      <c r="W430" s="81">
        <f t="shared" si="46"/>
        <v>0</v>
      </c>
      <c r="X430" s="81"/>
      <c r="Y430" s="81">
        <f t="shared" si="47"/>
        <v>0</v>
      </c>
      <c r="Z430" s="81"/>
      <c r="AA430" s="81"/>
      <c r="AB430" s="81"/>
      <c r="AC430" s="62"/>
    </row>
    <row r="431" spans="1:30" s="77" customFormat="1" x14ac:dyDescent="0.25">
      <c r="A431" s="62">
        <v>428</v>
      </c>
      <c r="B431" s="62">
        <v>12</v>
      </c>
      <c r="C431" s="62">
        <v>2</v>
      </c>
      <c r="D431" s="77" t="s">
        <v>575</v>
      </c>
      <c r="E431" s="77" t="s">
        <v>582</v>
      </c>
      <c r="F431" s="62"/>
      <c r="G431" s="62" t="s">
        <v>52</v>
      </c>
      <c r="H431" s="77" t="s">
        <v>583</v>
      </c>
      <c r="I431" s="62">
        <v>3</v>
      </c>
      <c r="J431" s="62">
        <v>3</v>
      </c>
      <c r="K431" s="62" t="s">
        <v>47</v>
      </c>
      <c r="L431" s="62" t="s">
        <v>61</v>
      </c>
      <c r="M431" s="62" t="s">
        <v>53</v>
      </c>
      <c r="N431" s="62" t="s">
        <v>48</v>
      </c>
      <c r="O431" s="62"/>
      <c r="P431" s="62" t="s">
        <v>197</v>
      </c>
      <c r="Q431" s="62" t="s">
        <v>584</v>
      </c>
      <c r="R431" s="81"/>
      <c r="S431" s="81">
        <f t="shared" si="44"/>
        <v>0</v>
      </c>
      <c r="T431" s="81"/>
      <c r="U431" s="81">
        <f t="shared" si="45"/>
        <v>0</v>
      </c>
      <c r="V431" s="81"/>
      <c r="W431" s="81">
        <f t="shared" si="46"/>
        <v>0</v>
      </c>
      <c r="X431" s="81"/>
      <c r="Y431" s="81">
        <f t="shared" si="47"/>
        <v>0</v>
      </c>
      <c r="Z431" s="81"/>
      <c r="AA431" s="81"/>
      <c r="AB431" s="81"/>
      <c r="AC431" s="62"/>
    </row>
    <row r="432" spans="1:30" s="77" customFormat="1" x14ac:dyDescent="0.25">
      <c r="A432" s="62">
        <v>429</v>
      </c>
      <c r="B432" s="62">
        <v>13</v>
      </c>
      <c r="C432" s="62">
        <v>2</v>
      </c>
      <c r="D432" s="77" t="s">
        <v>575</v>
      </c>
      <c r="E432" s="77" t="s">
        <v>585</v>
      </c>
      <c r="F432" s="62"/>
      <c r="G432" s="62" t="s">
        <v>62</v>
      </c>
      <c r="H432" s="77" t="s">
        <v>568</v>
      </c>
      <c r="I432" s="62">
        <v>1</v>
      </c>
      <c r="J432" s="62">
        <v>1</v>
      </c>
      <c r="K432" s="62" t="s">
        <v>47</v>
      </c>
      <c r="L432" s="62" t="s">
        <v>61</v>
      </c>
      <c r="M432" s="62" t="s">
        <v>53</v>
      </c>
      <c r="N432" s="62" t="s">
        <v>48</v>
      </c>
      <c r="O432" s="62"/>
      <c r="P432" s="62" t="s">
        <v>569</v>
      </c>
      <c r="Q432" s="62">
        <v>1727040096</v>
      </c>
      <c r="R432" s="81"/>
      <c r="S432" s="81">
        <f t="shared" si="44"/>
        <v>0</v>
      </c>
      <c r="T432" s="81"/>
      <c r="U432" s="81">
        <f t="shared" si="45"/>
        <v>0</v>
      </c>
      <c r="V432" s="81"/>
      <c r="W432" s="81">
        <f t="shared" si="46"/>
        <v>0</v>
      </c>
      <c r="X432" s="81"/>
      <c r="Y432" s="81">
        <f t="shared" si="47"/>
        <v>0</v>
      </c>
      <c r="Z432" s="81"/>
      <c r="AA432" s="81"/>
      <c r="AB432" s="81"/>
      <c r="AC432" s="62"/>
    </row>
    <row r="433" spans="1:30" s="77" customFormat="1" x14ac:dyDescent="0.25">
      <c r="A433" s="62">
        <v>430</v>
      </c>
      <c r="B433" s="62">
        <v>14</v>
      </c>
      <c r="C433" s="62">
        <v>2</v>
      </c>
      <c r="D433" s="77" t="s">
        <v>575</v>
      </c>
      <c r="E433" s="77" t="s">
        <v>230</v>
      </c>
      <c r="F433" s="62"/>
      <c r="G433" s="62" t="s">
        <v>56</v>
      </c>
      <c r="H433" s="77" t="s">
        <v>231</v>
      </c>
      <c r="I433" s="62">
        <v>1</v>
      </c>
      <c r="J433" s="62">
        <v>1</v>
      </c>
      <c r="K433" s="62" t="s">
        <v>47</v>
      </c>
      <c r="L433" s="62" t="s">
        <v>61</v>
      </c>
      <c r="M433" s="62" t="s">
        <v>53</v>
      </c>
      <c r="N433" s="62" t="s">
        <v>48</v>
      </c>
      <c r="O433" s="62"/>
      <c r="P433" s="62" t="s">
        <v>232</v>
      </c>
      <c r="Q433" s="62">
        <v>1727040095</v>
      </c>
      <c r="R433" s="81"/>
      <c r="S433" s="81">
        <f t="shared" si="44"/>
        <v>0</v>
      </c>
      <c r="T433" s="81"/>
      <c r="U433" s="81">
        <f t="shared" si="45"/>
        <v>0</v>
      </c>
      <c r="V433" s="81"/>
      <c r="W433" s="81">
        <f t="shared" si="46"/>
        <v>0</v>
      </c>
      <c r="X433" s="81"/>
      <c r="Y433" s="81">
        <f t="shared" si="47"/>
        <v>0</v>
      </c>
      <c r="Z433" s="81"/>
      <c r="AA433" s="81"/>
      <c r="AB433" s="81"/>
      <c r="AC433" s="62"/>
    </row>
    <row r="434" spans="1:30" s="77" customFormat="1" x14ac:dyDescent="0.25">
      <c r="A434" s="62">
        <v>431</v>
      </c>
      <c r="B434" s="62">
        <v>20</v>
      </c>
      <c r="C434" s="62">
        <v>2</v>
      </c>
      <c r="D434" s="77" t="s">
        <v>575</v>
      </c>
      <c r="E434" s="77" t="s">
        <v>586</v>
      </c>
      <c r="F434" s="62"/>
      <c r="G434" s="62" t="s">
        <v>52</v>
      </c>
      <c r="H434" s="77" t="s">
        <v>587</v>
      </c>
      <c r="I434" s="62">
        <v>1</v>
      </c>
      <c r="J434" s="62">
        <v>1</v>
      </c>
      <c r="K434" s="62" t="s">
        <v>47</v>
      </c>
      <c r="L434" s="62" t="s">
        <v>61</v>
      </c>
      <c r="M434" s="62" t="s">
        <v>53</v>
      </c>
      <c r="N434" s="62" t="s">
        <v>48</v>
      </c>
      <c r="O434" s="62"/>
      <c r="P434" s="62" t="s">
        <v>589</v>
      </c>
      <c r="Q434" s="62" t="s">
        <v>588</v>
      </c>
      <c r="R434" s="81"/>
      <c r="S434" s="81">
        <f t="shared" si="44"/>
        <v>0</v>
      </c>
      <c r="T434" s="81"/>
      <c r="U434" s="81">
        <f t="shared" si="45"/>
        <v>0</v>
      </c>
      <c r="V434" s="81"/>
      <c r="W434" s="81">
        <f t="shared" si="46"/>
        <v>0</v>
      </c>
      <c r="X434" s="81"/>
      <c r="Y434" s="81">
        <f t="shared" si="47"/>
        <v>0</v>
      </c>
      <c r="Z434" s="81"/>
      <c r="AA434" s="81"/>
      <c r="AB434" s="81"/>
      <c r="AC434" s="62"/>
    </row>
    <row r="435" spans="1:30" s="76" customFormat="1" x14ac:dyDescent="0.25">
      <c r="A435" s="62">
        <v>432</v>
      </c>
      <c r="B435" s="62">
        <v>7000</v>
      </c>
      <c r="C435" s="62">
        <v>2</v>
      </c>
      <c r="D435" s="77" t="s">
        <v>575</v>
      </c>
      <c r="E435" s="77" t="s">
        <v>590</v>
      </c>
      <c r="F435" s="62"/>
      <c r="G435" s="62" t="s">
        <v>52</v>
      </c>
      <c r="H435" s="77" t="s">
        <v>591</v>
      </c>
      <c r="I435" s="62">
        <v>1</v>
      </c>
      <c r="J435" s="62">
        <v>1</v>
      </c>
      <c r="K435" s="62" t="s">
        <v>47</v>
      </c>
      <c r="L435" s="62" t="s">
        <v>51</v>
      </c>
      <c r="M435" s="62" t="s">
        <v>53</v>
      </c>
      <c r="N435" s="62" t="s">
        <v>60</v>
      </c>
      <c r="O435" s="62"/>
      <c r="P435" s="62"/>
      <c r="Q435" s="62"/>
      <c r="R435" s="81"/>
      <c r="S435" s="81">
        <f t="shared" si="44"/>
        <v>0</v>
      </c>
      <c r="T435" s="81"/>
      <c r="U435" s="81">
        <f t="shared" si="45"/>
        <v>0</v>
      </c>
      <c r="V435" s="81"/>
      <c r="W435" s="81">
        <f t="shared" si="46"/>
        <v>0</v>
      </c>
      <c r="X435" s="81"/>
      <c r="Y435" s="81">
        <f t="shared" si="47"/>
        <v>0</v>
      </c>
      <c r="Z435" s="81"/>
      <c r="AA435" s="81"/>
      <c r="AB435" s="81"/>
      <c r="AC435" s="62"/>
      <c r="AD435" s="77"/>
    </row>
    <row r="436" spans="1:30" s="76" customFormat="1" x14ac:dyDescent="0.25">
      <c r="A436" s="62">
        <v>433</v>
      </c>
      <c r="B436" s="62">
        <v>7001</v>
      </c>
      <c r="C436" s="62">
        <v>2</v>
      </c>
      <c r="D436" s="77" t="s">
        <v>575</v>
      </c>
      <c r="E436" s="77" t="s">
        <v>253</v>
      </c>
      <c r="F436" s="62"/>
      <c r="G436" s="62" t="s">
        <v>255</v>
      </c>
      <c r="H436" s="77" t="s">
        <v>254</v>
      </c>
      <c r="I436" s="62">
        <v>1</v>
      </c>
      <c r="J436" s="62">
        <v>1</v>
      </c>
      <c r="K436" s="62" t="s">
        <v>47</v>
      </c>
      <c r="L436" s="62" t="s">
        <v>61</v>
      </c>
      <c r="M436" s="62" t="s">
        <v>53</v>
      </c>
      <c r="N436" s="62" t="s">
        <v>60</v>
      </c>
      <c r="O436" s="62"/>
      <c r="P436" s="62"/>
      <c r="Q436" s="62"/>
      <c r="R436" s="81"/>
      <c r="S436" s="81">
        <f t="shared" si="44"/>
        <v>0</v>
      </c>
      <c r="T436" s="81"/>
      <c r="U436" s="81">
        <f t="shared" si="45"/>
        <v>0</v>
      </c>
      <c r="V436" s="81"/>
      <c r="W436" s="81">
        <f t="shared" si="46"/>
        <v>0</v>
      </c>
      <c r="X436" s="81"/>
      <c r="Y436" s="81">
        <f t="shared" si="47"/>
        <v>0</v>
      </c>
      <c r="Z436" s="81"/>
      <c r="AA436" s="81"/>
      <c r="AB436" s="81"/>
      <c r="AC436" s="62"/>
      <c r="AD436" s="77"/>
    </row>
    <row r="437" spans="1:30" s="76" customFormat="1" x14ac:dyDescent="0.25">
      <c r="A437" s="62">
        <v>434</v>
      </c>
      <c r="B437" s="62">
        <v>7000</v>
      </c>
      <c r="C437" s="62">
        <v>3</v>
      </c>
      <c r="D437" s="77" t="s">
        <v>253</v>
      </c>
      <c r="E437" s="77" t="s">
        <v>77</v>
      </c>
      <c r="F437" s="62"/>
      <c r="G437" s="62" t="s">
        <v>79</v>
      </c>
      <c r="H437" s="77" t="s">
        <v>78</v>
      </c>
      <c r="I437" s="62">
        <v>1</v>
      </c>
      <c r="J437" s="62">
        <v>1</v>
      </c>
      <c r="K437" s="62" t="s">
        <v>47</v>
      </c>
      <c r="L437" s="62" t="s">
        <v>61</v>
      </c>
      <c r="M437" s="62" t="s">
        <v>53</v>
      </c>
      <c r="N437" s="62" t="s">
        <v>60</v>
      </c>
      <c r="O437" s="62"/>
      <c r="P437" s="62"/>
      <c r="Q437" s="62"/>
      <c r="R437" s="81"/>
      <c r="S437" s="81">
        <f t="shared" si="44"/>
        <v>0</v>
      </c>
      <c r="T437" s="81"/>
      <c r="U437" s="81">
        <f t="shared" si="45"/>
        <v>0</v>
      </c>
      <c r="V437" s="81"/>
      <c r="W437" s="81">
        <f t="shared" si="46"/>
        <v>0</v>
      </c>
      <c r="X437" s="81"/>
      <c r="Y437" s="81">
        <f t="shared" si="47"/>
        <v>0</v>
      </c>
      <c r="Z437" s="81"/>
      <c r="AA437" s="81"/>
      <c r="AB437" s="81"/>
      <c r="AC437" s="62"/>
      <c r="AD437" s="77"/>
    </row>
    <row r="438" spans="1:30" s="76" customFormat="1" x14ac:dyDescent="0.25">
      <c r="A438" s="62">
        <v>435</v>
      </c>
      <c r="B438" s="62">
        <v>7002</v>
      </c>
      <c r="C438" s="62">
        <v>3</v>
      </c>
      <c r="D438" s="77" t="s">
        <v>253</v>
      </c>
      <c r="E438" s="77" t="s">
        <v>256</v>
      </c>
      <c r="F438" s="62"/>
      <c r="G438" s="62" t="s">
        <v>52</v>
      </c>
      <c r="H438" s="77" t="s">
        <v>257</v>
      </c>
      <c r="I438" s="62">
        <v>1</v>
      </c>
      <c r="J438" s="62">
        <v>1</v>
      </c>
      <c r="K438" s="62" t="s">
        <v>47</v>
      </c>
      <c r="L438" s="62" t="s">
        <v>61</v>
      </c>
      <c r="M438" s="62" t="s">
        <v>53</v>
      </c>
      <c r="N438" s="62" t="s">
        <v>60</v>
      </c>
      <c r="O438" s="62"/>
      <c r="P438" s="62" t="s">
        <v>258</v>
      </c>
      <c r="Q438" s="62">
        <v>14270</v>
      </c>
      <c r="R438" s="81"/>
      <c r="S438" s="81">
        <f t="shared" si="44"/>
        <v>0</v>
      </c>
      <c r="T438" s="81"/>
      <c r="U438" s="81">
        <f t="shared" si="45"/>
        <v>0</v>
      </c>
      <c r="V438" s="81"/>
      <c r="W438" s="81">
        <f t="shared" si="46"/>
        <v>0</v>
      </c>
      <c r="X438" s="81"/>
      <c r="Y438" s="81">
        <f t="shared" si="47"/>
        <v>0</v>
      </c>
      <c r="Z438" s="81"/>
      <c r="AA438" s="81"/>
      <c r="AB438" s="81"/>
      <c r="AC438" s="62"/>
      <c r="AD438" s="77"/>
    </row>
    <row r="439" spans="1:30" s="76" customFormat="1" x14ac:dyDescent="0.25">
      <c r="A439" s="62">
        <v>436</v>
      </c>
      <c r="B439" s="62">
        <v>7003</v>
      </c>
      <c r="C439" s="62">
        <v>3</v>
      </c>
      <c r="D439" s="77" t="s">
        <v>253</v>
      </c>
      <c r="E439" s="77" t="s">
        <v>259</v>
      </c>
      <c r="F439" s="62"/>
      <c r="G439" s="62" t="s">
        <v>52</v>
      </c>
      <c r="H439" s="77" t="s">
        <v>260</v>
      </c>
      <c r="I439" s="62">
        <v>1</v>
      </c>
      <c r="J439" s="62">
        <v>1</v>
      </c>
      <c r="K439" s="62" t="s">
        <v>47</v>
      </c>
      <c r="L439" s="62" t="s">
        <v>61</v>
      </c>
      <c r="M439" s="62" t="s">
        <v>53</v>
      </c>
      <c r="N439" s="62" t="s">
        <v>60</v>
      </c>
      <c r="O439" s="62"/>
      <c r="P439" s="62" t="s">
        <v>244</v>
      </c>
      <c r="Q439" s="62" t="s">
        <v>261</v>
      </c>
      <c r="R439" s="81"/>
      <c r="S439" s="81">
        <f t="shared" si="44"/>
        <v>0</v>
      </c>
      <c r="T439" s="81"/>
      <c r="U439" s="81">
        <f t="shared" si="45"/>
        <v>0</v>
      </c>
      <c r="V439" s="81"/>
      <c r="W439" s="81">
        <f t="shared" si="46"/>
        <v>0</v>
      </c>
      <c r="X439" s="81"/>
      <c r="Y439" s="81">
        <f t="shared" si="47"/>
        <v>0</v>
      </c>
      <c r="Z439" s="81"/>
      <c r="AA439" s="81"/>
      <c r="AB439" s="81"/>
      <c r="AC439" s="62"/>
      <c r="AD439" s="77"/>
    </row>
    <row r="440" spans="1:30" s="76" customFormat="1" x14ac:dyDescent="0.25">
      <c r="A440" s="62">
        <v>437</v>
      </c>
      <c r="B440" s="62">
        <v>7004</v>
      </c>
      <c r="C440" s="62">
        <v>3</v>
      </c>
      <c r="D440" s="77" t="s">
        <v>253</v>
      </c>
      <c r="E440" s="77" t="s">
        <v>262</v>
      </c>
      <c r="F440" s="62"/>
      <c r="G440" s="62" t="s">
        <v>56</v>
      </c>
      <c r="H440" s="77" t="s">
        <v>263</v>
      </c>
      <c r="I440" s="62">
        <v>1</v>
      </c>
      <c r="J440" s="62">
        <v>1</v>
      </c>
      <c r="K440" s="62" t="s">
        <v>47</v>
      </c>
      <c r="L440" s="62" t="s">
        <v>61</v>
      </c>
      <c r="M440" s="62" t="s">
        <v>53</v>
      </c>
      <c r="N440" s="62" t="s">
        <v>60</v>
      </c>
      <c r="O440" s="62"/>
      <c r="P440" s="62" t="s">
        <v>244</v>
      </c>
      <c r="Q440" s="62" t="s">
        <v>264</v>
      </c>
      <c r="R440" s="81"/>
      <c r="S440" s="81">
        <f t="shared" si="44"/>
        <v>0</v>
      </c>
      <c r="T440" s="81"/>
      <c r="U440" s="81">
        <f t="shared" si="45"/>
        <v>0</v>
      </c>
      <c r="V440" s="81"/>
      <c r="W440" s="81">
        <f t="shared" si="46"/>
        <v>0</v>
      </c>
      <c r="X440" s="81"/>
      <c r="Y440" s="81">
        <f t="shared" si="47"/>
        <v>0</v>
      </c>
      <c r="Z440" s="81"/>
      <c r="AA440" s="81"/>
      <c r="AB440" s="81"/>
      <c r="AC440" s="62"/>
      <c r="AD440" s="77"/>
    </row>
    <row r="441" spans="1:30" s="76" customFormat="1" x14ac:dyDescent="0.25">
      <c r="A441" s="62">
        <v>438</v>
      </c>
      <c r="B441" s="62">
        <v>7005</v>
      </c>
      <c r="C441" s="62">
        <v>3</v>
      </c>
      <c r="D441" s="77" t="s">
        <v>253</v>
      </c>
      <c r="E441" s="77" t="s">
        <v>265</v>
      </c>
      <c r="F441" s="62"/>
      <c r="G441" s="62" t="s">
        <v>56</v>
      </c>
      <c r="H441" s="77" t="s">
        <v>266</v>
      </c>
      <c r="I441" s="62">
        <v>1</v>
      </c>
      <c r="J441" s="62">
        <v>1</v>
      </c>
      <c r="K441" s="62" t="s">
        <v>47</v>
      </c>
      <c r="L441" s="62" t="s">
        <v>61</v>
      </c>
      <c r="M441" s="62" t="s">
        <v>53</v>
      </c>
      <c r="N441" s="62" t="s">
        <v>60</v>
      </c>
      <c r="O441" s="62"/>
      <c r="P441" s="62" t="s">
        <v>244</v>
      </c>
      <c r="Q441" s="62" t="s">
        <v>267</v>
      </c>
      <c r="R441" s="81"/>
      <c r="S441" s="81">
        <f t="shared" si="44"/>
        <v>0</v>
      </c>
      <c r="T441" s="81"/>
      <c r="U441" s="81">
        <f t="shared" si="45"/>
        <v>0</v>
      </c>
      <c r="V441" s="81"/>
      <c r="W441" s="81">
        <f t="shared" si="46"/>
        <v>0</v>
      </c>
      <c r="X441" s="81"/>
      <c r="Y441" s="81">
        <f t="shared" si="47"/>
        <v>0</v>
      </c>
      <c r="Z441" s="81"/>
      <c r="AA441" s="81"/>
      <c r="AB441" s="81"/>
      <c r="AC441" s="62"/>
      <c r="AD441" s="77"/>
    </row>
    <row r="442" spans="1:30" s="76" customFormat="1" x14ac:dyDescent="0.25">
      <c r="A442" s="62">
        <v>439</v>
      </c>
      <c r="B442" s="62">
        <v>7006</v>
      </c>
      <c r="C442" s="62">
        <v>3</v>
      </c>
      <c r="D442" s="77" t="s">
        <v>253</v>
      </c>
      <c r="E442" s="77" t="s">
        <v>268</v>
      </c>
      <c r="F442" s="62"/>
      <c r="G442" s="62" t="s">
        <v>52</v>
      </c>
      <c r="H442" s="77" t="s">
        <v>269</v>
      </c>
      <c r="I442" s="62">
        <v>1</v>
      </c>
      <c r="J442" s="62">
        <v>1</v>
      </c>
      <c r="K442" s="62" t="s">
        <v>47</v>
      </c>
      <c r="L442" s="62" t="s">
        <v>61</v>
      </c>
      <c r="M442" s="62" t="s">
        <v>53</v>
      </c>
      <c r="N442" s="62" t="s">
        <v>60</v>
      </c>
      <c r="O442" s="62"/>
      <c r="P442" s="62"/>
      <c r="Q442" s="62"/>
      <c r="R442" s="81"/>
      <c r="S442" s="81">
        <f t="shared" si="44"/>
        <v>0</v>
      </c>
      <c r="T442" s="81"/>
      <c r="U442" s="81">
        <f t="shared" si="45"/>
        <v>0</v>
      </c>
      <c r="V442" s="81"/>
      <c r="W442" s="81">
        <f t="shared" si="46"/>
        <v>0</v>
      </c>
      <c r="X442" s="81"/>
      <c r="Y442" s="81">
        <f t="shared" si="47"/>
        <v>0</v>
      </c>
      <c r="Z442" s="81"/>
      <c r="AA442" s="81"/>
      <c r="AB442" s="81"/>
      <c r="AC442" s="62"/>
      <c r="AD442" s="77"/>
    </row>
    <row r="443" spans="1:30" s="76" customFormat="1" x14ac:dyDescent="0.25">
      <c r="A443" s="62">
        <v>440</v>
      </c>
      <c r="B443" s="62">
        <v>7007</v>
      </c>
      <c r="C443" s="62">
        <v>3</v>
      </c>
      <c r="D443" s="77" t="s">
        <v>253</v>
      </c>
      <c r="E443" s="77" t="s">
        <v>270</v>
      </c>
      <c r="F443" s="62"/>
      <c r="G443" s="62" t="s">
        <v>52</v>
      </c>
      <c r="H443" s="77" t="s">
        <v>271</v>
      </c>
      <c r="I443" s="62">
        <v>1</v>
      </c>
      <c r="J443" s="62">
        <v>1</v>
      </c>
      <c r="K443" s="62" t="s">
        <v>47</v>
      </c>
      <c r="L443" s="62" t="s">
        <v>61</v>
      </c>
      <c r="M443" s="62" t="s">
        <v>53</v>
      </c>
      <c r="N443" s="62" t="s">
        <v>60</v>
      </c>
      <c r="O443" s="62"/>
      <c r="P443" s="62"/>
      <c r="Q443" s="62"/>
      <c r="R443" s="81"/>
      <c r="S443" s="81">
        <f t="shared" si="44"/>
        <v>0</v>
      </c>
      <c r="T443" s="81"/>
      <c r="U443" s="81">
        <f t="shared" si="45"/>
        <v>0</v>
      </c>
      <c r="V443" s="81"/>
      <c r="W443" s="81">
        <f t="shared" si="46"/>
        <v>0</v>
      </c>
      <c r="X443" s="81"/>
      <c r="Y443" s="81">
        <f t="shared" si="47"/>
        <v>0</v>
      </c>
      <c r="Z443" s="81"/>
      <c r="AA443" s="81"/>
      <c r="AB443" s="81"/>
      <c r="AC443" s="62"/>
      <c r="AD443" s="77"/>
    </row>
    <row r="444" spans="1:30" s="76" customFormat="1" x14ac:dyDescent="0.25">
      <c r="A444" s="62">
        <v>441</v>
      </c>
      <c r="B444" s="62">
        <v>7008</v>
      </c>
      <c r="C444" s="62">
        <v>3</v>
      </c>
      <c r="D444" s="77" t="s">
        <v>253</v>
      </c>
      <c r="E444" s="77" t="s">
        <v>216</v>
      </c>
      <c r="F444" s="62"/>
      <c r="G444" s="62" t="s">
        <v>52</v>
      </c>
      <c r="H444" s="77" t="s">
        <v>217</v>
      </c>
      <c r="I444" s="62">
        <v>1</v>
      </c>
      <c r="J444" s="62">
        <v>1</v>
      </c>
      <c r="K444" s="62" t="s">
        <v>47</v>
      </c>
      <c r="L444" s="62" t="s">
        <v>61</v>
      </c>
      <c r="M444" s="62" t="s">
        <v>53</v>
      </c>
      <c r="N444" s="62" t="s">
        <v>60</v>
      </c>
      <c r="O444" s="62"/>
      <c r="P444" s="62" t="s">
        <v>211</v>
      </c>
      <c r="Q444" s="62" t="s">
        <v>218</v>
      </c>
      <c r="R444" s="81"/>
      <c r="S444" s="81">
        <f t="shared" si="44"/>
        <v>0</v>
      </c>
      <c r="T444" s="81"/>
      <c r="U444" s="81">
        <f t="shared" si="45"/>
        <v>0</v>
      </c>
      <c r="V444" s="81"/>
      <c r="W444" s="81">
        <f t="shared" si="46"/>
        <v>0</v>
      </c>
      <c r="X444" s="81"/>
      <c r="Y444" s="81">
        <f t="shared" si="47"/>
        <v>0</v>
      </c>
      <c r="Z444" s="81"/>
      <c r="AA444" s="81"/>
      <c r="AB444" s="81"/>
      <c r="AC444" s="62"/>
      <c r="AD444" s="77"/>
    </row>
    <row r="445" spans="1:30" s="76" customFormat="1" x14ac:dyDescent="0.25">
      <c r="A445" s="62">
        <v>442</v>
      </c>
      <c r="B445" s="62">
        <v>7009</v>
      </c>
      <c r="C445" s="62">
        <v>3</v>
      </c>
      <c r="D445" s="77" t="s">
        <v>253</v>
      </c>
      <c r="E445" s="77" t="s">
        <v>272</v>
      </c>
      <c r="F445" s="62"/>
      <c r="G445" s="62" t="s">
        <v>52</v>
      </c>
      <c r="H445" s="77" t="s">
        <v>273</v>
      </c>
      <c r="I445" s="62">
        <v>1</v>
      </c>
      <c r="J445" s="62">
        <v>1</v>
      </c>
      <c r="K445" s="62" t="s">
        <v>47</v>
      </c>
      <c r="L445" s="62" t="s">
        <v>61</v>
      </c>
      <c r="M445" s="62" t="s">
        <v>53</v>
      </c>
      <c r="N445" s="62" t="s">
        <v>60</v>
      </c>
      <c r="O445" s="62"/>
      <c r="P445" s="62" t="s">
        <v>275</v>
      </c>
      <c r="Q445" s="62" t="s">
        <v>274</v>
      </c>
      <c r="R445" s="81"/>
      <c r="S445" s="81">
        <f t="shared" si="44"/>
        <v>0</v>
      </c>
      <c r="T445" s="81"/>
      <c r="U445" s="81">
        <f t="shared" si="45"/>
        <v>0</v>
      </c>
      <c r="V445" s="81"/>
      <c r="W445" s="81">
        <f t="shared" si="46"/>
        <v>0</v>
      </c>
      <c r="X445" s="81"/>
      <c r="Y445" s="81">
        <f t="shared" si="47"/>
        <v>0</v>
      </c>
      <c r="Z445" s="81"/>
      <c r="AA445" s="81"/>
      <c r="AB445" s="81"/>
      <c r="AC445" s="62"/>
      <c r="AD445" s="77"/>
    </row>
    <row r="446" spans="1:30" s="76" customFormat="1" x14ac:dyDescent="0.25">
      <c r="A446" s="62">
        <v>443</v>
      </c>
      <c r="B446" s="62">
        <v>7010</v>
      </c>
      <c r="C446" s="62">
        <v>3</v>
      </c>
      <c r="D446" s="77" t="s">
        <v>253</v>
      </c>
      <c r="E446" s="77" t="s">
        <v>276</v>
      </c>
      <c r="F446" s="62"/>
      <c r="G446" s="62" t="s">
        <v>52</v>
      </c>
      <c r="H446" s="77" t="s">
        <v>277</v>
      </c>
      <c r="I446" s="62">
        <v>1</v>
      </c>
      <c r="J446" s="62">
        <v>1</v>
      </c>
      <c r="K446" s="62" t="s">
        <v>47</v>
      </c>
      <c r="L446" s="62" t="s">
        <v>61</v>
      </c>
      <c r="M446" s="62" t="s">
        <v>53</v>
      </c>
      <c r="N446" s="62" t="s">
        <v>60</v>
      </c>
      <c r="O446" s="62"/>
      <c r="P446" s="62" t="s">
        <v>211</v>
      </c>
      <c r="Q446" s="62" t="s">
        <v>278</v>
      </c>
      <c r="R446" s="81"/>
      <c r="S446" s="81">
        <f t="shared" si="44"/>
        <v>0</v>
      </c>
      <c r="T446" s="81"/>
      <c r="U446" s="81">
        <f t="shared" si="45"/>
        <v>0</v>
      </c>
      <c r="V446" s="81"/>
      <c r="W446" s="81">
        <f t="shared" si="46"/>
        <v>0</v>
      </c>
      <c r="X446" s="81"/>
      <c r="Y446" s="81">
        <f t="shared" si="47"/>
        <v>0</v>
      </c>
      <c r="Z446" s="81"/>
      <c r="AA446" s="81"/>
      <c r="AB446" s="81"/>
      <c r="AC446" s="62"/>
      <c r="AD446" s="77"/>
    </row>
    <row r="447" spans="1:30" s="76" customFormat="1" x14ac:dyDescent="0.25">
      <c r="A447" s="62">
        <v>444</v>
      </c>
      <c r="B447" s="62">
        <v>7011</v>
      </c>
      <c r="C447" s="62">
        <v>3</v>
      </c>
      <c r="D447" s="77" t="s">
        <v>253</v>
      </c>
      <c r="E447" s="77" t="s">
        <v>279</v>
      </c>
      <c r="F447" s="62"/>
      <c r="G447" s="62" t="s">
        <v>52</v>
      </c>
      <c r="H447" s="77" t="s">
        <v>280</v>
      </c>
      <c r="I447" s="62">
        <v>1</v>
      </c>
      <c r="J447" s="62">
        <v>1</v>
      </c>
      <c r="K447" s="62" t="s">
        <v>47</v>
      </c>
      <c r="L447" s="62" t="s">
        <v>61</v>
      </c>
      <c r="M447" s="62" t="s">
        <v>53</v>
      </c>
      <c r="N447" s="62" t="s">
        <v>60</v>
      </c>
      <c r="O447" s="62"/>
      <c r="P447" s="62" t="s">
        <v>211</v>
      </c>
      <c r="Q447" s="62" t="s">
        <v>281</v>
      </c>
      <c r="R447" s="81"/>
      <c r="S447" s="81">
        <f t="shared" si="44"/>
        <v>0</v>
      </c>
      <c r="T447" s="81"/>
      <c r="U447" s="81">
        <f t="shared" si="45"/>
        <v>0</v>
      </c>
      <c r="V447" s="81"/>
      <c r="W447" s="81">
        <f t="shared" si="46"/>
        <v>0</v>
      </c>
      <c r="X447" s="81"/>
      <c r="Y447" s="81">
        <f t="shared" si="47"/>
        <v>0</v>
      </c>
      <c r="Z447" s="81"/>
      <c r="AA447" s="81"/>
      <c r="AB447" s="81"/>
      <c r="AC447" s="62"/>
      <c r="AD447" s="77"/>
    </row>
    <row r="448" spans="1:30" s="76" customFormat="1" x14ac:dyDescent="0.25">
      <c r="A448" s="62">
        <v>445</v>
      </c>
      <c r="B448" s="62">
        <v>7012</v>
      </c>
      <c r="C448" s="62">
        <v>3</v>
      </c>
      <c r="D448" s="77" t="s">
        <v>253</v>
      </c>
      <c r="E448" s="77" t="s">
        <v>282</v>
      </c>
      <c r="F448" s="62"/>
      <c r="G448" s="62" t="s">
        <v>56</v>
      </c>
      <c r="H448" s="77" t="s">
        <v>283</v>
      </c>
      <c r="I448" s="62">
        <v>1</v>
      </c>
      <c r="J448" s="62">
        <v>1</v>
      </c>
      <c r="K448" s="62" t="s">
        <v>47</v>
      </c>
      <c r="L448" s="62" t="s">
        <v>61</v>
      </c>
      <c r="M448" s="62" t="s">
        <v>53</v>
      </c>
      <c r="N448" s="62" t="s">
        <v>60</v>
      </c>
      <c r="O448" s="62"/>
      <c r="P448" s="62" t="s">
        <v>211</v>
      </c>
      <c r="Q448" s="62" t="s">
        <v>284</v>
      </c>
      <c r="R448" s="81"/>
      <c r="S448" s="81">
        <f t="shared" si="44"/>
        <v>0</v>
      </c>
      <c r="T448" s="81"/>
      <c r="U448" s="81">
        <f t="shared" si="45"/>
        <v>0</v>
      </c>
      <c r="V448" s="81"/>
      <c r="W448" s="81">
        <f t="shared" si="46"/>
        <v>0</v>
      </c>
      <c r="X448" s="81"/>
      <c r="Y448" s="81">
        <f t="shared" si="47"/>
        <v>0</v>
      </c>
      <c r="Z448" s="81"/>
      <c r="AA448" s="81"/>
      <c r="AB448" s="81"/>
      <c r="AC448" s="62"/>
      <c r="AD448" s="77"/>
    </row>
    <row r="449" spans="1:30" s="76" customFormat="1" x14ac:dyDescent="0.25">
      <c r="A449" s="62">
        <v>446</v>
      </c>
      <c r="B449" s="62">
        <v>7013</v>
      </c>
      <c r="C449" s="62">
        <v>3</v>
      </c>
      <c r="D449" s="77" t="s">
        <v>253</v>
      </c>
      <c r="E449" s="77" t="s">
        <v>63</v>
      </c>
      <c r="F449" s="62"/>
      <c r="G449" s="62" t="s">
        <v>65</v>
      </c>
      <c r="H449" s="77" t="s">
        <v>64</v>
      </c>
      <c r="I449" s="62">
        <v>1</v>
      </c>
      <c r="J449" s="62">
        <v>1</v>
      </c>
      <c r="K449" s="62" t="s">
        <v>47</v>
      </c>
      <c r="L449" s="62" t="s">
        <v>61</v>
      </c>
      <c r="M449" s="62" t="s">
        <v>53</v>
      </c>
      <c r="N449" s="62" t="s">
        <v>60</v>
      </c>
      <c r="O449" s="62"/>
      <c r="P449" s="62"/>
      <c r="Q449" s="62"/>
      <c r="R449" s="81"/>
      <c r="S449" s="81">
        <f t="shared" si="44"/>
        <v>0</v>
      </c>
      <c r="T449" s="81"/>
      <c r="U449" s="81">
        <f t="shared" si="45"/>
        <v>0</v>
      </c>
      <c r="V449" s="81"/>
      <c r="W449" s="81">
        <f t="shared" si="46"/>
        <v>0</v>
      </c>
      <c r="X449" s="81"/>
      <c r="Y449" s="81">
        <f t="shared" si="47"/>
        <v>0</v>
      </c>
      <c r="Z449" s="81"/>
      <c r="AA449" s="81"/>
      <c r="AB449" s="81"/>
      <c r="AC449" s="62"/>
      <c r="AD449" s="77"/>
    </row>
    <row r="450" spans="1:30" s="76" customFormat="1" x14ac:dyDescent="0.25">
      <c r="A450" s="62">
        <v>447</v>
      </c>
      <c r="B450" s="62">
        <v>7014</v>
      </c>
      <c r="C450" s="62">
        <v>3</v>
      </c>
      <c r="D450" s="77" t="s">
        <v>253</v>
      </c>
      <c r="E450" s="77" t="s">
        <v>285</v>
      </c>
      <c r="F450" s="62"/>
      <c r="G450" s="62" t="s">
        <v>116</v>
      </c>
      <c r="H450" s="77" t="s">
        <v>286</v>
      </c>
      <c r="I450" s="62">
        <v>1</v>
      </c>
      <c r="J450" s="62">
        <v>1</v>
      </c>
      <c r="K450" s="62" t="s">
        <v>47</v>
      </c>
      <c r="L450" s="62" t="s">
        <v>61</v>
      </c>
      <c r="M450" s="62" t="s">
        <v>53</v>
      </c>
      <c r="N450" s="62" t="s">
        <v>60</v>
      </c>
      <c r="O450" s="62"/>
      <c r="P450" s="62"/>
      <c r="Q450" s="62"/>
      <c r="R450" s="81"/>
      <c r="S450" s="81">
        <f t="shared" si="44"/>
        <v>0</v>
      </c>
      <c r="T450" s="81"/>
      <c r="U450" s="81">
        <f t="shared" si="45"/>
        <v>0</v>
      </c>
      <c r="V450" s="81"/>
      <c r="W450" s="81">
        <f t="shared" si="46"/>
        <v>0</v>
      </c>
      <c r="X450" s="81"/>
      <c r="Y450" s="81">
        <f t="shared" si="47"/>
        <v>0</v>
      </c>
      <c r="Z450" s="81"/>
      <c r="AA450" s="81"/>
      <c r="AB450" s="81"/>
      <c r="AC450" s="62"/>
      <c r="AD450" s="77"/>
    </row>
    <row r="451" spans="1:30" s="76" customFormat="1" x14ac:dyDescent="0.25">
      <c r="A451" s="62">
        <v>448</v>
      </c>
      <c r="B451" s="62">
        <v>7002</v>
      </c>
      <c r="C451" s="62">
        <v>2</v>
      </c>
      <c r="D451" s="77" t="s">
        <v>575</v>
      </c>
      <c r="E451" s="77" t="s">
        <v>77</v>
      </c>
      <c r="F451" s="62"/>
      <c r="G451" s="62" t="s">
        <v>79</v>
      </c>
      <c r="H451" s="77" t="s">
        <v>78</v>
      </c>
      <c r="I451" s="62">
        <v>1</v>
      </c>
      <c r="J451" s="62">
        <v>1</v>
      </c>
      <c r="K451" s="62" t="s">
        <v>47</v>
      </c>
      <c r="L451" s="62" t="s">
        <v>61</v>
      </c>
      <c r="M451" s="62" t="s">
        <v>53</v>
      </c>
      <c r="N451" s="62" t="s">
        <v>60</v>
      </c>
      <c r="O451" s="62"/>
      <c r="P451" s="62"/>
      <c r="Q451" s="62"/>
      <c r="R451" s="81"/>
      <c r="S451" s="81">
        <f t="shared" si="44"/>
        <v>0</v>
      </c>
      <c r="T451" s="81"/>
      <c r="U451" s="81">
        <f t="shared" si="45"/>
        <v>0</v>
      </c>
      <c r="V451" s="81"/>
      <c r="W451" s="81">
        <f t="shared" si="46"/>
        <v>0</v>
      </c>
      <c r="X451" s="81"/>
      <c r="Y451" s="81">
        <f t="shared" si="47"/>
        <v>0</v>
      </c>
      <c r="Z451" s="81"/>
      <c r="AA451" s="81"/>
      <c r="AB451" s="81"/>
      <c r="AC451" s="62"/>
      <c r="AD451" s="77"/>
    </row>
    <row r="452" spans="1:30" s="76" customFormat="1" x14ac:dyDescent="0.25">
      <c r="A452" s="62">
        <v>449</v>
      </c>
      <c r="B452" s="62">
        <v>7003</v>
      </c>
      <c r="C452" s="62">
        <v>2</v>
      </c>
      <c r="D452" s="77" t="s">
        <v>575</v>
      </c>
      <c r="E452" s="77" t="s">
        <v>74</v>
      </c>
      <c r="F452" s="62"/>
      <c r="G452" s="62" t="s">
        <v>76</v>
      </c>
      <c r="H452" s="77" t="s">
        <v>75</v>
      </c>
      <c r="I452" s="62">
        <v>1</v>
      </c>
      <c r="J452" s="62">
        <v>1</v>
      </c>
      <c r="K452" s="62" t="s">
        <v>47</v>
      </c>
      <c r="L452" s="62" t="s">
        <v>61</v>
      </c>
      <c r="M452" s="62" t="s">
        <v>53</v>
      </c>
      <c r="N452" s="62" t="s">
        <v>60</v>
      </c>
      <c r="O452" s="62"/>
      <c r="P452" s="62"/>
      <c r="Q452" s="62"/>
      <c r="R452" s="81"/>
      <c r="S452" s="81">
        <f t="shared" ref="S452:S515" si="48">J452*R452</f>
        <v>0</v>
      </c>
      <c r="T452" s="81"/>
      <c r="U452" s="81">
        <f t="shared" ref="U452:U515" si="49">J452*T452</f>
        <v>0</v>
      </c>
      <c r="V452" s="81"/>
      <c r="W452" s="81">
        <f t="shared" ref="W452:W515" si="50">J452*V452</f>
        <v>0</v>
      </c>
      <c r="X452" s="81"/>
      <c r="Y452" s="81">
        <f t="shared" ref="Y452:Y515" si="51">J452*X452</f>
        <v>0</v>
      </c>
      <c r="Z452" s="81"/>
      <c r="AA452" s="81"/>
      <c r="AB452" s="81"/>
      <c r="AC452" s="62"/>
      <c r="AD452" s="77"/>
    </row>
    <row r="453" spans="1:30" s="76" customFormat="1" x14ac:dyDescent="0.25">
      <c r="A453" s="61">
        <v>450</v>
      </c>
      <c r="B453" s="61">
        <v>117</v>
      </c>
      <c r="C453" s="61">
        <v>1</v>
      </c>
      <c r="D453" s="76" t="s">
        <v>49</v>
      </c>
      <c r="E453" s="76" t="s">
        <v>592</v>
      </c>
      <c r="F453" s="61" t="s">
        <v>971</v>
      </c>
      <c r="G453" s="61" t="s">
        <v>52</v>
      </c>
      <c r="H453" s="76" t="s">
        <v>593</v>
      </c>
      <c r="I453" s="61">
        <v>1</v>
      </c>
      <c r="J453" s="61">
        <v>1</v>
      </c>
      <c r="K453" s="61" t="s">
        <v>47</v>
      </c>
      <c r="L453" s="61" t="s">
        <v>51</v>
      </c>
      <c r="M453" s="61" t="s">
        <v>53</v>
      </c>
      <c r="N453" s="61" t="s">
        <v>48</v>
      </c>
      <c r="O453" s="61" t="s">
        <v>969</v>
      </c>
      <c r="P453" s="61"/>
      <c r="Q453" s="61"/>
      <c r="R453" s="80">
        <f>VLOOKUP(E:E,'[1]853-334065-009'!$A:$F,6,0)</f>
        <v>32.353199999999994</v>
      </c>
      <c r="S453" s="80">
        <f t="shared" si="48"/>
        <v>32.353199999999994</v>
      </c>
      <c r="T453" s="80">
        <f>VLOOKUP(E:E,'[1]853-334065-009'!$A:$H,8,0)</f>
        <v>31.501800000000003</v>
      </c>
      <c r="U453" s="80">
        <f t="shared" si="49"/>
        <v>31.501800000000003</v>
      </c>
      <c r="V453" s="80">
        <f>VLOOKUP(E:E,'[1]853-334065-009'!$A:$J,10,0)</f>
        <v>30.650400000000001</v>
      </c>
      <c r="W453" s="80">
        <f t="shared" si="50"/>
        <v>30.650400000000001</v>
      </c>
      <c r="X453" s="80">
        <f>VLOOKUP(E:E,'[1]853-334065-009'!$A:$L,12,0)</f>
        <v>29.798999999999999</v>
      </c>
      <c r="Y453" s="80">
        <f t="shared" si="51"/>
        <v>29.798999999999999</v>
      </c>
      <c r="Z453" s="80">
        <f>VLOOKUP(E:E,'[2]costed bom'!$E$2:$AA$941,23,0)</f>
        <v>52</v>
      </c>
      <c r="AA453" s="80">
        <f>J453*Z453</f>
        <v>52</v>
      </c>
      <c r="AB453" s="80">
        <f>Y453-AA453</f>
        <v>-22.201000000000001</v>
      </c>
      <c r="AC453" s="61">
        <v>238</v>
      </c>
      <c r="AD453" s="76" t="s">
        <v>955</v>
      </c>
    </row>
    <row r="454" spans="1:30" s="77" customFormat="1" x14ac:dyDescent="0.25">
      <c r="A454" s="62">
        <v>451</v>
      </c>
      <c r="B454" s="62">
        <v>1</v>
      </c>
      <c r="C454" s="62">
        <v>2</v>
      </c>
      <c r="D454" s="77" t="s">
        <v>592</v>
      </c>
      <c r="E454" s="77" t="s">
        <v>594</v>
      </c>
      <c r="F454" s="62"/>
      <c r="G454" s="62" t="s">
        <v>52</v>
      </c>
      <c r="H454" s="77" t="s">
        <v>595</v>
      </c>
      <c r="I454" s="62">
        <v>4</v>
      </c>
      <c r="J454" s="62">
        <v>4</v>
      </c>
      <c r="K454" s="62" t="s">
        <v>191</v>
      </c>
      <c r="L454" s="62" t="s">
        <v>61</v>
      </c>
      <c r="M454" s="62" t="s">
        <v>53</v>
      </c>
      <c r="N454" s="62" t="s">
        <v>48</v>
      </c>
      <c r="O454" s="62"/>
      <c r="P454" s="62" t="s">
        <v>193</v>
      </c>
      <c r="Q454" s="62" t="s">
        <v>596</v>
      </c>
      <c r="R454" s="81"/>
      <c r="S454" s="81">
        <f t="shared" si="48"/>
        <v>0</v>
      </c>
      <c r="T454" s="81"/>
      <c r="U454" s="81">
        <f t="shared" si="49"/>
        <v>0</v>
      </c>
      <c r="V454" s="81"/>
      <c r="W454" s="81">
        <f t="shared" si="50"/>
        <v>0</v>
      </c>
      <c r="X454" s="81"/>
      <c r="Y454" s="81">
        <f t="shared" si="51"/>
        <v>0</v>
      </c>
      <c r="Z454" s="81"/>
      <c r="AA454" s="81"/>
      <c r="AB454" s="81"/>
      <c r="AC454" s="62"/>
    </row>
    <row r="455" spans="1:30" s="77" customFormat="1" x14ac:dyDescent="0.25">
      <c r="A455" s="62">
        <v>452</v>
      </c>
      <c r="B455" s="62">
        <v>2</v>
      </c>
      <c r="C455" s="62">
        <v>2</v>
      </c>
      <c r="D455" s="77" t="s">
        <v>592</v>
      </c>
      <c r="E455" s="77" t="s">
        <v>245</v>
      </c>
      <c r="F455" s="62"/>
      <c r="G455" s="62" t="s">
        <v>56</v>
      </c>
      <c r="H455" s="77" t="s">
        <v>246</v>
      </c>
      <c r="I455" s="62">
        <v>0.5</v>
      </c>
      <c r="J455" s="62">
        <v>0.5</v>
      </c>
      <c r="K455" s="62" t="s">
        <v>191</v>
      </c>
      <c r="L455" s="62" t="s">
        <v>61</v>
      </c>
      <c r="M455" s="62" t="s">
        <v>53</v>
      </c>
      <c r="N455" s="62" t="s">
        <v>48</v>
      </c>
      <c r="O455" s="62"/>
      <c r="P455" s="62" t="s">
        <v>211</v>
      </c>
      <c r="Q455" s="62" t="s">
        <v>247</v>
      </c>
      <c r="R455" s="81"/>
      <c r="S455" s="81">
        <f t="shared" si="48"/>
        <v>0</v>
      </c>
      <c r="T455" s="81"/>
      <c r="U455" s="81">
        <f t="shared" si="49"/>
        <v>0</v>
      </c>
      <c r="V455" s="81"/>
      <c r="W455" s="81">
        <f t="shared" si="50"/>
        <v>0</v>
      </c>
      <c r="X455" s="81"/>
      <c r="Y455" s="81">
        <f t="shared" si="51"/>
        <v>0</v>
      </c>
      <c r="Z455" s="81"/>
      <c r="AA455" s="81"/>
      <c r="AB455" s="81"/>
      <c r="AC455" s="62"/>
    </row>
    <row r="456" spans="1:30" s="77" customFormat="1" x14ac:dyDescent="0.25">
      <c r="A456" s="62">
        <v>453</v>
      </c>
      <c r="B456" s="62">
        <v>3</v>
      </c>
      <c r="C456" s="62">
        <v>2</v>
      </c>
      <c r="D456" s="77" t="s">
        <v>592</v>
      </c>
      <c r="E456" s="77" t="s">
        <v>219</v>
      </c>
      <c r="F456" s="62"/>
      <c r="G456" s="62" t="s">
        <v>52</v>
      </c>
      <c r="H456" s="77" t="s">
        <v>220</v>
      </c>
      <c r="I456" s="62">
        <v>0.5</v>
      </c>
      <c r="J456" s="62">
        <v>0.5</v>
      </c>
      <c r="K456" s="62" t="s">
        <v>191</v>
      </c>
      <c r="L456" s="62" t="s">
        <v>61</v>
      </c>
      <c r="M456" s="62" t="s">
        <v>53</v>
      </c>
      <c r="N456" s="62" t="s">
        <v>48</v>
      </c>
      <c r="O456" s="62"/>
      <c r="P456" s="62" t="s">
        <v>222</v>
      </c>
      <c r="Q456" s="62" t="s">
        <v>221</v>
      </c>
      <c r="R456" s="81"/>
      <c r="S456" s="81">
        <f t="shared" si="48"/>
        <v>0</v>
      </c>
      <c r="T456" s="81"/>
      <c r="U456" s="81">
        <f t="shared" si="49"/>
        <v>0</v>
      </c>
      <c r="V456" s="81"/>
      <c r="W456" s="81">
        <f t="shared" si="50"/>
        <v>0</v>
      </c>
      <c r="X456" s="81"/>
      <c r="Y456" s="81">
        <f t="shared" si="51"/>
        <v>0</v>
      </c>
      <c r="Z456" s="81"/>
      <c r="AA456" s="81"/>
      <c r="AB456" s="81"/>
      <c r="AC456" s="62"/>
    </row>
    <row r="457" spans="1:30" s="77" customFormat="1" x14ac:dyDescent="0.25">
      <c r="A457" s="62">
        <v>454</v>
      </c>
      <c r="B457" s="62">
        <v>4</v>
      </c>
      <c r="C457" s="62">
        <v>2</v>
      </c>
      <c r="D457" s="77" t="s">
        <v>592</v>
      </c>
      <c r="E457" s="77" t="s">
        <v>276</v>
      </c>
      <c r="F457" s="62"/>
      <c r="G457" s="62" t="s">
        <v>52</v>
      </c>
      <c r="H457" s="77" t="s">
        <v>277</v>
      </c>
      <c r="I457" s="62">
        <v>2</v>
      </c>
      <c r="J457" s="62">
        <v>2</v>
      </c>
      <c r="K457" s="62" t="s">
        <v>47</v>
      </c>
      <c r="L457" s="62" t="s">
        <v>61</v>
      </c>
      <c r="M457" s="62" t="s">
        <v>53</v>
      </c>
      <c r="N457" s="62" t="s">
        <v>48</v>
      </c>
      <c r="O457" s="62"/>
      <c r="P457" s="62" t="s">
        <v>211</v>
      </c>
      <c r="Q457" s="62" t="s">
        <v>278</v>
      </c>
      <c r="R457" s="81"/>
      <c r="S457" s="81">
        <f t="shared" si="48"/>
        <v>0</v>
      </c>
      <c r="T457" s="81"/>
      <c r="U457" s="81">
        <f t="shared" si="49"/>
        <v>0</v>
      </c>
      <c r="V457" s="81"/>
      <c r="W457" s="81">
        <f t="shared" si="50"/>
        <v>0</v>
      </c>
      <c r="X457" s="81"/>
      <c r="Y457" s="81">
        <f t="shared" si="51"/>
        <v>0</v>
      </c>
      <c r="Z457" s="81"/>
      <c r="AA457" s="81"/>
      <c r="AB457" s="81"/>
      <c r="AC457" s="62"/>
    </row>
    <row r="458" spans="1:30" s="77" customFormat="1" x14ac:dyDescent="0.25">
      <c r="A458" s="62">
        <v>455</v>
      </c>
      <c r="B458" s="62">
        <v>10</v>
      </c>
      <c r="C458" s="62">
        <v>2</v>
      </c>
      <c r="D458" s="77" t="s">
        <v>592</v>
      </c>
      <c r="E458" s="77" t="s">
        <v>553</v>
      </c>
      <c r="F458" s="62"/>
      <c r="G458" s="62" t="s">
        <v>52</v>
      </c>
      <c r="H458" s="77" t="s">
        <v>554</v>
      </c>
      <c r="I458" s="62">
        <v>1</v>
      </c>
      <c r="J458" s="62">
        <v>1</v>
      </c>
      <c r="K458" s="62" t="s">
        <v>47</v>
      </c>
      <c r="L458" s="62" t="s">
        <v>61</v>
      </c>
      <c r="M458" s="62" t="s">
        <v>53</v>
      </c>
      <c r="N458" s="62" t="s">
        <v>48</v>
      </c>
      <c r="O458" s="62"/>
      <c r="P458" s="62" t="s">
        <v>556</v>
      </c>
      <c r="Q458" s="62" t="s">
        <v>555</v>
      </c>
      <c r="R458" s="81"/>
      <c r="S458" s="81">
        <f t="shared" si="48"/>
        <v>0</v>
      </c>
      <c r="T458" s="81"/>
      <c r="U458" s="81">
        <f t="shared" si="49"/>
        <v>0</v>
      </c>
      <c r="V458" s="81"/>
      <c r="W458" s="81">
        <f t="shared" si="50"/>
        <v>0</v>
      </c>
      <c r="X458" s="81"/>
      <c r="Y458" s="81">
        <f t="shared" si="51"/>
        <v>0</v>
      </c>
      <c r="Z458" s="81"/>
      <c r="AA458" s="81"/>
      <c r="AB458" s="81"/>
      <c r="AC458" s="62"/>
    </row>
    <row r="459" spans="1:30" s="77" customFormat="1" x14ac:dyDescent="0.25">
      <c r="A459" s="62">
        <v>456</v>
      </c>
      <c r="B459" s="62">
        <v>11</v>
      </c>
      <c r="C459" s="62">
        <v>2</v>
      </c>
      <c r="D459" s="77" t="s">
        <v>592</v>
      </c>
      <c r="E459" s="77" t="s">
        <v>557</v>
      </c>
      <c r="F459" s="62"/>
      <c r="G459" s="62" t="s">
        <v>56</v>
      </c>
      <c r="H459" s="77" t="s">
        <v>558</v>
      </c>
      <c r="I459" s="62">
        <v>2</v>
      </c>
      <c r="J459" s="62">
        <v>2</v>
      </c>
      <c r="K459" s="62" t="s">
        <v>47</v>
      </c>
      <c r="L459" s="62" t="s">
        <v>61</v>
      </c>
      <c r="M459" s="62" t="s">
        <v>53</v>
      </c>
      <c r="N459" s="62" t="s">
        <v>48</v>
      </c>
      <c r="O459" s="62"/>
      <c r="P459" s="62" t="s">
        <v>556</v>
      </c>
      <c r="Q459" s="62" t="s">
        <v>559</v>
      </c>
      <c r="R459" s="81"/>
      <c r="S459" s="81">
        <f t="shared" si="48"/>
        <v>0</v>
      </c>
      <c r="T459" s="81"/>
      <c r="U459" s="81">
        <f t="shared" si="49"/>
        <v>0</v>
      </c>
      <c r="V459" s="81"/>
      <c r="W459" s="81">
        <f t="shared" si="50"/>
        <v>0</v>
      </c>
      <c r="X459" s="81"/>
      <c r="Y459" s="81">
        <f t="shared" si="51"/>
        <v>0</v>
      </c>
      <c r="Z459" s="81"/>
      <c r="AA459" s="81"/>
      <c r="AB459" s="81"/>
      <c r="AC459" s="62"/>
    </row>
    <row r="460" spans="1:30" s="77" customFormat="1" x14ac:dyDescent="0.25">
      <c r="A460" s="62">
        <v>457</v>
      </c>
      <c r="B460" s="62">
        <v>12</v>
      </c>
      <c r="C460" s="62">
        <v>2</v>
      </c>
      <c r="D460" s="77" t="s">
        <v>592</v>
      </c>
      <c r="E460" s="77" t="s">
        <v>327</v>
      </c>
      <c r="F460" s="62"/>
      <c r="G460" s="62" t="s">
        <v>56</v>
      </c>
      <c r="H460" s="77" t="s">
        <v>328</v>
      </c>
      <c r="I460" s="62">
        <v>1</v>
      </c>
      <c r="J460" s="62">
        <v>1</v>
      </c>
      <c r="K460" s="62" t="s">
        <v>47</v>
      </c>
      <c r="L460" s="62" t="s">
        <v>61</v>
      </c>
      <c r="M460" s="62" t="s">
        <v>53</v>
      </c>
      <c r="N460" s="62" t="s">
        <v>48</v>
      </c>
      <c r="O460" s="62"/>
      <c r="P460" s="62" t="s">
        <v>232</v>
      </c>
      <c r="Q460" s="62">
        <v>1727040097</v>
      </c>
      <c r="R460" s="81"/>
      <c r="S460" s="81">
        <f t="shared" si="48"/>
        <v>0</v>
      </c>
      <c r="T460" s="81"/>
      <c r="U460" s="81">
        <f t="shared" si="49"/>
        <v>0</v>
      </c>
      <c r="V460" s="81"/>
      <c r="W460" s="81">
        <f t="shared" si="50"/>
        <v>0</v>
      </c>
      <c r="X460" s="81"/>
      <c r="Y460" s="81">
        <f t="shared" si="51"/>
        <v>0</v>
      </c>
      <c r="Z460" s="81"/>
      <c r="AA460" s="81"/>
      <c r="AB460" s="81"/>
      <c r="AC460" s="62"/>
    </row>
    <row r="461" spans="1:30" s="77" customFormat="1" x14ac:dyDescent="0.25">
      <c r="A461" s="62">
        <v>458</v>
      </c>
      <c r="B461" s="62">
        <v>13</v>
      </c>
      <c r="C461" s="62">
        <v>2</v>
      </c>
      <c r="D461" s="77" t="s">
        <v>592</v>
      </c>
      <c r="E461" s="77" t="s">
        <v>300</v>
      </c>
      <c r="F461" s="62"/>
      <c r="G461" s="62" t="s">
        <v>52</v>
      </c>
      <c r="H461" s="77" t="s">
        <v>301</v>
      </c>
      <c r="I461" s="62">
        <v>0.5</v>
      </c>
      <c r="J461" s="62">
        <v>0.5</v>
      </c>
      <c r="K461" s="62" t="s">
        <v>191</v>
      </c>
      <c r="L461" s="62" t="s">
        <v>61</v>
      </c>
      <c r="M461" s="62" t="s">
        <v>53</v>
      </c>
      <c r="N461" s="62" t="s">
        <v>48</v>
      </c>
      <c r="O461" s="62"/>
      <c r="P461" s="62" t="s">
        <v>303</v>
      </c>
      <c r="Q461" s="62" t="s">
        <v>302</v>
      </c>
      <c r="R461" s="81"/>
      <c r="S461" s="81">
        <f t="shared" si="48"/>
        <v>0</v>
      </c>
      <c r="T461" s="81"/>
      <c r="U461" s="81">
        <f t="shared" si="49"/>
        <v>0</v>
      </c>
      <c r="V461" s="81"/>
      <c r="W461" s="81">
        <f t="shared" si="50"/>
        <v>0</v>
      </c>
      <c r="X461" s="81"/>
      <c r="Y461" s="81">
        <f t="shared" si="51"/>
        <v>0</v>
      </c>
      <c r="Z461" s="81"/>
      <c r="AA461" s="81"/>
      <c r="AB461" s="81"/>
      <c r="AC461" s="62"/>
    </row>
    <row r="462" spans="1:30" s="77" customFormat="1" x14ac:dyDescent="0.25">
      <c r="A462" s="62">
        <v>459</v>
      </c>
      <c r="B462" s="62">
        <v>14</v>
      </c>
      <c r="C462" s="62">
        <v>2</v>
      </c>
      <c r="D462" s="77" t="s">
        <v>592</v>
      </c>
      <c r="E462" s="77" t="s">
        <v>248</v>
      </c>
      <c r="F462" s="62"/>
      <c r="G462" s="62" t="s">
        <v>56</v>
      </c>
      <c r="H462" s="77" t="s">
        <v>249</v>
      </c>
      <c r="I462" s="62">
        <v>2</v>
      </c>
      <c r="J462" s="62">
        <v>2</v>
      </c>
      <c r="K462" s="62" t="s">
        <v>47</v>
      </c>
      <c r="L462" s="62" t="s">
        <v>61</v>
      </c>
      <c r="M462" s="62" t="s">
        <v>53</v>
      </c>
      <c r="N462" s="62" t="s">
        <v>48</v>
      </c>
      <c r="O462" s="62"/>
      <c r="P462" s="62" t="s">
        <v>232</v>
      </c>
      <c r="Q462" s="62">
        <v>1731120066</v>
      </c>
      <c r="R462" s="81"/>
      <c r="S462" s="81">
        <f t="shared" si="48"/>
        <v>0</v>
      </c>
      <c r="T462" s="81"/>
      <c r="U462" s="81">
        <f t="shared" si="49"/>
        <v>0</v>
      </c>
      <c r="V462" s="81"/>
      <c r="W462" s="81">
        <f t="shared" si="50"/>
        <v>0</v>
      </c>
      <c r="X462" s="81"/>
      <c r="Y462" s="81">
        <f t="shared" si="51"/>
        <v>0</v>
      </c>
      <c r="Z462" s="81"/>
      <c r="AA462" s="81"/>
      <c r="AB462" s="81"/>
      <c r="AC462" s="62"/>
    </row>
    <row r="463" spans="1:30" s="77" customFormat="1" x14ac:dyDescent="0.25">
      <c r="A463" s="62">
        <v>460</v>
      </c>
      <c r="B463" s="62">
        <v>20</v>
      </c>
      <c r="C463" s="62">
        <v>2</v>
      </c>
      <c r="D463" s="77" t="s">
        <v>592</v>
      </c>
      <c r="E463" s="77" t="s">
        <v>597</v>
      </c>
      <c r="F463" s="62"/>
      <c r="G463" s="62" t="s">
        <v>52</v>
      </c>
      <c r="H463" s="77" t="s">
        <v>598</v>
      </c>
      <c r="I463" s="62">
        <v>1</v>
      </c>
      <c r="J463" s="62">
        <v>1</v>
      </c>
      <c r="K463" s="62" t="s">
        <v>47</v>
      </c>
      <c r="L463" s="62" t="s">
        <v>51</v>
      </c>
      <c r="M463" s="62" t="s">
        <v>53</v>
      </c>
      <c r="N463" s="62" t="s">
        <v>48</v>
      </c>
      <c r="O463" s="62"/>
      <c r="P463" s="62" t="s">
        <v>600</v>
      </c>
      <c r="Q463" s="62" t="s">
        <v>599</v>
      </c>
      <c r="R463" s="81"/>
      <c r="S463" s="81">
        <f t="shared" si="48"/>
        <v>0</v>
      </c>
      <c r="T463" s="81"/>
      <c r="U463" s="81">
        <f t="shared" si="49"/>
        <v>0</v>
      </c>
      <c r="V463" s="81"/>
      <c r="W463" s="81">
        <f t="shared" si="50"/>
        <v>0</v>
      </c>
      <c r="X463" s="81"/>
      <c r="Y463" s="81">
        <f t="shared" si="51"/>
        <v>0</v>
      </c>
      <c r="Z463" s="81"/>
      <c r="AA463" s="81"/>
      <c r="AB463" s="81"/>
      <c r="AC463" s="62"/>
    </row>
    <row r="464" spans="1:30" s="77" customFormat="1" x14ac:dyDescent="0.25">
      <c r="A464" s="62">
        <v>461</v>
      </c>
      <c r="B464" s="62">
        <v>21</v>
      </c>
      <c r="C464" s="62">
        <v>2</v>
      </c>
      <c r="D464" s="77" t="s">
        <v>592</v>
      </c>
      <c r="E464" s="77" t="s">
        <v>601</v>
      </c>
      <c r="F464" s="62"/>
      <c r="G464" s="62" t="s">
        <v>52</v>
      </c>
      <c r="H464" s="77" t="s">
        <v>602</v>
      </c>
      <c r="I464" s="62">
        <v>3</v>
      </c>
      <c r="J464" s="62">
        <v>3</v>
      </c>
      <c r="K464" s="62" t="s">
        <v>47</v>
      </c>
      <c r="L464" s="62" t="s">
        <v>61</v>
      </c>
      <c r="M464" s="62" t="s">
        <v>53</v>
      </c>
      <c r="N464" s="62" t="s">
        <v>48</v>
      </c>
      <c r="O464" s="62"/>
      <c r="P464" s="62" t="s">
        <v>548</v>
      </c>
      <c r="Q464" s="62" t="s">
        <v>603</v>
      </c>
      <c r="R464" s="81"/>
      <c r="S464" s="81">
        <f t="shared" si="48"/>
        <v>0</v>
      </c>
      <c r="T464" s="81"/>
      <c r="U464" s="81">
        <f t="shared" si="49"/>
        <v>0</v>
      </c>
      <c r="V464" s="81"/>
      <c r="W464" s="81">
        <f t="shared" si="50"/>
        <v>0</v>
      </c>
      <c r="X464" s="81"/>
      <c r="Y464" s="81">
        <f t="shared" si="51"/>
        <v>0</v>
      </c>
      <c r="Z464" s="81"/>
      <c r="AA464" s="81"/>
      <c r="AB464" s="81"/>
      <c r="AC464" s="62"/>
    </row>
    <row r="465" spans="1:29" s="77" customFormat="1" x14ac:dyDescent="0.25">
      <c r="A465" s="62">
        <v>462</v>
      </c>
      <c r="B465" s="62">
        <v>22</v>
      </c>
      <c r="C465" s="62">
        <v>2</v>
      </c>
      <c r="D465" s="77" t="s">
        <v>592</v>
      </c>
      <c r="E465" s="77" t="s">
        <v>265</v>
      </c>
      <c r="F465" s="62"/>
      <c r="G465" s="62" t="s">
        <v>56</v>
      </c>
      <c r="H465" s="77" t="s">
        <v>266</v>
      </c>
      <c r="I465" s="62">
        <v>3</v>
      </c>
      <c r="J465" s="62">
        <v>3</v>
      </c>
      <c r="K465" s="62" t="s">
        <v>47</v>
      </c>
      <c r="L465" s="62" t="s">
        <v>61</v>
      </c>
      <c r="M465" s="62" t="s">
        <v>53</v>
      </c>
      <c r="N465" s="62" t="s">
        <v>48</v>
      </c>
      <c r="O465" s="62"/>
      <c r="P465" s="62" t="s">
        <v>244</v>
      </c>
      <c r="Q465" s="62" t="s">
        <v>267</v>
      </c>
      <c r="R465" s="81"/>
      <c r="S465" s="81">
        <f t="shared" si="48"/>
        <v>0</v>
      </c>
      <c r="T465" s="81"/>
      <c r="U465" s="81">
        <f t="shared" si="49"/>
        <v>0</v>
      </c>
      <c r="V465" s="81"/>
      <c r="W465" s="81">
        <f t="shared" si="50"/>
        <v>0</v>
      </c>
      <c r="X465" s="81"/>
      <c r="Y465" s="81">
        <f t="shared" si="51"/>
        <v>0</v>
      </c>
      <c r="Z465" s="81"/>
      <c r="AA465" s="81"/>
      <c r="AB465" s="81"/>
      <c r="AC465" s="62"/>
    </row>
    <row r="466" spans="1:29" s="77" customFormat="1" x14ac:dyDescent="0.25">
      <c r="A466" s="62">
        <v>463</v>
      </c>
      <c r="B466" s="62">
        <v>23</v>
      </c>
      <c r="C466" s="62">
        <v>2</v>
      </c>
      <c r="D466" s="77" t="s">
        <v>592</v>
      </c>
      <c r="E466" s="77" t="s">
        <v>604</v>
      </c>
      <c r="F466" s="62"/>
      <c r="G466" s="62" t="s">
        <v>52</v>
      </c>
      <c r="H466" s="77" t="s">
        <v>605</v>
      </c>
      <c r="I466" s="62">
        <v>0.5</v>
      </c>
      <c r="J466" s="62">
        <v>0.5</v>
      </c>
      <c r="K466" s="62" t="s">
        <v>191</v>
      </c>
      <c r="L466" s="62" t="s">
        <v>61</v>
      </c>
      <c r="M466" s="62" t="s">
        <v>53</v>
      </c>
      <c r="N466" s="62" t="s">
        <v>48</v>
      </c>
      <c r="O466" s="62"/>
      <c r="P466" s="62" t="s">
        <v>211</v>
      </c>
      <c r="Q466" s="62" t="s">
        <v>606</v>
      </c>
      <c r="R466" s="81"/>
      <c r="S466" s="81">
        <f t="shared" si="48"/>
        <v>0</v>
      </c>
      <c r="T466" s="81"/>
      <c r="U466" s="81">
        <f t="shared" si="49"/>
        <v>0</v>
      </c>
      <c r="V466" s="81"/>
      <c r="W466" s="81">
        <f t="shared" si="50"/>
        <v>0</v>
      </c>
      <c r="X466" s="81"/>
      <c r="Y466" s="81">
        <f t="shared" si="51"/>
        <v>0</v>
      </c>
      <c r="Z466" s="81"/>
      <c r="AA466" s="81"/>
      <c r="AB466" s="81"/>
      <c r="AC466" s="62"/>
    </row>
    <row r="467" spans="1:29" s="77" customFormat="1" x14ac:dyDescent="0.25">
      <c r="A467" s="62">
        <v>464</v>
      </c>
      <c r="B467" s="62">
        <v>7000</v>
      </c>
      <c r="C467" s="62">
        <v>2</v>
      </c>
      <c r="D467" s="77" t="s">
        <v>592</v>
      </c>
      <c r="E467" s="77" t="s">
        <v>607</v>
      </c>
      <c r="F467" s="62"/>
      <c r="G467" s="62" t="s">
        <v>52</v>
      </c>
      <c r="H467" s="77" t="s">
        <v>608</v>
      </c>
      <c r="I467" s="62">
        <v>1</v>
      </c>
      <c r="J467" s="62">
        <v>1</v>
      </c>
      <c r="K467" s="62" t="s">
        <v>47</v>
      </c>
      <c r="L467" s="62" t="s">
        <v>51</v>
      </c>
      <c r="M467" s="62" t="s">
        <v>53</v>
      </c>
      <c r="N467" s="62" t="s">
        <v>60</v>
      </c>
      <c r="O467" s="62"/>
      <c r="P467" s="62"/>
      <c r="Q467" s="62"/>
      <c r="R467" s="81"/>
      <c r="S467" s="81">
        <f t="shared" si="48"/>
        <v>0</v>
      </c>
      <c r="T467" s="81"/>
      <c r="U467" s="81">
        <f t="shared" si="49"/>
        <v>0</v>
      </c>
      <c r="V467" s="81"/>
      <c r="W467" s="81">
        <f t="shared" si="50"/>
        <v>0</v>
      </c>
      <c r="X467" s="81"/>
      <c r="Y467" s="81">
        <f t="shared" si="51"/>
        <v>0</v>
      </c>
      <c r="Z467" s="81"/>
      <c r="AA467" s="81"/>
      <c r="AB467" s="81"/>
      <c r="AC467" s="62"/>
    </row>
    <row r="468" spans="1:29" s="77" customFormat="1" x14ac:dyDescent="0.25">
      <c r="A468" s="62">
        <v>465</v>
      </c>
      <c r="B468" s="62">
        <v>7001</v>
      </c>
      <c r="C468" s="62">
        <v>2</v>
      </c>
      <c r="D468" s="77" t="s">
        <v>592</v>
      </c>
      <c r="E468" s="77" t="s">
        <v>253</v>
      </c>
      <c r="F468" s="62"/>
      <c r="G468" s="62" t="s">
        <v>255</v>
      </c>
      <c r="H468" s="77" t="s">
        <v>254</v>
      </c>
      <c r="I468" s="62">
        <v>1</v>
      </c>
      <c r="J468" s="62">
        <v>1</v>
      </c>
      <c r="K468" s="62" t="s">
        <v>47</v>
      </c>
      <c r="L468" s="62" t="s">
        <v>61</v>
      </c>
      <c r="M468" s="62" t="s">
        <v>53</v>
      </c>
      <c r="N468" s="62" t="s">
        <v>60</v>
      </c>
      <c r="O468" s="62"/>
      <c r="P468" s="62"/>
      <c r="Q468" s="62"/>
      <c r="R468" s="81"/>
      <c r="S468" s="81">
        <f t="shared" si="48"/>
        <v>0</v>
      </c>
      <c r="T468" s="81"/>
      <c r="U468" s="81">
        <f t="shared" si="49"/>
        <v>0</v>
      </c>
      <c r="V468" s="81"/>
      <c r="W468" s="81">
        <f t="shared" si="50"/>
        <v>0</v>
      </c>
      <c r="X468" s="81"/>
      <c r="Y468" s="81">
        <f t="shared" si="51"/>
        <v>0</v>
      </c>
      <c r="Z468" s="81"/>
      <c r="AA468" s="81"/>
      <c r="AB468" s="81"/>
      <c r="AC468" s="62"/>
    </row>
    <row r="469" spans="1:29" s="77" customFormat="1" x14ac:dyDescent="0.25">
      <c r="A469" s="62">
        <v>466</v>
      </c>
      <c r="B469" s="62">
        <v>7000</v>
      </c>
      <c r="C469" s="62">
        <v>3</v>
      </c>
      <c r="D469" s="77" t="s">
        <v>253</v>
      </c>
      <c r="E469" s="77" t="s">
        <v>77</v>
      </c>
      <c r="F469" s="62"/>
      <c r="G469" s="62" t="s">
        <v>79</v>
      </c>
      <c r="H469" s="77" t="s">
        <v>78</v>
      </c>
      <c r="I469" s="62">
        <v>1</v>
      </c>
      <c r="J469" s="62">
        <v>1</v>
      </c>
      <c r="K469" s="62" t="s">
        <v>47</v>
      </c>
      <c r="L469" s="62" t="s">
        <v>61</v>
      </c>
      <c r="M469" s="62" t="s">
        <v>53</v>
      </c>
      <c r="N469" s="62" t="s">
        <v>60</v>
      </c>
      <c r="O469" s="62"/>
      <c r="P469" s="62"/>
      <c r="Q469" s="62"/>
      <c r="R469" s="81"/>
      <c r="S469" s="81">
        <f t="shared" si="48"/>
        <v>0</v>
      </c>
      <c r="T469" s="81"/>
      <c r="U469" s="81">
        <f t="shared" si="49"/>
        <v>0</v>
      </c>
      <c r="V469" s="81"/>
      <c r="W469" s="81">
        <f t="shared" si="50"/>
        <v>0</v>
      </c>
      <c r="X469" s="81"/>
      <c r="Y469" s="81">
        <f t="shared" si="51"/>
        <v>0</v>
      </c>
      <c r="Z469" s="81"/>
      <c r="AA469" s="81"/>
      <c r="AB469" s="81"/>
      <c r="AC469" s="62"/>
    </row>
    <row r="470" spans="1:29" s="77" customFormat="1" x14ac:dyDescent="0.25">
      <c r="A470" s="62">
        <v>467</v>
      </c>
      <c r="B470" s="62">
        <v>7002</v>
      </c>
      <c r="C470" s="62">
        <v>3</v>
      </c>
      <c r="D470" s="77" t="s">
        <v>253</v>
      </c>
      <c r="E470" s="77" t="s">
        <v>256</v>
      </c>
      <c r="F470" s="62"/>
      <c r="G470" s="62" t="s">
        <v>52</v>
      </c>
      <c r="H470" s="77" t="s">
        <v>257</v>
      </c>
      <c r="I470" s="62">
        <v>1</v>
      </c>
      <c r="J470" s="62">
        <v>1</v>
      </c>
      <c r="K470" s="62" t="s">
        <v>47</v>
      </c>
      <c r="L470" s="62" t="s">
        <v>61</v>
      </c>
      <c r="M470" s="62" t="s">
        <v>53</v>
      </c>
      <c r="N470" s="62" t="s">
        <v>60</v>
      </c>
      <c r="O470" s="62"/>
      <c r="P470" s="62" t="s">
        <v>258</v>
      </c>
      <c r="Q470" s="62">
        <v>14270</v>
      </c>
      <c r="R470" s="81"/>
      <c r="S470" s="81">
        <f t="shared" si="48"/>
        <v>0</v>
      </c>
      <c r="T470" s="81"/>
      <c r="U470" s="81">
        <f t="shared" si="49"/>
        <v>0</v>
      </c>
      <c r="V470" s="81"/>
      <c r="W470" s="81">
        <f t="shared" si="50"/>
        <v>0</v>
      </c>
      <c r="X470" s="81"/>
      <c r="Y470" s="81">
        <f t="shared" si="51"/>
        <v>0</v>
      </c>
      <c r="Z470" s="81"/>
      <c r="AA470" s="81"/>
      <c r="AB470" s="81"/>
      <c r="AC470" s="62"/>
    </row>
    <row r="471" spans="1:29" s="77" customFormat="1" x14ac:dyDescent="0.25">
      <c r="A471" s="62">
        <v>468</v>
      </c>
      <c r="B471" s="62">
        <v>7003</v>
      </c>
      <c r="C471" s="62">
        <v>3</v>
      </c>
      <c r="D471" s="77" t="s">
        <v>253</v>
      </c>
      <c r="E471" s="77" t="s">
        <v>259</v>
      </c>
      <c r="F471" s="62"/>
      <c r="G471" s="62" t="s">
        <v>52</v>
      </c>
      <c r="H471" s="77" t="s">
        <v>260</v>
      </c>
      <c r="I471" s="62">
        <v>1</v>
      </c>
      <c r="J471" s="62">
        <v>1</v>
      </c>
      <c r="K471" s="62" t="s">
        <v>47</v>
      </c>
      <c r="L471" s="62" t="s">
        <v>61</v>
      </c>
      <c r="M471" s="62" t="s">
        <v>53</v>
      </c>
      <c r="N471" s="62" t="s">
        <v>60</v>
      </c>
      <c r="O471" s="62"/>
      <c r="P471" s="62" t="s">
        <v>244</v>
      </c>
      <c r="Q471" s="62" t="s">
        <v>261</v>
      </c>
      <c r="R471" s="81"/>
      <c r="S471" s="81">
        <f t="shared" si="48"/>
        <v>0</v>
      </c>
      <c r="T471" s="81"/>
      <c r="U471" s="81">
        <f t="shared" si="49"/>
        <v>0</v>
      </c>
      <c r="V471" s="81"/>
      <c r="W471" s="81">
        <f t="shared" si="50"/>
        <v>0</v>
      </c>
      <c r="X471" s="81"/>
      <c r="Y471" s="81">
        <f t="shared" si="51"/>
        <v>0</v>
      </c>
      <c r="Z471" s="81"/>
      <c r="AA471" s="81"/>
      <c r="AB471" s="81"/>
      <c r="AC471" s="62"/>
    </row>
    <row r="472" spans="1:29" s="77" customFormat="1" x14ac:dyDescent="0.25">
      <c r="A472" s="62">
        <v>469</v>
      </c>
      <c r="B472" s="62">
        <v>7004</v>
      </c>
      <c r="C472" s="62">
        <v>3</v>
      </c>
      <c r="D472" s="77" t="s">
        <v>253</v>
      </c>
      <c r="E472" s="77" t="s">
        <v>262</v>
      </c>
      <c r="F472" s="62"/>
      <c r="G472" s="62" t="s">
        <v>56</v>
      </c>
      <c r="H472" s="77" t="s">
        <v>263</v>
      </c>
      <c r="I472" s="62">
        <v>1</v>
      </c>
      <c r="J472" s="62">
        <v>1</v>
      </c>
      <c r="K472" s="62" t="s">
        <v>47</v>
      </c>
      <c r="L472" s="62" t="s">
        <v>61</v>
      </c>
      <c r="M472" s="62" t="s">
        <v>53</v>
      </c>
      <c r="N472" s="62" t="s">
        <v>60</v>
      </c>
      <c r="O472" s="62"/>
      <c r="P472" s="62" t="s">
        <v>244</v>
      </c>
      <c r="Q472" s="62" t="s">
        <v>264</v>
      </c>
      <c r="R472" s="81"/>
      <c r="S472" s="81">
        <f t="shared" si="48"/>
        <v>0</v>
      </c>
      <c r="T472" s="81"/>
      <c r="U472" s="81">
        <f t="shared" si="49"/>
        <v>0</v>
      </c>
      <c r="V472" s="81"/>
      <c r="W472" s="81">
        <f t="shared" si="50"/>
        <v>0</v>
      </c>
      <c r="X472" s="81"/>
      <c r="Y472" s="81">
        <f t="shared" si="51"/>
        <v>0</v>
      </c>
      <c r="Z472" s="81"/>
      <c r="AA472" s="81"/>
      <c r="AB472" s="81"/>
      <c r="AC472" s="62"/>
    </row>
    <row r="473" spans="1:29" s="77" customFormat="1" x14ac:dyDescent="0.25">
      <c r="A473" s="62">
        <v>470</v>
      </c>
      <c r="B473" s="62">
        <v>7005</v>
      </c>
      <c r="C473" s="62">
        <v>3</v>
      </c>
      <c r="D473" s="77" t="s">
        <v>253</v>
      </c>
      <c r="E473" s="77" t="s">
        <v>265</v>
      </c>
      <c r="F473" s="62"/>
      <c r="G473" s="62" t="s">
        <v>56</v>
      </c>
      <c r="H473" s="77" t="s">
        <v>266</v>
      </c>
      <c r="I473" s="62">
        <v>1</v>
      </c>
      <c r="J473" s="62">
        <v>1</v>
      </c>
      <c r="K473" s="62" t="s">
        <v>47</v>
      </c>
      <c r="L473" s="62" t="s">
        <v>61</v>
      </c>
      <c r="M473" s="62" t="s">
        <v>53</v>
      </c>
      <c r="N473" s="62" t="s">
        <v>60</v>
      </c>
      <c r="O473" s="62"/>
      <c r="P473" s="62" t="s">
        <v>244</v>
      </c>
      <c r="Q473" s="62" t="s">
        <v>267</v>
      </c>
      <c r="R473" s="81"/>
      <c r="S473" s="81">
        <f t="shared" si="48"/>
        <v>0</v>
      </c>
      <c r="T473" s="81"/>
      <c r="U473" s="81">
        <f t="shared" si="49"/>
        <v>0</v>
      </c>
      <c r="V473" s="81"/>
      <c r="W473" s="81">
        <f t="shared" si="50"/>
        <v>0</v>
      </c>
      <c r="X473" s="81"/>
      <c r="Y473" s="81">
        <f t="shared" si="51"/>
        <v>0</v>
      </c>
      <c r="Z473" s="81"/>
      <c r="AA473" s="81"/>
      <c r="AB473" s="81"/>
      <c r="AC473" s="62"/>
    </row>
    <row r="474" spans="1:29" s="77" customFormat="1" x14ac:dyDescent="0.25">
      <c r="A474" s="62">
        <v>471</v>
      </c>
      <c r="B474" s="62">
        <v>7006</v>
      </c>
      <c r="C474" s="62">
        <v>3</v>
      </c>
      <c r="D474" s="77" t="s">
        <v>253</v>
      </c>
      <c r="E474" s="77" t="s">
        <v>268</v>
      </c>
      <c r="F474" s="62"/>
      <c r="G474" s="62" t="s">
        <v>52</v>
      </c>
      <c r="H474" s="77" t="s">
        <v>269</v>
      </c>
      <c r="I474" s="62">
        <v>1</v>
      </c>
      <c r="J474" s="62">
        <v>1</v>
      </c>
      <c r="K474" s="62" t="s">
        <v>47</v>
      </c>
      <c r="L474" s="62" t="s">
        <v>61</v>
      </c>
      <c r="M474" s="62" t="s">
        <v>53</v>
      </c>
      <c r="N474" s="62" t="s">
        <v>60</v>
      </c>
      <c r="O474" s="62"/>
      <c r="P474" s="62"/>
      <c r="Q474" s="62"/>
      <c r="R474" s="81"/>
      <c r="S474" s="81">
        <f t="shared" si="48"/>
        <v>0</v>
      </c>
      <c r="T474" s="81"/>
      <c r="U474" s="81">
        <f t="shared" si="49"/>
        <v>0</v>
      </c>
      <c r="V474" s="81"/>
      <c r="W474" s="81">
        <f t="shared" si="50"/>
        <v>0</v>
      </c>
      <c r="X474" s="81"/>
      <c r="Y474" s="81">
        <f t="shared" si="51"/>
        <v>0</v>
      </c>
      <c r="Z474" s="81"/>
      <c r="AA474" s="81"/>
      <c r="AB474" s="81"/>
      <c r="AC474" s="62"/>
    </row>
    <row r="475" spans="1:29" s="77" customFormat="1" x14ac:dyDescent="0.25">
      <c r="A475" s="62">
        <v>472</v>
      </c>
      <c r="B475" s="62">
        <v>7007</v>
      </c>
      <c r="C475" s="62">
        <v>3</v>
      </c>
      <c r="D475" s="77" t="s">
        <v>253</v>
      </c>
      <c r="E475" s="77" t="s">
        <v>270</v>
      </c>
      <c r="F475" s="62"/>
      <c r="G475" s="62" t="s">
        <v>52</v>
      </c>
      <c r="H475" s="77" t="s">
        <v>271</v>
      </c>
      <c r="I475" s="62">
        <v>1</v>
      </c>
      <c r="J475" s="62">
        <v>1</v>
      </c>
      <c r="K475" s="62" t="s">
        <v>47</v>
      </c>
      <c r="L475" s="62" t="s">
        <v>61</v>
      </c>
      <c r="M475" s="62" t="s">
        <v>53</v>
      </c>
      <c r="N475" s="62" t="s">
        <v>60</v>
      </c>
      <c r="O475" s="62"/>
      <c r="P475" s="62"/>
      <c r="Q475" s="62"/>
      <c r="R475" s="81"/>
      <c r="S475" s="81">
        <f t="shared" si="48"/>
        <v>0</v>
      </c>
      <c r="T475" s="81"/>
      <c r="U475" s="81">
        <f t="shared" si="49"/>
        <v>0</v>
      </c>
      <c r="V475" s="81"/>
      <c r="W475" s="81">
        <f t="shared" si="50"/>
        <v>0</v>
      </c>
      <c r="X475" s="81"/>
      <c r="Y475" s="81">
        <f t="shared" si="51"/>
        <v>0</v>
      </c>
      <c r="Z475" s="81"/>
      <c r="AA475" s="81"/>
      <c r="AB475" s="81"/>
      <c r="AC475" s="62"/>
    </row>
    <row r="476" spans="1:29" s="77" customFormat="1" x14ac:dyDescent="0.25">
      <c r="A476" s="62">
        <v>473</v>
      </c>
      <c r="B476" s="62">
        <v>7008</v>
      </c>
      <c r="C476" s="62">
        <v>3</v>
      </c>
      <c r="D476" s="77" t="s">
        <v>253</v>
      </c>
      <c r="E476" s="77" t="s">
        <v>216</v>
      </c>
      <c r="F476" s="62"/>
      <c r="G476" s="62" t="s">
        <v>52</v>
      </c>
      <c r="H476" s="77" t="s">
        <v>217</v>
      </c>
      <c r="I476" s="62">
        <v>1</v>
      </c>
      <c r="J476" s="62">
        <v>1</v>
      </c>
      <c r="K476" s="62" t="s">
        <v>47</v>
      </c>
      <c r="L476" s="62" t="s">
        <v>61</v>
      </c>
      <c r="M476" s="62" t="s">
        <v>53</v>
      </c>
      <c r="N476" s="62" t="s">
        <v>60</v>
      </c>
      <c r="O476" s="62"/>
      <c r="P476" s="62" t="s">
        <v>211</v>
      </c>
      <c r="Q476" s="62" t="s">
        <v>218</v>
      </c>
      <c r="R476" s="81"/>
      <c r="S476" s="81">
        <f t="shared" si="48"/>
        <v>0</v>
      </c>
      <c r="T476" s="81"/>
      <c r="U476" s="81">
        <f t="shared" si="49"/>
        <v>0</v>
      </c>
      <c r="V476" s="81"/>
      <c r="W476" s="81">
        <f t="shared" si="50"/>
        <v>0</v>
      </c>
      <c r="X476" s="81"/>
      <c r="Y476" s="81">
        <f t="shared" si="51"/>
        <v>0</v>
      </c>
      <c r="Z476" s="81"/>
      <c r="AA476" s="81"/>
      <c r="AB476" s="81"/>
      <c r="AC476" s="62"/>
    </row>
    <row r="477" spans="1:29" s="77" customFormat="1" x14ac:dyDescent="0.25">
      <c r="A477" s="62">
        <v>474</v>
      </c>
      <c r="B477" s="62">
        <v>7009</v>
      </c>
      <c r="C477" s="62">
        <v>3</v>
      </c>
      <c r="D477" s="77" t="s">
        <v>253</v>
      </c>
      <c r="E477" s="77" t="s">
        <v>272</v>
      </c>
      <c r="F477" s="62"/>
      <c r="G477" s="62" t="s">
        <v>52</v>
      </c>
      <c r="H477" s="77" t="s">
        <v>273</v>
      </c>
      <c r="I477" s="62">
        <v>1</v>
      </c>
      <c r="J477" s="62">
        <v>1</v>
      </c>
      <c r="K477" s="62" t="s">
        <v>47</v>
      </c>
      <c r="L477" s="62" t="s">
        <v>61</v>
      </c>
      <c r="M477" s="62" t="s">
        <v>53</v>
      </c>
      <c r="N477" s="62" t="s">
        <v>60</v>
      </c>
      <c r="O477" s="62"/>
      <c r="P477" s="62" t="s">
        <v>275</v>
      </c>
      <c r="Q477" s="62" t="s">
        <v>274</v>
      </c>
      <c r="R477" s="81"/>
      <c r="S477" s="81">
        <f t="shared" si="48"/>
        <v>0</v>
      </c>
      <c r="T477" s="81"/>
      <c r="U477" s="81">
        <f t="shared" si="49"/>
        <v>0</v>
      </c>
      <c r="V477" s="81"/>
      <c r="W477" s="81">
        <f t="shared" si="50"/>
        <v>0</v>
      </c>
      <c r="X477" s="81"/>
      <c r="Y477" s="81">
        <f t="shared" si="51"/>
        <v>0</v>
      </c>
      <c r="Z477" s="81"/>
      <c r="AA477" s="81"/>
      <c r="AB477" s="81"/>
      <c r="AC477" s="62"/>
    </row>
    <row r="478" spans="1:29" s="77" customFormat="1" x14ac:dyDescent="0.25">
      <c r="A478" s="62">
        <v>475</v>
      </c>
      <c r="B478" s="62">
        <v>7010</v>
      </c>
      <c r="C478" s="62">
        <v>3</v>
      </c>
      <c r="D478" s="77" t="s">
        <v>253</v>
      </c>
      <c r="E478" s="77" t="s">
        <v>276</v>
      </c>
      <c r="F478" s="62"/>
      <c r="G478" s="62" t="s">
        <v>52</v>
      </c>
      <c r="H478" s="77" t="s">
        <v>277</v>
      </c>
      <c r="I478" s="62">
        <v>1</v>
      </c>
      <c r="J478" s="62">
        <v>1</v>
      </c>
      <c r="K478" s="62" t="s">
        <v>47</v>
      </c>
      <c r="L478" s="62" t="s">
        <v>61</v>
      </c>
      <c r="M478" s="62" t="s">
        <v>53</v>
      </c>
      <c r="N478" s="62" t="s">
        <v>60</v>
      </c>
      <c r="O478" s="62"/>
      <c r="P478" s="62" t="s">
        <v>211</v>
      </c>
      <c r="Q478" s="62" t="s">
        <v>278</v>
      </c>
      <c r="R478" s="81"/>
      <c r="S478" s="81">
        <f t="shared" si="48"/>
        <v>0</v>
      </c>
      <c r="T478" s="81"/>
      <c r="U478" s="81">
        <f t="shared" si="49"/>
        <v>0</v>
      </c>
      <c r="V478" s="81"/>
      <c r="W478" s="81">
        <f t="shared" si="50"/>
        <v>0</v>
      </c>
      <c r="X478" s="81"/>
      <c r="Y478" s="81">
        <f t="shared" si="51"/>
        <v>0</v>
      </c>
      <c r="Z478" s="81"/>
      <c r="AA478" s="81"/>
      <c r="AB478" s="81"/>
      <c r="AC478" s="62"/>
    </row>
    <row r="479" spans="1:29" s="77" customFormat="1" x14ac:dyDescent="0.25">
      <c r="A479" s="62">
        <v>476</v>
      </c>
      <c r="B479" s="62">
        <v>7011</v>
      </c>
      <c r="C479" s="62">
        <v>3</v>
      </c>
      <c r="D479" s="77" t="s">
        <v>253</v>
      </c>
      <c r="E479" s="77" t="s">
        <v>279</v>
      </c>
      <c r="F479" s="62"/>
      <c r="G479" s="62" t="s">
        <v>52</v>
      </c>
      <c r="H479" s="77" t="s">
        <v>280</v>
      </c>
      <c r="I479" s="62">
        <v>1</v>
      </c>
      <c r="J479" s="62">
        <v>1</v>
      </c>
      <c r="K479" s="62" t="s">
        <v>47</v>
      </c>
      <c r="L479" s="62" t="s">
        <v>61</v>
      </c>
      <c r="M479" s="62" t="s">
        <v>53</v>
      </c>
      <c r="N479" s="62" t="s">
        <v>60</v>
      </c>
      <c r="O479" s="62"/>
      <c r="P479" s="62" t="s">
        <v>211</v>
      </c>
      <c r="Q479" s="62" t="s">
        <v>281</v>
      </c>
      <c r="R479" s="81"/>
      <c r="S479" s="81">
        <f t="shared" si="48"/>
        <v>0</v>
      </c>
      <c r="T479" s="81"/>
      <c r="U479" s="81">
        <f t="shared" si="49"/>
        <v>0</v>
      </c>
      <c r="V479" s="81"/>
      <c r="W479" s="81">
        <f t="shared" si="50"/>
        <v>0</v>
      </c>
      <c r="X479" s="81"/>
      <c r="Y479" s="81">
        <f t="shared" si="51"/>
        <v>0</v>
      </c>
      <c r="Z479" s="81"/>
      <c r="AA479" s="81"/>
      <c r="AB479" s="81"/>
      <c r="AC479" s="62"/>
    </row>
    <row r="480" spans="1:29" s="77" customFormat="1" x14ac:dyDescent="0.25">
      <c r="A480" s="62">
        <v>477</v>
      </c>
      <c r="B480" s="62">
        <v>7012</v>
      </c>
      <c r="C480" s="62">
        <v>3</v>
      </c>
      <c r="D480" s="77" t="s">
        <v>253</v>
      </c>
      <c r="E480" s="77" t="s">
        <v>282</v>
      </c>
      <c r="F480" s="62"/>
      <c r="G480" s="62" t="s">
        <v>56</v>
      </c>
      <c r="H480" s="77" t="s">
        <v>283</v>
      </c>
      <c r="I480" s="62">
        <v>1</v>
      </c>
      <c r="J480" s="62">
        <v>1</v>
      </c>
      <c r="K480" s="62" t="s">
        <v>47</v>
      </c>
      <c r="L480" s="62" t="s">
        <v>61</v>
      </c>
      <c r="M480" s="62" t="s">
        <v>53</v>
      </c>
      <c r="N480" s="62" t="s">
        <v>60</v>
      </c>
      <c r="O480" s="62"/>
      <c r="P480" s="62" t="s">
        <v>211</v>
      </c>
      <c r="Q480" s="62" t="s">
        <v>284</v>
      </c>
      <c r="R480" s="81"/>
      <c r="S480" s="81">
        <f t="shared" si="48"/>
        <v>0</v>
      </c>
      <c r="T480" s="81"/>
      <c r="U480" s="81">
        <f t="shared" si="49"/>
        <v>0</v>
      </c>
      <c r="V480" s="81"/>
      <c r="W480" s="81">
        <f t="shared" si="50"/>
        <v>0</v>
      </c>
      <c r="X480" s="81"/>
      <c r="Y480" s="81">
        <f t="shared" si="51"/>
        <v>0</v>
      </c>
      <c r="Z480" s="81"/>
      <c r="AA480" s="81"/>
      <c r="AB480" s="81"/>
      <c r="AC480" s="62"/>
    </row>
    <row r="481" spans="1:30" s="77" customFormat="1" x14ac:dyDescent="0.25">
      <c r="A481" s="62">
        <v>478</v>
      </c>
      <c r="B481" s="62">
        <v>7013</v>
      </c>
      <c r="C481" s="62">
        <v>3</v>
      </c>
      <c r="D481" s="77" t="s">
        <v>253</v>
      </c>
      <c r="E481" s="77" t="s">
        <v>63</v>
      </c>
      <c r="F481" s="62"/>
      <c r="G481" s="62" t="s">
        <v>65</v>
      </c>
      <c r="H481" s="77" t="s">
        <v>64</v>
      </c>
      <c r="I481" s="62">
        <v>1</v>
      </c>
      <c r="J481" s="62">
        <v>1</v>
      </c>
      <c r="K481" s="62" t="s">
        <v>47</v>
      </c>
      <c r="L481" s="62" t="s">
        <v>61</v>
      </c>
      <c r="M481" s="62" t="s">
        <v>53</v>
      </c>
      <c r="N481" s="62" t="s">
        <v>60</v>
      </c>
      <c r="O481" s="62"/>
      <c r="P481" s="62"/>
      <c r="Q481" s="62"/>
      <c r="R481" s="81"/>
      <c r="S481" s="81">
        <f t="shared" si="48"/>
        <v>0</v>
      </c>
      <c r="T481" s="81"/>
      <c r="U481" s="81">
        <f t="shared" si="49"/>
        <v>0</v>
      </c>
      <c r="V481" s="81"/>
      <c r="W481" s="81">
        <f t="shared" si="50"/>
        <v>0</v>
      </c>
      <c r="X481" s="81"/>
      <c r="Y481" s="81">
        <f t="shared" si="51"/>
        <v>0</v>
      </c>
      <c r="Z481" s="81"/>
      <c r="AA481" s="81"/>
      <c r="AB481" s="81"/>
      <c r="AC481" s="62"/>
    </row>
    <row r="482" spans="1:30" s="77" customFormat="1" x14ac:dyDescent="0.25">
      <c r="A482" s="62">
        <v>479</v>
      </c>
      <c r="B482" s="62">
        <v>7014</v>
      </c>
      <c r="C482" s="62">
        <v>3</v>
      </c>
      <c r="D482" s="77" t="s">
        <v>253</v>
      </c>
      <c r="E482" s="77" t="s">
        <v>285</v>
      </c>
      <c r="F482" s="62"/>
      <c r="G482" s="62" t="s">
        <v>116</v>
      </c>
      <c r="H482" s="77" t="s">
        <v>286</v>
      </c>
      <c r="I482" s="62">
        <v>1</v>
      </c>
      <c r="J482" s="62">
        <v>1</v>
      </c>
      <c r="K482" s="62" t="s">
        <v>47</v>
      </c>
      <c r="L482" s="62" t="s">
        <v>61</v>
      </c>
      <c r="M482" s="62" t="s">
        <v>53</v>
      </c>
      <c r="N482" s="62" t="s">
        <v>60</v>
      </c>
      <c r="O482" s="62"/>
      <c r="P482" s="62"/>
      <c r="Q482" s="62"/>
      <c r="R482" s="81"/>
      <c r="S482" s="81">
        <f t="shared" si="48"/>
        <v>0</v>
      </c>
      <c r="T482" s="81"/>
      <c r="U482" s="81">
        <f t="shared" si="49"/>
        <v>0</v>
      </c>
      <c r="V482" s="81"/>
      <c r="W482" s="81">
        <f t="shared" si="50"/>
        <v>0</v>
      </c>
      <c r="X482" s="81"/>
      <c r="Y482" s="81">
        <f t="shared" si="51"/>
        <v>0</v>
      </c>
      <c r="Z482" s="81"/>
      <c r="AA482" s="81"/>
      <c r="AB482" s="81"/>
      <c r="AC482" s="62"/>
    </row>
    <row r="483" spans="1:30" s="77" customFormat="1" x14ac:dyDescent="0.25">
      <c r="A483" s="62">
        <v>480</v>
      </c>
      <c r="B483" s="62">
        <v>7002</v>
      </c>
      <c r="C483" s="62">
        <v>2</v>
      </c>
      <c r="D483" s="77" t="s">
        <v>592</v>
      </c>
      <c r="E483" s="77" t="s">
        <v>77</v>
      </c>
      <c r="F483" s="62"/>
      <c r="G483" s="62" t="s">
        <v>79</v>
      </c>
      <c r="H483" s="77" t="s">
        <v>78</v>
      </c>
      <c r="I483" s="62">
        <v>1</v>
      </c>
      <c r="J483" s="62">
        <v>1</v>
      </c>
      <c r="K483" s="62" t="s">
        <v>47</v>
      </c>
      <c r="L483" s="62" t="s">
        <v>61</v>
      </c>
      <c r="M483" s="62" t="s">
        <v>53</v>
      </c>
      <c r="N483" s="62" t="s">
        <v>60</v>
      </c>
      <c r="O483" s="62"/>
      <c r="P483" s="62"/>
      <c r="Q483" s="62"/>
      <c r="R483" s="81"/>
      <c r="S483" s="81">
        <f t="shared" si="48"/>
        <v>0</v>
      </c>
      <c r="T483" s="81"/>
      <c r="U483" s="81">
        <f t="shared" si="49"/>
        <v>0</v>
      </c>
      <c r="V483" s="81"/>
      <c r="W483" s="81">
        <f t="shared" si="50"/>
        <v>0</v>
      </c>
      <c r="X483" s="81"/>
      <c r="Y483" s="81">
        <f t="shared" si="51"/>
        <v>0</v>
      </c>
      <c r="Z483" s="81"/>
      <c r="AA483" s="81"/>
      <c r="AB483" s="81"/>
      <c r="AC483" s="62"/>
    </row>
    <row r="484" spans="1:30" s="77" customFormat="1" x14ac:dyDescent="0.25">
      <c r="A484" s="62">
        <v>481</v>
      </c>
      <c r="B484" s="62">
        <v>7003</v>
      </c>
      <c r="C484" s="62">
        <v>2</v>
      </c>
      <c r="D484" s="77" t="s">
        <v>592</v>
      </c>
      <c r="E484" s="77" t="s">
        <v>74</v>
      </c>
      <c r="F484" s="62"/>
      <c r="G484" s="62" t="s">
        <v>76</v>
      </c>
      <c r="H484" s="77" t="s">
        <v>75</v>
      </c>
      <c r="I484" s="62">
        <v>1</v>
      </c>
      <c r="J484" s="62">
        <v>1</v>
      </c>
      <c r="K484" s="62" t="s">
        <v>47</v>
      </c>
      <c r="L484" s="62" t="s">
        <v>61</v>
      </c>
      <c r="M484" s="62" t="s">
        <v>53</v>
      </c>
      <c r="N484" s="62" t="s">
        <v>60</v>
      </c>
      <c r="O484" s="62"/>
      <c r="P484" s="62"/>
      <c r="Q484" s="62"/>
      <c r="R484" s="81"/>
      <c r="S484" s="81">
        <f t="shared" si="48"/>
        <v>0</v>
      </c>
      <c r="T484" s="81"/>
      <c r="U484" s="81">
        <f t="shared" si="49"/>
        <v>0</v>
      </c>
      <c r="V484" s="81"/>
      <c r="W484" s="81">
        <f t="shared" si="50"/>
        <v>0</v>
      </c>
      <c r="X484" s="81"/>
      <c r="Y484" s="81">
        <f t="shared" si="51"/>
        <v>0</v>
      </c>
      <c r="Z484" s="81"/>
      <c r="AA484" s="81"/>
      <c r="AB484" s="81"/>
      <c r="AC484" s="62"/>
    </row>
    <row r="485" spans="1:30" s="77" customFormat="1" x14ac:dyDescent="0.25">
      <c r="A485" s="61">
        <v>482</v>
      </c>
      <c r="B485" s="61">
        <v>118</v>
      </c>
      <c r="C485" s="61">
        <v>1</v>
      </c>
      <c r="D485" s="76" t="s">
        <v>49</v>
      </c>
      <c r="E485" s="76" t="s">
        <v>609</v>
      </c>
      <c r="F485" s="61" t="s">
        <v>971</v>
      </c>
      <c r="G485" s="61" t="s">
        <v>56</v>
      </c>
      <c r="H485" s="76" t="s">
        <v>610</v>
      </c>
      <c r="I485" s="61">
        <v>1</v>
      </c>
      <c r="J485" s="61">
        <v>1</v>
      </c>
      <c r="K485" s="61" t="s">
        <v>47</v>
      </c>
      <c r="L485" s="61" t="s">
        <v>51</v>
      </c>
      <c r="M485" s="61" t="s">
        <v>53</v>
      </c>
      <c r="N485" s="61" t="s">
        <v>48</v>
      </c>
      <c r="O485" s="61" t="s">
        <v>969</v>
      </c>
      <c r="P485" s="61"/>
      <c r="Q485" s="61"/>
      <c r="R485" s="80">
        <f>VLOOKUP(E:E,'[1]853-334065-009'!$A:$F,6,0)</f>
        <v>67.978200000000001</v>
      </c>
      <c r="S485" s="80">
        <f t="shared" si="48"/>
        <v>67.978200000000001</v>
      </c>
      <c r="T485" s="80">
        <f>VLOOKUP(E:E,'[1]853-334065-009'!$A:$H,8,0)</f>
        <v>66.189300000000003</v>
      </c>
      <c r="U485" s="80">
        <f t="shared" si="49"/>
        <v>66.189300000000003</v>
      </c>
      <c r="V485" s="80">
        <f>VLOOKUP(E:E,'[1]853-334065-009'!$A:$J,10,0)</f>
        <v>64.400400000000005</v>
      </c>
      <c r="W485" s="80">
        <f t="shared" si="50"/>
        <v>64.400400000000005</v>
      </c>
      <c r="X485" s="80">
        <f>VLOOKUP(E:E,'[1]853-334065-009'!$A:$L,12,0)</f>
        <v>62.611500000000007</v>
      </c>
      <c r="Y485" s="80">
        <f t="shared" si="51"/>
        <v>62.611500000000007</v>
      </c>
      <c r="Z485" s="80">
        <f>VLOOKUP(E:E,'[2]costed bom'!$E$2:$AA$941,23,0)</f>
        <v>55</v>
      </c>
      <c r="AA485" s="80">
        <f>J485*Z485</f>
        <v>55</v>
      </c>
      <c r="AB485" s="80">
        <f>Y485-AA485</f>
        <v>7.6115000000000066</v>
      </c>
      <c r="AC485" s="61">
        <v>238</v>
      </c>
      <c r="AD485" s="76" t="s">
        <v>955</v>
      </c>
    </row>
    <row r="486" spans="1:30" s="77" customFormat="1" x14ac:dyDescent="0.25">
      <c r="A486" s="62">
        <v>483</v>
      </c>
      <c r="B486" s="62">
        <v>1</v>
      </c>
      <c r="C486" s="62">
        <v>2</v>
      </c>
      <c r="D486" s="77" t="s">
        <v>609</v>
      </c>
      <c r="E486" s="77" t="s">
        <v>611</v>
      </c>
      <c r="F486" s="62"/>
      <c r="G486" s="62" t="s">
        <v>52</v>
      </c>
      <c r="H486" s="77" t="s">
        <v>612</v>
      </c>
      <c r="I486" s="62">
        <v>1</v>
      </c>
      <c r="J486" s="62">
        <v>1</v>
      </c>
      <c r="K486" s="62" t="s">
        <v>47</v>
      </c>
      <c r="L486" s="62" t="s">
        <v>61</v>
      </c>
      <c r="M486" s="62" t="s">
        <v>53</v>
      </c>
      <c r="N486" s="62" t="s">
        <v>48</v>
      </c>
      <c r="O486" s="62"/>
      <c r="P486" s="62"/>
      <c r="Q486" s="62"/>
      <c r="R486" s="81"/>
      <c r="S486" s="81">
        <f t="shared" si="48"/>
        <v>0</v>
      </c>
      <c r="T486" s="81"/>
      <c r="U486" s="81">
        <f t="shared" si="49"/>
        <v>0</v>
      </c>
      <c r="V486" s="81"/>
      <c r="W486" s="81">
        <f t="shared" si="50"/>
        <v>0</v>
      </c>
      <c r="X486" s="81"/>
      <c r="Y486" s="81">
        <f t="shared" si="51"/>
        <v>0</v>
      </c>
      <c r="Z486" s="81"/>
      <c r="AA486" s="81"/>
      <c r="AB486" s="81"/>
      <c r="AC486" s="62"/>
    </row>
    <row r="487" spans="1:30" s="77" customFormat="1" x14ac:dyDescent="0.25">
      <c r="A487" s="62">
        <v>484</v>
      </c>
      <c r="B487" s="62">
        <v>2</v>
      </c>
      <c r="C487" s="62">
        <v>2</v>
      </c>
      <c r="D487" s="77" t="s">
        <v>609</v>
      </c>
      <c r="E487" s="77" t="s">
        <v>613</v>
      </c>
      <c r="F487" s="62"/>
      <c r="G487" s="62" t="s">
        <v>65</v>
      </c>
      <c r="H487" s="77" t="s">
        <v>614</v>
      </c>
      <c r="I487" s="62">
        <v>1</v>
      </c>
      <c r="J487" s="62">
        <v>1</v>
      </c>
      <c r="K487" s="62" t="s">
        <v>47</v>
      </c>
      <c r="L487" s="62" t="s">
        <v>61</v>
      </c>
      <c r="M487" s="62" t="s">
        <v>53</v>
      </c>
      <c r="N487" s="62" t="s">
        <v>48</v>
      </c>
      <c r="O487" s="62"/>
      <c r="P487" s="62" t="s">
        <v>615</v>
      </c>
      <c r="Q487" s="62">
        <v>83011431</v>
      </c>
      <c r="R487" s="81"/>
      <c r="S487" s="81">
        <f t="shared" si="48"/>
        <v>0</v>
      </c>
      <c r="T487" s="81"/>
      <c r="U487" s="81">
        <f t="shared" si="49"/>
        <v>0</v>
      </c>
      <c r="V487" s="81"/>
      <c r="W487" s="81">
        <f t="shared" si="50"/>
        <v>0</v>
      </c>
      <c r="X487" s="81"/>
      <c r="Y487" s="81">
        <f t="shared" si="51"/>
        <v>0</v>
      </c>
      <c r="Z487" s="81"/>
      <c r="AA487" s="81"/>
      <c r="AB487" s="81"/>
      <c r="AC487" s="62"/>
    </row>
    <row r="488" spans="1:30" s="77" customFormat="1" x14ac:dyDescent="0.25">
      <c r="A488" s="62">
        <v>485</v>
      </c>
      <c r="B488" s="62">
        <v>3</v>
      </c>
      <c r="C488" s="62">
        <v>2</v>
      </c>
      <c r="D488" s="77" t="s">
        <v>609</v>
      </c>
      <c r="E488" s="77" t="s">
        <v>276</v>
      </c>
      <c r="F488" s="62"/>
      <c r="G488" s="62" t="s">
        <v>52</v>
      </c>
      <c r="H488" s="77" t="s">
        <v>277</v>
      </c>
      <c r="I488" s="62">
        <v>2</v>
      </c>
      <c r="J488" s="62">
        <v>2</v>
      </c>
      <c r="K488" s="62" t="s">
        <v>47</v>
      </c>
      <c r="L488" s="62" t="s">
        <v>61</v>
      </c>
      <c r="M488" s="62" t="s">
        <v>53</v>
      </c>
      <c r="N488" s="62" t="s">
        <v>48</v>
      </c>
      <c r="O488" s="62"/>
      <c r="P488" s="62" t="s">
        <v>211</v>
      </c>
      <c r="Q488" s="62" t="s">
        <v>278</v>
      </c>
      <c r="R488" s="81"/>
      <c r="S488" s="81">
        <f t="shared" si="48"/>
        <v>0</v>
      </c>
      <c r="T488" s="81"/>
      <c r="U488" s="81">
        <f t="shared" si="49"/>
        <v>0</v>
      </c>
      <c r="V488" s="81"/>
      <c r="W488" s="81">
        <f t="shared" si="50"/>
        <v>0</v>
      </c>
      <c r="X488" s="81"/>
      <c r="Y488" s="81">
        <f t="shared" si="51"/>
        <v>0</v>
      </c>
      <c r="Z488" s="81"/>
      <c r="AA488" s="81"/>
      <c r="AB488" s="81"/>
      <c r="AC488" s="62"/>
    </row>
    <row r="489" spans="1:30" s="77" customFormat="1" x14ac:dyDescent="0.25">
      <c r="A489" s="62">
        <v>486</v>
      </c>
      <c r="B489" s="62">
        <v>7000</v>
      </c>
      <c r="C489" s="62">
        <v>2</v>
      </c>
      <c r="D489" s="77" t="s">
        <v>609</v>
      </c>
      <c r="E489" s="77" t="s">
        <v>253</v>
      </c>
      <c r="F489" s="62"/>
      <c r="G489" s="62" t="s">
        <v>255</v>
      </c>
      <c r="H489" s="77" t="s">
        <v>254</v>
      </c>
      <c r="I489" s="62">
        <v>1</v>
      </c>
      <c r="J489" s="62">
        <v>1</v>
      </c>
      <c r="K489" s="62" t="s">
        <v>47</v>
      </c>
      <c r="L489" s="62" t="s">
        <v>61</v>
      </c>
      <c r="M489" s="62" t="s">
        <v>53</v>
      </c>
      <c r="N489" s="62" t="s">
        <v>60</v>
      </c>
      <c r="O489" s="62"/>
      <c r="P489" s="62"/>
      <c r="Q489" s="62"/>
      <c r="R489" s="81"/>
      <c r="S489" s="81">
        <f t="shared" si="48"/>
        <v>0</v>
      </c>
      <c r="T489" s="81"/>
      <c r="U489" s="81">
        <f t="shared" si="49"/>
        <v>0</v>
      </c>
      <c r="V489" s="81"/>
      <c r="W489" s="81">
        <f t="shared" si="50"/>
        <v>0</v>
      </c>
      <c r="X489" s="81"/>
      <c r="Y489" s="81">
        <f t="shared" si="51"/>
        <v>0</v>
      </c>
      <c r="Z489" s="81"/>
      <c r="AA489" s="81"/>
      <c r="AB489" s="81"/>
      <c r="AC489" s="62"/>
    </row>
    <row r="490" spans="1:30" s="77" customFormat="1" x14ac:dyDescent="0.25">
      <c r="A490" s="62">
        <v>487</v>
      </c>
      <c r="B490" s="62">
        <v>7000</v>
      </c>
      <c r="C490" s="62">
        <v>3</v>
      </c>
      <c r="D490" s="77" t="s">
        <v>253</v>
      </c>
      <c r="E490" s="77" t="s">
        <v>77</v>
      </c>
      <c r="F490" s="62"/>
      <c r="G490" s="62" t="s">
        <v>79</v>
      </c>
      <c r="H490" s="77" t="s">
        <v>78</v>
      </c>
      <c r="I490" s="62">
        <v>1</v>
      </c>
      <c r="J490" s="62">
        <v>1</v>
      </c>
      <c r="K490" s="62" t="s">
        <v>47</v>
      </c>
      <c r="L490" s="62" t="s">
        <v>61</v>
      </c>
      <c r="M490" s="62" t="s">
        <v>53</v>
      </c>
      <c r="N490" s="62" t="s">
        <v>60</v>
      </c>
      <c r="O490" s="62"/>
      <c r="P490" s="62"/>
      <c r="Q490" s="62"/>
      <c r="R490" s="81"/>
      <c r="S490" s="81">
        <f t="shared" si="48"/>
        <v>0</v>
      </c>
      <c r="T490" s="81"/>
      <c r="U490" s="81">
        <f t="shared" si="49"/>
        <v>0</v>
      </c>
      <c r="V490" s="81"/>
      <c r="W490" s="81">
        <f t="shared" si="50"/>
        <v>0</v>
      </c>
      <c r="X490" s="81"/>
      <c r="Y490" s="81">
        <f t="shared" si="51"/>
        <v>0</v>
      </c>
      <c r="Z490" s="81"/>
      <c r="AA490" s="81"/>
      <c r="AB490" s="81"/>
      <c r="AC490" s="62"/>
    </row>
    <row r="491" spans="1:30" s="77" customFormat="1" x14ac:dyDescent="0.25">
      <c r="A491" s="62">
        <v>488</v>
      </c>
      <c r="B491" s="62">
        <v>7002</v>
      </c>
      <c r="C491" s="62">
        <v>3</v>
      </c>
      <c r="D491" s="77" t="s">
        <v>253</v>
      </c>
      <c r="E491" s="77" t="s">
        <v>256</v>
      </c>
      <c r="F491" s="62"/>
      <c r="G491" s="62" t="s">
        <v>52</v>
      </c>
      <c r="H491" s="77" t="s">
        <v>257</v>
      </c>
      <c r="I491" s="62">
        <v>1</v>
      </c>
      <c r="J491" s="62">
        <v>1</v>
      </c>
      <c r="K491" s="62" t="s">
        <v>47</v>
      </c>
      <c r="L491" s="62" t="s">
        <v>61</v>
      </c>
      <c r="M491" s="62" t="s">
        <v>53</v>
      </c>
      <c r="N491" s="62" t="s">
        <v>60</v>
      </c>
      <c r="O491" s="62"/>
      <c r="P491" s="62" t="s">
        <v>258</v>
      </c>
      <c r="Q491" s="62">
        <v>14270</v>
      </c>
      <c r="R491" s="81"/>
      <c r="S491" s="81">
        <f t="shared" si="48"/>
        <v>0</v>
      </c>
      <c r="T491" s="81"/>
      <c r="U491" s="81">
        <f t="shared" si="49"/>
        <v>0</v>
      </c>
      <c r="V491" s="81"/>
      <c r="W491" s="81">
        <f t="shared" si="50"/>
        <v>0</v>
      </c>
      <c r="X491" s="81"/>
      <c r="Y491" s="81">
        <f t="shared" si="51"/>
        <v>0</v>
      </c>
      <c r="Z491" s="81"/>
      <c r="AA491" s="81"/>
      <c r="AB491" s="81"/>
      <c r="AC491" s="62"/>
    </row>
    <row r="492" spans="1:30" s="77" customFormat="1" x14ac:dyDescent="0.25">
      <c r="A492" s="62">
        <v>489</v>
      </c>
      <c r="B492" s="62">
        <v>7003</v>
      </c>
      <c r="C492" s="62">
        <v>3</v>
      </c>
      <c r="D492" s="77" t="s">
        <v>253</v>
      </c>
      <c r="E492" s="77" t="s">
        <v>259</v>
      </c>
      <c r="F492" s="62"/>
      <c r="G492" s="62" t="s">
        <v>52</v>
      </c>
      <c r="H492" s="77" t="s">
        <v>260</v>
      </c>
      <c r="I492" s="62">
        <v>1</v>
      </c>
      <c r="J492" s="62">
        <v>1</v>
      </c>
      <c r="K492" s="62" t="s">
        <v>47</v>
      </c>
      <c r="L492" s="62" t="s">
        <v>61</v>
      </c>
      <c r="M492" s="62" t="s">
        <v>53</v>
      </c>
      <c r="N492" s="62" t="s">
        <v>60</v>
      </c>
      <c r="O492" s="62"/>
      <c r="P492" s="62" t="s">
        <v>244</v>
      </c>
      <c r="Q492" s="62" t="s">
        <v>261</v>
      </c>
      <c r="R492" s="81"/>
      <c r="S492" s="81">
        <f t="shared" si="48"/>
        <v>0</v>
      </c>
      <c r="T492" s="81"/>
      <c r="U492" s="81">
        <f t="shared" si="49"/>
        <v>0</v>
      </c>
      <c r="V492" s="81"/>
      <c r="W492" s="81">
        <f t="shared" si="50"/>
        <v>0</v>
      </c>
      <c r="X492" s="81"/>
      <c r="Y492" s="81">
        <f t="shared" si="51"/>
        <v>0</v>
      </c>
      <c r="Z492" s="81"/>
      <c r="AA492" s="81"/>
      <c r="AB492" s="81"/>
      <c r="AC492" s="62"/>
    </row>
    <row r="493" spans="1:30" s="77" customFormat="1" x14ac:dyDescent="0.25">
      <c r="A493" s="62">
        <v>490</v>
      </c>
      <c r="B493" s="62">
        <v>7004</v>
      </c>
      <c r="C493" s="62">
        <v>3</v>
      </c>
      <c r="D493" s="77" t="s">
        <v>253</v>
      </c>
      <c r="E493" s="77" t="s">
        <v>262</v>
      </c>
      <c r="F493" s="62"/>
      <c r="G493" s="62" t="s">
        <v>56</v>
      </c>
      <c r="H493" s="77" t="s">
        <v>263</v>
      </c>
      <c r="I493" s="62">
        <v>1</v>
      </c>
      <c r="J493" s="62">
        <v>1</v>
      </c>
      <c r="K493" s="62" t="s">
        <v>47</v>
      </c>
      <c r="L493" s="62" t="s">
        <v>61</v>
      </c>
      <c r="M493" s="62" t="s">
        <v>53</v>
      </c>
      <c r="N493" s="62" t="s">
        <v>60</v>
      </c>
      <c r="O493" s="62"/>
      <c r="P493" s="62" t="s">
        <v>244</v>
      </c>
      <c r="Q493" s="62" t="s">
        <v>264</v>
      </c>
      <c r="R493" s="81"/>
      <c r="S493" s="81">
        <f t="shared" si="48"/>
        <v>0</v>
      </c>
      <c r="T493" s="81"/>
      <c r="U493" s="81">
        <f t="shared" si="49"/>
        <v>0</v>
      </c>
      <c r="V493" s="81"/>
      <c r="W493" s="81">
        <f t="shared" si="50"/>
        <v>0</v>
      </c>
      <c r="X493" s="81"/>
      <c r="Y493" s="81">
        <f t="shared" si="51"/>
        <v>0</v>
      </c>
      <c r="Z493" s="81"/>
      <c r="AA493" s="81"/>
      <c r="AB493" s="81"/>
      <c r="AC493" s="62"/>
    </row>
    <row r="494" spans="1:30" s="77" customFormat="1" x14ac:dyDescent="0.25">
      <c r="A494" s="62">
        <v>491</v>
      </c>
      <c r="B494" s="62">
        <v>7005</v>
      </c>
      <c r="C494" s="62">
        <v>3</v>
      </c>
      <c r="D494" s="77" t="s">
        <v>253</v>
      </c>
      <c r="E494" s="77" t="s">
        <v>265</v>
      </c>
      <c r="F494" s="62"/>
      <c r="G494" s="62" t="s">
        <v>56</v>
      </c>
      <c r="H494" s="77" t="s">
        <v>266</v>
      </c>
      <c r="I494" s="62">
        <v>1</v>
      </c>
      <c r="J494" s="62">
        <v>1</v>
      </c>
      <c r="K494" s="62" t="s">
        <v>47</v>
      </c>
      <c r="L494" s="62" t="s">
        <v>61</v>
      </c>
      <c r="M494" s="62" t="s">
        <v>53</v>
      </c>
      <c r="N494" s="62" t="s">
        <v>60</v>
      </c>
      <c r="O494" s="62"/>
      <c r="P494" s="62" t="s">
        <v>244</v>
      </c>
      <c r="Q494" s="62" t="s">
        <v>267</v>
      </c>
      <c r="R494" s="81"/>
      <c r="S494" s="81">
        <f t="shared" si="48"/>
        <v>0</v>
      </c>
      <c r="T494" s="81"/>
      <c r="U494" s="81">
        <f t="shared" si="49"/>
        <v>0</v>
      </c>
      <c r="V494" s="81"/>
      <c r="W494" s="81">
        <f t="shared" si="50"/>
        <v>0</v>
      </c>
      <c r="X494" s="81"/>
      <c r="Y494" s="81">
        <f t="shared" si="51"/>
        <v>0</v>
      </c>
      <c r="Z494" s="81"/>
      <c r="AA494" s="81"/>
      <c r="AB494" s="81"/>
      <c r="AC494" s="62"/>
    </row>
    <row r="495" spans="1:30" s="77" customFormat="1" x14ac:dyDescent="0.25">
      <c r="A495" s="62">
        <v>492</v>
      </c>
      <c r="B495" s="62">
        <v>7006</v>
      </c>
      <c r="C495" s="62">
        <v>3</v>
      </c>
      <c r="D495" s="77" t="s">
        <v>253</v>
      </c>
      <c r="E495" s="77" t="s">
        <v>268</v>
      </c>
      <c r="F495" s="62"/>
      <c r="G495" s="62" t="s">
        <v>52</v>
      </c>
      <c r="H495" s="77" t="s">
        <v>269</v>
      </c>
      <c r="I495" s="62">
        <v>1</v>
      </c>
      <c r="J495" s="62">
        <v>1</v>
      </c>
      <c r="K495" s="62" t="s">
        <v>47</v>
      </c>
      <c r="L495" s="62" t="s">
        <v>61</v>
      </c>
      <c r="M495" s="62" t="s">
        <v>53</v>
      </c>
      <c r="N495" s="62" t="s">
        <v>60</v>
      </c>
      <c r="O495" s="62"/>
      <c r="P495" s="62"/>
      <c r="Q495" s="62"/>
      <c r="R495" s="81"/>
      <c r="S495" s="81">
        <f t="shared" si="48"/>
        <v>0</v>
      </c>
      <c r="T495" s="81"/>
      <c r="U495" s="81">
        <f t="shared" si="49"/>
        <v>0</v>
      </c>
      <c r="V495" s="81"/>
      <c r="W495" s="81">
        <f t="shared" si="50"/>
        <v>0</v>
      </c>
      <c r="X495" s="81"/>
      <c r="Y495" s="81">
        <f t="shared" si="51"/>
        <v>0</v>
      </c>
      <c r="Z495" s="81"/>
      <c r="AA495" s="81"/>
      <c r="AB495" s="81"/>
      <c r="AC495" s="62"/>
    </row>
    <row r="496" spans="1:30" s="77" customFormat="1" x14ac:dyDescent="0.25">
      <c r="A496" s="62">
        <v>493</v>
      </c>
      <c r="B496" s="62">
        <v>7007</v>
      </c>
      <c r="C496" s="62">
        <v>3</v>
      </c>
      <c r="D496" s="77" t="s">
        <v>253</v>
      </c>
      <c r="E496" s="77" t="s">
        <v>270</v>
      </c>
      <c r="F496" s="62"/>
      <c r="G496" s="62" t="s">
        <v>52</v>
      </c>
      <c r="H496" s="77" t="s">
        <v>271</v>
      </c>
      <c r="I496" s="62">
        <v>1</v>
      </c>
      <c r="J496" s="62">
        <v>1</v>
      </c>
      <c r="K496" s="62" t="s">
        <v>47</v>
      </c>
      <c r="L496" s="62" t="s">
        <v>61</v>
      </c>
      <c r="M496" s="62" t="s">
        <v>53</v>
      </c>
      <c r="N496" s="62" t="s">
        <v>60</v>
      </c>
      <c r="O496" s="62"/>
      <c r="P496" s="62"/>
      <c r="Q496" s="62"/>
      <c r="R496" s="81"/>
      <c r="S496" s="81">
        <f t="shared" si="48"/>
        <v>0</v>
      </c>
      <c r="T496" s="81"/>
      <c r="U496" s="81">
        <f t="shared" si="49"/>
        <v>0</v>
      </c>
      <c r="V496" s="81"/>
      <c r="W496" s="81">
        <f t="shared" si="50"/>
        <v>0</v>
      </c>
      <c r="X496" s="81"/>
      <c r="Y496" s="81">
        <f t="shared" si="51"/>
        <v>0</v>
      </c>
      <c r="Z496" s="81"/>
      <c r="AA496" s="81"/>
      <c r="AB496" s="81"/>
      <c r="AC496" s="62"/>
    </row>
    <row r="497" spans="1:30" s="77" customFormat="1" x14ac:dyDescent="0.25">
      <c r="A497" s="62">
        <v>494</v>
      </c>
      <c r="B497" s="62">
        <v>7008</v>
      </c>
      <c r="C497" s="62">
        <v>3</v>
      </c>
      <c r="D497" s="77" t="s">
        <v>253</v>
      </c>
      <c r="E497" s="77" t="s">
        <v>216</v>
      </c>
      <c r="F497" s="62"/>
      <c r="G497" s="62" t="s">
        <v>52</v>
      </c>
      <c r="H497" s="77" t="s">
        <v>217</v>
      </c>
      <c r="I497" s="62">
        <v>1</v>
      </c>
      <c r="J497" s="62">
        <v>1</v>
      </c>
      <c r="K497" s="62" t="s">
        <v>47</v>
      </c>
      <c r="L497" s="62" t="s">
        <v>61</v>
      </c>
      <c r="M497" s="62" t="s">
        <v>53</v>
      </c>
      <c r="N497" s="62" t="s">
        <v>60</v>
      </c>
      <c r="O497" s="62"/>
      <c r="P497" s="62" t="s">
        <v>211</v>
      </c>
      <c r="Q497" s="62" t="s">
        <v>218</v>
      </c>
      <c r="R497" s="81"/>
      <c r="S497" s="81">
        <f t="shared" si="48"/>
        <v>0</v>
      </c>
      <c r="T497" s="81"/>
      <c r="U497" s="81">
        <f t="shared" si="49"/>
        <v>0</v>
      </c>
      <c r="V497" s="81"/>
      <c r="W497" s="81">
        <f t="shared" si="50"/>
        <v>0</v>
      </c>
      <c r="X497" s="81"/>
      <c r="Y497" s="81">
        <f t="shared" si="51"/>
        <v>0</v>
      </c>
      <c r="Z497" s="81"/>
      <c r="AA497" s="81"/>
      <c r="AB497" s="81"/>
      <c r="AC497" s="62"/>
    </row>
    <row r="498" spans="1:30" s="77" customFormat="1" x14ac:dyDescent="0.25">
      <c r="A498" s="62">
        <v>495</v>
      </c>
      <c r="B498" s="62">
        <v>7009</v>
      </c>
      <c r="C498" s="62">
        <v>3</v>
      </c>
      <c r="D498" s="77" t="s">
        <v>253</v>
      </c>
      <c r="E498" s="77" t="s">
        <v>272</v>
      </c>
      <c r="F498" s="62"/>
      <c r="G498" s="62" t="s">
        <v>52</v>
      </c>
      <c r="H498" s="77" t="s">
        <v>273</v>
      </c>
      <c r="I498" s="62">
        <v>1</v>
      </c>
      <c r="J498" s="62">
        <v>1</v>
      </c>
      <c r="K498" s="62" t="s">
        <v>47</v>
      </c>
      <c r="L498" s="62" t="s">
        <v>61</v>
      </c>
      <c r="M498" s="62" t="s">
        <v>53</v>
      </c>
      <c r="N498" s="62" t="s">
        <v>60</v>
      </c>
      <c r="O498" s="62"/>
      <c r="P498" s="62" t="s">
        <v>275</v>
      </c>
      <c r="Q498" s="62" t="s">
        <v>274</v>
      </c>
      <c r="R498" s="81"/>
      <c r="S498" s="81">
        <f t="shared" si="48"/>
        <v>0</v>
      </c>
      <c r="T498" s="81"/>
      <c r="U498" s="81">
        <f t="shared" si="49"/>
        <v>0</v>
      </c>
      <c r="V498" s="81"/>
      <c r="W498" s="81">
        <f t="shared" si="50"/>
        <v>0</v>
      </c>
      <c r="X498" s="81"/>
      <c r="Y498" s="81">
        <f t="shared" si="51"/>
        <v>0</v>
      </c>
      <c r="Z498" s="81"/>
      <c r="AA498" s="81"/>
      <c r="AB498" s="81"/>
      <c r="AC498" s="62"/>
    </row>
    <row r="499" spans="1:30" s="77" customFormat="1" x14ac:dyDescent="0.25">
      <c r="A499" s="62">
        <v>496</v>
      </c>
      <c r="B499" s="62">
        <v>7010</v>
      </c>
      <c r="C499" s="62">
        <v>3</v>
      </c>
      <c r="D499" s="77" t="s">
        <v>253</v>
      </c>
      <c r="E499" s="77" t="s">
        <v>276</v>
      </c>
      <c r="F499" s="62"/>
      <c r="G499" s="62" t="s">
        <v>52</v>
      </c>
      <c r="H499" s="77" t="s">
        <v>277</v>
      </c>
      <c r="I499" s="62">
        <v>1</v>
      </c>
      <c r="J499" s="62">
        <v>1</v>
      </c>
      <c r="K499" s="62" t="s">
        <v>47</v>
      </c>
      <c r="L499" s="62" t="s">
        <v>61</v>
      </c>
      <c r="M499" s="62" t="s">
        <v>53</v>
      </c>
      <c r="N499" s="62" t="s">
        <v>60</v>
      </c>
      <c r="O499" s="62"/>
      <c r="P499" s="62" t="s">
        <v>211</v>
      </c>
      <c r="Q499" s="62" t="s">
        <v>278</v>
      </c>
      <c r="R499" s="81"/>
      <c r="S499" s="81">
        <f t="shared" si="48"/>
        <v>0</v>
      </c>
      <c r="T499" s="81"/>
      <c r="U499" s="81">
        <f t="shared" si="49"/>
        <v>0</v>
      </c>
      <c r="V499" s="81"/>
      <c r="W499" s="81">
        <f t="shared" si="50"/>
        <v>0</v>
      </c>
      <c r="X499" s="81"/>
      <c r="Y499" s="81">
        <f t="shared" si="51"/>
        <v>0</v>
      </c>
      <c r="Z499" s="81"/>
      <c r="AA499" s="81"/>
      <c r="AB499" s="81"/>
      <c r="AC499" s="62"/>
    </row>
    <row r="500" spans="1:30" s="77" customFormat="1" x14ac:dyDescent="0.25">
      <c r="A500" s="62">
        <v>497</v>
      </c>
      <c r="B500" s="62">
        <v>7011</v>
      </c>
      <c r="C500" s="62">
        <v>3</v>
      </c>
      <c r="D500" s="77" t="s">
        <v>253</v>
      </c>
      <c r="E500" s="77" t="s">
        <v>279</v>
      </c>
      <c r="F500" s="62"/>
      <c r="G500" s="62" t="s">
        <v>52</v>
      </c>
      <c r="H500" s="77" t="s">
        <v>280</v>
      </c>
      <c r="I500" s="62">
        <v>1</v>
      </c>
      <c r="J500" s="62">
        <v>1</v>
      </c>
      <c r="K500" s="62" t="s">
        <v>47</v>
      </c>
      <c r="L500" s="62" t="s">
        <v>61</v>
      </c>
      <c r="M500" s="62" t="s">
        <v>53</v>
      </c>
      <c r="N500" s="62" t="s">
        <v>60</v>
      </c>
      <c r="O500" s="62"/>
      <c r="P500" s="62" t="s">
        <v>211</v>
      </c>
      <c r="Q500" s="62" t="s">
        <v>281</v>
      </c>
      <c r="R500" s="81"/>
      <c r="S500" s="81">
        <f t="shared" si="48"/>
        <v>0</v>
      </c>
      <c r="T500" s="81"/>
      <c r="U500" s="81">
        <f t="shared" si="49"/>
        <v>0</v>
      </c>
      <c r="V500" s="81"/>
      <c r="W500" s="81">
        <f t="shared" si="50"/>
        <v>0</v>
      </c>
      <c r="X500" s="81"/>
      <c r="Y500" s="81">
        <f t="shared" si="51"/>
        <v>0</v>
      </c>
      <c r="Z500" s="81"/>
      <c r="AA500" s="81"/>
      <c r="AB500" s="81"/>
      <c r="AC500" s="62"/>
    </row>
    <row r="501" spans="1:30" s="77" customFormat="1" x14ac:dyDescent="0.25">
      <c r="A501" s="62">
        <v>498</v>
      </c>
      <c r="B501" s="62">
        <v>7012</v>
      </c>
      <c r="C501" s="62">
        <v>3</v>
      </c>
      <c r="D501" s="77" t="s">
        <v>253</v>
      </c>
      <c r="E501" s="77" t="s">
        <v>282</v>
      </c>
      <c r="F501" s="62"/>
      <c r="G501" s="62" t="s">
        <v>56</v>
      </c>
      <c r="H501" s="77" t="s">
        <v>283</v>
      </c>
      <c r="I501" s="62">
        <v>1</v>
      </c>
      <c r="J501" s="62">
        <v>1</v>
      </c>
      <c r="K501" s="62" t="s">
        <v>47</v>
      </c>
      <c r="L501" s="62" t="s">
        <v>61</v>
      </c>
      <c r="M501" s="62" t="s">
        <v>53</v>
      </c>
      <c r="N501" s="62" t="s">
        <v>60</v>
      </c>
      <c r="O501" s="62"/>
      <c r="P501" s="62" t="s">
        <v>211</v>
      </c>
      <c r="Q501" s="62" t="s">
        <v>284</v>
      </c>
      <c r="R501" s="81"/>
      <c r="S501" s="81">
        <f t="shared" si="48"/>
        <v>0</v>
      </c>
      <c r="T501" s="81"/>
      <c r="U501" s="81">
        <f t="shared" si="49"/>
        <v>0</v>
      </c>
      <c r="V501" s="81"/>
      <c r="W501" s="81">
        <f t="shared" si="50"/>
        <v>0</v>
      </c>
      <c r="X501" s="81"/>
      <c r="Y501" s="81">
        <f t="shared" si="51"/>
        <v>0</v>
      </c>
      <c r="Z501" s="81"/>
      <c r="AA501" s="81"/>
      <c r="AB501" s="81"/>
      <c r="AC501" s="62"/>
    </row>
    <row r="502" spans="1:30" s="77" customFormat="1" x14ac:dyDescent="0.25">
      <c r="A502" s="62">
        <v>499</v>
      </c>
      <c r="B502" s="62">
        <v>7013</v>
      </c>
      <c r="C502" s="62">
        <v>3</v>
      </c>
      <c r="D502" s="77" t="s">
        <v>253</v>
      </c>
      <c r="E502" s="77" t="s">
        <v>63</v>
      </c>
      <c r="F502" s="62"/>
      <c r="G502" s="62" t="s">
        <v>65</v>
      </c>
      <c r="H502" s="77" t="s">
        <v>64</v>
      </c>
      <c r="I502" s="62">
        <v>1</v>
      </c>
      <c r="J502" s="62">
        <v>1</v>
      </c>
      <c r="K502" s="62" t="s">
        <v>47</v>
      </c>
      <c r="L502" s="62" t="s">
        <v>61</v>
      </c>
      <c r="M502" s="62" t="s">
        <v>53</v>
      </c>
      <c r="N502" s="62" t="s">
        <v>60</v>
      </c>
      <c r="O502" s="62"/>
      <c r="P502" s="62"/>
      <c r="Q502" s="62"/>
      <c r="R502" s="81"/>
      <c r="S502" s="81">
        <f t="shared" si="48"/>
        <v>0</v>
      </c>
      <c r="T502" s="81"/>
      <c r="U502" s="81">
        <f t="shared" si="49"/>
        <v>0</v>
      </c>
      <c r="V502" s="81"/>
      <c r="W502" s="81">
        <f t="shared" si="50"/>
        <v>0</v>
      </c>
      <c r="X502" s="81"/>
      <c r="Y502" s="81">
        <f t="shared" si="51"/>
        <v>0</v>
      </c>
      <c r="Z502" s="81"/>
      <c r="AA502" s="81"/>
      <c r="AB502" s="81"/>
      <c r="AC502" s="62"/>
    </row>
    <row r="503" spans="1:30" s="77" customFormat="1" x14ac:dyDescent="0.25">
      <c r="A503" s="62">
        <v>500</v>
      </c>
      <c r="B503" s="62">
        <v>7014</v>
      </c>
      <c r="C503" s="62">
        <v>3</v>
      </c>
      <c r="D503" s="77" t="s">
        <v>253</v>
      </c>
      <c r="E503" s="77" t="s">
        <v>285</v>
      </c>
      <c r="F503" s="62"/>
      <c r="G503" s="62" t="s">
        <v>116</v>
      </c>
      <c r="H503" s="77" t="s">
        <v>286</v>
      </c>
      <c r="I503" s="62">
        <v>1</v>
      </c>
      <c r="J503" s="62">
        <v>1</v>
      </c>
      <c r="K503" s="62" t="s">
        <v>47</v>
      </c>
      <c r="L503" s="62" t="s">
        <v>61</v>
      </c>
      <c r="M503" s="62" t="s">
        <v>53</v>
      </c>
      <c r="N503" s="62" t="s">
        <v>60</v>
      </c>
      <c r="O503" s="62"/>
      <c r="P503" s="62"/>
      <c r="Q503" s="62"/>
      <c r="R503" s="81"/>
      <c r="S503" s="81">
        <f t="shared" si="48"/>
        <v>0</v>
      </c>
      <c r="T503" s="81"/>
      <c r="U503" s="81">
        <f t="shared" si="49"/>
        <v>0</v>
      </c>
      <c r="V503" s="81"/>
      <c r="W503" s="81">
        <f t="shared" si="50"/>
        <v>0</v>
      </c>
      <c r="X503" s="81"/>
      <c r="Y503" s="81">
        <f t="shared" si="51"/>
        <v>0</v>
      </c>
      <c r="Z503" s="81"/>
      <c r="AA503" s="81"/>
      <c r="AB503" s="81"/>
      <c r="AC503" s="62"/>
    </row>
    <row r="504" spans="1:30" s="77" customFormat="1" x14ac:dyDescent="0.25">
      <c r="A504" s="62">
        <v>501</v>
      </c>
      <c r="B504" s="62">
        <v>7001</v>
      </c>
      <c r="C504" s="62">
        <v>2</v>
      </c>
      <c r="D504" s="77" t="s">
        <v>609</v>
      </c>
      <c r="E504" s="77" t="s">
        <v>77</v>
      </c>
      <c r="F504" s="62"/>
      <c r="G504" s="62" t="s">
        <v>79</v>
      </c>
      <c r="H504" s="77" t="s">
        <v>78</v>
      </c>
      <c r="I504" s="62">
        <v>1</v>
      </c>
      <c r="J504" s="62">
        <v>1</v>
      </c>
      <c r="K504" s="62" t="s">
        <v>47</v>
      </c>
      <c r="L504" s="62" t="s">
        <v>61</v>
      </c>
      <c r="M504" s="62" t="s">
        <v>53</v>
      </c>
      <c r="N504" s="62" t="s">
        <v>60</v>
      </c>
      <c r="O504" s="62"/>
      <c r="P504" s="62"/>
      <c r="Q504" s="62"/>
      <c r="R504" s="81"/>
      <c r="S504" s="81">
        <f t="shared" si="48"/>
        <v>0</v>
      </c>
      <c r="T504" s="81"/>
      <c r="U504" s="81">
        <f t="shared" si="49"/>
        <v>0</v>
      </c>
      <c r="V504" s="81"/>
      <c r="W504" s="81">
        <f t="shared" si="50"/>
        <v>0</v>
      </c>
      <c r="X504" s="81"/>
      <c r="Y504" s="81">
        <f t="shared" si="51"/>
        <v>0</v>
      </c>
      <c r="Z504" s="81"/>
      <c r="AA504" s="81"/>
      <c r="AB504" s="81"/>
      <c r="AC504" s="62"/>
    </row>
    <row r="505" spans="1:30" s="77" customFormat="1" x14ac:dyDescent="0.25">
      <c r="A505" s="62">
        <v>502</v>
      </c>
      <c r="B505" s="62">
        <v>7002</v>
      </c>
      <c r="C505" s="62">
        <v>2</v>
      </c>
      <c r="D505" s="77" t="s">
        <v>609</v>
      </c>
      <c r="E505" s="77" t="s">
        <v>74</v>
      </c>
      <c r="F505" s="62"/>
      <c r="G505" s="62" t="s">
        <v>76</v>
      </c>
      <c r="H505" s="77" t="s">
        <v>75</v>
      </c>
      <c r="I505" s="62">
        <v>1</v>
      </c>
      <c r="J505" s="62">
        <v>1</v>
      </c>
      <c r="K505" s="62" t="s">
        <v>47</v>
      </c>
      <c r="L505" s="62" t="s">
        <v>61</v>
      </c>
      <c r="M505" s="62" t="s">
        <v>53</v>
      </c>
      <c r="N505" s="62" t="s">
        <v>60</v>
      </c>
      <c r="O505" s="62"/>
      <c r="P505" s="62"/>
      <c r="Q505" s="62"/>
      <c r="R505" s="81"/>
      <c r="S505" s="81">
        <f t="shared" si="48"/>
        <v>0</v>
      </c>
      <c r="T505" s="81"/>
      <c r="U505" s="81">
        <f t="shared" si="49"/>
        <v>0</v>
      </c>
      <c r="V505" s="81"/>
      <c r="W505" s="81">
        <f t="shared" si="50"/>
        <v>0</v>
      </c>
      <c r="X505" s="81"/>
      <c r="Y505" s="81">
        <f t="shared" si="51"/>
        <v>0</v>
      </c>
      <c r="Z505" s="81"/>
      <c r="AA505" s="81"/>
      <c r="AB505" s="81"/>
      <c r="AC505" s="62"/>
    </row>
    <row r="506" spans="1:30" s="77" customFormat="1" x14ac:dyDescent="0.25">
      <c r="A506" s="61">
        <v>503</v>
      </c>
      <c r="B506" s="61">
        <v>119</v>
      </c>
      <c r="C506" s="61">
        <v>1</v>
      </c>
      <c r="D506" s="76" t="s">
        <v>49</v>
      </c>
      <c r="E506" s="76" t="s">
        <v>616</v>
      </c>
      <c r="F506" s="61" t="s">
        <v>971</v>
      </c>
      <c r="G506" s="61" t="s">
        <v>56</v>
      </c>
      <c r="H506" s="76" t="s">
        <v>617</v>
      </c>
      <c r="I506" s="61">
        <v>1</v>
      </c>
      <c r="J506" s="61">
        <v>1</v>
      </c>
      <c r="K506" s="61" t="s">
        <v>47</v>
      </c>
      <c r="L506" s="61" t="s">
        <v>51</v>
      </c>
      <c r="M506" s="61" t="s">
        <v>53</v>
      </c>
      <c r="N506" s="61" t="s">
        <v>48</v>
      </c>
      <c r="O506" s="61" t="s">
        <v>969</v>
      </c>
      <c r="P506" s="61"/>
      <c r="Q506" s="61"/>
      <c r="R506" s="80">
        <f>VLOOKUP(E:E,'[1]853-334065-009'!$A:$F,6,0)</f>
        <v>64.387199999999993</v>
      </c>
      <c r="S506" s="80">
        <f t="shared" si="48"/>
        <v>64.387199999999993</v>
      </c>
      <c r="T506" s="80">
        <f>VLOOKUP(E:E,'[1]853-334065-009'!$A:$H,8,0)</f>
        <v>62.692800000000005</v>
      </c>
      <c r="U506" s="80">
        <f t="shared" si="49"/>
        <v>62.692800000000005</v>
      </c>
      <c r="V506" s="80">
        <f>VLOOKUP(E:E,'[1]853-334065-009'!$A:$J,10,0)</f>
        <v>60.998400000000004</v>
      </c>
      <c r="W506" s="80">
        <f t="shared" si="50"/>
        <v>60.998400000000004</v>
      </c>
      <c r="X506" s="80">
        <f>VLOOKUP(E:E,'[1]853-334065-009'!$A:$L,12,0)</f>
        <v>59.304000000000002</v>
      </c>
      <c r="Y506" s="80">
        <f t="shared" si="51"/>
        <v>59.304000000000002</v>
      </c>
      <c r="Z506" s="80">
        <f>VLOOKUP(E:E,'[2]costed bom'!$E$2:$AA$941,23,0)</f>
        <v>130.96</v>
      </c>
      <c r="AA506" s="80">
        <f>J506*Z506</f>
        <v>130.96</v>
      </c>
      <c r="AB506" s="80">
        <f>Y506-AA506</f>
        <v>-71.656000000000006</v>
      </c>
      <c r="AC506" s="61">
        <v>154</v>
      </c>
      <c r="AD506" s="76" t="s">
        <v>955</v>
      </c>
    </row>
    <row r="507" spans="1:30" s="77" customFormat="1" x14ac:dyDescent="0.25">
      <c r="A507" s="62">
        <v>504</v>
      </c>
      <c r="B507" s="62">
        <v>1</v>
      </c>
      <c r="C507" s="62">
        <v>2</v>
      </c>
      <c r="D507" s="77" t="s">
        <v>616</v>
      </c>
      <c r="E507" s="77" t="s">
        <v>618</v>
      </c>
      <c r="F507" s="62"/>
      <c r="G507" s="62" t="s">
        <v>56</v>
      </c>
      <c r="H507" s="77" t="s">
        <v>619</v>
      </c>
      <c r="I507" s="62">
        <v>1</v>
      </c>
      <c r="J507" s="62">
        <v>1</v>
      </c>
      <c r="K507" s="62" t="s">
        <v>47</v>
      </c>
      <c r="L507" s="62" t="s">
        <v>61</v>
      </c>
      <c r="M507" s="62" t="s">
        <v>53</v>
      </c>
      <c r="N507" s="62" t="s">
        <v>48</v>
      </c>
      <c r="O507" s="62"/>
      <c r="P507" s="62" t="s">
        <v>504</v>
      </c>
      <c r="Q507" s="62" t="s">
        <v>620</v>
      </c>
      <c r="R507" s="81"/>
      <c r="S507" s="81">
        <f t="shared" si="48"/>
        <v>0</v>
      </c>
      <c r="T507" s="81"/>
      <c r="U507" s="81">
        <f t="shared" si="49"/>
        <v>0</v>
      </c>
      <c r="V507" s="81"/>
      <c r="W507" s="81">
        <f t="shared" si="50"/>
        <v>0</v>
      </c>
      <c r="X507" s="81"/>
      <c r="Y507" s="81">
        <f t="shared" si="51"/>
        <v>0</v>
      </c>
      <c r="Z507" s="81"/>
      <c r="AA507" s="81"/>
      <c r="AB507" s="81"/>
      <c r="AC507" s="62"/>
    </row>
    <row r="508" spans="1:30" s="77" customFormat="1" x14ac:dyDescent="0.25">
      <c r="A508" s="62">
        <v>505</v>
      </c>
      <c r="B508" s="62">
        <v>2</v>
      </c>
      <c r="C508" s="62">
        <v>2</v>
      </c>
      <c r="D508" s="77" t="s">
        <v>616</v>
      </c>
      <c r="E508" s="77" t="s">
        <v>621</v>
      </c>
      <c r="F508" s="62"/>
      <c r="G508" s="62" t="s">
        <v>56</v>
      </c>
      <c r="H508" s="77" t="s">
        <v>622</v>
      </c>
      <c r="I508" s="62">
        <v>1</v>
      </c>
      <c r="J508" s="62">
        <v>1</v>
      </c>
      <c r="K508" s="62" t="s">
        <v>47</v>
      </c>
      <c r="L508" s="62" t="s">
        <v>61</v>
      </c>
      <c r="M508" s="62" t="s">
        <v>53</v>
      </c>
      <c r="N508" s="62" t="s">
        <v>48</v>
      </c>
      <c r="O508" s="62"/>
      <c r="P508" s="62" t="s">
        <v>504</v>
      </c>
      <c r="Q508" s="62" t="s">
        <v>623</v>
      </c>
      <c r="R508" s="81"/>
      <c r="S508" s="81">
        <f t="shared" si="48"/>
        <v>0</v>
      </c>
      <c r="T508" s="81"/>
      <c r="U508" s="81">
        <f t="shared" si="49"/>
        <v>0</v>
      </c>
      <c r="V508" s="81"/>
      <c r="W508" s="81">
        <f t="shared" si="50"/>
        <v>0</v>
      </c>
      <c r="X508" s="81"/>
      <c r="Y508" s="81">
        <f t="shared" si="51"/>
        <v>0</v>
      </c>
      <c r="Z508" s="81"/>
      <c r="AA508" s="81"/>
      <c r="AB508" s="81"/>
      <c r="AC508" s="62"/>
    </row>
    <row r="509" spans="1:30" s="77" customFormat="1" x14ac:dyDescent="0.25">
      <c r="A509" s="62">
        <v>506</v>
      </c>
      <c r="B509" s="62">
        <v>3</v>
      </c>
      <c r="C509" s="62">
        <v>2</v>
      </c>
      <c r="D509" s="77" t="s">
        <v>616</v>
      </c>
      <c r="E509" s="77" t="s">
        <v>624</v>
      </c>
      <c r="F509" s="62"/>
      <c r="G509" s="62" t="s">
        <v>56</v>
      </c>
      <c r="H509" s="77" t="s">
        <v>625</v>
      </c>
      <c r="I509" s="62">
        <v>1</v>
      </c>
      <c r="J509" s="62">
        <v>1</v>
      </c>
      <c r="K509" s="62" t="s">
        <v>47</v>
      </c>
      <c r="L509" s="62" t="s">
        <v>61</v>
      </c>
      <c r="M509" s="62" t="s">
        <v>53</v>
      </c>
      <c r="N509" s="62" t="s">
        <v>48</v>
      </c>
      <c r="O509" s="62"/>
      <c r="P509" s="62" t="s">
        <v>232</v>
      </c>
      <c r="Q509" s="62">
        <v>1731110061</v>
      </c>
      <c r="R509" s="81"/>
      <c r="S509" s="81">
        <f t="shared" si="48"/>
        <v>0</v>
      </c>
      <c r="T509" s="81"/>
      <c r="U509" s="81">
        <f t="shared" si="49"/>
        <v>0</v>
      </c>
      <c r="V509" s="81"/>
      <c r="W509" s="81">
        <f t="shared" si="50"/>
        <v>0</v>
      </c>
      <c r="X509" s="81"/>
      <c r="Y509" s="81">
        <f t="shared" si="51"/>
        <v>0</v>
      </c>
      <c r="Z509" s="81"/>
      <c r="AA509" s="81"/>
      <c r="AB509" s="81"/>
      <c r="AC509" s="62"/>
    </row>
    <row r="510" spans="1:30" s="77" customFormat="1" x14ac:dyDescent="0.25">
      <c r="A510" s="62">
        <v>507</v>
      </c>
      <c r="B510" s="62">
        <v>4</v>
      </c>
      <c r="C510" s="62">
        <v>2</v>
      </c>
      <c r="D510" s="77" t="s">
        <v>616</v>
      </c>
      <c r="E510" s="77" t="s">
        <v>626</v>
      </c>
      <c r="F510" s="62"/>
      <c r="G510" s="62" t="s">
        <v>56</v>
      </c>
      <c r="H510" s="77" t="s">
        <v>627</v>
      </c>
      <c r="I510" s="62">
        <v>2</v>
      </c>
      <c r="J510" s="62">
        <v>2</v>
      </c>
      <c r="K510" s="62" t="s">
        <v>47</v>
      </c>
      <c r="L510" s="62" t="s">
        <v>61</v>
      </c>
      <c r="M510" s="62" t="s">
        <v>53</v>
      </c>
      <c r="N510" s="62" t="s">
        <v>48</v>
      </c>
      <c r="O510" s="62"/>
      <c r="P510" s="62" t="s">
        <v>504</v>
      </c>
      <c r="Q510" s="62" t="s">
        <v>628</v>
      </c>
      <c r="R510" s="81"/>
      <c r="S510" s="81">
        <f t="shared" si="48"/>
        <v>0</v>
      </c>
      <c r="T510" s="81"/>
      <c r="U510" s="81">
        <f t="shared" si="49"/>
        <v>0</v>
      </c>
      <c r="V510" s="81"/>
      <c r="W510" s="81">
        <f t="shared" si="50"/>
        <v>0</v>
      </c>
      <c r="X510" s="81"/>
      <c r="Y510" s="81">
        <f t="shared" si="51"/>
        <v>0</v>
      </c>
      <c r="Z510" s="81"/>
      <c r="AA510" s="81"/>
      <c r="AB510" s="81"/>
      <c r="AC510" s="62"/>
    </row>
    <row r="511" spans="1:30" s="77" customFormat="1" x14ac:dyDescent="0.25">
      <c r="A511" s="62">
        <v>508</v>
      </c>
      <c r="B511" s="62">
        <v>5</v>
      </c>
      <c r="C511" s="62">
        <v>2</v>
      </c>
      <c r="D511" s="77" t="s">
        <v>616</v>
      </c>
      <c r="E511" s="77" t="s">
        <v>629</v>
      </c>
      <c r="F511" s="62"/>
      <c r="G511" s="62" t="s">
        <v>56</v>
      </c>
      <c r="H511" s="77" t="s">
        <v>630</v>
      </c>
      <c r="I511" s="62">
        <v>2</v>
      </c>
      <c r="J511" s="62">
        <v>2</v>
      </c>
      <c r="K511" s="62" t="s">
        <v>47</v>
      </c>
      <c r="L511" s="62" t="s">
        <v>61</v>
      </c>
      <c r="M511" s="62" t="s">
        <v>53</v>
      </c>
      <c r="N511" s="62" t="s">
        <v>48</v>
      </c>
      <c r="O511" s="62"/>
      <c r="P511" s="62" t="s">
        <v>504</v>
      </c>
      <c r="Q511" s="62" t="s">
        <v>631</v>
      </c>
      <c r="R511" s="81"/>
      <c r="S511" s="81">
        <f t="shared" si="48"/>
        <v>0</v>
      </c>
      <c r="T511" s="81"/>
      <c r="U511" s="81">
        <f t="shared" si="49"/>
        <v>0</v>
      </c>
      <c r="V511" s="81"/>
      <c r="W511" s="81">
        <f t="shared" si="50"/>
        <v>0</v>
      </c>
      <c r="X511" s="81"/>
      <c r="Y511" s="81">
        <f t="shared" si="51"/>
        <v>0</v>
      </c>
      <c r="Z511" s="81"/>
      <c r="AA511" s="81"/>
      <c r="AB511" s="81"/>
      <c r="AC511" s="62"/>
    </row>
    <row r="512" spans="1:30" s="77" customFormat="1" x14ac:dyDescent="0.25">
      <c r="A512" s="62">
        <v>509</v>
      </c>
      <c r="B512" s="62">
        <v>6</v>
      </c>
      <c r="C512" s="62">
        <v>2</v>
      </c>
      <c r="D512" s="77" t="s">
        <v>616</v>
      </c>
      <c r="E512" s="77" t="s">
        <v>560</v>
      </c>
      <c r="F512" s="62"/>
      <c r="G512" s="62" t="s">
        <v>52</v>
      </c>
      <c r="H512" s="77" t="s">
        <v>561</v>
      </c>
      <c r="I512" s="62">
        <v>5.5</v>
      </c>
      <c r="J512" s="62">
        <v>5.5</v>
      </c>
      <c r="K512" s="62" t="s">
        <v>191</v>
      </c>
      <c r="L512" s="62" t="s">
        <v>61</v>
      </c>
      <c r="M512" s="62" t="s">
        <v>53</v>
      </c>
      <c r="N512" s="62" t="s">
        <v>48</v>
      </c>
      <c r="O512" s="62"/>
      <c r="P512" s="62" t="s">
        <v>321</v>
      </c>
      <c r="Q512" s="62">
        <v>8719</v>
      </c>
      <c r="R512" s="81"/>
      <c r="S512" s="81">
        <f t="shared" si="48"/>
        <v>0</v>
      </c>
      <c r="T512" s="81"/>
      <c r="U512" s="81">
        <f t="shared" si="49"/>
        <v>0</v>
      </c>
      <c r="V512" s="81"/>
      <c r="W512" s="81">
        <f t="shared" si="50"/>
        <v>0</v>
      </c>
      <c r="X512" s="81"/>
      <c r="Y512" s="81">
        <f t="shared" si="51"/>
        <v>0</v>
      </c>
      <c r="Z512" s="81"/>
      <c r="AA512" s="81"/>
      <c r="AB512" s="81"/>
      <c r="AC512" s="62"/>
    </row>
    <row r="513" spans="1:29" s="77" customFormat="1" x14ac:dyDescent="0.25">
      <c r="A513" s="62">
        <v>510</v>
      </c>
      <c r="B513" s="62">
        <v>7</v>
      </c>
      <c r="C513" s="62">
        <v>2</v>
      </c>
      <c r="D513" s="77" t="s">
        <v>616</v>
      </c>
      <c r="E513" s="77" t="s">
        <v>219</v>
      </c>
      <c r="F513" s="62"/>
      <c r="G513" s="62" t="s">
        <v>52</v>
      </c>
      <c r="H513" s="77" t="s">
        <v>220</v>
      </c>
      <c r="I513" s="62">
        <v>1</v>
      </c>
      <c r="J513" s="62">
        <v>1</v>
      </c>
      <c r="K513" s="62" t="s">
        <v>191</v>
      </c>
      <c r="L513" s="62" t="s">
        <v>61</v>
      </c>
      <c r="M513" s="62" t="s">
        <v>53</v>
      </c>
      <c r="N513" s="62" t="s">
        <v>48</v>
      </c>
      <c r="O513" s="62"/>
      <c r="P513" s="62" t="s">
        <v>222</v>
      </c>
      <c r="Q513" s="62" t="s">
        <v>221</v>
      </c>
      <c r="R513" s="81"/>
      <c r="S513" s="81">
        <f t="shared" si="48"/>
        <v>0</v>
      </c>
      <c r="T513" s="81"/>
      <c r="U513" s="81">
        <f t="shared" si="49"/>
        <v>0</v>
      </c>
      <c r="V513" s="81"/>
      <c r="W513" s="81">
        <f t="shared" si="50"/>
        <v>0</v>
      </c>
      <c r="X513" s="81"/>
      <c r="Y513" s="81">
        <f t="shared" si="51"/>
        <v>0</v>
      </c>
      <c r="Z513" s="81"/>
      <c r="AA513" s="81"/>
      <c r="AB513" s="81"/>
      <c r="AC513" s="62"/>
    </row>
    <row r="514" spans="1:29" s="77" customFormat="1" x14ac:dyDescent="0.25">
      <c r="A514" s="62">
        <v>511</v>
      </c>
      <c r="B514" s="62">
        <v>8</v>
      </c>
      <c r="C514" s="62">
        <v>2</v>
      </c>
      <c r="D514" s="77" t="s">
        <v>616</v>
      </c>
      <c r="E514" s="77" t="s">
        <v>208</v>
      </c>
      <c r="F514" s="62"/>
      <c r="G514" s="62" t="s">
        <v>52</v>
      </c>
      <c r="H514" s="77" t="s">
        <v>209</v>
      </c>
      <c r="I514" s="62">
        <v>0.5</v>
      </c>
      <c r="J514" s="62">
        <v>0.5</v>
      </c>
      <c r="K514" s="62" t="s">
        <v>191</v>
      </c>
      <c r="L514" s="62" t="s">
        <v>61</v>
      </c>
      <c r="M514" s="62" t="s">
        <v>53</v>
      </c>
      <c r="N514" s="62" t="s">
        <v>48</v>
      </c>
      <c r="O514" s="62"/>
      <c r="P514" s="62" t="s">
        <v>211</v>
      </c>
      <c r="Q514" s="62" t="s">
        <v>210</v>
      </c>
      <c r="R514" s="81"/>
      <c r="S514" s="81">
        <f t="shared" si="48"/>
        <v>0</v>
      </c>
      <c r="T514" s="81"/>
      <c r="U514" s="81">
        <f t="shared" si="49"/>
        <v>0</v>
      </c>
      <c r="V514" s="81"/>
      <c r="W514" s="81">
        <f t="shared" si="50"/>
        <v>0</v>
      </c>
      <c r="X514" s="81"/>
      <c r="Y514" s="81">
        <f t="shared" si="51"/>
        <v>0</v>
      </c>
      <c r="Z514" s="81"/>
      <c r="AA514" s="81"/>
      <c r="AB514" s="81"/>
      <c r="AC514" s="62"/>
    </row>
    <row r="515" spans="1:29" s="77" customFormat="1" x14ac:dyDescent="0.25">
      <c r="A515" s="62">
        <v>512</v>
      </c>
      <c r="B515" s="62">
        <v>9</v>
      </c>
      <c r="C515" s="62">
        <v>2</v>
      </c>
      <c r="D515" s="77" t="s">
        <v>616</v>
      </c>
      <c r="E515" s="77" t="s">
        <v>216</v>
      </c>
      <c r="F515" s="62"/>
      <c r="G515" s="62" t="s">
        <v>52</v>
      </c>
      <c r="H515" s="77" t="s">
        <v>217</v>
      </c>
      <c r="I515" s="62">
        <v>2</v>
      </c>
      <c r="J515" s="62">
        <v>2</v>
      </c>
      <c r="K515" s="62" t="s">
        <v>47</v>
      </c>
      <c r="L515" s="62" t="s">
        <v>61</v>
      </c>
      <c r="M515" s="62" t="s">
        <v>53</v>
      </c>
      <c r="N515" s="62" t="s">
        <v>48</v>
      </c>
      <c r="O515" s="62"/>
      <c r="P515" s="62" t="s">
        <v>211</v>
      </c>
      <c r="Q515" s="62" t="s">
        <v>218</v>
      </c>
      <c r="R515" s="81"/>
      <c r="S515" s="81">
        <f t="shared" si="48"/>
        <v>0</v>
      </c>
      <c r="T515" s="81"/>
      <c r="U515" s="81">
        <f t="shared" si="49"/>
        <v>0</v>
      </c>
      <c r="V515" s="81"/>
      <c r="W515" s="81">
        <f t="shared" si="50"/>
        <v>0</v>
      </c>
      <c r="X515" s="81"/>
      <c r="Y515" s="81">
        <f t="shared" si="51"/>
        <v>0</v>
      </c>
      <c r="Z515" s="81"/>
      <c r="AA515" s="81"/>
      <c r="AB515" s="81"/>
      <c r="AC515" s="62"/>
    </row>
    <row r="516" spans="1:29" s="77" customFormat="1" x14ac:dyDescent="0.25">
      <c r="A516" s="62">
        <v>513</v>
      </c>
      <c r="B516" s="62">
        <v>10</v>
      </c>
      <c r="C516" s="62">
        <v>2</v>
      </c>
      <c r="D516" s="77" t="s">
        <v>616</v>
      </c>
      <c r="E516" s="77" t="s">
        <v>248</v>
      </c>
      <c r="F516" s="62"/>
      <c r="G516" s="62" t="s">
        <v>56</v>
      </c>
      <c r="H516" s="77" t="s">
        <v>249</v>
      </c>
      <c r="I516" s="62">
        <v>4</v>
      </c>
      <c r="J516" s="62">
        <v>4</v>
      </c>
      <c r="K516" s="62" t="s">
        <v>47</v>
      </c>
      <c r="L516" s="62" t="s">
        <v>61</v>
      </c>
      <c r="M516" s="62" t="s">
        <v>53</v>
      </c>
      <c r="N516" s="62" t="s">
        <v>48</v>
      </c>
      <c r="O516" s="62"/>
      <c r="P516" s="62" t="s">
        <v>232</v>
      </c>
      <c r="Q516" s="62">
        <v>1731120066</v>
      </c>
      <c r="R516" s="81"/>
      <c r="S516" s="81">
        <f t="shared" ref="S516:S579" si="52">J516*R516</f>
        <v>0</v>
      </c>
      <c r="T516" s="81"/>
      <c r="U516" s="81">
        <f t="shared" ref="U516:U579" si="53">J516*T516</f>
        <v>0</v>
      </c>
      <c r="V516" s="81"/>
      <c r="W516" s="81">
        <f t="shared" ref="W516:W579" si="54">J516*V516</f>
        <v>0</v>
      </c>
      <c r="X516" s="81"/>
      <c r="Y516" s="81">
        <f t="shared" ref="Y516:Y579" si="55">J516*X516</f>
        <v>0</v>
      </c>
      <c r="Z516" s="81"/>
      <c r="AA516" s="81"/>
      <c r="AB516" s="81"/>
      <c r="AC516" s="62"/>
    </row>
    <row r="517" spans="1:29" s="77" customFormat="1" x14ac:dyDescent="0.25">
      <c r="A517" s="62">
        <v>514</v>
      </c>
      <c r="B517" s="62">
        <v>11</v>
      </c>
      <c r="C517" s="62">
        <v>2</v>
      </c>
      <c r="D517" s="77" t="s">
        <v>616</v>
      </c>
      <c r="E517" s="77" t="s">
        <v>300</v>
      </c>
      <c r="F517" s="62"/>
      <c r="G517" s="62" t="s">
        <v>52</v>
      </c>
      <c r="H517" s="77" t="s">
        <v>301</v>
      </c>
      <c r="I517" s="62">
        <v>0.5</v>
      </c>
      <c r="J517" s="62">
        <v>0.5</v>
      </c>
      <c r="K517" s="62" t="s">
        <v>191</v>
      </c>
      <c r="L517" s="62" t="s">
        <v>61</v>
      </c>
      <c r="M517" s="62" t="s">
        <v>53</v>
      </c>
      <c r="N517" s="62" t="s">
        <v>48</v>
      </c>
      <c r="O517" s="62"/>
      <c r="P517" s="62" t="s">
        <v>303</v>
      </c>
      <c r="Q517" s="62" t="s">
        <v>302</v>
      </c>
      <c r="R517" s="81"/>
      <c r="S517" s="81">
        <f t="shared" si="52"/>
        <v>0</v>
      </c>
      <c r="T517" s="81"/>
      <c r="U517" s="81">
        <f t="shared" si="53"/>
        <v>0</v>
      </c>
      <c r="V517" s="81"/>
      <c r="W517" s="81">
        <f t="shared" si="54"/>
        <v>0</v>
      </c>
      <c r="X517" s="81"/>
      <c r="Y517" s="81">
        <f t="shared" si="55"/>
        <v>0</v>
      </c>
      <c r="Z517" s="81"/>
      <c r="AA517" s="81"/>
      <c r="AB517" s="81"/>
      <c r="AC517" s="62"/>
    </row>
    <row r="518" spans="1:29" s="77" customFormat="1" x14ac:dyDescent="0.25">
      <c r="A518" s="62">
        <v>515</v>
      </c>
      <c r="B518" s="62">
        <v>12</v>
      </c>
      <c r="C518" s="62">
        <v>2</v>
      </c>
      <c r="D518" s="77" t="s">
        <v>616</v>
      </c>
      <c r="E518" s="77" t="s">
        <v>567</v>
      </c>
      <c r="F518" s="62"/>
      <c r="G518" s="62" t="s">
        <v>62</v>
      </c>
      <c r="H518" s="77" t="s">
        <v>568</v>
      </c>
      <c r="I518" s="62">
        <v>1</v>
      </c>
      <c r="J518" s="62">
        <v>1</v>
      </c>
      <c r="K518" s="62" t="s">
        <v>47</v>
      </c>
      <c r="L518" s="62" t="s">
        <v>61</v>
      </c>
      <c r="M518" s="62" t="s">
        <v>53</v>
      </c>
      <c r="N518" s="62" t="s">
        <v>48</v>
      </c>
      <c r="O518" s="62"/>
      <c r="P518" s="62" t="s">
        <v>569</v>
      </c>
      <c r="Q518" s="62">
        <v>1727040098</v>
      </c>
      <c r="R518" s="81"/>
      <c r="S518" s="81">
        <f t="shared" si="52"/>
        <v>0</v>
      </c>
      <c r="T518" s="81"/>
      <c r="U518" s="81">
        <f t="shared" si="53"/>
        <v>0</v>
      </c>
      <c r="V518" s="81"/>
      <c r="W518" s="81">
        <f t="shared" si="54"/>
        <v>0</v>
      </c>
      <c r="X518" s="81"/>
      <c r="Y518" s="81">
        <f t="shared" si="55"/>
        <v>0</v>
      </c>
      <c r="Z518" s="81"/>
      <c r="AA518" s="81"/>
      <c r="AB518" s="81"/>
      <c r="AC518" s="62"/>
    </row>
    <row r="519" spans="1:29" s="77" customFormat="1" x14ac:dyDescent="0.25">
      <c r="A519" s="62">
        <v>516</v>
      </c>
      <c r="B519" s="62">
        <v>7000</v>
      </c>
      <c r="C519" s="62">
        <v>2</v>
      </c>
      <c r="D519" s="77" t="s">
        <v>616</v>
      </c>
      <c r="E519" s="77" t="s">
        <v>253</v>
      </c>
      <c r="F519" s="62"/>
      <c r="G519" s="62" t="s">
        <v>255</v>
      </c>
      <c r="H519" s="77" t="s">
        <v>254</v>
      </c>
      <c r="I519" s="62">
        <v>1</v>
      </c>
      <c r="J519" s="62">
        <v>1</v>
      </c>
      <c r="K519" s="62" t="s">
        <v>47</v>
      </c>
      <c r="L519" s="62" t="s">
        <v>61</v>
      </c>
      <c r="M519" s="62" t="s">
        <v>53</v>
      </c>
      <c r="N519" s="62" t="s">
        <v>60</v>
      </c>
      <c r="O519" s="62"/>
      <c r="P519" s="62"/>
      <c r="Q519" s="62"/>
      <c r="R519" s="81"/>
      <c r="S519" s="81">
        <f t="shared" si="52"/>
        <v>0</v>
      </c>
      <c r="T519" s="81"/>
      <c r="U519" s="81">
        <f t="shared" si="53"/>
        <v>0</v>
      </c>
      <c r="V519" s="81"/>
      <c r="W519" s="81">
        <f t="shared" si="54"/>
        <v>0</v>
      </c>
      <c r="X519" s="81"/>
      <c r="Y519" s="81">
        <f t="shared" si="55"/>
        <v>0</v>
      </c>
      <c r="Z519" s="81"/>
      <c r="AA519" s="81"/>
      <c r="AB519" s="81"/>
      <c r="AC519" s="62"/>
    </row>
    <row r="520" spans="1:29" s="77" customFormat="1" x14ac:dyDescent="0.25">
      <c r="A520" s="62">
        <v>517</v>
      </c>
      <c r="B520" s="62">
        <v>7000</v>
      </c>
      <c r="C520" s="62">
        <v>3</v>
      </c>
      <c r="D520" s="77" t="s">
        <v>253</v>
      </c>
      <c r="E520" s="77" t="s">
        <v>77</v>
      </c>
      <c r="F520" s="62"/>
      <c r="G520" s="62" t="s">
        <v>79</v>
      </c>
      <c r="H520" s="77" t="s">
        <v>78</v>
      </c>
      <c r="I520" s="62">
        <v>1</v>
      </c>
      <c r="J520" s="62">
        <v>1</v>
      </c>
      <c r="K520" s="62" t="s">
        <v>47</v>
      </c>
      <c r="L520" s="62" t="s">
        <v>61</v>
      </c>
      <c r="M520" s="62" t="s">
        <v>53</v>
      </c>
      <c r="N520" s="62" t="s">
        <v>60</v>
      </c>
      <c r="O520" s="62"/>
      <c r="P520" s="62"/>
      <c r="Q520" s="62"/>
      <c r="R520" s="81"/>
      <c r="S520" s="81">
        <f t="shared" si="52"/>
        <v>0</v>
      </c>
      <c r="T520" s="81"/>
      <c r="U520" s="81">
        <f t="shared" si="53"/>
        <v>0</v>
      </c>
      <c r="V520" s="81"/>
      <c r="W520" s="81">
        <f t="shared" si="54"/>
        <v>0</v>
      </c>
      <c r="X520" s="81"/>
      <c r="Y520" s="81">
        <f t="shared" si="55"/>
        <v>0</v>
      </c>
      <c r="Z520" s="81"/>
      <c r="AA520" s="81"/>
      <c r="AB520" s="81"/>
      <c r="AC520" s="62"/>
    </row>
    <row r="521" spans="1:29" s="77" customFormat="1" x14ac:dyDescent="0.25">
      <c r="A521" s="62">
        <v>518</v>
      </c>
      <c r="B521" s="62">
        <v>7002</v>
      </c>
      <c r="C521" s="62">
        <v>3</v>
      </c>
      <c r="D521" s="77" t="s">
        <v>253</v>
      </c>
      <c r="E521" s="77" t="s">
        <v>256</v>
      </c>
      <c r="F521" s="62"/>
      <c r="G521" s="62" t="s">
        <v>52</v>
      </c>
      <c r="H521" s="77" t="s">
        <v>257</v>
      </c>
      <c r="I521" s="62">
        <v>1</v>
      </c>
      <c r="J521" s="62">
        <v>1</v>
      </c>
      <c r="K521" s="62" t="s">
        <v>47</v>
      </c>
      <c r="L521" s="62" t="s">
        <v>61</v>
      </c>
      <c r="M521" s="62" t="s">
        <v>53</v>
      </c>
      <c r="N521" s="62" t="s">
        <v>60</v>
      </c>
      <c r="O521" s="62"/>
      <c r="P521" s="62" t="s">
        <v>258</v>
      </c>
      <c r="Q521" s="62">
        <v>14270</v>
      </c>
      <c r="R521" s="81"/>
      <c r="S521" s="81">
        <f t="shared" si="52"/>
        <v>0</v>
      </c>
      <c r="T521" s="81"/>
      <c r="U521" s="81">
        <f t="shared" si="53"/>
        <v>0</v>
      </c>
      <c r="V521" s="81"/>
      <c r="W521" s="81">
        <f t="shared" si="54"/>
        <v>0</v>
      </c>
      <c r="X521" s="81"/>
      <c r="Y521" s="81">
        <f t="shared" si="55"/>
        <v>0</v>
      </c>
      <c r="Z521" s="81"/>
      <c r="AA521" s="81"/>
      <c r="AB521" s="81"/>
      <c r="AC521" s="62"/>
    </row>
    <row r="522" spans="1:29" s="77" customFormat="1" x14ac:dyDescent="0.25">
      <c r="A522" s="62">
        <v>519</v>
      </c>
      <c r="B522" s="62">
        <v>7003</v>
      </c>
      <c r="C522" s="62">
        <v>3</v>
      </c>
      <c r="D522" s="77" t="s">
        <v>253</v>
      </c>
      <c r="E522" s="77" t="s">
        <v>259</v>
      </c>
      <c r="F522" s="62"/>
      <c r="G522" s="62" t="s">
        <v>52</v>
      </c>
      <c r="H522" s="77" t="s">
        <v>260</v>
      </c>
      <c r="I522" s="62">
        <v>1</v>
      </c>
      <c r="J522" s="62">
        <v>1</v>
      </c>
      <c r="K522" s="62" t="s">
        <v>47</v>
      </c>
      <c r="L522" s="62" t="s">
        <v>61</v>
      </c>
      <c r="M522" s="62" t="s">
        <v>53</v>
      </c>
      <c r="N522" s="62" t="s">
        <v>60</v>
      </c>
      <c r="O522" s="62"/>
      <c r="P522" s="62" t="s">
        <v>244</v>
      </c>
      <c r="Q522" s="62" t="s">
        <v>261</v>
      </c>
      <c r="R522" s="81"/>
      <c r="S522" s="81">
        <f t="shared" si="52"/>
        <v>0</v>
      </c>
      <c r="T522" s="81"/>
      <c r="U522" s="81">
        <f t="shared" si="53"/>
        <v>0</v>
      </c>
      <c r="V522" s="81"/>
      <c r="W522" s="81">
        <f t="shared" si="54"/>
        <v>0</v>
      </c>
      <c r="X522" s="81"/>
      <c r="Y522" s="81">
        <f t="shared" si="55"/>
        <v>0</v>
      </c>
      <c r="Z522" s="81"/>
      <c r="AA522" s="81"/>
      <c r="AB522" s="81"/>
      <c r="AC522" s="62"/>
    </row>
    <row r="523" spans="1:29" s="77" customFormat="1" x14ac:dyDescent="0.25">
      <c r="A523" s="62">
        <v>520</v>
      </c>
      <c r="B523" s="62">
        <v>7004</v>
      </c>
      <c r="C523" s="62">
        <v>3</v>
      </c>
      <c r="D523" s="77" t="s">
        <v>253</v>
      </c>
      <c r="E523" s="77" t="s">
        <v>262</v>
      </c>
      <c r="F523" s="62"/>
      <c r="G523" s="62" t="s">
        <v>56</v>
      </c>
      <c r="H523" s="77" t="s">
        <v>263</v>
      </c>
      <c r="I523" s="62">
        <v>1</v>
      </c>
      <c r="J523" s="62">
        <v>1</v>
      </c>
      <c r="K523" s="62" t="s">
        <v>47</v>
      </c>
      <c r="L523" s="62" t="s">
        <v>61</v>
      </c>
      <c r="M523" s="62" t="s">
        <v>53</v>
      </c>
      <c r="N523" s="62" t="s">
        <v>60</v>
      </c>
      <c r="O523" s="62"/>
      <c r="P523" s="62" t="s">
        <v>244</v>
      </c>
      <c r="Q523" s="62" t="s">
        <v>264</v>
      </c>
      <c r="R523" s="81"/>
      <c r="S523" s="81">
        <f t="shared" si="52"/>
        <v>0</v>
      </c>
      <c r="T523" s="81"/>
      <c r="U523" s="81">
        <f t="shared" si="53"/>
        <v>0</v>
      </c>
      <c r="V523" s="81"/>
      <c r="W523" s="81">
        <f t="shared" si="54"/>
        <v>0</v>
      </c>
      <c r="X523" s="81"/>
      <c r="Y523" s="81">
        <f t="shared" si="55"/>
        <v>0</v>
      </c>
      <c r="Z523" s="81"/>
      <c r="AA523" s="81"/>
      <c r="AB523" s="81"/>
      <c r="AC523" s="62"/>
    </row>
    <row r="524" spans="1:29" s="77" customFormat="1" x14ac:dyDescent="0.25">
      <c r="A524" s="62">
        <v>521</v>
      </c>
      <c r="B524" s="62">
        <v>7005</v>
      </c>
      <c r="C524" s="62">
        <v>3</v>
      </c>
      <c r="D524" s="77" t="s">
        <v>253</v>
      </c>
      <c r="E524" s="77" t="s">
        <v>265</v>
      </c>
      <c r="F524" s="62"/>
      <c r="G524" s="62" t="s">
        <v>56</v>
      </c>
      <c r="H524" s="77" t="s">
        <v>266</v>
      </c>
      <c r="I524" s="62">
        <v>1</v>
      </c>
      <c r="J524" s="62">
        <v>1</v>
      </c>
      <c r="K524" s="62" t="s">
        <v>47</v>
      </c>
      <c r="L524" s="62" t="s">
        <v>61</v>
      </c>
      <c r="M524" s="62" t="s">
        <v>53</v>
      </c>
      <c r="N524" s="62" t="s">
        <v>60</v>
      </c>
      <c r="O524" s="62"/>
      <c r="P524" s="62" t="s">
        <v>244</v>
      </c>
      <c r="Q524" s="62" t="s">
        <v>267</v>
      </c>
      <c r="R524" s="81"/>
      <c r="S524" s="81">
        <f t="shared" si="52"/>
        <v>0</v>
      </c>
      <c r="T524" s="81"/>
      <c r="U524" s="81">
        <f t="shared" si="53"/>
        <v>0</v>
      </c>
      <c r="V524" s="81"/>
      <c r="W524" s="81">
        <f t="shared" si="54"/>
        <v>0</v>
      </c>
      <c r="X524" s="81"/>
      <c r="Y524" s="81">
        <f t="shared" si="55"/>
        <v>0</v>
      </c>
      <c r="Z524" s="81"/>
      <c r="AA524" s="81"/>
      <c r="AB524" s="81"/>
      <c r="AC524" s="62"/>
    </row>
    <row r="525" spans="1:29" s="77" customFormat="1" x14ac:dyDescent="0.25">
      <c r="A525" s="62">
        <v>522</v>
      </c>
      <c r="B525" s="62">
        <v>7006</v>
      </c>
      <c r="C525" s="62">
        <v>3</v>
      </c>
      <c r="D525" s="77" t="s">
        <v>253</v>
      </c>
      <c r="E525" s="77" t="s">
        <v>268</v>
      </c>
      <c r="F525" s="62"/>
      <c r="G525" s="62" t="s">
        <v>52</v>
      </c>
      <c r="H525" s="77" t="s">
        <v>269</v>
      </c>
      <c r="I525" s="62">
        <v>1</v>
      </c>
      <c r="J525" s="62">
        <v>1</v>
      </c>
      <c r="K525" s="62" t="s">
        <v>47</v>
      </c>
      <c r="L525" s="62" t="s">
        <v>61</v>
      </c>
      <c r="M525" s="62" t="s">
        <v>53</v>
      </c>
      <c r="N525" s="62" t="s">
        <v>60</v>
      </c>
      <c r="O525" s="62"/>
      <c r="P525" s="62"/>
      <c r="Q525" s="62"/>
      <c r="R525" s="81"/>
      <c r="S525" s="81">
        <f t="shared" si="52"/>
        <v>0</v>
      </c>
      <c r="T525" s="81"/>
      <c r="U525" s="81">
        <f t="shared" si="53"/>
        <v>0</v>
      </c>
      <c r="V525" s="81"/>
      <c r="W525" s="81">
        <f t="shared" si="54"/>
        <v>0</v>
      </c>
      <c r="X525" s="81"/>
      <c r="Y525" s="81">
        <f t="shared" si="55"/>
        <v>0</v>
      </c>
      <c r="Z525" s="81"/>
      <c r="AA525" s="81"/>
      <c r="AB525" s="81"/>
      <c r="AC525" s="62"/>
    </row>
    <row r="526" spans="1:29" s="77" customFormat="1" x14ac:dyDescent="0.25">
      <c r="A526" s="62">
        <v>523</v>
      </c>
      <c r="B526" s="62">
        <v>7007</v>
      </c>
      <c r="C526" s="62">
        <v>3</v>
      </c>
      <c r="D526" s="77" t="s">
        <v>253</v>
      </c>
      <c r="E526" s="77" t="s">
        <v>270</v>
      </c>
      <c r="F526" s="62"/>
      <c r="G526" s="62" t="s">
        <v>52</v>
      </c>
      <c r="H526" s="77" t="s">
        <v>271</v>
      </c>
      <c r="I526" s="62">
        <v>1</v>
      </c>
      <c r="J526" s="62">
        <v>1</v>
      </c>
      <c r="K526" s="62" t="s">
        <v>47</v>
      </c>
      <c r="L526" s="62" t="s">
        <v>61</v>
      </c>
      <c r="M526" s="62" t="s">
        <v>53</v>
      </c>
      <c r="N526" s="62" t="s">
        <v>60</v>
      </c>
      <c r="O526" s="62"/>
      <c r="P526" s="62"/>
      <c r="Q526" s="62"/>
      <c r="R526" s="81"/>
      <c r="S526" s="81">
        <f t="shared" si="52"/>
        <v>0</v>
      </c>
      <c r="T526" s="81"/>
      <c r="U526" s="81">
        <f t="shared" si="53"/>
        <v>0</v>
      </c>
      <c r="V526" s="81"/>
      <c r="W526" s="81">
        <f t="shared" si="54"/>
        <v>0</v>
      </c>
      <c r="X526" s="81"/>
      <c r="Y526" s="81">
        <f t="shared" si="55"/>
        <v>0</v>
      </c>
      <c r="Z526" s="81"/>
      <c r="AA526" s="81"/>
      <c r="AB526" s="81"/>
      <c r="AC526" s="62"/>
    </row>
    <row r="527" spans="1:29" s="77" customFormat="1" x14ac:dyDescent="0.25">
      <c r="A527" s="62">
        <v>524</v>
      </c>
      <c r="B527" s="62">
        <v>7008</v>
      </c>
      <c r="C527" s="62">
        <v>3</v>
      </c>
      <c r="D527" s="77" t="s">
        <v>253</v>
      </c>
      <c r="E527" s="77" t="s">
        <v>216</v>
      </c>
      <c r="F527" s="62"/>
      <c r="G527" s="62" t="s">
        <v>52</v>
      </c>
      <c r="H527" s="77" t="s">
        <v>217</v>
      </c>
      <c r="I527" s="62">
        <v>1</v>
      </c>
      <c r="J527" s="62">
        <v>1</v>
      </c>
      <c r="K527" s="62" t="s">
        <v>47</v>
      </c>
      <c r="L527" s="62" t="s">
        <v>61</v>
      </c>
      <c r="M527" s="62" t="s">
        <v>53</v>
      </c>
      <c r="N527" s="62" t="s">
        <v>60</v>
      </c>
      <c r="O527" s="62"/>
      <c r="P527" s="62" t="s">
        <v>211</v>
      </c>
      <c r="Q527" s="62" t="s">
        <v>218</v>
      </c>
      <c r="R527" s="81"/>
      <c r="S527" s="81">
        <f t="shared" si="52"/>
        <v>0</v>
      </c>
      <c r="T527" s="81"/>
      <c r="U527" s="81">
        <f t="shared" si="53"/>
        <v>0</v>
      </c>
      <c r="V527" s="81"/>
      <c r="W527" s="81">
        <f t="shared" si="54"/>
        <v>0</v>
      </c>
      <c r="X527" s="81"/>
      <c r="Y527" s="81">
        <f t="shared" si="55"/>
        <v>0</v>
      </c>
      <c r="Z527" s="81"/>
      <c r="AA527" s="81"/>
      <c r="AB527" s="81"/>
      <c r="AC527" s="62"/>
    </row>
    <row r="528" spans="1:29" s="77" customFormat="1" x14ac:dyDescent="0.25">
      <c r="A528" s="62">
        <v>525</v>
      </c>
      <c r="B528" s="62">
        <v>7009</v>
      </c>
      <c r="C528" s="62">
        <v>3</v>
      </c>
      <c r="D528" s="77" t="s">
        <v>253</v>
      </c>
      <c r="E528" s="77" t="s">
        <v>272</v>
      </c>
      <c r="F528" s="62"/>
      <c r="G528" s="62" t="s">
        <v>52</v>
      </c>
      <c r="H528" s="77" t="s">
        <v>273</v>
      </c>
      <c r="I528" s="62">
        <v>1</v>
      </c>
      <c r="J528" s="62">
        <v>1</v>
      </c>
      <c r="K528" s="62" t="s">
        <v>47</v>
      </c>
      <c r="L528" s="62" t="s">
        <v>61</v>
      </c>
      <c r="M528" s="62" t="s">
        <v>53</v>
      </c>
      <c r="N528" s="62" t="s">
        <v>60</v>
      </c>
      <c r="O528" s="62"/>
      <c r="P528" s="62" t="s">
        <v>275</v>
      </c>
      <c r="Q528" s="62" t="s">
        <v>274</v>
      </c>
      <c r="R528" s="81"/>
      <c r="S528" s="81">
        <f t="shared" si="52"/>
        <v>0</v>
      </c>
      <c r="T528" s="81"/>
      <c r="U528" s="81">
        <f t="shared" si="53"/>
        <v>0</v>
      </c>
      <c r="V528" s="81"/>
      <c r="W528" s="81">
        <f t="shared" si="54"/>
        <v>0</v>
      </c>
      <c r="X528" s="81"/>
      <c r="Y528" s="81">
        <f t="shared" si="55"/>
        <v>0</v>
      </c>
      <c r="Z528" s="81"/>
      <c r="AA528" s="81"/>
      <c r="AB528" s="81"/>
      <c r="AC528" s="62"/>
    </row>
    <row r="529" spans="1:30" s="77" customFormat="1" x14ac:dyDescent="0.25">
      <c r="A529" s="62">
        <v>526</v>
      </c>
      <c r="B529" s="62">
        <v>7010</v>
      </c>
      <c r="C529" s="62">
        <v>3</v>
      </c>
      <c r="D529" s="77" t="s">
        <v>253</v>
      </c>
      <c r="E529" s="77" t="s">
        <v>276</v>
      </c>
      <c r="F529" s="62"/>
      <c r="G529" s="62" t="s">
        <v>52</v>
      </c>
      <c r="H529" s="77" t="s">
        <v>277</v>
      </c>
      <c r="I529" s="62">
        <v>1</v>
      </c>
      <c r="J529" s="62">
        <v>1</v>
      </c>
      <c r="K529" s="62" t="s">
        <v>47</v>
      </c>
      <c r="L529" s="62" t="s">
        <v>61</v>
      </c>
      <c r="M529" s="62" t="s">
        <v>53</v>
      </c>
      <c r="N529" s="62" t="s">
        <v>60</v>
      </c>
      <c r="O529" s="62"/>
      <c r="P529" s="62" t="s">
        <v>211</v>
      </c>
      <c r="Q529" s="62" t="s">
        <v>278</v>
      </c>
      <c r="R529" s="81"/>
      <c r="S529" s="81">
        <f t="shared" si="52"/>
        <v>0</v>
      </c>
      <c r="T529" s="81"/>
      <c r="U529" s="81">
        <f t="shared" si="53"/>
        <v>0</v>
      </c>
      <c r="V529" s="81"/>
      <c r="W529" s="81">
        <f t="shared" si="54"/>
        <v>0</v>
      </c>
      <c r="X529" s="81"/>
      <c r="Y529" s="81">
        <f t="shared" si="55"/>
        <v>0</v>
      </c>
      <c r="Z529" s="81"/>
      <c r="AA529" s="81"/>
      <c r="AB529" s="81"/>
      <c r="AC529" s="62"/>
    </row>
    <row r="530" spans="1:30" s="77" customFormat="1" x14ac:dyDescent="0.25">
      <c r="A530" s="62">
        <v>527</v>
      </c>
      <c r="B530" s="62">
        <v>7011</v>
      </c>
      <c r="C530" s="62">
        <v>3</v>
      </c>
      <c r="D530" s="77" t="s">
        <v>253</v>
      </c>
      <c r="E530" s="77" t="s">
        <v>279</v>
      </c>
      <c r="F530" s="62"/>
      <c r="G530" s="62" t="s">
        <v>52</v>
      </c>
      <c r="H530" s="77" t="s">
        <v>280</v>
      </c>
      <c r="I530" s="62">
        <v>1</v>
      </c>
      <c r="J530" s="62">
        <v>1</v>
      </c>
      <c r="K530" s="62" t="s">
        <v>47</v>
      </c>
      <c r="L530" s="62" t="s">
        <v>61</v>
      </c>
      <c r="M530" s="62" t="s">
        <v>53</v>
      </c>
      <c r="N530" s="62" t="s">
        <v>60</v>
      </c>
      <c r="O530" s="62"/>
      <c r="P530" s="62" t="s">
        <v>211</v>
      </c>
      <c r="Q530" s="62" t="s">
        <v>281</v>
      </c>
      <c r="R530" s="81"/>
      <c r="S530" s="81">
        <f t="shared" si="52"/>
        <v>0</v>
      </c>
      <c r="T530" s="81"/>
      <c r="U530" s="81">
        <f t="shared" si="53"/>
        <v>0</v>
      </c>
      <c r="V530" s="81"/>
      <c r="W530" s="81">
        <f t="shared" si="54"/>
        <v>0</v>
      </c>
      <c r="X530" s="81"/>
      <c r="Y530" s="81">
        <f t="shared" si="55"/>
        <v>0</v>
      </c>
      <c r="Z530" s="81"/>
      <c r="AA530" s="81"/>
      <c r="AB530" s="81"/>
      <c r="AC530" s="62"/>
    </row>
    <row r="531" spans="1:30" s="77" customFormat="1" x14ac:dyDescent="0.25">
      <c r="A531" s="62">
        <v>528</v>
      </c>
      <c r="B531" s="62">
        <v>7012</v>
      </c>
      <c r="C531" s="62">
        <v>3</v>
      </c>
      <c r="D531" s="77" t="s">
        <v>253</v>
      </c>
      <c r="E531" s="77" t="s">
        <v>282</v>
      </c>
      <c r="F531" s="62"/>
      <c r="G531" s="62" t="s">
        <v>56</v>
      </c>
      <c r="H531" s="77" t="s">
        <v>283</v>
      </c>
      <c r="I531" s="62">
        <v>1</v>
      </c>
      <c r="J531" s="62">
        <v>1</v>
      </c>
      <c r="K531" s="62" t="s">
        <v>47</v>
      </c>
      <c r="L531" s="62" t="s">
        <v>61</v>
      </c>
      <c r="M531" s="62" t="s">
        <v>53</v>
      </c>
      <c r="N531" s="62" t="s">
        <v>60</v>
      </c>
      <c r="O531" s="62"/>
      <c r="P531" s="62" t="s">
        <v>211</v>
      </c>
      <c r="Q531" s="62" t="s">
        <v>284</v>
      </c>
      <c r="R531" s="81"/>
      <c r="S531" s="81">
        <f t="shared" si="52"/>
        <v>0</v>
      </c>
      <c r="T531" s="81"/>
      <c r="U531" s="81">
        <f t="shared" si="53"/>
        <v>0</v>
      </c>
      <c r="V531" s="81"/>
      <c r="W531" s="81">
        <f t="shared" si="54"/>
        <v>0</v>
      </c>
      <c r="X531" s="81"/>
      <c r="Y531" s="81">
        <f t="shared" si="55"/>
        <v>0</v>
      </c>
      <c r="Z531" s="81"/>
      <c r="AA531" s="81"/>
      <c r="AB531" s="81"/>
      <c r="AC531" s="62"/>
    </row>
    <row r="532" spans="1:30" s="77" customFormat="1" x14ac:dyDescent="0.25">
      <c r="A532" s="62">
        <v>529</v>
      </c>
      <c r="B532" s="62">
        <v>7013</v>
      </c>
      <c r="C532" s="62">
        <v>3</v>
      </c>
      <c r="D532" s="77" t="s">
        <v>253</v>
      </c>
      <c r="E532" s="77" t="s">
        <v>63</v>
      </c>
      <c r="F532" s="62"/>
      <c r="G532" s="62" t="s">
        <v>65</v>
      </c>
      <c r="H532" s="77" t="s">
        <v>64</v>
      </c>
      <c r="I532" s="62">
        <v>1</v>
      </c>
      <c r="J532" s="62">
        <v>1</v>
      </c>
      <c r="K532" s="62" t="s">
        <v>47</v>
      </c>
      <c r="L532" s="62" t="s">
        <v>61</v>
      </c>
      <c r="M532" s="62" t="s">
        <v>53</v>
      </c>
      <c r="N532" s="62" t="s">
        <v>60</v>
      </c>
      <c r="O532" s="62"/>
      <c r="P532" s="62"/>
      <c r="Q532" s="62"/>
      <c r="R532" s="81"/>
      <c r="S532" s="81">
        <f t="shared" si="52"/>
        <v>0</v>
      </c>
      <c r="T532" s="81"/>
      <c r="U532" s="81">
        <f t="shared" si="53"/>
        <v>0</v>
      </c>
      <c r="V532" s="81"/>
      <c r="W532" s="81">
        <f t="shared" si="54"/>
        <v>0</v>
      </c>
      <c r="X532" s="81"/>
      <c r="Y532" s="81">
        <f t="shared" si="55"/>
        <v>0</v>
      </c>
      <c r="Z532" s="81"/>
      <c r="AA532" s="81"/>
      <c r="AB532" s="81"/>
      <c r="AC532" s="62"/>
    </row>
    <row r="533" spans="1:30" s="77" customFormat="1" x14ac:dyDescent="0.25">
      <c r="A533" s="62">
        <v>530</v>
      </c>
      <c r="B533" s="62">
        <v>7014</v>
      </c>
      <c r="C533" s="62">
        <v>3</v>
      </c>
      <c r="D533" s="77" t="s">
        <v>253</v>
      </c>
      <c r="E533" s="77" t="s">
        <v>285</v>
      </c>
      <c r="F533" s="62"/>
      <c r="G533" s="62" t="s">
        <v>116</v>
      </c>
      <c r="H533" s="77" t="s">
        <v>286</v>
      </c>
      <c r="I533" s="62">
        <v>1</v>
      </c>
      <c r="J533" s="62">
        <v>1</v>
      </c>
      <c r="K533" s="62" t="s">
        <v>47</v>
      </c>
      <c r="L533" s="62" t="s">
        <v>61</v>
      </c>
      <c r="M533" s="62" t="s">
        <v>53</v>
      </c>
      <c r="N533" s="62" t="s">
        <v>60</v>
      </c>
      <c r="O533" s="62"/>
      <c r="P533" s="62"/>
      <c r="Q533" s="62"/>
      <c r="R533" s="81"/>
      <c r="S533" s="81">
        <f t="shared" si="52"/>
        <v>0</v>
      </c>
      <c r="T533" s="81"/>
      <c r="U533" s="81">
        <f t="shared" si="53"/>
        <v>0</v>
      </c>
      <c r="V533" s="81"/>
      <c r="W533" s="81">
        <f t="shared" si="54"/>
        <v>0</v>
      </c>
      <c r="X533" s="81"/>
      <c r="Y533" s="81">
        <f t="shared" si="55"/>
        <v>0</v>
      </c>
      <c r="Z533" s="81"/>
      <c r="AA533" s="81"/>
      <c r="AB533" s="81"/>
      <c r="AC533" s="62"/>
    </row>
    <row r="534" spans="1:30" s="77" customFormat="1" x14ac:dyDescent="0.25">
      <c r="A534" s="62">
        <v>531</v>
      </c>
      <c r="B534" s="62">
        <v>7001</v>
      </c>
      <c r="C534" s="62">
        <v>2</v>
      </c>
      <c r="D534" s="77" t="s">
        <v>616</v>
      </c>
      <c r="E534" s="77" t="s">
        <v>77</v>
      </c>
      <c r="F534" s="62"/>
      <c r="G534" s="62" t="s">
        <v>79</v>
      </c>
      <c r="H534" s="77" t="s">
        <v>78</v>
      </c>
      <c r="I534" s="62">
        <v>1</v>
      </c>
      <c r="J534" s="62">
        <v>1</v>
      </c>
      <c r="K534" s="62" t="s">
        <v>47</v>
      </c>
      <c r="L534" s="62" t="s">
        <v>61</v>
      </c>
      <c r="M534" s="62" t="s">
        <v>53</v>
      </c>
      <c r="N534" s="62" t="s">
        <v>60</v>
      </c>
      <c r="O534" s="62"/>
      <c r="P534" s="62"/>
      <c r="Q534" s="62"/>
      <c r="R534" s="81"/>
      <c r="S534" s="81">
        <f t="shared" si="52"/>
        <v>0</v>
      </c>
      <c r="T534" s="81"/>
      <c r="U534" s="81">
        <f t="shared" si="53"/>
        <v>0</v>
      </c>
      <c r="V534" s="81"/>
      <c r="W534" s="81">
        <f t="shared" si="54"/>
        <v>0</v>
      </c>
      <c r="X534" s="81"/>
      <c r="Y534" s="81">
        <f t="shared" si="55"/>
        <v>0</v>
      </c>
      <c r="Z534" s="81"/>
      <c r="AA534" s="81"/>
      <c r="AB534" s="81"/>
      <c r="AC534" s="62"/>
    </row>
    <row r="535" spans="1:30" s="77" customFormat="1" x14ac:dyDescent="0.25">
      <c r="A535" s="62">
        <v>532</v>
      </c>
      <c r="B535" s="62">
        <v>7002</v>
      </c>
      <c r="C535" s="62">
        <v>2</v>
      </c>
      <c r="D535" s="77" t="s">
        <v>616</v>
      </c>
      <c r="E535" s="77" t="s">
        <v>74</v>
      </c>
      <c r="F535" s="62"/>
      <c r="G535" s="62" t="s">
        <v>76</v>
      </c>
      <c r="H535" s="77" t="s">
        <v>75</v>
      </c>
      <c r="I535" s="62">
        <v>1</v>
      </c>
      <c r="J535" s="62">
        <v>1</v>
      </c>
      <c r="K535" s="62" t="s">
        <v>47</v>
      </c>
      <c r="L535" s="62" t="s">
        <v>61</v>
      </c>
      <c r="M535" s="62" t="s">
        <v>53</v>
      </c>
      <c r="N535" s="62" t="s">
        <v>60</v>
      </c>
      <c r="O535" s="62"/>
      <c r="P535" s="62"/>
      <c r="Q535" s="62"/>
      <c r="R535" s="81"/>
      <c r="S535" s="81">
        <f t="shared" si="52"/>
        <v>0</v>
      </c>
      <c r="T535" s="81"/>
      <c r="U535" s="81">
        <f t="shared" si="53"/>
        <v>0</v>
      </c>
      <c r="V535" s="81"/>
      <c r="W535" s="81">
        <f t="shared" si="54"/>
        <v>0</v>
      </c>
      <c r="X535" s="81"/>
      <c r="Y535" s="81">
        <f t="shared" si="55"/>
        <v>0</v>
      </c>
      <c r="Z535" s="81"/>
      <c r="AA535" s="81"/>
      <c r="AB535" s="81"/>
      <c r="AC535" s="62"/>
    </row>
    <row r="536" spans="1:30" s="77" customFormat="1" x14ac:dyDescent="0.25">
      <c r="A536" s="61">
        <v>533</v>
      </c>
      <c r="B536" s="61">
        <v>120</v>
      </c>
      <c r="C536" s="61">
        <v>1</v>
      </c>
      <c r="D536" s="76" t="s">
        <v>49</v>
      </c>
      <c r="E536" s="76" t="s">
        <v>632</v>
      </c>
      <c r="F536" s="61" t="s">
        <v>971</v>
      </c>
      <c r="G536" s="61" t="s">
        <v>56</v>
      </c>
      <c r="H536" s="76" t="s">
        <v>633</v>
      </c>
      <c r="I536" s="61">
        <v>1</v>
      </c>
      <c r="J536" s="61">
        <v>1</v>
      </c>
      <c r="K536" s="61" t="s">
        <v>47</v>
      </c>
      <c r="L536" s="61" t="s">
        <v>51</v>
      </c>
      <c r="M536" s="61" t="s">
        <v>53</v>
      </c>
      <c r="N536" s="61" t="s">
        <v>48</v>
      </c>
      <c r="O536" s="61" t="s">
        <v>969</v>
      </c>
      <c r="P536" s="61"/>
      <c r="Q536" s="61"/>
      <c r="R536" s="80">
        <f>VLOOKUP(E:E,'[1]853-334065-009'!$A:$F,6,0)</f>
        <v>63.030599999999993</v>
      </c>
      <c r="S536" s="80">
        <f t="shared" si="52"/>
        <v>63.030599999999993</v>
      </c>
      <c r="T536" s="80">
        <f>VLOOKUP(E:E,'[1]853-334065-009'!$A:$H,8,0)</f>
        <v>61.371900000000004</v>
      </c>
      <c r="U536" s="80">
        <f t="shared" si="53"/>
        <v>61.371900000000004</v>
      </c>
      <c r="V536" s="80">
        <f>VLOOKUP(E:E,'[1]853-334065-009'!$A:$J,10,0)</f>
        <v>59.713200000000001</v>
      </c>
      <c r="W536" s="80">
        <f t="shared" si="54"/>
        <v>59.713200000000001</v>
      </c>
      <c r="X536" s="80">
        <f>VLOOKUP(E:E,'[1]853-334065-009'!$A:$L,12,0)</f>
        <v>58.054500000000004</v>
      </c>
      <c r="Y536" s="80">
        <f t="shared" si="55"/>
        <v>58.054500000000004</v>
      </c>
      <c r="Z536" s="80">
        <f>VLOOKUP(E:E,'[2]costed bom'!$E$2:$AA$941,23,0)</f>
        <v>133.26</v>
      </c>
      <c r="AA536" s="80">
        <f>J536*Z536</f>
        <v>133.26</v>
      </c>
      <c r="AB536" s="80">
        <f>Y536-AA536</f>
        <v>-75.205499999999986</v>
      </c>
      <c r="AC536" s="61">
        <v>154</v>
      </c>
      <c r="AD536" s="76" t="s">
        <v>955</v>
      </c>
    </row>
    <row r="537" spans="1:30" s="77" customFormat="1" x14ac:dyDescent="0.25">
      <c r="A537" s="62">
        <v>534</v>
      </c>
      <c r="B537" s="62">
        <v>1</v>
      </c>
      <c r="C537" s="62">
        <v>2</v>
      </c>
      <c r="D537" s="77" t="s">
        <v>632</v>
      </c>
      <c r="E537" s="77" t="s">
        <v>618</v>
      </c>
      <c r="F537" s="62"/>
      <c r="G537" s="62" t="s">
        <v>56</v>
      </c>
      <c r="H537" s="77" t="s">
        <v>619</v>
      </c>
      <c r="I537" s="62">
        <v>1</v>
      </c>
      <c r="J537" s="62">
        <v>1</v>
      </c>
      <c r="K537" s="62" t="s">
        <v>47</v>
      </c>
      <c r="L537" s="62" t="s">
        <v>61</v>
      </c>
      <c r="M537" s="62" t="s">
        <v>53</v>
      </c>
      <c r="N537" s="62" t="s">
        <v>48</v>
      </c>
      <c r="O537" s="62"/>
      <c r="P537" s="62" t="s">
        <v>504</v>
      </c>
      <c r="Q537" s="62" t="s">
        <v>620</v>
      </c>
      <c r="R537" s="81"/>
      <c r="S537" s="81">
        <f t="shared" si="52"/>
        <v>0</v>
      </c>
      <c r="T537" s="81"/>
      <c r="U537" s="81">
        <f t="shared" si="53"/>
        <v>0</v>
      </c>
      <c r="V537" s="81"/>
      <c r="W537" s="81">
        <f t="shared" si="54"/>
        <v>0</v>
      </c>
      <c r="X537" s="81"/>
      <c r="Y537" s="81">
        <f t="shared" si="55"/>
        <v>0</v>
      </c>
      <c r="Z537" s="81"/>
      <c r="AA537" s="81"/>
      <c r="AB537" s="81"/>
      <c r="AC537" s="62"/>
    </row>
    <row r="538" spans="1:30" s="77" customFormat="1" x14ac:dyDescent="0.25">
      <c r="A538" s="62">
        <v>535</v>
      </c>
      <c r="B538" s="62">
        <v>2</v>
      </c>
      <c r="C538" s="62">
        <v>2</v>
      </c>
      <c r="D538" s="77" t="s">
        <v>632</v>
      </c>
      <c r="E538" s="77" t="s">
        <v>334</v>
      </c>
      <c r="F538" s="62"/>
      <c r="G538" s="62" t="s">
        <v>65</v>
      </c>
      <c r="H538" s="77" t="s">
        <v>335</v>
      </c>
      <c r="I538" s="62">
        <v>1</v>
      </c>
      <c r="J538" s="62">
        <v>1</v>
      </c>
      <c r="K538" s="62" t="s">
        <v>47</v>
      </c>
      <c r="L538" s="62" t="s">
        <v>61</v>
      </c>
      <c r="M538" s="62" t="s">
        <v>53</v>
      </c>
      <c r="N538" s="62" t="s">
        <v>48</v>
      </c>
      <c r="O538" s="62"/>
      <c r="P538" s="62" t="s">
        <v>307</v>
      </c>
      <c r="Q538" s="62" t="s">
        <v>336</v>
      </c>
      <c r="R538" s="81"/>
      <c r="S538" s="81">
        <f t="shared" si="52"/>
        <v>0</v>
      </c>
      <c r="T538" s="81"/>
      <c r="U538" s="81">
        <f t="shared" si="53"/>
        <v>0</v>
      </c>
      <c r="V538" s="81"/>
      <c r="W538" s="81">
        <f t="shared" si="54"/>
        <v>0</v>
      </c>
      <c r="X538" s="81"/>
      <c r="Y538" s="81">
        <f t="shared" si="55"/>
        <v>0</v>
      </c>
      <c r="Z538" s="81"/>
      <c r="AA538" s="81"/>
      <c r="AB538" s="81"/>
      <c r="AC538" s="62"/>
    </row>
    <row r="539" spans="1:30" s="77" customFormat="1" x14ac:dyDescent="0.25">
      <c r="A539" s="62">
        <v>536</v>
      </c>
      <c r="B539" s="62">
        <v>3</v>
      </c>
      <c r="C539" s="62">
        <v>2</v>
      </c>
      <c r="D539" s="77" t="s">
        <v>632</v>
      </c>
      <c r="E539" s="77" t="s">
        <v>626</v>
      </c>
      <c r="F539" s="62"/>
      <c r="G539" s="62" t="s">
        <v>56</v>
      </c>
      <c r="H539" s="77" t="s">
        <v>627</v>
      </c>
      <c r="I539" s="62">
        <v>2</v>
      </c>
      <c r="J539" s="62">
        <v>2</v>
      </c>
      <c r="K539" s="62" t="s">
        <v>47</v>
      </c>
      <c r="L539" s="62" t="s">
        <v>61</v>
      </c>
      <c r="M539" s="62" t="s">
        <v>53</v>
      </c>
      <c r="N539" s="62" t="s">
        <v>48</v>
      </c>
      <c r="O539" s="62"/>
      <c r="P539" s="62" t="s">
        <v>504</v>
      </c>
      <c r="Q539" s="62" t="s">
        <v>628</v>
      </c>
      <c r="R539" s="81"/>
      <c r="S539" s="81">
        <f t="shared" si="52"/>
        <v>0</v>
      </c>
      <c r="T539" s="81"/>
      <c r="U539" s="81">
        <f t="shared" si="53"/>
        <v>0</v>
      </c>
      <c r="V539" s="81"/>
      <c r="W539" s="81">
        <f t="shared" si="54"/>
        <v>0</v>
      </c>
      <c r="X539" s="81"/>
      <c r="Y539" s="81">
        <f t="shared" si="55"/>
        <v>0</v>
      </c>
      <c r="Z539" s="81"/>
      <c r="AA539" s="81"/>
      <c r="AB539" s="81"/>
      <c r="AC539" s="62"/>
    </row>
    <row r="540" spans="1:30" s="77" customFormat="1" x14ac:dyDescent="0.25">
      <c r="A540" s="62">
        <v>537</v>
      </c>
      <c r="B540" s="62">
        <v>4</v>
      </c>
      <c r="C540" s="62">
        <v>2</v>
      </c>
      <c r="D540" s="77" t="s">
        <v>632</v>
      </c>
      <c r="E540" s="77" t="s">
        <v>634</v>
      </c>
      <c r="F540" s="62"/>
      <c r="G540" s="62" t="s">
        <v>52</v>
      </c>
      <c r="H540" s="77" t="s">
        <v>635</v>
      </c>
      <c r="I540" s="62">
        <v>1</v>
      </c>
      <c r="J540" s="62">
        <v>1</v>
      </c>
      <c r="K540" s="62" t="s">
        <v>47</v>
      </c>
      <c r="L540" s="62" t="s">
        <v>61</v>
      </c>
      <c r="M540" s="62" t="s">
        <v>53</v>
      </c>
      <c r="N540" s="62" t="s">
        <v>48</v>
      </c>
      <c r="O540" s="62"/>
      <c r="P540" s="62" t="s">
        <v>637</v>
      </c>
      <c r="Q540" s="62" t="s">
        <v>636</v>
      </c>
      <c r="R540" s="81"/>
      <c r="S540" s="81">
        <f t="shared" si="52"/>
        <v>0</v>
      </c>
      <c r="T540" s="81"/>
      <c r="U540" s="81">
        <f t="shared" si="53"/>
        <v>0</v>
      </c>
      <c r="V540" s="81"/>
      <c r="W540" s="81">
        <f t="shared" si="54"/>
        <v>0</v>
      </c>
      <c r="X540" s="81"/>
      <c r="Y540" s="81">
        <f t="shared" si="55"/>
        <v>0</v>
      </c>
      <c r="Z540" s="81"/>
      <c r="AA540" s="81"/>
      <c r="AB540" s="81"/>
      <c r="AC540" s="62"/>
    </row>
    <row r="541" spans="1:30" s="77" customFormat="1" x14ac:dyDescent="0.25">
      <c r="A541" s="62">
        <v>538</v>
      </c>
      <c r="B541" s="62">
        <v>5</v>
      </c>
      <c r="C541" s="62">
        <v>2</v>
      </c>
      <c r="D541" s="77" t="s">
        <v>632</v>
      </c>
      <c r="E541" s="77" t="s">
        <v>638</v>
      </c>
      <c r="F541" s="62"/>
      <c r="G541" s="62" t="s">
        <v>52</v>
      </c>
      <c r="H541" s="77" t="s">
        <v>639</v>
      </c>
      <c r="I541" s="62">
        <v>2</v>
      </c>
      <c r="J541" s="62">
        <v>2</v>
      </c>
      <c r="K541" s="62" t="s">
        <v>47</v>
      </c>
      <c r="L541" s="62" t="s">
        <v>61</v>
      </c>
      <c r="M541" s="62" t="s">
        <v>53</v>
      </c>
      <c r="N541" s="62" t="s">
        <v>48</v>
      </c>
      <c r="O541" s="62"/>
      <c r="P541" s="62" t="s">
        <v>637</v>
      </c>
      <c r="Q541" s="62" t="s">
        <v>640</v>
      </c>
      <c r="R541" s="81"/>
      <c r="S541" s="81">
        <f t="shared" si="52"/>
        <v>0</v>
      </c>
      <c r="T541" s="81"/>
      <c r="U541" s="81">
        <f t="shared" si="53"/>
        <v>0</v>
      </c>
      <c r="V541" s="81"/>
      <c r="W541" s="81">
        <f t="shared" si="54"/>
        <v>0</v>
      </c>
      <c r="X541" s="81"/>
      <c r="Y541" s="81">
        <f t="shared" si="55"/>
        <v>0</v>
      </c>
      <c r="Z541" s="81"/>
      <c r="AA541" s="81"/>
      <c r="AB541" s="81"/>
      <c r="AC541" s="62"/>
    </row>
    <row r="542" spans="1:30" s="77" customFormat="1" x14ac:dyDescent="0.25">
      <c r="A542" s="62">
        <v>539</v>
      </c>
      <c r="B542" s="62">
        <v>6</v>
      </c>
      <c r="C542" s="62">
        <v>2</v>
      </c>
      <c r="D542" s="77" t="s">
        <v>632</v>
      </c>
      <c r="E542" s="77" t="s">
        <v>219</v>
      </c>
      <c r="F542" s="62"/>
      <c r="G542" s="62" t="s">
        <v>52</v>
      </c>
      <c r="H542" s="77" t="s">
        <v>220</v>
      </c>
      <c r="I542" s="62">
        <v>1</v>
      </c>
      <c r="J542" s="62">
        <v>1</v>
      </c>
      <c r="K542" s="62" t="s">
        <v>191</v>
      </c>
      <c r="L542" s="62" t="s">
        <v>61</v>
      </c>
      <c r="M542" s="62" t="s">
        <v>53</v>
      </c>
      <c r="N542" s="62" t="s">
        <v>48</v>
      </c>
      <c r="O542" s="62"/>
      <c r="P542" s="62" t="s">
        <v>222</v>
      </c>
      <c r="Q542" s="62" t="s">
        <v>221</v>
      </c>
      <c r="R542" s="81"/>
      <c r="S542" s="81">
        <f t="shared" si="52"/>
        <v>0</v>
      </c>
      <c r="T542" s="81"/>
      <c r="U542" s="81">
        <f t="shared" si="53"/>
        <v>0</v>
      </c>
      <c r="V542" s="81"/>
      <c r="W542" s="81">
        <f t="shared" si="54"/>
        <v>0</v>
      </c>
      <c r="X542" s="81"/>
      <c r="Y542" s="81">
        <f t="shared" si="55"/>
        <v>0</v>
      </c>
      <c r="Z542" s="81"/>
      <c r="AA542" s="81"/>
      <c r="AB542" s="81"/>
      <c r="AC542" s="62"/>
    </row>
    <row r="543" spans="1:30" s="77" customFormat="1" x14ac:dyDescent="0.25">
      <c r="A543" s="62">
        <v>540</v>
      </c>
      <c r="B543" s="62">
        <v>7</v>
      </c>
      <c r="C543" s="62">
        <v>2</v>
      </c>
      <c r="D543" s="77" t="s">
        <v>632</v>
      </c>
      <c r="E543" s="77" t="s">
        <v>641</v>
      </c>
      <c r="F543" s="62"/>
      <c r="G543" s="62" t="s">
        <v>52</v>
      </c>
      <c r="H543" s="77" t="s">
        <v>642</v>
      </c>
      <c r="I543" s="62">
        <v>4.5</v>
      </c>
      <c r="J543" s="62">
        <v>4.5</v>
      </c>
      <c r="K543" s="62" t="s">
        <v>191</v>
      </c>
      <c r="L543" s="62" t="s">
        <v>61</v>
      </c>
      <c r="M543" s="62" t="s">
        <v>53</v>
      </c>
      <c r="N543" s="62" t="s">
        <v>48</v>
      </c>
      <c r="O543" s="62"/>
      <c r="P543" s="62" t="s">
        <v>193</v>
      </c>
      <c r="Q543" s="62" t="s">
        <v>643</v>
      </c>
      <c r="R543" s="81"/>
      <c r="S543" s="81">
        <f t="shared" si="52"/>
        <v>0</v>
      </c>
      <c r="T543" s="81"/>
      <c r="U543" s="81">
        <f t="shared" si="53"/>
        <v>0</v>
      </c>
      <c r="V543" s="81"/>
      <c r="W543" s="81">
        <f t="shared" si="54"/>
        <v>0</v>
      </c>
      <c r="X543" s="81"/>
      <c r="Y543" s="81">
        <f t="shared" si="55"/>
        <v>0</v>
      </c>
      <c r="Z543" s="81"/>
      <c r="AA543" s="81"/>
      <c r="AB543" s="81"/>
      <c r="AC543" s="62"/>
    </row>
    <row r="544" spans="1:30" s="77" customFormat="1" x14ac:dyDescent="0.25">
      <c r="A544" s="62">
        <v>541</v>
      </c>
      <c r="B544" s="62">
        <v>8</v>
      </c>
      <c r="C544" s="62">
        <v>2</v>
      </c>
      <c r="D544" s="77" t="s">
        <v>632</v>
      </c>
      <c r="E544" s="77" t="s">
        <v>208</v>
      </c>
      <c r="F544" s="62"/>
      <c r="G544" s="62" t="s">
        <v>52</v>
      </c>
      <c r="H544" s="77" t="s">
        <v>209</v>
      </c>
      <c r="I544" s="62">
        <v>1</v>
      </c>
      <c r="J544" s="62">
        <v>1</v>
      </c>
      <c r="K544" s="62" t="s">
        <v>191</v>
      </c>
      <c r="L544" s="62" t="s">
        <v>61</v>
      </c>
      <c r="M544" s="62" t="s">
        <v>53</v>
      </c>
      <c r="N544" s="62" t="s">
        <v>48</v>
      </c>
      <c r="O544" s="62"/>
      <c r="P544" s="62" t="s">
        <v>211</v>
      </c>
      <c r="Q544" s="62" t="s">
        <v>210</v>
      </c>
      <c r="R544" s="81"/>
      <c r="S544" s="81">
        <f t="shared" si="52"/>
        <v>0</v>
      </c>
      <c r="T544" s="81"/>
      <c r="U544" s="81">
        <f t="shared" si="53"/>
        <v>0</v>
      </c>
      <c r="V544" s="81"/>
      <c r="W544" s="81">
        <f t="shared" si="54"/>
        <v>0</v>
      </c>
      <c r="X544" s="81"/>
      <c r="Y544" s="81">
        <f t="shared" si="55"/>
        <v>0</v>
      </c>
      <c r="Z544" s="81"/>
      <c r="AA544" s="81"/>
      <c r="AB544" s="81"/>
      <c r="AC544" s="62"/>
    </row>
    <row r="545" spans="1:29" s="77" customFormat="1" x14ac:dyDescent="0.25">
      <c r="A545" s="62">
        <v>542</v>
      </c>
      <c r="B545" s="62">
        <v>10</v>
      </c>
      <c r="C545" s="62">
        <v>2</v>
      </c>
      <c r="D545" s="77" t="s">
        <v>632</v>
      </c>
      <c r="E545" s="77" t="s">
        <v>216</v>
      </c>
      <c r="F545" s="62"/>
      <c r="G545" s="62" t="s">
        <v>52</v>
      </c>
      <c r="H545" s="77" t="s">
        <v>217</v>
      </c>
      <c r="I545" s="62">
        <v>2</v>
      </c>
      <c r="J545" s="62">
        <v>2</v>
      </c>
      <c r="K545" s="62" t="s">
        <v>47</v>
      </c>
      <c r="L545" s="62" t="s">
        <v>61</v>
      </c>
      <c r="M545" s="62" t="s">
        <v>53</v>
      </c>
      <c r="N545" s="62" t="s">
        <v>48</v>
      </c>
      <c r="O545" s="62"/>
      <c r="P545" s="62" t="s">
        <v>211</v>
      </c>
      <c r="Q545" s="62" t="s">
        <v>218</v>
      </c>
      <c r="R545" s="81"/>
      <c r="S545" s="81">
        <f t="shared" si="52"/>
        <v>0</v>
      </c>
      <c r="T545" s="81"/>
      <c r="U545" s="81">
        <f t="shared" si="53"/>
        <v>0</v>
      </c>
      <c r="V545" s="81"/>
      <c r="W545" s="81">
        <f t="shared" si="54"/>
        <v>0</v>
      </c>
      <c r="X545" s="81"/>
      <c r="Y545" s="81">
        <f t="shared" si="55"/>
        <v>0</v>
      </c>
      <c r="Z545" s="81"/>
      <c r="AA545" s="81"/>
      <c r="AB545" s="81"/>
      <c r="AC545" s="62"/>
    </row>
    <row r="546" spans="1:29" s="77" customFormat="1" x14ac:dyDescent="0.25">
      <c r="A546" s="62">
        <v>543</v>
      </c>
      <c r="B546" s="62">
        <v>11</v>
      </c>
      <c r="C546" s="62">
        <v>2</v>
      </c>
      <c r="D546" s="77" t="s">
        <v>632</v>
      </c>
      <c r="E546" s="77" t="s">
        <v>624</v>
      </c>
      <c r="F546" s="62"/>
      <c r="G546" s="62" t="s">
        <v>56</v>
      </c>
      <c r="H546" s="77" t="s">
        <v>625</v>
      </c>
      <c r="I546" s="62">
        <v>1</v>
      </c>
      <c r="J546" s="62">
        <v>1</v>
      </c>
      <c r="K546" s="62" t="s">
        <v>47</v>
      </c>
      <c r="L546" s="62" t="s">
        <v>61</v>
      </c>
      <c r="M546" s="62" t="s">
        <v>53</v>
      </c>
      <c r="N546" s="62" t="s">
        <v>48</v>
      </c>
      <c r="O546" s="62"/>
      <c r="P546" s="62" t="s">
        <v>232</v>
      </c>
      <c r="Q546" s="62">
        <v>1731110061</v>
      </c>
      <c r="R546" s="81"/>
      <c r="S546" s="81">
        <f t="shared" si="52"/>
        <v>0</v>
      </c>
      <c r="T546" s="81"/>
      <c r="U546" s="81">
        <f t="shared" si="53"/>
        <v>0</v>
      </c>
      <c r="V546" s="81"/>
      <c r="W546" s="81">
        <f t="shared" si="54"/>
        <v>0</v>
      </c>
      <c r="X546" s="81"/>
      <c r="Y546" s="81">
        <f t="shared" si="55"/>
        <v>0</v>
      </c>
      <c r="Z546" s="81"/>
      <c r="AA546" s="81"/>
      <c r="AB546" s="81"/>
      <c r="AC546" s="62"/>
    </row>
    <row r="547" spans="1:29" s="77" customFormat="1" x14ac:dyDescent="0.25">
      <c r="A547" s="62">
        <v>544</v>
      </c>
      <c r="B547" s="62">
        <v>12</v>
      </c>
      <c r="C547" s="62">
        <v>2</v>
      </c>
      <c r="D547" s="77" t="s">
        <v>632</v>
      </c>
      <c r="E547" s="77" t="s">
        <v>248</v>
      </c>
      <c r="F547" s="62"/>
      <c r="G547" s="62" t="s">
        <v>56</v>
      </c>
      <c r="H547" s="77" t="s">
        <v>249</v>
      </c>
      <c r="I547" s="62">
        <v>2</v>
      </c>
      <c r="J547" s="62">
        <v>2</v>
      </c>
      <c r="K547" s="62" t="s">
        <v>47</v>
      </c>
      <c r="L547" s="62" t="s">
        <v>61</v>
      </c>
      <c r="M547" s="62" t="s">
        <v>53</v>
      </c>
      <c r="N547" s="62" t="s">
        <v>48</v>
      </c>
      <c r="O547" s="62"/>
      <c r="P547" s="62" t="s">
        <v>232</v>
      </c>
      <c r="Q547" s="62">
        <v>1731120066</v>
      </c>
      <c r="R547" s="81"/>
      <c r="S547" s="81">
        <f t="shared" si="52"/>
        <v>0</v>
      </c>
      <c r="T547" s="81"/>
      <c r="U547" s="81">
        <f t="shared" si="53"/>
        <v>0</v>
      </c>
      <c r="V547" s="81"/>
      <c r="W547" s="81">
        <f t="shared" si="54"/>
        <v>0</v>
      </c>
      <c r="X547" s="81"/>
      <c r="Y547" s="81">
        <f t="shared" si="55"/>
        <v>0</v>
      </c>
      <c r="Z547" s="81"/>
      <c r="AA547" s="81"/>
      <c r="AB547" s="81"/>
      <c r="AC547" s="62"/>
    </row>
    <row r="548" spans="1:29" s="77" customFormat="1" x14ac:dyDescent="0.25">
      <c r="A548" s="62">
        <v>545</v>
      </c>
      <c r="B548" s="62">
        <v>13</v>
      </c>
      <c r="C548" s="62">
        <v>2</v>
      </c>
      <c r="D548" s="77" t="s">
        <v>632</v>
      </c>
      <c r="E548" s="77" t="s">
        <v>300</v>
      </c>
      <c r="F548" s="62"/>
      <c r="G548" s="62" t="s">
        <v>52</v>
      </c>
      <c r="H548" s="77" t="s">
        <v>301</v>
      </c>
      <c r="I548" s="62">
        <v>0.5</v>
      </c>
      <c r="J548" s="62">
        <v>0.5</v>
      </c>
      <c r="K548" s="62" t="s">
        <v>191</v>
      </c>
      <c r="L548" s="62" t="s">
        <v>61</v>
      </c>
      <c r="M548" s="62" t="s">
        <v>53</v>
      </c>
      <c r="N548" s="62" t="s">
        <v>48</v>
      </c>
      <c r="O548" s="62"/>
      <c r="P548" s="62" t="s">
        <v>303</v>
      </c>
      <c r="Q548" s="62" t="s">
        <v>302</v>
      </c>
      <c r="R548" s="81"/>
      <c r="S548" s="81">
        <f t="shared" si="52"/>
        <v>0</v>
      </c>
      <c r="T548" s="81"/>
      <c r="U548" s="81">
        <f t="shared" si="53"/>
        <v>0</v>
      </c>
      <c r="V548" s="81"/>
      <c r="W548" s="81">
        <f t="shared" si="54"/>
        <v>0</v>
      </c>
      <c r="X548" s="81"/>
      <c r="Y548" s="81">
        <f t="shared" si="55"/>
        <v>0</v>
      </c>
      <c r="Z548" s="81"/>
      <c r="AA548" s="81"/>
      <c r="AB548" s="81"/>
      <c r="AC548" s="62"/>
    </row>
    <row r="549" spans="1:29" s="77" customFormat="1" x14ac:dyDescent="0.25">
      <c r="A549" s="62">
        <v>546</v>
      </c>
      <c r="B549" s="62">
        <v>7000</v>
      </c>
      <c r="C549" s="62">
        <v>2</v>
      </c>
      <c r="D549" s="77" t="s">
        <v>632</v>
      </c>
      <c r="E549" s="77" t="s">
        <v>253</v>
      </c>
      <c r="F549" s="62"/>
      <c r="G549" s="62" t="s">
        <v>255</v>
      </c>
      <c r="H549" s="77" t="s">
        <v>254</v>
      </c>
      <c r="I549" s="62">
        <v>1</v>
      </c>
      <c r="J549" s="62">
        <v>1</v>
      </c>
      <c r="K549" s="62" t="s">
        <v>47</v>
      </c>
      <c r="L549" s="62" t="s">
        <v>61</v>
      </c>
      <c r="M549" s="62" t="s">
        <v>53</v>
      </c>
      <c r="N549" s="62" t="s">
        <v>60</v>
      </c>
      <c r="O549" s="62"/>
      <c r="P549" s="62"/>
      <c r="Q549" s="62"/>
      <c r="R549" s="81"/>
      <c r="S549" s="81">
        <f t="shared" si="52"/>
        <v>0</v>
      </c>
      <c r="T549" s="81"/>
      <c r="U549" s="81">
        <f t="shared" si="53"/>
        <v>0</v>
      </c>
      <c r="V549" s="81"/>
      <c r="W549" s="81">
        <f t="shared" si="54"/>
        <v>0</v>
      </c>
      <c r="X549" s="81"/>
      <c r="Y549" s="81">
        <f t="shared" si="55"/>
        <v>0</v>
      </c>
      <c r="Z549" s="81"/>
      <c r="AA549" s="81"/>
      <c r="AB549" s="81"/>
      <c r="AC549" s="62"/>
    </row>
    <row r="550" spans="1:29" s="77" customFormat="1" x14ac:dyDescent="0.25">
      <c r="A550" s="62">
        <v>547</v>
      </c>
      <c r="B550" s="62">
        <v>7000</v>
      </c>
      <c r="C550" s="62">
        <v>3</v>
      </c>
      <c r="D550" s="77" t="s">
        <v>253</v>
      </c>
      <c r="E550" s="77" t="s">
        <v>77</v>
      </c>
      <c r="F550" s="62"/>
      <c r="G550" s="62" t="s">
        <v>79</v>
      </c>
      <c r="H550" s="77" t="s">
        <v>78</v>
      </c>
      <c r="I550" s="62">
        <v>1</v>
      </c>
      <c r="J550" s="62">
        <v>1</v>
      </c>
      <c r="K550" s="62" t="s">
        <v>47</v>
      </c>
      <c r="L550" s="62" t="s">
        <v>61</v>
      </c>
      <c r="M550" s="62" t="s">
        <v>53</v>
      </c>
      <c r="N550" s="62" t="s">
        <v>60</v>
      </c>
      <c r="O550" s="62"/>
      <c r="P550" s="62"/>
      <c r="Q550" s="62"/>
      <c r="R550" s="81"/>
      <c r="S550" s="81">
        <f t="shared" si="52"/>
        <v>0</v>
      </c>
      <c r="T550" s="81"/>
      <c r="U550" s="81">
        <f t="shared" si="53"/>
        <v>0</v>
      </c>
      <c r="V550" s="81"/>
      <c r="W550" s="81">
        <f t="shared" si="54"/>
        <v>0</v>
      </c>
      <c r="X550" s="81"/>
      <c r="Y550" s="81">
        <f t="shared" si="55"/>
        <v>0</v>
      </c>
      <c r="Z550" s="81"/>
      <c r="AA550" s="81"/>
      <c r="AB550" s="81"/>
      <c r="AC550" s="62"/>
    </row>
    <row r="551" spans="1:29" s="77" customFormat="1" x14ac:dyDescent="0.25">
      <c r="A551" s="62">
        <v>548</v>
      </c>
      <c r="B551" s="62">
        <v>7002</v>
      </c>
      <c r="C551" s="62">
        <v>3</v>
      </c>
      <c r="D551" s="77" t="s">
        <v>253</v>
      </c>
      <c r="E551" s="77" t="s">
        <v>256</v>
      </c>
      <c r="F551" s="62"/>
      <c r="G551" s="62" t="s">
        <v>52</v>
      </c>
      <c r="H551" s="77" t="s">
        <v>257</v>
      </c>
      <c r="I551" s="62">
        <v>1</v>
      </c>
      <c r="J551" s="62">
        <v>1</v>
      </c>
      <c r="K551" s="62" t="s">
        <v>47</v>
      </c>
      <c r="L551" s="62" t="s">
        <v>61</v>
      </c>
      <c r="M551" s="62" t="s">
        <v>53</v>
      </c>
      <c r="N551" s="62" t="s">
        <v>60</v>
      </c>
      <c r="O551" s="62"/>
      <c r="P551" s="62" t="s">
        <v>258</v>
      </c>
      <c r="Q551" s="62">
        <v>14270</v>
      </c>
      <c r="R551" s="81"/>
      <c r="S551" s="81">
        <f t="shared" si="52"/>
        <v>0</v>
      </c>
      <c r="T551" s="81"/>
      <c r="U551" s="81">
        <f t="shared" si="53"/>
        <v>0</v>
      </c>
      <c r="V551" s="81"/>
      <c r="W551" s="81">
        <f t="shared" si="54"/>
        <v>0</v>
      </c>
      <c r="X551" s="81"/>
      <c r="Y551" s="81">
        <f t="shared" si="55"/>
        <v>0</v>
      </c>
      <c r="Z551" s="81"/>
      <c r="AA551" s="81"/>
      <c r="AB551" s="81"/>
      <c r="AC551" s="62"/>
    </row>
    <row r="552" spans="1:29" s="77" customFormat="1" x14ac:dyDescent="0.25">
      <c r="A552" s="62">
        <v>549</v>
      </c>
      <c r="B552" s="62">
        <v>7003</v>
      </c>
      <c r="C552" s="62">
        <v>3</v>
      </c>
      <c r="D552" s="77" t="s">
        <v>253</v>
      </c>
      <c r="E552" s="77" t="s">
        <v>259</v>
      </c>
      <c r="F552" s="62"/>
      <c r="G552" s="62" t="s">
        <v>52</v>
      </c>
      <c r="H552" s="77" t="s">
        <v>260</v>
      </c>
      <c r="I552" s="62">
        <v>1</v>
      </c>
      <c r="J552" s="62">
        <v>1</v>
      </c>
      <c r="K552" s="62" t="s">
        <v>47</v>
      </c>
      <c r="L552" s="62" t="s">
        <v>61</v>
      </c>
      <c r="M552" s="62" t="s">
        <v>53</v>
      </c>
      <c r="N552" s="62" t="s">
        <v>60</v>
      </c>
      <c r="O552" s="62"/>
      <c r="P552" s="62" t="s">
        <v>244</v>
      </c>
      <c r="Q552" s="62" t="s">
        <v>261</v>
      </c>
      <c r="R552" s="81"/>
      <c r="S552" s="81">
        <f t="shared" si="52"/>
        <v>0</v>
      </c>
      <c r="T552" s="81"/>
      <c r="U552" s="81">
        <f t="shared" si="53"/>
        <v>0</v>
      </c>
      <c r="V552" s="81"/>
      <c r="W552" s="81">
        <f t="shared" si="54"/>
        <v>0</v>
      </c>
      <c r="X552" s="81"/>
      <c r="Y552" s="81">
        <f t="shared" si="55"/>
        <v>0</v>
      </c>
      <c r="Z552" s="81"/>
      <c r="AA552" s="81"/>
      <c r="AB552" s="81"/>
      <c r="AC552" s="62"/>
    </row>
    <row r="553" spans="1:29" s="77" customFormat="1" x14ac:dyDescent="0.25">
      <c r="A553" s="62">
        <v>550</v>
      </c>
      <c r="B553" s="62">
        <v>7004</v>
      </c>
      <c r="C553" s="62">
        <v>3</v>
      </c>
      <c r="D553" s="77" t="s">
        <v>253</v>
      </c>
      <c r="E553" s="77" t="s">
        <v>262</v>
      </c>
      <c r="F553" s="62"/>
      <c r="G553" s="62" t="s">
        <v>56</v>
      </c>
      <c r="H553" s="77" t="s">
        <v>263</v>
      </c>
      <c r="I553" s="62">
        <v>1</v>
      </c>
      <c r="J553" s="62">
        <v>1</v>
      </c>
      <c r="K553" s="62" t="s">
        <v>47</v>
      </c>
      <c r="L553" s="62" t="s">
        <v>61</v>
      </c>
      <c r="M553" s="62" t="s">
        <v>53</v>
      </c>
      <c r="N553" s="62" t="s">
        <v>60</v>
      </c>
      <c r="O553" s="62"/>
      <c r="P553" s="62" t="s">
        <v>244</v>
      </c>
      <c r="Q553" s="62" t="s">
        <v>264</v>
      </c>
      <c r="R553" s="81"/>
      <c r="S553" s="81">
        <f t="shared" si="52"/>
        <v>0</v>
      </c>
      <c r="T553" s="81"/>
      <c r="U553" s="81">
        <f t="shared" si="53"/>
        <v>0</v>
      </c>
      <c r="V553" s="81"/>
      <c r="W553" s="81">
        <f t="shared" si="54"/>
        <v>0</v>
      </c>
      <c r="X553" s="81"/>
      <c r="Y553" s="81">
        <f t="shared" si="55"/>
        <v>0</v>
      </c>
      <c r="Z553" s="81"/>
      <c r="AA553" s="81"/>
      <c r="AB553" s="81"/>
      <c r="AC553" s="62"/>
    </row>
    <row r="554" spans="1:29" s="77" customFormat="1" x14ac:dyDescent="0.25">
      <c r="A554" s="62">
        <v>551</v>
      </c>
      <c r="B554" s="62">
        <v>7005</v>
      </c>
      <c r="C554" s="62">
        <v>3</v>
      </c>
      <c r="D554" s="77" t="s">
        <v>253</v>
      </c>
      <c r="E554" s="77" t="s">
        <v>265</v>
      </c>
      <c r="F554" s="62"/>
      <c r="G554" s="62" t="s">
        <v>56</v>
      </c>
      <c r="H554" s="77" t="s">
        <v>266</v>
      </c>
      <c r="I554" s="62">
        <v>1</v>
      </c>
      <c r="J554" s="62">
        <v>1</v>
      </c>
      <c r="K554" s="62" t="s">
        <v>47</v>
      </c>
      <c r="L554" s="62" t="s">
        <v>61</v>
      </c>
      <c r="M554" s="62" t="s">
        <v>53</v>
      </c>
      <c r="N554" s="62" t="s">
        <v>60</v>
      </c>
      <c r="O554" s="62"/>
      <c r="P554" s="62" t="s">
        <v>244</v>
      </c>
      <c r="Q554" s="62" t="s">
        <v>267</v>
      </c>
      <c r="R554" s="81"/>
      <c r="S554" s="81">
        <f t="shared" si="52"/>
        <v>0</v>
      </c>
      <c r="T554" s="81"/>
      <c r="U554" s="81">
        <f t="shared" si="53"/>
        <v>0</v>
      </c>
      <c r="V554" s="81"/>
      <c r="W554" s="81">
        <f t="shared" si="54"/>
        <v>0</v>
      </c>
      <c r="X554" s="81"/>
      <c r="Y554" s="81">
        <f t="shared" si="55"/>
        <v>0</v>
      </c>
      <c r="Z554" s="81"/>
      <c r="AA554" s="81"/>
      <c r="AB554" s="81"/>
      <c r="AC554" s="62"/>
    </row>
    <row r="555" spans="1:29" s="77" customFormat="1" x14ac:dyDescent="0.25">
      <c r="A555" s="62">
        <v>552</v>
      </c>
      <c r="B555" s="62">
        <v>7006</v>
      </c>
      <c r="C555" s="62">
        <v>3</v>
      </c>
      <c r="D555" s="77" t="s">
        <v>253</v>
      </c>
      <c r="E555" s="77" t="s">
        <v>268</v>
      </c>
      <c r="F555" s="62"/>
      <c r="G555" s="62" t="s">
        <v>52</v>
      </c>
      <c r="H555" s="77" t="s">
        <v>269</v>
      </c>
      <c r="I555" s="62">
        <v>1</v>
      </c>
      <c r="J555" s="62">
        <v>1</v>
      </c>
      <c r="K555" s="62" t="s">
        <v>47</v>
      </c>
      <c r="L555" s="62" t="s">
        <v>61</v>
      </c>
      <c r="M555" s="62" t="s">
        <v>53</v>
      </c>
      <c r="N555" s="62" t="s">
        <v>60</v>
      </c>
      <c r="O555" s="62"/>
      <c r="P555" s="62"/>
      <c r="Q555" s="62"/>
      <c r="R555" s="81"/>
      <c r="S555" s="81">
        <f t="shared" si="52"/>
        <v>0</v>
      </c>
      <c r="T555" s="81"/>
      <c r="U555" s="81">
        <f t="shared" si="53"/>
        <v>0</v>
      </c>
      <c r="V555" s="81"/>
      <c r="W555" s="81">
        <f t="shared" si="54"/>
        <v>0</v>
      </c>
      <c r="X555" s="81"/>
      <c r="Y555" s="81">
        <f t="shared" si="55"/>
        <v>0</v>
      </c>
      <c r="Z555" s="81"/>
      <c r="AA555" s="81"/>
      <c r="AB555" s="81"/>
      <c r="AC555" s="62"/>
    </row>
    <row r="556" spans="1:29" s="77" customFormat="1" x14ac:dyDescent="0.25">
      <c r="A556" s="62">
        <v>553</v>
      </c>
      <c r="B556" s="62">
        <v>7007</v>
      </c>
      <c r="C556" s="62">
        <v>3</v>
      </c>
      <c r="D556" s="77" t="s">
        <v>253</v>
      </c>
      <c r="E556" s="77" t="s">
        <v>270</v>
      </c>
      <c r="F556" s="62"/>
      <c r="G556" s="62" t="s">
        <v>52</v>
      </c>
      <c r="H556" s="77" t="s">
        <v>271</v>
      </c>
      <c r="I556" s="62">
        <v>1</v>
      </c>
      <c r="J556" s="62">
        <v>1</v>
      </c>
      <c r="K556" s="62" t="s">
        <v>47</v>
      </c>
      <c r="L556" s="62" t="s">
        <v>61</v>
      </c>
      <c r="M556" s="62" t="s">
        <v>53</v>
      </c>
      <c r="N556" s="62" t="s">
        <v>60</v>
      </c>
      <c r="O556" s="62"/>
      <c r="P556" s="62"/>
      <c r="Q556" s="62"/>
      <c r="R556" s="81"/>
      <c r="S556" s="81">
        <f t="shared" si="52"/>
        <v>0</v>
      </c>
      <c r="T556" s="81"/>
      <c r="U556" s="81">
        <f t="shared" si="53"/>
        <v>0</v>
      </c>
      <c r="V556" s="81"/>
      <c r="W556" s="81">
        <f t="shared" si="54"/>
        <v>0</v>
      </c>
      <c r="X556" s="81"/>
      <c r="Y556" s="81">
        <f t="shared" si="55"/>
        <v>0</v>
      </c>
      <c r="Z556" s="81"/>
      <c r="AA556" s="81"/>
      <c r="AB556" s="81"/>
      <c r="AC556" s="62"/>
    </row>
    <row r="557" spans="1:29" s="77" customFormat="1" x14ac:dyDescent="0.25">
      <c r="A557" s="62">
        <v>554</v>
      </c>
      <c r="B557" s="62">
        <v>7008</v>
      </c>
      <c r="C557" s="62">
        <v>3</v>
      </c>
      <c r="D557" s="77" t="s">
        <v>253</v>
      </c>
      <c r="E557" s="77" t="s">
        <v>216</v>
      </c>
      <c r="F557" s="62"/>
      <c r="G557" s="62" t="s">
        <v>52</v>
      </c>
      <c r="H557" s="77" t="s">
        <v>217</v>
      </c>
      <c r="I557" s="62">
        <v>1</v>
      </c>
      <c r="J557" s="62">
        <v>1</v>
      </c>
      <c r="K557" s="62" t="s">
        <v>47</v>
      </c>
      <c r="L557" s="62" t="s">
        <v>61</v>
      </c>
      <c r="M557" s="62" t="s">
        <v>53</v>
      </c>
      <c r="N557" s="62" t="s">
        <v>60</v>
      </c>
      <c r="O557" s="62"/>
      <c r="P557" s="62" t="s">
        <v>211</v>
      </c>
      <c r="Q557" s="62" t="s">
        <v>218</v>
      </c>
      <c r="R557" s="81"/>
      <c r="S557" s="81">
        <f t="shared" si="52"/>
        <v>0</v>
      </c>
      <c r="T557" s="81"/>
      <c r="U557" s="81">
        <f t="shared" si="53"/>
        <v>0</v>
      </c>
      <c r="V557" s="81"/>
      <c r="W557" s="81">
        <f t="shared" si="54"/>
        <v>0</v>
      </c>
      <c r="X557" s="81"/>
      <c r="Y557" s="81">
        <f t="shared" si="55"/>
        <v>0</v>
      </c>
      <c r="Z557" s="81"/>
      <c r="AA557" s="81"/>
      <c r="AB557" s="81"/>
      <c r="AC557" s="62"/>
    </row>
    <row r="558" spans="1:29" s="77" customFormat="1" x14ac:dyDescent="0.25">
      <c r="A558" s="62">
        <v>555</v>
      </c>
      <c r="B558" s="62">
        <v>7009</v>
      </c>
      <c r="C558" s="62">
        <v>3</v>
      </c>
      <c r="D558" s="77" t="s">
        <v>253</v>
      </c>
      <c r="E558" s="77" t="s">
        <v>272</v>
      </c>
      <c r="F558" s="62"/>
      <c r="G558" s="62" t="s">
        <v>52</v>
      </c>
      <c r="H558" s="77" t="s">
        <v>273</v>
      </c>
      <c r="I558" s="62">
        <v>1</v>
      </c>
      <c r="J558" s="62">
        <v>1</v>
      </c>
      <c r="K558" s="62" t="s">
        <v>47</v>
      </c>
      <c r="L558" s="62" t="s">
        <v>61</v>
      </c>
      <c r="M558" s="62" t="s">
        <v>53</v>
      </c>
      <c r="N558" s="62" t="s">
        <v>60</v>
      </c>
      <c r="O558" s="62"/>
      <c r="P558" s="62" t="s">
        <v>275</v>
      </c>
      <c r="Q558" s="62" t="s">
        <v>274</v>
      </c>
      <c r="R558" s="81"/>
      <c r="S558" s="81">
        <f t="shared" si="52"/>
        <v>0</v>
      </c>
      <c r="T558" s="81"/>
      <c r="U558" s="81">
        <f t="shared" si="53"/>
        <v>0</v>
      </c>
      <c r="V558" s="81"/>
      <c r="W558" s="81">
        <f t="shared" si="54"/>
        <v>0</v>
      </c>
      <c r="X558" s="81"/>
      <c r="Y558" s="81">
        <f t="shared" si="55"/>
        <v>0</v>
      </c>
      <c r="Z558" s="81"/>
      <c r="AA558" s="81"/>
      <c r="AB558" s="81"/>
      <c r="AC558" s="62"/>
    </row>
    <row r="559" spans="1:29" s="77" customFormat="1" x14ac:dyDescent="0.25">
      <c r="A559" s="62">
        <v>556</v>
      </c>
      <c r="B559" s="62">
        <v>7010</v>
      </c>
      <c r="C559" s="62">
        <v>3</v>
      </c>
      <c r="D559" s="77" t="s">
        <v>253</v>
      </c>
      <c r="E559" s="77" t="s">
        <v>276</v>
      </c>
      <c r="F559" s="62"/>
      <c r="G559" s="62" t="s">
        <v>52</v>
      </c>
      <c r="H559" s="77" t="s">
        <v>277</v>
      </c>
      <c r="I559" s="62">
        <v>1</v>
      </c>
      <c r="J559" s="62">
        <v>1</v>
      </c>
      <c r="K559" s="62" t="s">
        <v>47</v>
      </c>
      <c r="L559" s="62" t="s">
        <v>61</v>
      </c>
      <c r="M559" s="62" t="s">
        <v>53</v>
      </c>
      <c r="N559" s="62" t="s">
        <v>60</v>
      </c>
      <c r="O559" s="62"/>
      <c r="P559" s="62" t="s">
        <v>211</v>
      </c>
      <c r="Q559" s="62" t="s">
        <v>278</v>
      </c>
      <c r="R559" s="81"/>
      <c r="S559" s="81">
        <f t="shared" si="52"/>
        <v>0</v>
      </c>
      <c r="T559" s="81"/>
      <c r="U559" s="81">
        <f t="shared" si="53"/>
        <v>0</v>
      </c>
      <c r="V559" s="81"/>
      <c r="W559" s="81">
        <f t="shared" si="54"/>
        <v>0</v>
      </c>
      <c r="X559" s="81"/>
      <c r="Y559" s="81">
        <f t="shared" si="55"/>
        <v>0</v>
      </c>
      <c r="Z559" s="81"/>
      <c r="AA559" s="81"/>
      <c r="AB559" s="81"/>
      <c r="AC559" s="62"/>
    </row>
    <row r="560" spans="1:29" s="77" customFormat="1" x14ac:dyDescent="0.25">
      <c r="A560" s="62">
        <v>557</v>
      </c>
      <c r="B560" s="62">
        <v>7011</v>
      </c>
      <c r="C560" s="62">
        <v>3</v>
      </c>
      <c r="D560" s="77" t="s">
        <v>253</v>
      </c>
      <c r="E560" s="77" t="s">
        <v>279</v>
      </c>
      <c r="F560" s="62"/>
      <c r="G560" s="62" t="s">
        <v>52</v>
      </c>
      <c r="H560" s="77" t="s">
        <v>280</v>
      </c>
      <c r="I560" s="62">
        <v>1</v>
      </c>
      <c r="J560" s="62">
        <v>1</v>
      </c>
      <c r="K560" s="62" t="s">
        <v>47</v>
      </c>
      <c r="L560" s="62" t="s">
        <v>61</v>
      </c>
      <c r="M560" s="62" t="s">
        <v>53</v>
      </c>
      <c r="N560" s="62" t="s">
        <v>60</v>
      </c>
      <c r="O560" s="62"/>
      <c r="P560" s="62" t="s">
        <v>211</v>
      </c>
      <c r="Q560" s="62" t="s">
        <v>281</v>
      </c>
      <c r="R560" s="81"/>
      <c r="S560" s="81">
        <f t="shared" si="52"/>
        <v>0</v>
      </c>
      <c r="T560" s="81"/>
      <c r="U560" s="81">
        <f t="shared" si="53"/>
        <v>0</v>
      </c>
      <c r="V560" s="81"/>
      <c r="W560" s="81">
        <f t="shared" si="54"/>
        <v>0</v>
      </c>
      <c r="X560" s="81"/>
      <c r="Y560" s="81">
        <f t="shared" si="55"/>
        <v>0</v>
      </c>
      <c r="Z560" s="81"/>
      <c r="AA560" s="81"/>
      <c r="AB560" s="81"/>
      <c r="AC560" s="62"/>
    </row>
    <row r="561" spans="1:30" s="77" customFormat="1" x14ac:dyDescent="0.25">
      <c r="A561" s="62">
        <v>558</v>
      </c>
      <c r="B561" s="62">
        <v>7012</v>
      </c>
      <c r="C561" s="62">
        <v>3</v>
      </c>
      <c r="D561" s="77" t="s">
        <v>253</v>
      </c>
      <c r="E561" s="77" t="s">
        <v>282</v>
      </c>
      <c r="F561" s="62"/>
      <c r="G561" s="62" t="s">
        <v>56</v>
      </c>
      <c r="H561" s="77" t="s">
        <v>283</v>
      </c>
      <c r="I561" s="62">
        <v>1</v>
      </c>
      <c r="J561" s="62">
        <v>1</v>
      </c>
      <c r="K561" s="62" t="s">
        <v>47</v>
      </c>
      <c r="L561" s="62" t="s">
        <v>61</v>
      </c>
      <c r="M561" s="62" t="s">
        <v>53</v>
      </c>
      <c r="N561" s="62" t="s">
        <v>60</v>
      </c>
      <c r="O561" s="62"/>
      <c r="P561" s="62" t="s">
        <v>211</v>
      </c>
      <c r="Q561" s="62" t="s">
        <v>284</v>
      </c>
      <c r="R561" s="81"/>
      <c r="S561" s="81">
        <f t="shared" si="52"/>
        <v>0</v>
      </c>
      <c r="T561" s="81"/>
      <c r="U561" s="81">
        <f t="shared" si="53"/>
        <v>0</v>
      </c>
      <c r="V561" s="81"/>
      <c r="W561" s="81">
        <f t="shared" si="54"/>
        <v>0</v>
      </c>
      <c r="X561" s="81"/>
      <c r="Y561" s="81">
        <f t="shared" si="55"/>
        <v>0</v>
      </c>
      <c r="Z561" s="81"/>
      <c r="AA561" s="81"/>
      <c r="AB561" s="81"/>
      <c r="AC561" s="62"/>
    </row>
    <row r="562" spans="1:30" s="77" customFormat="1" x14ac:dyDescent="0.25">
      <c r="A562" s="62">
        <v>559</v>
      </c>
      <c r="B562" s="62">
        <v>7013</v>
      </c>
      <c r="C562" s="62">
        <v>3</v>
      </c>
      <c r="D562" s="77" t="s">
        <v>253</v>
      </c>
      <c r="E562" s="77" t="s">
        <v>63</v>
      </c>
      <c r="F562" s="62"/>
      <c r="G562" s="62" t="s">
        <v>65</v>
      </c>
      <c r="H562" s="77" t="s">
        <v>64</v>
      </c>
      <c r="I562" s="62">
        <v>1</v>
      </c>
      <c r="J562" s="62">
        <v>1</v>
      </c>
      <c r="K562" s="62" t="s">
        <v>47</v>
      </c>
      <c r="L562" s="62" t="s">
        <v>61</v>
      </c>
      <c r="M562" s="62" t="s">
        <v>53</v>
      </c>
      <c r="N562" s="62" t="s">
        <v>60</v>
      </c>
      <c r="O562" s="62"/>
      <c r="P562" s="62"/>
      <c r="Q562" s="62"/>
      <c r="R562" s="81"/>
      <c r="S562" s="81">
        <f t="shared" si="52"/>
        <v>0</v>
      </c>
      <c r="T562" s="81"/>
      <c r="U562" s="81">
        <f t="shared" si="53"/>
        <v>0</v>
      </c>
      <c r="V562" s="81"/>
      <c r="W562" s="81">
        <f t="shared" si="54"/>
        <v>0</v>
      </c>
      <c r="X562" s="81"/>
      <c r="Y562" s="81">
        <f t="shared" si="55"/>
        <v>0</v>
      </c>
      <c r="Z562" s="81"/>
      <c r="AA562" s="81"/>
      <c r="AB562" s="81"/>
      <c r="AC562" s="62"/>
    </row>
    <row r="563" spans="1:30" s="77" customFormat="1" x14ac:dyDescent="0.25">
      <c r="A563" s="62">
        <v>560</v>
      </c>
      <c r="B563" s="62">
        <v>7014</v>
      </c>
      <c r="C563" s="62">
        <v>3</v>
      </c>
      <c r="D563" s="77" t="s">
        <v>253</v>
      </c>
      <c r="E563" s="77" t="s">
        <v>285</v>
      </c>
      <c r="F563" s="62"/>
      <c r="G563" s="62" t="s">
        <v>116</v>
      </c>
      <c r="H563" s="77" t="s">
        <v>286</v>
      </c>
      <c r="I563" s="62">
        <v>1</v>
      </c>
      <c r="J563" s="62">
        <v>1</v>
      </c>
      <c r="K563" s="62" t="s">
        <v>47</v>
      </c>
      <c r="L563" s="62" t="s">
        <v>61</v>
      </c>
      <c r="M563" s="62" t="s">
        <v>53</v>
      </c>
      <c r="N563" s="62" t="s">
        <v>60</v>
      </c>
      <c r="O563" s="62"/>
      <c r="P563" s="62"/>
      <c r="Q563" s="62"/>
      <c r="R563" s="81"/>
      <c r="S563" s="81">
        <f t="shared" si="52"/>
        <v>0</v>
      </c>
      <c r="T563" s="81"/>
      <c r="U563" s="81">
        <f t="shared" si="53"/>
        <v>0</v>
      </c>
      <c r="V563" s="81"/>
      <c r="W563" s="81">
        <f t="shared" si="54"/>
        <v>0</v>
      </c>
      <c r="X563" s="81"/>
      <c r="Y563" s="81">
        <f t="shared" si="55"/>
        <v>0</v>
      </c>
      <c r="Z563" s="81"/>
      <c r="AA563" s="81"/>
      <c r="AB563" s="81"/>
      <c r="AC563" s="62"/>
    </row>
    <row r="564" spans="1:30" s="77" customFormat="1" x14ac:dyDescent="0.25">
      <c r="A564" s="62">
        <v>561</v>
      </c>
      <c r="B564" s="62">
        <v>7001</v>
      </c>
      <c r="C564" s="62">
        <v>2</v>
      </c>
      <c r="D564" s="77" t="s">
        <v>632</v>
      </c>
      <c r="E564" s="77" t="s">
        <v>77</v>
      </c>
      <c r="F564" s="62"/>
      <c r="G564" s="62" t="s">
        <v>79</v>
      </c>
      <c r="H564" s="77" t="s">
        <v>78</v>
      </c>
      <c r="I564" s="62">
        <v>1</v>
      </c>
      <c r="J564" s="62">
        <v>1</v>
      </c>
      <c r="K564" s="62" t="s">
        <v>47</v>
      </c>
      <c r="L564" s="62" t="s">
        <v>61</v>
      </c>
      <c r="M564" s="62" t="s">
        <v>53</v>
      </c>
      <c r="N564" s="62" t="s">
        <v>60</v>
      </c>
      <c r="O564" s="62"/>
      <c r="P564" s="62"/>
      <c r="Q564" s="62"/>
      <c r="R564" s="81"/>
      <c r="S564" s="81">
        <f t="shared" si="52"/>
        <v>0</v>
      </c>
      <c r="T564" s="81"/>
      <c r="U564" s="81">
        <f t="shared" si="53"/>
        <v>0</v>
      </c>
      <c r="V564" s="81"/>
      <c r="W564" s="81">
        <f t="shared" si="54"/>
        <v>0</v>
      </c>
      <c r="X564" s="81"/>
      <c r="Y564" s="81">
        <f t="shared" si="55"/>
        <v>0</v>
      </c>
      <c r="Z564" s="81"/>
      <c r="AA564" s="81"/>
      <c r="AB564" s="81"/>
      <c r="AC564" s="62"/>
    </row>
    <row r="565" spans="1:30" s="77" customFormat="1" x14ac:dyDescent="0.25">
      <c r="A565" s="62">
        <v>562</v>
      </c>
      <c r="B565" s="62">
        <v>7002</v>
      </c>
      <c r="C565" s="62">
        <v>2</v>
      </c>
      <c r="D565" s="77" t="s">
        <v>632</v>
      </c>
      <c r="E565" s="77" t="s">
        <v>74</v>
      </c>
      <c r="F565" s="62"/>
      <c r="G565" s="62" t="s">
        <v>76</v>
      </c>
      <c r="H565" s="77" t="s">
        <v>75</v>
      </c>
      <c r="I565" s="62">
        <v>1</v>
      </c>
      <c r="J565" s="62">
        <v>1</v>
      </c>
      <c r="K565" s="62" t="s">
        <v>47</v>
      </c>
      <c r="L565" s="62" t="s">
        <v>61</v>
      </c>
      <c r="M565" s="62" t="s">
        <v>53</v>
      </c>
      <c r="N565" s="62" t="s">
        <v>60</v>
      </c>
      <c r="O565" s="62"/>
      <c r="P565" s="62"/>
      <c r="Q565" s="62"/>
      <c r="R565" s="81"/>
      <c r="S565" s="81">
        <f t="shared" si="52"/>
        <v>0</v>
      </c>
      <c r="T565" s="81"/>
      <c r="U565" s="81">
        <f t="shared" si="53"/>
        <v>0</v>
      </c>
      <c r="V565" s="81"/>
      <c r="W565" s="81">
        <f t="shared" si="54"/>
        <v>0</v>
      </c>
      <c r="X565" s="81"/>
      <c r="Y565" s="81">
        <f t="shared" si="55"/>
        <v>0</v>
      </c>
      <c r="Z565" s="81"/>
      <c r="AA565" s="81"/>
      <c r="AB565" s="81"/>
      <c r="AC565" s="62"/>
    </row>
    <row r="566" spans="1:30" s="77" customFormat="1" x14ac:dyDescent="0.25">
      <c r="A566" s="61">
        <v>563</v>
      </c>
      <c r="B566" s="61">
        <v>121</v>
      </c>
      <c r="C566" s="61">
        <v>1</v>
      </c>
      <c r="D566" s="76" t="s">
        <v>49</v>
      </c>
      <c r="E566" s="76" t="s">
        <v>644</v>
      </c>
      <c r="F566" s="61" t="s">
        <v>971</v>
      </c>
      <c r="G566" s="61" t="s">
        <v>52</v>
      </c>
      <c r="H566" s="76" t="s">
        <v>645</v>
      </c>
      <c r="I566" s="61">
        <v>1</v>
      </c>
      <c r="J566" s="61">
        <v>1</v>
      </c>
      <c r="K566" s="61" t="s">
        <v>47</v>
      </c>
      <c r="L566" s="61" t="s">
        <v>51</v>
      </c>
      <c r="M566" s="61" t="s">
        <v>53</v>
      </c>
      <c r="N566" s="61" t="s">
        <v>48</v>
      </c>
      <c r="O566" s="61" t="s">
        <v>969</v>
      </c>
      <c r="P566" s="61"/>
      <c r="Q566" s="61"/>
      <c r="R566" s="80">
        <f>VLOOKUP(E:E,'[1]853-334065-009'!$A:$F,6,0)</f>
        <v>63.828599999999994</v>
      </c>
      <c r="S566" s="80">
        <f t="shared" si="52"/>
        <v>63.828599999999994</v>
      </c>
      <c r="T566" s="80">
        <f>VLOOKUP(E:E,'[1]853-334065-009'!$A:$H,8,0)</f>
        <v>62.148900000000005</v>
      </c>
      <c r="U566" s="80">
        <f t="shared" si="53"/>
        <v>62.148900000000005</v>
      </c>
      <c r="V566" s="80">
        <f>VLOOKUP(E:E,'[1]853-334065-009'!$A:$J,10,0)</f>
        <v>60.469200000000008</v>
      </c>
      <c r="W566" s="80">
        <f t="shared" si="54"/>
        <v>60.469200000000008</v>
      </c>
      <c r="X566" s="80">
        <f>VLOOKUP(E:E,'[1]853-334065-009'!$A:$L,12,0)</f>
        <v>58.789500000000004</v>
      </c>
      <c r="Y566" s="80">
        <f t="shared" si="55"/>
        <v>58.789500000000004</v>
      </c>
      <c r="Z566" s="80">
        <f>VLOOKUP(E:E,'[2]costed bom'!$E$2:$AA$941,23,0)</f>
        <v>75</v>
      </c>
      <c r="AA566" s="80">
        <f>J566*Z566</f>
        <v>75</v>
      </c>
      <c r="AB566" s="80">
        <f>Y566-AA566</f>
        <v>-16.210499999999996</v>
      </c>
      <c r="AC566" s="61">
        <v>154</v>
      </c>
      <c r="AD566" s="76" t="s">
        <v>955</v>
      </c>
    </row>
    <row r="567" spans="1:30" s="77" customFormat="1" x14ac:dyDescent="0.25">
      <c r="A567" s="62">
        <v>564</v>
      </c>
      <c r="B567" s="62">
        <v>1</v>
      </c>
      <c r="C567" s="62">
        <v>2</v>
      </c>
      <c r="D567" s="77" t="s">
        <v>644</v>
      </c>
      <c r="E567" s="77" t="s">
        <v>646</v>
      </c>
      <c r="F567" s="62"/>
      <c r="G567" s="62" t="s">
        <v>52</v>
      </c>
      <c r="H567" s="77" t="s">
        <v>647</v>
      </c>
      <c r="I567" s="62">
        <v>6</v>
      </c>
      <c r="J567" s="62">
        <v>6</v>
      </c>
      <c r="K567" s="62" t="s">
        <v>191</v>
      </c>
      <c r="L567" s="62" t="s">
        <v>61</v>
      </c>
      <c r="M567" s="62" t="s">
        <v>53</v>
      </c>
      <c r="N567" s="62" t="s">
        <v>48</v>
      </c>
      <c r="O567" s="62"/>
      <c r="P567" s="62" t="s">
        <v>193</v>
      </c>
      <c r="Q567" s="62" t="s">
        <v>648</v>
      </c>
      <c r="R567" s="81"/>
      <c r="S567" s="81">
        <f t="shared" si="52"/>
        <v>0</v>
      </c>
      <c r="T567" s="81"/>
      <c r="U567" s="81">
        <f t="shared" si="53"/>
        <v>0</v>
      </c>
      <c r="V567" s="81"/>
      <c r="W567" s="81">
        <f t="shared" si="54"/>
        <v>0</v>
      </c>
      <c r="X567" s="81"/>
      <c r="Y567" s="81">
        <f t="shared" si="55"/>
        <v>0</v>
      </c>
      <c r="Z567" s="81"/>
      <c r="AA567" s="81"/>
      <c r="AB567" s="81"/>
      <c r="AC567" s="62"/>
    </row>
    <row r="568" spans="1:30" s="77" customFormat="1" x14ac:dyDescent="0.25">
      <c r="A568" s="62">
        <v>565</v>
      </c>
      <c r="B568" s="62">
        <v>2</v>
      </c>
      <c r="C568" s="62">
        <v>2</v>
      </c>
      <c r="D568" s="77" t="s">
        <v>644</v>
      </c>
      <c r="E568" s="77" t="s">
        <v>208</v>
      </c>
      <c r="F568" s="62"/>
      <c r="G568" s="62" t="s">
        <v>52</v>
      </c>
      <c r="H568" s="77" t="s">
        <v>209</v>
      </c>
      <c r="I568" s="62">
        <v>0.5</v>
      </c>
      <c r="J568" s="62">
        <v>0.5</v>
      </c>
      <c r="K568" s="62" t="s">
        <v>191</v>
      </c>
      <c r="L568" s="62" t="s">
        <v>61</v>
      </c>
      <c r="M568" s="62" t="s">
        <v>53</v>
      </c>
      <c r="N568" s="62" t="s">
        <v>48</v>
      </c>
      <c r="O568" s="62"/>
      <c r="P568" s="62" t="s">
        <v>211</v>
      </c>
      <c r="Q568" s="62" t="s">
        <v>210</v>
      </c>
      <c r="R568" s="81"/>
      <c r="S568" s="81">
        <f t="shared" si="52"/>
        <v>0</v>
      </c>
      <c r="T568" s="81"/>
      <c r="U568" s="81">
        <f t="shared" si="53"/>
        <v>0</v>
      </c>
      <c r="V568" s="81"/>
      <c r="W568" s="81">
        <f t="shared" si="54"/>
        <v>0</v>
      </c>
      <c r="X568" s="81"/>
      <c r="Y568" s="81">
        <f t="shared" si="55"/>
        <v>0</v>
      </c>
      <c r="Z568" s="81"/>
      <c r="AA568" s="81"/>
      <c r="AB568" s="81"/>
      <c r="AC568" s="62"/>
    </row>
    <row r="569" spans="1:30" s="77" customFormat="1" x14ac:dyDescent="0.25">
      <c r="A569" s="62">
        <v>566</v>
      </c>
      <c r="B569" s="62">
        <v>3</v>
      </c>
      <c r="C569" s="62">
        <v>2</v>
      </c>
      <c r="D569" s="77" t="s">
        <v>644</v>
      </c>
      <c r="E569" s="77" t="s">
        <v>219</v>
      </c>
      <c r="F569" s="62"/>
      <c r="G569" s="62" t="s">
        <v>52</v>
      </c>
      <c r="H569" s="77" t="s">
        <v>220</v>
      </c>
      <c r="I569" s="62">
        <v>0.5</v>
      </c>
      <c r="J569" s="62">
        <v>0.5</v>
      </c>
      <c r="K569" s="62" t="s">
        <v>191</v>
      </c>
      <c r="L569" s="62" t="s">
        <v>61</v>
      </c>
      <c r="M569" s="62" t="s">
        <v>53</v>
      </c>
      <c r="N569" s="62" t="s">
        <v>48</v>
      </c>
      <c r="O569" s="62"/>
      <c r="P569" s="62" t="s">
        <v>222</v>
      </c>
      <c r="Q569" s="62" t="s">
        <v>221</v>
      </c>
      <c r="R569" s="81"/>
      <c r="S569" s="81">
        <f t="shared" si="52"/>
        <v>0</v>
      </c>
      <c r="T569" s="81"/>
      <c r="U569" s="81">
        <f t="shared" si="53"/>
        <v>0</v>
      </c>
      <c r="V569" s="81"/>
      <c r="W569" s="81">
        <f t="shared" si="54"/>
        <v>0</v>
      </c>
      <c r="X569" s="81"/>
      <c r="Y569" s="81">
        <f t="shared" si="55"/>
        <v>0</v>
      </c>
      <c r="Z569" s="81"/>
      <c r="AA569" s="81"/>
      <c r="AB569" s="81"/>
      <c r="AC569" s="62"/>
    </row>
    <row r="570" spans="1:30" s="77" customFormat="1" x14ac:dyDescent="0.25">
      <c r="A570" s="62">
        <v>567</v>
      </c>
      <c r="B570" s="62">
        <v>4</v>
      </c>
      <c r="C570" s="62">
        <v>2</v>
      </c>
      <c r="D570" s="77" t="s">
        <v>644</v>
      </c>
      <c r="E570" s="77" t="s">
        <v>276</v>
      </c>
      <c r="F570" s="62"/>
      <c r="G570" s="62" t="s">
        <v>52</v>
      </c>
      <c r="H570" s="77" t="s">
        <v>277</v>
      </c>
      <c r="I570" s="62">
        <v>2</v>
      </c>
      <c r="J570" s="62">
        <v>2</v>
      </c>
      <c r="K570" s="62" t="s">
        <v>47</v>
      </c>
      <c r="L570" s="62" t="s">
        <v>61</v>
      </c>
      <c r="M570" s="62" t="s">
        <v>53</v>
      </c>
      <c r="N570" s="62" t="s">
        <v>48</v>
      </c>
      <c r="O570" s="62"/>
      <c r="P570" s="62" t="s">
        <v>211</v>
      </c>
      <c r="Q570" s="62" t="s">
        <v>278</v>
      </c>
      <c r="R570" s="81"/>
      <c r="S570" s="81">
        <f t="shared" si="52"/>
        <v>0</v>
      </c>
      <c r="T570" s="81"/>
      <c r="U570" s="81">
        <f t="shared" si="53"/>
        <v>0</v>
      </c>
      <c r="V570" s="81"/>
      <c r="W570" s="81">
        <f t="shared" si="54"/>
        <v>0</v>
      </c>
      <c r="X570" s="81"/>
      <c r="Y570" s="81">
        <f t="shared" si="55"/>
        <v>0</v>
      </c>
      <c r="Z570" s="81"/>
      <c r="AA570" s="81"/>
      <c r="AB570" s="81"/>
      <c r="AC570" s="62"/>
    </row>
    <row r="571" spans="1:30" s="77" customFormat="1" x14ac:dyDescent="0.25">
      <c r="A571" s="62">
        <v>568</v>
      </c>
      <c r="B571" s="62">
        <v>10</v>
      </c>
      <c r="C571" s="62">
        <v>2</v>
      </c>
      <c r="D571" s="77" t="s">
        <v>644</v>
      </c>
      <c r="E571" s="77" t="s">
        <v>553</v>
      </c>
      <c r="F571" s="62"/>
      <c r="G571" s="62" t="s">
        <v>52</v>
      </c>
      <c r="H571" s="77" t="s">
        <v>554</v>
      </c>
      <c r="I571" s="62">
        <v>1</v>
      </c>
      <c r="J571" s="62">
        <v>1</v>
      </c>
      <c r="K571" s="62" t="s">
        <v>47</v>
      </c>
      <c r="L571" s="62" t="s">
        <v>61</v>
      </c>
      <c r="M571" s="62" t="s">
        <v>53</v>
      </c>
      <c r="N571" s="62" t="s">
        <v>48</v>
      </c>
      <c r="O571" s="62"/>
      <c r="P571" s="62" t="s">
        <v>556</v>
      </c>
      <c r="Q571" s="62" t="s">
        <v>555</v>
      </c>
      <c r="R571" s="81"/>
      <c r="S571" s="81">
        <f t="shared" si="52"/>
        <v>0</v>
      </c>
      <c r="T571" s="81"/>
      <c r="U571" s="81">
        <f t="shared" si="53"/>
        <v>0</v>
      </c>
      <c r="V571" s="81"/>
      <c r="W571" s="81">
        <f t="shared" si="54"/>
        <v>0</v>
      </c>
      <c r="X571" s="81"/>
      <c r="Y571" s="81">
        <f t="shared" si="55"/>
        <v>0</v>
      </c>
      <c r="Z571" s="81"/>
      <c r="AA571" s="81"/>
      <c r="AB571" s="81"/>
      <c r="AC571" s="62"/>
    </row>
    <row r="572" spans="1:30" s="77" customFormat="1" x14ac:dyDescent="0.25">
      <c r="A572" s="62">
        <v>569</v>
      </c>
      <c r="B572" s="62">
        <v>11</v>
      </c>
      <c r="C572" s="62">
        <v>2</v>
      </c>
      <c r="D572" s="77" t="s">
        <v>644</v>
      </c>
      <c r="E572" s="77" t="s">
        <v>557</v>
      </c>
      <c r="F572" s="62"/>
      <c r="G572" s="62" t="s">
        <v>56</v>
      </c>
      <c r="H572" s="77" t="s">
        <v>558</v>
      </c>
      <c r="I572" s="62">
        <v>2</v>
      </c>
      <c r="J572" s="62">
        <v>2</v>
      </c>
      <c r="K572" s="62" t="s">
        <v>47</v>
      </c>
      <c r="L572" s="62" t="s">
        <v>61</v>
      </c>
      <c r="M572" s="62" t="s">
        <v>53</v>
      </c>
      <c r="N572" s="62" t="s">
        <v>48</v>
      </c>
      <c r="O572" s="62"/>
      <c r="P572" s="62" t="s">
        <v>556</v>
      </c>
      <c r="Q572" s="62" t="s">
        <v>559</v>
      </c>
      <c r="R572" s="81"/>
      <c r="S572" s="81">
        <f t="shared" si="52"/>
        <v>0</v>
      </c>
      <c r="T572" s="81"/>
      <c r="U572" s="81">
        <f t="shared" si="53"/>
        <v>0</v>
      </c>
      <c r="V572" s="81"/>
      <c r="W572" s="81">
        <f t="shared" si="54"/>
        <v>0</v>
      </c>
      <c r="X572" s="81"/>
      <c r="Y572" s="81">
        <f t="shared" si="55"/>
        <v>0</v>
      </c>
      <c r="Z572" s="81"/>
      <c r="AA572" s="81"/>
      <c r="AB572" s="81"/>
      <c r="AC572" s="62"/>
    </row>
    <row r="573" spans="1:30" s="77" customFormat="1" x14ac:dyDescent="0.25">
      <c r="A573" s="62">
        <v>570</v>
      </c>
      <c r="B573" s="62">
        <v>12</v>
      </c>
      <c r="C573" s="62">
        <v>2</v>
      </c>
      <c r="D573" s="77" t="s">
        <v>644</v>
      </c>
      <c r="E573" s="77" t="s">
        <v>327</v>
      </c>
      <c r="F573" s="62"/>
      <c r="G573" s="62" t="s">
        <v>56</v>
      </c>
      <c r="H573" s="77" t="s">
        <v>328</v>
      </c>
      <c r="I573" s="62">
        <v>2</v>
      </c>
      <c r="J573" s="62">
        <v>2</v>
      </c>
      <c r="K573" s="62" t="s">
        <v>47</v>
      </c>
      <c r="L573" s="62" t="s">
        <v>61</v>
      </c>
      <c r="M573" s="62" t="s">
        <v>53</v>
      </c>
      <c r="N573" s="62" t="s">
        <v>48</v>
      </c>
      <c r="O573" s="62"/>
      <c r="P573" s="62" t="s">
        <v>232</v>
      </c>
      <c r="Q573" s="62">
        <v>1727040097</v>
      </c>
      <c r="R573" s="81"/>
      <c r="S573" s="81">
        <f t="shared" si="52"/>
        <v>0</v>
      </c>
      <c r="T573" s="81"/>
      <c r="U573" s="81">
        <f t="shared" si="53"/>
        <v>0</v>
      </c>
      <c r="V573" s="81"/>
      <c r="W573" s="81">
        <f t="shared" si="54"/>
        <v>0</v>
      </c>
      <c r="X573" s="81"/>
      <c r="Y573" s="81">
        <f t="shared" si="55"/>
        <v>0</v>
      </c>
      <c r="Z573" s="81"/>
      <c r="AA573" s="81"/>
      <c r="AB573" s="81"/>
      <c r="AC573" s="62"/>
    </row>
    <row r="574" spans="1:30" s="77" customFormat="1" x14ac:dyDescent="0.25">
      <c r="A574" s="62">
        <v>571</v>
      </c>
      <c r="B574" s="62">
        <v>13</v>
      </c>
      <c r="C574" s="62">
        <v>2</v>
      </c>
      <c r="D574" s="77" t="s">
        <v>644</v>
      </c>
      <c r="E574" s="77" t="s">
        <v>300</v>
      </c>
      <c r="F574" s="62"/>
      <c r="G574" s="62" t="s">
        <v>52</v>
      </c>
      <c r="H574" s="77" t="s">
        <v>301</v>
      </c>
      <c r="I574" s="62">
        <v>0.5</v>
      </c>
      <c r="J574" s="62">
        <v>0.5</v>
      </c>
      <c r="K574" s="62" t="s">
        <v>191</v>
      </c>
      <c r="L574" s="62" t="s">
        <v>61</v>
      </c>
      <c r="M574" s="62" t="s">
        <v>53</v>
      </c>
      <c r="N574" s="62" t="s">
        <v>48</v>
      </c>
      <c r="O574" s="62"/>
      <c r="P574" s="62" t="s">
        <v>303</v>
      </c>
      <c r="Q574" s="62" t="s">
        <v>302</v>
      </c>
      <c r="R574" s="81"/>
      <c r="S574" s="81">
        <f t="shared" si="52"/>
        <v>0</v>
      </c>
      <c r="T574" s="81"/>
      <c r="U574" s="81">
        <f t="shared" si="53"/>
        <v>0</v>
      </c>
      <c r="V574" s="81"/>
      <c r="W574" s="81">
        <f t="shared" si="54"/>
        <v>0</v>
      </c>
      <c r="X574" s="81"/>
      <c r="Y574" s="81">
        <f t="shared" si="55"/>
        <v>0</v>
      </c>
      <c r="Z574" s="81"/>
      <c r="AA574" s="81"/>
      <c r="AB574" s="81"/>
      <c r="AC574" s="62"/>
    </row>
    <row r="575" spans="1:30" s="77" customFormat="1" x14ac:dyDescent="0.25">
      <c r="A575" s="62">
        <v>572</v>
      </c>
      <c r="B575" s="62">
        <v>14</v>
      </c>
      <c r="C575" s="62">
        <v>2</v>
      </c>
      <c r="D575" s="77" t="s">
        <v>644</v>
      </c>
      <c r="E575" s="77" t="s">
        <v>248</v>
      </c>
      <c r="F575" s="62"/>
      <c r="G575" s="62" t="s">
        <v>56</v>
      </c>
      <c r="H575" s="77" t="s">
        <v>249</v>
      </c>
      <c r="I575" s="62">
        <v>2</v>
      </c>
      <c r="J575" s="62">
        <v>2</v>
      </c>
      <c r="K575" s="62" t="s">
        <v>47</v>
      </c>
      <c r="L575" s="62" t="s">
        <v>61</v>
      </c>
      <c r="M575" s="62" t="s">
        <v>53</v>
      </c>
      <c r="N575" s="62" t="s">
        <v>48</v>
      </c>
      <c r="O575" s="62"/>
      <c r="P575" s="62" t="s">
        <v>232</v>
      </c>
      <c r="Q575" s="62">
        <v>1731120066</v>
      </c>
      <c r="R575" s="81"/>
      <c r="S575" s="81">
        <f t="shared" si="52"/>
        <v>0</v>
      </c>
      <c r="T575" s="81"/>
      <c r="U575" s="81">
        <f t="shared" si="53"/>
        <v>0</v>
      </c>
      <c r="V575" s="81"/>
      <c r="W575" s="81">
        <f t="shared" si="54"/>
        <v>0</v>
      </c>
      <c r="X575" s="81"/>
      <c r="Y575" s="81">
        <f t="shared" si="55"/>
        <v>0</v>
      </c>
      <c r="Z575" s="81"/>
      <c r="AA575" s="81"/>
      <c r="AB575" s="81"/>
      <c r="AC575" s="62"/>
    </row>
    <row r="576" spans="1:30" s="77" customFormat="1" x14ac:dyDescent="0.25">
      <c r="A576" s="62">
        <v>573</v>
      </c>
      <c r="B576" s="62">
        <v>20</v>
      </c>
      <c r="C576" s="62">
        <v>2</v>
      </c>
      <c r="D576" s="77" t="s">
        <v>644</v>
      </c>
      <c r="E576" s="77" t="s">
        <v>649</v>
      </c>
      <c r="F576" s="62"/>
      <c r="G576" s="62" t="s">
        <v>65</v>
      </c>
      <c r="H576" s="77" t="s">
        <v>650</v>
      </c>
      <c r="I576" s="62">
        <v>1</v>
      </c>
      <c r="J576" s="62">
        <v>1</v>
      </c>
      <c r="K576" s="62" t="s">
        <v>47</v>
      </c>
      <c r="L576" s="62" t="s">
        <v>61</v>
      </c>
      <c r="M576" s="62" t="s">
        <v>53</v>
      </c>
      <c r="N576" s="62" t="s">
        <v>48</v>
      </c>
      <c r="O576" s="62"/>
      <c r="P576" s="62" t="s">
        <v>652</v>
      </c>
      <c r="Q576" s="62" t="s">
        <v>651</v>
      </c>
      <c r="R576" s="81"/>
      <c r="S576" s="81">
        <f t="shared" si="52"/>
        <v>0</v>
      </c>
      <c r="T576" s="81"/>
      <c r="U576" s="81">
        <f t="shared" si="53"/>
        <v>0</v>
      </c>
      <c r="V576" s="81"/>
      <c r="W576" s="81">
        <f t="shared" si="54"/>
        <v>0</v>
      </c>
      <c r="X576" s="81"/>
      <c r="Y576" s="81">
        <f t="shared" si="55"/>
        <v>0</v>
      </c>
      <c r="Z576" s="81"/>
      <c r="AA576" s="81"/>
      <c r="AB576" s="81"/>
      <c r="AC576" s="62"/>
    </row>
    <row r="577" spans="1:29" s="77" customFormat="1" x14ac:dyDescent="0.25">
      <c r="A577" s="62">
        <v>574</v>
      </c>
      <c r="B577" s="62">
        <v>21</v>
      </c>
      <c r="C577" s="62">
        <v>2</v>
      </c>
      <c r="D577" s="77" t="s">
        <v>644</v>
      </c>
      <c r="E577" s="77" t="s">
        <v>638</v>
      </c>
      <c r="F577" s="62"/>
      <c r="G577" s="62" t="s">
        <v>52</v>
      </c>
      <c r="H577" s="77" t="s">
        <v>639</v>
      </c>
      <c r="I577" s="62">
        <v>2</v>
      </c>
      <c r="J577" s="62">
        <v>2</v>
      </c>
      <c r="K577" s="62" t="s">
        <v>47</v>
      </c>
      <c r="L577" s="62" t="s">
        <v>61</v>
      </c>
      <c r="M577" s="62" t="s">
        <v>53</v>
      </c>
      <c r="N577" s="62" t="s">
        <v>48</v>
      </c>
      <c r="O577" s="62"/>
      <c r="P577" s="62" t="s">
        <v>637</v>
      </c>
      <c r="Q577" s="62" t="s">
        <v>640</v>
      </c>
      <c r="R577" s="81"/>
      <c r="S577" s="81">
        <f t="shared" si="52"/>
        <v>0</v>
      </c>
      <c r="T577" s="81"/>
      <c r="U577" s="81">
        <f t="shared" si="53"/>
        <v>0</v>
      </c>
      <c r="V577" s="81"/>
      <c r="W577" s="81">
        <f t="shared" si="54"/>
        <v>0</v>
      </c>
      <c r="X577" s="81"/>
      <c r="Y577" s="81">
        <f t="shared" si="55"/>
        <v>0</v>
      </c>
      <c r="Z577" s="81"/>
      <c r="AA577" s="81"/>
      <c r="AB577" s="81"/>
      <c r="AC577" s="62"/>
    </row>
    <row r="578" spans="1:29" s="77" customFormat="1" x14ac:dyDescent="0.25">
      <c r="A578" s="62">
        <v>575</v>
      </c>
      <c r="B578" s="62">
        <v>7000</v>
      </c>
      <c r="C578" s="62">
        <v>2</v>
      </c>
      <c r="D578" s="77" t="s">
        <v>644</v>
      </c>
      <c r="E578" s="77" t="s">
        <v>653</v>
      </c>
      <c r="F578" s="62"/>
      <c r="G578" s="62" t="s">
        <v>52</v>
      </c>
      <c r="H578" s="77" t="s">
        <v>654</v>
      </c>
      <c r="I578" s="62">
        <v>1</v>
      </c>
      <c r="J578" s="62">
        <v>1</v>
      </c>
      <c r="K578" s="62" t="s">
        <v>47</v>
      </c>
      <c r="L578" s="62" t="s">
        <v>51</v>
      </c>
      <c r="M578" s="62" t="s">
        <v>53</v>
      </c>
      <c r="N578" s="62" t="s">
        <v>60</v>
      </c>
      <c r="O578" s="62"/>
      <c r="P578" s="62"/>
      <c r="Q578" s="62"/>
      <c r="R578" s="81"/>
      <c r="S578" s="81">
        <f t="shared" si="52"/>
        <v>0</v>
      </c>
      <c r="T578" s="81"/>
      <c r="U578" s="81">
        <f t="shared" si="53"/>
        <v>0</v>
      </c>
      <c r="V578" s="81"/>
      <c r="W578" s="81">
        <f t="shared" si="54"/>
        <v>0</v>
      </c>
      <c r="X578" s="81"/>
      <c r="Y578" s="81">
        <f t="shared" si="55"/>
        <v>0</v>
      </c>
      <c r="Z578" s="81"/>
      <c r="AA578" s="81"/>
      <c r="AB578" s="81"/>
      <c r="AC578" s="62"/>
    </row>
    <row r="579" spans="1:29" s="77" customFormat="1" x14ac:dyDescent="0.25">
      <c r="A579" s="62">
        <v>576</v>
      </c>
      <c r="B579" s="62">
        <v>7001</v>
      </c>
      <c r="C579" s="62">
        <v>2</v>
      </c>
      <c r="D579" s="77" t="s">
        <v>644</v>
      </c>
      <c r="E579" s="77" t="s">
        <v>253</v>
      </c>
      <c r="F579" s="62"/>
      <c r="G579" s="62" t="s">
        <v>255</v>
      </c>
      <c r="H579" s="77" t="s">
        <v>254</v>
      </c>
      <c r="I579" s="62">
        <v>1</v>
      </c>
      <c r="J579" s="62">
        <v>1</v>
      </c>
      <c r="K579" s="62" t="s">
        <v>47</v>
      </c>
      <c r="L579" s="62" t="s">
        <v>61</v>
      </c>
      <c r="M579" s="62" t="s">
        <v>53</v>
      </c>
      <c r="N579" s="62" t="s">
        <v>60</v>
      </c>
      <c r="O579" s="62"/>
      <c r="P579" s="62"/>
      <c r="Q579" s="62"/>
      <c r="R579" s="81"/>
      <c r="S579" s="81">
        <f t="shared" si="52"/>
        <v>0</v>
      </c>
      <c r="T579" s="81"/>
      <c r="U579" s="81">
        <f t="shared" si="53"/>
        <v>0</v>
      </c>
      <c r="V579" s="81"/>
      <c r="W579" s="81">
        <f t="shared" si="54"/>
        <v>0</v>
      </c>
      <c r="X579" s="81"/>
      <c r="Y579" s="81">
        <f t="shared" si="55"/>
        <v>0</v>
      </c>
      <c r="Z579" s="81"/>
      <c r="AA579" s="81"/>
      <c r="AB579" s="81"/>
      <c r="AC579" s="62"/>
    </row>
    <row r="580" spans="1:29" s="77" customFormat="1" x14ac:dyDescent="0.25">
      <c r="A580" s="62">
        <v>577</v>
      </c>
      <c r="B580" s="62">
        <v>7000</v>
      </c>
      <c r="C580" s="62">
        <v>3</v>
      </c>
      <c r="D580" s="77" t="s">
        <v>253</v>
      </c>
      <c r="E580" s="77" t="s">
        <v>77</v>
      </c>
      <c r="F580" s="62"/>
      <c r="G580" s="62" t="s">
        <v>79</v>
      </c>
      <c r="H580" s="77" t="s">
        <v>78</v>
      </c>
      <c r="I580" s="62">
        <v>1</v>
      </c>
      <c r="J580" s="62">
        <v>1</v>
      </c>
      <c r="K580" s="62" t="s">
        <v>47</v>
      </c>
      <c r="L580" s="62" t="s">
        <v>61</v>
      </c>
      <c r="M580" s="62" t="s">
        <v>53</v>
      </c>
      <c r="N580" s="62" t="s">
        <v>60</v>
      </c>
      <c r="O580" s="62"/>
      <c r="P580" s="62"/>
      <c r="Q580" s="62"/>
      <c r="R580" s="81"/>
      <c r="S580" s="81">
        <f t="shared" ref="S580:S643" si="56">J580*R580</f>
        <v>0</v>
      </c>
      <c r="T580" s="81"/>
      <c r="U580" s="81">
        <f t="shared" ref="U580:U643" si="57">J580*T580</f>
        <v>0</v>
      </c>
      <c r="V580" s="81"/>
      <c r="W580" s="81">
        <f t="shared" ref="W580:W643" si="58">J580*V580</f>
        <v>0</v>
      </c>
      <c r="X580" s="81"/>
      <c r="Y580" s="81">
        <f t="shared" ref="Y580:Y643" si="59">J580*X580</f>
        <v>0</v>
      </c>
      <c r="Z580" s="81"/>
      <c r="AA580" s="81"/>
      <c r="AB580" s="81"/>
      <c r="AC580" s="62"/>
    </row>
    <row r="581" spans="1:29" s="77" customFormat="1" x14ac:dyDescent="0.25">
      <c r="A581" s="62">
        <v>578</v>
      </c>
      <c r="B581" s="62">
        <v>7002</v>
      </c>
      <c r="C581" s="62">
        <v>3</v>
      </c>
      <c r="D581" s="77" t="s">
        <v>253</v>
      </c>
      <c r="E581" s="77" t="s">
        <v>256</v>
      </c>
      <c r="F581" s="62"/>
      <c r="G581" s="62" t="s">
        <v>52</v>
      </c>
      <c r="H581" s="77" t="s">
        <v>257</v>
      </c>
      <c r="I581" s="62">
        <v>1</v>
      </c>
      <c r="J581" s="62">
        <v>1</v>
      </c>
      <c r="K581" s="62" t="s">
        <v>47</v>
      </c>
      <c r="L581" s="62" t="s">
        <v>61</v>
      </c>
      <c r="M581" s="62" t="s">
        <v>53</v>
      </c>
      <c r="N581" s="62" t="s">
        <v>60</v>
      </c>
      <c r="O581" s="62"/>
      <c r="P581" s="62" t="s">
        <v>258</v>
      </c>
      <c r="Q581" s="62">
        <v>14270</v>
      </c>
      <c r="R581" s="81"/>
      <c r="S581" s="81">
        <f t="shared" si="56"/>
        <v>0</v>
      </c>
      <c r="T581" s="81"/>
      <c r="U581" s="81">
        <f t="shared" si="57"/>
        <v>0</v>
      </c>
      <c r="V581" s="81"/>
      <c r="W581" s="81">
        <f t="shared" si="58"/>
        <v>0</v>
      </c>
      <c r="X581" s="81"/>
      <c r="Y581" s="81">
        <f t="shared" si="59"/>
        <v>0</v>
      </c>
      <c r="Z581" s="81"/>
      <c r="AA581" s="81"/>
      <c r="AB581" s="81"/>
      <c r="AC581" s="62"/>
    </row>
    <row r="582" spans="1:29" s="77" customFormat="1" x14ac:dyDescent="0.25">
      <c r="A582" s="62">
        <v>579</v>
      </c>
      <c r="B582" s="62">
        <v>7003</v>
      </c>
      <c r="C582" s="62">
        <v>3</v>
      </c>
      <c r="D582" s="77" t="s">
        <v>253</v>
      </c>
      <c r="E582" s="77" t="s">
        <v>259</v>
      </c>
      <c r="F582" s="62"/>
      <c r="G582" s="62" t="s">
        <v>52</v>
      </c>
      <c r="H582" s="77" t="s">
        <v>260</v>
      </c>
      <c r="I582" s="62">
        <v>1</v>
      </c>
      <c r="J582" s="62">
        <v>1</v>
      </c>
      <c r="K582" s="62" t="s">
        <v>47</v>
      </c>
      <c r="L582" s="62" t="s">
        <v>61</v>
      </c>
      <c r="M582" s="62" t="s">
        <v>53</v>
      </c>
      <c r="N582" s="62" t="s">
        <v>60</v>
      </c>
      <c r="O582" s="62"/>
      <c r="P582" s="62" t="s">
        <v>244</v>
      </c>
      <c r="Q582" s="62" t="s">
        <v>261</v>
      </c>
      <c r="R582" s="81"/>
      <c r="S582" s="81">
        <f t="shared" si="56"/>
        <v>0</v>
      </c>
      <c r="T582" s="81"/>
      <c r="U582" s="81">
        <f t="shared" si="57"/>
        <v>0</v>
      </c>
      <c r="V582" s="81"/>
      <c r="W582" s="81">
        <f t="shared" si="58"/>
        <v>0</v>
      </c>
      <c r="X582" s="81"/>
      <c r="Y582" s="81">
        <f t="shared" si="59"/>
        <v>0</v>
      </c>
      <c r="Z582" s="81"/>
      <c r="AA582" s="81"/>
      <c r="AB582" s="81"/>
      <c r="AC582" s="62"/>
    </row>
    <row r="583" spans="1:29" s="77" customFormat="1" x14ac:dyDescent="0.25">
      <c r="A583" s="62">
        <v>580</v>
      </c>
      <c r="B583" s="62">
        <v>7004</v>
      </c>
      <c r="C583" s="62">
        <v>3</v>
      </c>
      <c r="D583" s="77" t="s">
        <v>253</v>
      </c>
      <c r="E583" s="77" t="s">
        <v>262</v>
      </c>
      <c r="F583" s="62"/>
      <c r="G583" s="62" t="s">
        <v>56</v>
      </c>
      <c r="H583" s="77" t="s">
        <v>263</v>
      </c>
      <c r="I583" s="62">
        <v>1</v>
      </c>
      <c r="J583" s="62">
        <v>1</v>
      </c>
      <c r="K583" s="62" t="s">
        <v>47</v>
      </c>
      <c r="L583" s="62" t="s">
        <v>61</v>
      </c>
      <c r="M583" s="62" t="s">
        <v>53</v>
      </c>
      <c r="N583" s="62" t="s">
        <v>60</v>
      </c>
      <c r="O583" s="62"/>
      <c r="P583" s="62" t="s">
        <v>244</v>
      </c>
      <c r="Q583" s="62" t="s">
        <v>264</v>
      </c>
      <c r="R583" s="81"/>
      <c r="S583" s="81">
        <f t="shared" si="56"/>
        <v>0</v>
      </c>
      <c r="T583" s="81"/>
      <c r="U583" s="81">
        <f t="shared" si="57"/>
        <v>0</v>
      </c>
      <c r="V583" s="81"/>
      <c r="W583" s="81">
        <f t="shared" si="58"/>
        <v>0</v>
      </c>
      <c r="X583" s="81"/>
      <c r="Y583" s="81">
        <f t="shared" si="59"/>
        <v>0</v>
      </c>
      <c r="Z583" s="81"/>
      <c r="AA583" s="81"/>
      <c r="AB583" s="81"/>
      <c r="AC583" s="62"/>
    </row>
    <row r="584" spans="1:29" s="77" customFormat="1" x14ac:dyDescent="0.25">
      <c r="A584" s="62">
        <v>581</v>
      </c>
      <c r="B584" s="62">
        <v>7005</v>
      </c>
      <c r="C584" s="62">
        <v>3</v>
      </c>
      <c r="D584" s="77" t="s">
        <v>253</v>
      </c>
      <c r="E584" s="77" t="s">
        <v>265</v>
      </c>
      <c r="F584" s="62"/>
      <c r="G584" s="62" t="s">
        <v>56</v>
      </c>
      <c r="H584" s="77" t="s">
        <v>266</v>
      </c>
      <c r="I584" s="62">
        <v>1</v>
      </c>
      <c r="J584" s="62">
        <v>1</v>
      </c>
      <c r="K584" s="62" t="s">
        <v>47</v>
      </c>
      <c r="L584" s="62" t="s">
        <v>61</v>
      </c>
      <c r="M584" s="62" t="s">
        <v>53</v>
      </c>
      <c r="N584" s="62" t="s">
        <v>60</v>
      </c>
      <c r="O584" s="62"/>
      <c r="P584" s="62" t="s">
        <v>244</v>
      </c>
      <c r="Q584" s="62" t="s">
        <v>267</v>
      </c>
      <c r="R584" s="81"/>
      <c r="S584" s="81">
        <f t="shared" si="56"/>
        <v>0</v>
      </c>
      <c r="T584" s="81"/>
      <c r="U584" s="81">
        <f t="shared" si="57"/>
        <v>0</v>
      </c>
      <c r="V584" s="81"/>
      <c r="W584" s="81">
        <f t="shared" si="58"/>
        <v>0</v>
      </c>
      <c r="X584" s="81"/>
      <c r="Y584" s="81">
        <f t="shared" si="59"/>
        <v>0</v>
      </c>
      <c r="Z584" s="81"/>
      <c r="AA584" s="81"/>
      <c r="AB584" s="81"/>
      <c r="AC584" s="62"/>
    </row>
    <row r="585" spans="1:29" s="77" customFormat="1" x14ac:dyDescent="0.25">
      <c r="A585" s="62">
        <v>582</v>
      </c>
      <c r="B585" s="62">
        <v>7006</v>
      </c>
      <c r="C585" s="62">
        <v>3</v>
      </c>
      <c r="D585" s="77" t="s">
        <v>253</v>
      </c>
      <c r="E585" s="77" t="s">
        <v>268</v>
      </c>
      <c r="F585" s="62"/>
      <c r="G585" s="62" t="s">
        <v>52</v>
      </c>
      <c r="H585" s="77" t="s">
        <v>269</v>
      </c>
      <c r="I585" s="62">
        <v>1</v>
      </c>
      <c r="J585" s="62">
        <v>1</v>
      </c>
      <c r="K585" s="62" t="s">
        <v>47</v>
      </c>
      <c r="L585" s="62" t="s">
        <v>61</v>
      </c>
      <c r="M585" s="62" t="s">
        <v>53</v>
      </c>
      <c r="N585" s="62" t="s">
        <v>60</v>
      </c>
      <c r="O585" s="62"/>
      <c r="P585" s="62"/>
      <c r="Q585" s="62"/>
      <c r="R585" s="81"/>
      <c r="S585" s="81">
        <f t="shared" si="56"/>
        <v>0</v>
      </c>
      <c r="T585" s="81"/>
      <c r="U585" s="81">
        <f t="shared" si="57"/>
        <v>0</v>
      </c>
      <c r="V585" s="81"/>
      <c r="W585" s="81">
        <f t="shared" si="58"/>
        <v>0</v>
      </c>
      <c r="X585" s="81"/>
      <c r="Y585" s="81">
        <f t="shared" si="59"/>
        <v>0</v>
      </c>
      <c r="Z585" s="81"/>
      <c r="AA585" s="81"/>
      <c r="AB585" s="81"/>
      <c r="AC585" s="62"/>
    </row>
    <row r="586" spans="1:29" s="77" customFormat="1" x14ac:dyDescent="0.25">
      <c r="A586" s="62">
        <v>583</v>
      </c>
      <c r="B586" s="62">
        <v>7007</v>
      </c>
      <c r="C586" s="62">
        <v>3</v>
      </c>
      <c r="D586" s="77" t="s">
        <v>253</v>
      </c>
      <c r="E586" s="77" t="s">
        <v>270</v>
      </c>
      <c r="F586" s="62"/>
      <c r="G586" s="62" t="s">
        <v>52</v>
      </c>
      <c r="H586" s="77" t="s">
        <v>271</v>
      </c>
      <c r="I586" s="62">
        <v>1</v>
      </c>
      <c r="J586" s="62">
        <v>1</v>
      </c>
      <c r="K586" s="62" t="s">
        <v>47</v>
      </c>
      <c r="L586" s="62" t="s">
        <v>61</v>
      </c>
      <c r="M586" s="62" t="s">
        <v>53</v>
      </c>
      <c r="N586" s="62" t="s">
        <v>60</v>
      </c>
      <c r="O586" s="62"/>
      <c r="P586" s="62"/>
      <c r="Q586" s="62"/>
      <c r="R586" s="81"/>
      <c r="S586" s="81">
        <f t="shared" si="56"/>
        <v>0</v>
      </c>
      <c r="T586" s="81"/>
      <c r="U586" s="81">
        <f t="shared" si="57"/>
        <v>0</v>
      </c>
      <c r="V586" s="81"/>
      <c r="W586" s="81">
        <f t="shared" si="58"/>
        <v>0</v>
      </c>
      <c r="X586" s="81"/>
      <c r="Y586" s="81">
        <f t="shared" si="59"/>
        <v>0</v>
      </c>
      <c r="Z586" s="81"/>
      <c r="AA586" s="81"/>
      <c r="AB586" s="81"/>
      <c r="AC586" s="62"/>
    </row>
    <row r="587" spans="1:29" s="77" customFormat="1" x14ac:dyDescent="0.25">
      <c r="A587" s="62">
        <v>584</v>
      </c>
      <c r="B587" s="62">
        <v>7008</v>
      </c>
      <c r="C587" s="62">
        <v>3</v>
      </c>
      <c r="D587" s="77" t="s">
        <v>253</v>
      </c>
      <c r="E587" s="77" t="s">
        <v>216</v>
      </c>
      <c r="F587" s="62"/>
      <c r="G587" s="62" t="s">
        <v>52</v>
      </c>
      <c r="H587" s="77" t="s">
        <v>217</v>
      </c>
      <c r="I587" s="62">
        <v>1</v>
      </c>
      <c r="J587" s="62">
        <v>1</v>
      </c>
      <c r="K587" s="62" t="s">
        <v>47</v>
      </c>
      <c r="L587" s="62" t="s">
        <v>61</v>
      </c>
      <c r="M587" s="62" t="s">
        <v>53</v>
      </c>
      <c r="N587" s="62" t="s">
        <v>60</v>
      </c>
      <c r="O587" s="62"/>
      <c r="P587" s="62" t="s">
        <v>211</v>
      </c>
      <c r="Q587" s="62" t="s">
        <v>218</v>
      </c>
      <c r="R587" s="81"/>
      <c r="S587" s="81">
        <f t="shared" si="56"/>
        <v>0</v>
      </c>
      <c r="T587" s="81"/>
      <c r="U587" s="81">
        <f t="shared" si="57"/>
        <v>0</v>
      </c>
      <c r="V587" s="81"/>
      <c r="W587" s="81">
        <f t="shared" si="58"/>
        <v>0</v>
      </c>
      <c r="X587" s="81"/>
      <c r="Y587" s="81">
        <f t="shared" si="59"/>
        <v>0</v>
      </c>
      <c r="Z587" s="81"/>
      <c r="AA587" s="81"/>
      <c r="AB587" s="81"/>
      <c r="AC587" s="62"/>
    </row>
    <row r="588" spans="1:29" s="77" customFormat="1" x14ac:dyDescent="0.25">
      <c r="A588" s="62">
        <v>585</v>
      </c>
      <c r="B588" s="62">
        <v>7009</v>
      </c>
      <c r="C588" s="62">
        <v>3</v>
      </c>
      <c r="D588" s="77" t="s">
        <v>253</v>
      </c>
      <c r="E588" s="77" t="s">
        <v>272</v>
      </c>
      <c r="F588" s="62"/>
      <c r="G588" s="62" t="s">
        <v>52</v>
      </c>
      <c r="H588" s="77" t="s">
        <v>273</v>
      </c>
      <c r="I588" s="62">
        <v>1</v>
      </c>
      <c r="J588" s="62">
        <v>1</v>
      </c>
      <c r="K588" s="62" t="s">
        <v>47</v>
      </c>
      <c r="L588" s="62" t="s">
        <v>61</v>
      </c>
      <c r="M588" s="62" t="s">
        <v>53</v>
      </c>
      <c r="N588" s="62" t="s">
        <v>60</v>
      </c>
      <c r="O588" s="62"/>
      <c r="P588" s="62" t="s">
        <v>275</v>
      </c>
      <c r="Q588" s="62" t="s">
        <v>274</v>
      </c>
      <c r="R588" s="81"/>
      <c r="S588" s="81">
        <f t="shared" si="56"/>
        <v>0</v>
      </c>
      <c r="T588" s="81"/>
      <c r="U588" s="81">
        <f t="shared" si="57"/>
        <v>0</v>
      </c>
      <c r="V588" s="81"/>
      <c r="W588" s="81">
        <f t="shared" si="58"/>
        <v>0</v>
      </c>
      <c r="X588" s="81"/>
      <c r="Y588" s="81">
        <f t="shared" si="59"/>
        <v>0</v>
      </c>
      <c r="Z588" s="81"/>
      <c r="AA588" s="81"/>
      <c r="AB588" s="81"/>
      <c r="AC588" s="62"/>
    </row>
    <row r="589" spans="1:29" s="77" customFormat="1" x14ac:dyDescent="0.25">
      <c r="A589" s="62">
        <v>586</v>
      </c>
      <c r="B589" s="62">
        <v>7010</v>
      </c>
      <c r="C589" s="62">
        <v>3</v>
      </c>
      <c r="D589" s="77" t="s">
        <v>253</v>
      </c>
      <c r="E589" s="77" t="s">
        <v>276</v>
      </c>
      <c r="F589" s="62"/>
      <c r="G589" s="62" t="s">
        <v>52</v>
      </c>
      <c r="H589" s="77" t="s">
        <v>277</v>
      </c>
      <c r="I589" s="62">
        <v>1</v>
      </c>
      <c r="J589" s="62">
        <v>1</v>
      </c>
      <c r="K589" s="62" t="s">
        <v>47</v>
      </c>
      <c r="L589" s="62" t="s">
        <v>61</v>
      </c>
      <c r="M589" s="62" t="s">
        <v>53</v>
      </c>
      <c r="N589" s="62" t="s">
        <v>60</v>
      </c>
      <c r="O589" s="62"/>
      <c r="P589" s="62" t="s">
        <v>211</v>
      </c>
      <c r="Q589" s="62" t="s">
        <v>278</v>
      </c>
      <c r="R589" s="81"/>
      <c r="S589" s="81">
        <f t="shared" si="56"/>
        <v>0</v>
      </c>
      <c r="T589" s="81"/>
      <c r="U589" s="81">
        <f t="shared" si="57"/>
        <v>0</v>
      </c>
      <c r="V589" s="81"/>
      <c r="W589" s="81">
        <f t="shared" si="58"/>
        <v>0</v>
      </c>
      <c r="X589" s="81"/>
      <c r="Y589" s="81">
        <f t="shared" si="59"/>
        <v>0</v>
      </c>
      <c r="Z589" s="81"/>
      <c r="AA589" s="81"/>
      <c r="AB589" s="81"/>
      <c r="AC589" s="62"/>
    </row>
    <row r="590" spans="1:29" s="77" customFormat="1" x14ac:dyDescent="0.25">
      <c r="A590" s="62">
        <v>587</v>
      </c>
      <c r="B590" s="62">
        <v>7011</v>
      </c>
      <c r="C590" s="62">
        <v>3</v>
      </c>
      <c r="D590" s="77" t="s">
        <v>253</v>
      </c>
      <c r="E590" s="77" t="s">
        <v>279</v>
      </c>
      <c r="F590" s="62"/>
      <c r="G590" s="62" t="s">
        <v>52</v>
      </c>
      <c r="H590" s="77" t="s">
        <v>280</v>
      </c>
      <c r="I590" s="62">
        <v>1</v>
      </c>
      <c r="J590" s="62">
        <v>1</v>
      </c>
      <c r="K590" s="62" t="s">
        <v>47</v>
      </c>
      <c r="L590" s="62" t="s">
        <v>61</v>
      </c>
      <c r="M590" s="62" t="s">
        <v>53</v>
      </c>
      <c r="N590" s="62" t="s">
        <v>60</v>
      </c>
      <c r="O590" s="62"/>
      <c r="P590" s="62" t="s">
        <v>211</v>
      </c>
      <c r="Q590" s="62" t="s">
        <v>281</v>
      </c>
      <c r="R590" s="81"/>
      <c r="S590" s="81">
        <f t="shared" si="56"/>
        <v>0</v>
      </c>
      <c r="T590" s="81"/>
      <c r="U590" s="81">
        <f t="shared" si="57"/>
        <v>0</v>
      </c>
      <c r="V590" s="81"/>
      <c r="W590" s="81">
        <f t="shared" si="58"/>
        <v>0</v>
      </c>
      <c r="X590" s="81"/>
      <c r="Y590" s="81">
        <f t="shared" si="59"/>
        <v>0</v>
      </c>
      <c r="Z590" s="81"/>
      <c r="AA590" s="81"/>
      <c r="AB590" s="81"/>
      <c r="AC590" s="62"/>
    </row>
    <row r="591" spans="1:29" s="77" customFormat="1" x14ac:dyDescent="0.25">
      <c r="A591" s="62">
        <v>588</v>
      </c>
      <c r="B591" s="62">
        <v>7012</v>
      </c>
      <c r="C591" s="62">
        <v>3</v>
      </c>
      <c r="D591" s="77" t="s">
        <v>253</v>
      </c>
      <c r="E591" s="77" t="s">
        <v>282</v>
      </c>
      <c r="F591" s="62"/>
      <c r="G591" s="62" t="s">
        <v>56</v>
      </c>
      <c r="H591" s="77" t="s">
        <v>283</v>
      </c>
      <c r="I591" s="62">
        <v>1</v>
      </c>
      <c r="J591" s="62">
        <v>1</v>
      </c>
      <c r="K591" s="62" t="s">
        <v>47</v>
      </c>
      <c r="L591" s="62" t="s">
        <v>61</v>
      </c>
      <c r="M591" s="62" t="s">
        <v>53</v>
      </c>
      <c r="N591" s="62" t="s">
        <v>60</v>
      </c>
      <c r="O591" s="62"/>
      <c r="P591" s="62" t="s">
        <v>211</v>
      </c>
      <c r="Q591" s="62" t="s">
        <v>284</v>
      </c>
      <c r="R591" s="81"/>
      <c r="S591" s="81">
        <f t="shared" si="56"/>
        <v>0</v>
      </c>
      <c r="T591" s="81"/>
      <c r="U591" s="81">
        <f t="shared" si="57"/>
        <v>0</v>
      </c>
      <c r="V591" s="81"/>
      <c r="W591" s="81">
        <f t="shared" si="58"/>
        <v>0</v>
      </c>
      <c r="X591" s="81"/>
      <c r="Y591" s="81">
        <f t="shared" si="59"/>
        <v>0</v>
      </c>
      <c r="Z591" s="81"/>
      <c r="AA591" s="81"/>
      <c r="AB591" s="81"/>
      <c r="AC591" s="62"/>
    </row>
    <row r="592" spans="1:29" s="77" customFormat="1" x14ac:dyDescent="0.25">
      <c r="A592" s="62">
        <v>589</v>
      </c>
      <c r="B592" s="62">
        <v>7013</v>
      </c>
      <c r="C592" s="62">
        <v>3</v>
      </c>
      <c r="D592" s="77" t="s">
        <v>253</v>
      </c>
      <c r="E592" s="77" t="s">
        <v>63</v>
      </c>
      <c r="F592" s="62"/>
      <c r="G592" s="62" t="s">
        <v>65</v>
      </c>
      <c r="H592" s="77" t="s">
        <v>64</v>
      </c>
      <c r="I592" s="62">
        <v>1</v>
      </c>
      <c r="J592" s="62">
        <v>1</v>
      </c>
      <c r="K592" s="62" t="s">
        <v>47</v>
      </c>
      <c r="L592" s="62" t="s">
        <v>61</v>
      </c>
      <c r="M592" s="62" t="s">
        <v>53</v>
      </c>
      <c r="N592" s="62" t="s">
        <v>60</v>
      </c>
      <c r="O592" s="62"/>
      <c r="P592" s="62"/>
      <c r="Q592" s="62"/>
      <c r="R592" s="81"/>
      <c r="S592" s="81">
        <f t="shared" si="56"/>
        <v>0</v>
      </c>
      <c r="T592" s="81"/>
      <c r="U592" s="81">
        <f t="shared" si="57"/>
        <v>0</v>
      </c>
      <c r="V592" s="81"/>
      <c r="W592" s="81">
        <f t="shared" si="58"/>
        <v>0</v>
      </c>
      <c r="X592" s="81"/>
      <c r="Y592" s="81">
        <f t="shared" si="59"/>
        <v>0</v>
      </c>
      <c r="Z592" s="81"/>
      <c r="AA592" s="81"/>
      <c r="AB592" s="81"/>
      <c r="AC592" s="62"/>
    </row>
    <row r="593" spans="1:30" s="77" customFormat="1" x14ac:dyDescent="0.25">
      <c r="A593" s="62">
        <v>590</v>
      </c>
      <c r="B593" s="62">
        <v>7014</v>
      </c>
      <c r="C593" s="62">
        <v>3</v>
      </c>
      <c r="D593" s="77" t="s">
        <v>253</v>
      </c>
      <c r="E593" s="77" t="s">
        <v>285</v>
      </c>
      <c r="F593" s="62"/>
      <c r="G593" s="62" t="s">
        <v>116</v>
      </c>
      <c r="H593" s="77" t="s">
        <v>286</v>
      </c>
      <c r="I593" s="62">
        <v>1</v>
      </c>
      <c r="J593" s="62">
        <v>1</v>
      </c>
      <c r="K593" s="62" t="s">
        <v>47</v>
      </c>
      <c r="L593" s="62" t="s">
        <v>61</v>
      </c>
      <c r="M593" s="62" t="s">
        <v>53</v>
      </c>
      <c r="N593" s="62" t="s">
        <v>60</v>
      </c>
      <c r="O593" s="62"/>
      <c r="P593" s="62"/>
      <c r="Q593" s="62"/>
      <c r="R593" s="81"/>
      <c r="S593" s="81">
        <f t="shared" si="56"/>
        <v>0</v>
      </c>
      <c r="T593" s="81"/>
      <c r="U593" s="81">
        <f t="shared" si="57"/>
        <v>0</v>
      </c>
      <c r="V593" s="81"/>
      <c r="W593" s="81">
        <f t="shared" si="58"/>
        <v>0</v>
      </c>
      <c r="X593" s="81"/>
      <c r="Y593" s="81">
        <f t="shared" si="59"/>
        <v>0</v>
      </c>
      <c r="Z593" s="81"/>
      <c r="AA593" s="81"/>
      <c r="AB593" s="81"/>
      <c r="AC593" s="62"/>
    </row>
    <row r="594" spans="1:30" s="77" customFormat="1" x14ac:dyDescent="0.25">
      <c r="A594" s="62">
        <v>591</v>
      </c>
      <c r="B594" s="62">
        <v>7002</v>
      </c>
      <c r="C594" s="62">
        <v>2</v>
      </c>
      <c r="D594" s="77" t="s">
        <v>644</v>
      </c>
      <c r="E594" s="77" t="s">
        <v>77</v>
      </c>
      <c r="F594" s="62"/>
      <c r="G594" s="62" t="s">
        <v>79</v>
      </c>
      <c r="H594" s="77" t="s">
        <v>78</v>
      </c>
      <c r="I594" s="62">
        <v>1</v>
      </c>
      <c r="J594" s="62">
        <v>1</v>
      </c>
      <c r="K594" s="62" t="s">
        <v>47</v>
      </c>
      <c r="L594" s="62" t="s">
        <v>61</v>
      </c>
      <c r="M594" s="62" t="s">
        <v>53</v>
      </c>
      <c r="N594" s="62" t="s">
        <v>60</v>
      </c>
      <c r="O594" s="62"/>
      <c r="P594" s="62"/>
      <c r="Q594" s="62"/>
      <c r="R594" s="81"/>
      <c r="S594" s="81">
        <f t="shared" si="56"/>
        <v>0</v>
      </c>
      <c r="T594" s="81"/>
      <c r="U594" s="81">
        <f t="shared" si="57"/>
        <v>0</v>
      </c>
      <c r="V594" s="81"/>
      <c r="W594" s="81">
        <f t="shared" si="58"/>
        <v>0</v>
      </c>
      <c r="X594" s="81"/>
      <c r="Y594" s="81">
        <f t="shared" si="59"/>
        <v>0</v>
      </c>
      <c r="Z594" s="81"/>
      <c r="AA594" s="81"/>
      <c r="AB594" s="81"/>
      <c r="AC594" s="62"/>
    </row>
    <row r="595" spans="1:30" s="77" customFormat="1" x14ac:dyDescent="0.25">
      <c r="A595" s="62">
        <v>592</v>
      </c>
      <c r="B595" s="62">
        <v>7003</v>
      </c>
      <c r="C595" s="62">
        <v>2</v>
      </c>
      <c r="D595" s="77" t="s">
        <v>644</v>
      </c>
      <c r="E595" s="77" t="s">
        <v>74</v>
      </c>
      <c r="F595" s="62"/>
      <c r="G595" s="62" t="s">
        <v>76</v>
      </c>
      <c r="H595" s="77" t="s">
        <v>75</v>
      </c>
      <c r="I595" s="62">
        <v>1</v>
      </c>
      <c r="J595" s="62">
        <v>1</v>
      </c>
      <c r="K595" s="62" t="s">
        <v>47</v>
      </c>
      <c r="L595" s="62" t="s">
        <v>61</v>
      </c>
      <c r="M595" s="62" t="s">
        <v>53</v>
      </c>
      <c r="N595" s="62" t="s">
        <v>60</v>
      </c>
      <c r="O595" s="62"/>
      <c r="P595" s="62"/>
      <c r="Q595" s="62"/>
      <c r="R595" s="81"/>
      <c r="S595" s="81">
        <f t="shared" si="56"/>
        <v>0</v>
      </c>
      <c r="T595" s="81"/>
      <c r="U595" s="81">
        <f t="shared" si="57"/>
        <v>0</v>
      </c>
      <c r="V595" s="81"/>
      <c r="W595" s="81">
        <f t="shared" si="58"/>
        <v>0</v>
      </c>
      <c r="X595" s="81"/>
      <c r="Y595" s="81">
        <f t="shared" si="59"/>
        <v>0</v>
      </c>
      <c r="Z595" s="81"/>
      <c r="AA595" s="81"/>
      <c r="AB595" s="81"/>
      <c r="AC595" s="62"/>
    </row>
    <row r="596" spans="1:30" s="77" customFormat="1" x14ac:dyDescent="0.25">
      <c r="A596" s="61">
        <v>593</v>
      </c>
      <c r="B596" s="61">
        <v>122</v>
      </c>
      <c r="C596" s="61">
        <v>1</v>
      </c>
      <c r="D596" s="76" t="s">
        <v>49</v>
      </c>
      <c r="E596" s="76" t="s">
        <v>655</v>
      </c>
      <c r="F596" s="61" t="s">
        <v>971</v>
      </c>
      <c r="G596" s="61" t="s">
        <v>52</v>
      </c>
      <c r="H596" s="76" t="s">
        <v>656</v>
      </c>
      <c r="I596" s="61">
        <v>1</v>
      </c>
      <c r="J596" s="61">
        <v>1</v>
      </c>
      <c r="K596" s="61" t="s">
        <v>47</v>
      </c>
      <c r="L596" s="61" t="s">
        <v>51</v>
      </c>
      <c r="M596" s="61" t="s">
        <v>53</v>
      </c>
      <c r="N596" s="61" t="s">
        <v>48</v>
      </c>
      <c r="O596" s="61" t="s">
        <v>969</v>
      </c>
      <c r="P596" s="61"/>
      <c r="Q596" s="61"/>
      <c r="R596" s="80">
        <f>VLOOKUP(E:E,'[1]853-334065-009'!$A:$F,6,0)</f>
        <v>13.235399999999998</v>
      </c>
      <c r="S596" s="80">
        <f t="shared" si="56"/>
        <v>13.235399999999998</v>
      </c>
      <c r="T596" s="80">
        <f>VLOOKUP(E:E,'[1]853-334065-009'!$A:$H,8,0)</f>
        <v>12.8871</v>
      </c>
      <c r="U596" s="80">
        <f t="shared" si="57"/>
        <v>12.8871</v>
      </c>
      <c r="V596" s="80">
        <f>VLOOKUP(E:E,'[1]853-334065-009'!$A:$J,10,0)</f>
        <v>12.5388</v>
      </c>
      <c r="W596" s="80">
        <f t="shared" si="58"/>
        <v>12.5388</v>
      </c>
      <c r="X596" s="80">
        <f>VLOOKUP(E:E,'[1]853-334065-009'!$A:$L,12,0)</f>
        <v>12.1905</v>
      </c>
      <c r="Y596" s="80">
        <f t="shared" si="59"/>
        <v>12.1905</v>
      </c>
      <c r="Z596" s="80">
        <f>VLOOKUP(E:E,'[2]costed bom'!$E$2:$AA$941,23,0)</f>
        <v>54.7</v>
      </c>
      <c r="AA596" s="80">
        <f>J596*Z596</f>
        <v>54.7</v>
      </c>
      <c r="AB596" s="80">
        <f>Y596-AA596</f>
        <v>-42.509500000000003</v>
      </c>
      <c r="AC596" s="61">
        <v>154</v>
      </c>
      <c r="AD596" s="76" t="s">
        <v>955</v>
      </c>
    </row>
    <row r="597" spans="1:30" s="77" customFormat="1" x14ac:dyDescent="0.25">
      <c r="A597" s="62">
        <v>594</v>
      </c>
      <c r="B597" s="62">
        <v>1</v>
      </c>
      <c r="C597" s="62">
        <v>2</v>
      </c>
      <c r="D597" s="77" t="s">
        <v>655</v>
      </c>
      <c r="E597" s="77" t="s">
        <v>586</v>
      </c>
      <c r="F597" s="62"/>
      <c r="G597" s="62" t="s">
        <v>52</v>
      </c>
      <c r="H597" s="77" t="s">
        <v>587</v>
      </c>
      <c r="I597" s="62">
        <v>2</v>
      </c>
      <c r="J597" s="62">
        <v>2</v>
      </c>
      <c r="K597" s="62" t="s">
        <v>47</v>
      </c>
      <c r="L597" s="62" t="s">
        <v>61</v>
      </c>
      <c r="M597" s="62" t="s">
        <v>53</v>
      </c>
      <c r="N597" s="62" t="s">
        <v>48</v>
      </c>
      <c r="O597" s="62"/>
      <c r="P597" s="62" t="s">
        <v>589</v>
      </c>
      <c r="Q597" s="62" t="s">
        <v>588</v>
      </c>
      <c r="R597" s="81"/>
      <c r="S597" s="81">
        <f t="shared" si="56"/>
        <v>0</v>
      </c>
      <c r="T597" s="81"/>
      <c r="U597" s="81">
        <f t="shared" si="57"/>
        <v>0</v>
      </c>
      <c r="V597" s="81"/>
      <c r="W597" s="81">
        <f t="shared" si="58"/>
        <v>0</v>
      </c>
      <c r="X597" s="81"/>
      <c r="Y597" s="81">
        <f t="shared" si="59"/>
        <v>0</v>
      </c>
      <c r="Z597" s="81"/>
      <c r="AA597" s="81"/>
      <c r="AB597" s="81"/>
      <c r="AC597" s="62"/>
    </row>
    <row r="598" spans="1:30" s="77" customFormat="1" x14ac:dyDescent="0.25">
      <c r="A598" s="62">
        <v>595</v>
      </c>
      <c r="B598" s="62">
        <v>2</v>
      </c>
      <c r="C598" s="62">
        <v>2</v>
      </c>
      <c r="D598" s="77" t="s">
        <v>655</v>
      </c>
      <c r="E598" s="77" t="s">
        <v>233</v>
      </c>
      <c r="F598" s="62"/>
      <c r="G598" s="62" t="s">
        <v>52</v>
      </c>
      <c r="H598" s="77" t="s">
        <v>234</v>
      </c>
      <c r="I598" s="62">
        <v>0.5</v>
      </c>
      <c r="J598" s="62">
        <v>0.5</v>
      </c>
      <c r="K598" s="62" t="s">
        <v>191</v>
      </c>
      <c r="L598" s="62" t="s">
        <v>61</v>
      </c>
      <c r="M598" s="62" t="s">
        <v>53</v>
      </c>
      <c r="N598" s="62" t="s">
        <v>48</v>
      </c>
      <c r="O598" s="62"/>
      <c r="P598" s="62" t="s">
        <v>236</v>
      </c>
      <c r="Q598" s="62" t="s">
        <v>235</v>
      </c>
      <c r="R598" s="81"/>
      <c r="S598" s="81">
        <f t="shared" si="56"/>
        <v>0</v>
      </c>
      <c r="T598" s="81"/>
      <c r="U598" s="81">
        <f t="shared" si="57"/>
        <v>0</v>
      </c>
      <c r="V598" s="81"/>
      <c r="W598" s="81">
        <f t="shared" si="58"/>
        <v>0</v>
      </c>
      <c r="X598" s="81"/>
      <c r="Y598" s="81">
        <f t="shared" si="59"/>
        <v>0</v>
      </c>
      <c r="Z598" s="81"/>
      <c r="AA598" s="81"/>
      <c r="AB598" s="81"/>
      <c r="AC598" s="62"/>
    </row>
    <row r="599" spans="1:30" s="77" customFormat="1" x14ac:dyDescent="0.25">
      <c r="A599" s="62">
        <v>596</v>
      </c>
      <c r="B599" s="62">
        <v>3</v>
      </c>
      <c r="C599" s="62">
        <v>2</v>
      </c>
      <c r="D599" s="77" t="s">
        <v>655</v>
      </c>
      <c r="E599" s="77" t="s">
        <v>657</v>
      </c>
      <c r="F599" s="62"/>
      <c r="G599" s="62" t="s">
        <v>52</v>
      </c>
      <c r="H599" s="77" t="s">
        <v>658</v>
      </c>
      <c r="I599" s="62">
        <v>4.25</v>
      </c>
      <c r="J599" s="62">
        <v>4.25</v>
      </c>
      <c r="K599" s="62" t="s">
        <v>47</v>
      </c>
      <c r="L599" s="62" t="s">
        <v>61</v>
      </c>
      <c r="M599" s="62" t="s">
        <v>53</v>
      </c>
      <c r="N599" s="62" t="s">
        <v>48</v>
      </c>
      <c r="O599" s="62"/>
      <c r="P599" s="62" t="s">
        <v>660</v>
      </c>
      <c r="Q599" s="62" t="s">
        <v>659</v>
      </c>
      <c r="R599" s="81"/>
      <c r="S599" s="81">
        <f t="shared" si="56"/>
        <v>0</v>
      </c>
      <c r="T599" s="81"/>
      <c r="U599" s="81">
        <f t="shared" si="57"/>
        <v>0</v>
      </c>
      <c r="V599" s="81"/>
      <c r="W599" s="81">
        <f t="shared" si="58"/>
        <v>0</v>
      </c>
      <c r="X599" s="81"/>
      <c r="Y599" s="81">
        <f t="shared" si="59"/>
        <v>0</v>
      </c>
      <c r="Z599" s="81"/>
      <c r="AA599" s="81"/>
      <c r="AB599" s="81"/>
      <c r="AC599" s="62"/>
    </row>
    <row r="600" spans="1:30" s="77" customFormat="1" x14ac:dyDescent="0.25">
      <c r="A600" s="62">
        <v>597</v>
      </c>
      <c r="B600" s="62">
        <v>4</v>
      </c>
      <c r="C600" s="62">
        <v>2</v>
      </c>
      <c r="D600" s="77" t="s">
        <v>655</v>
      </c>
      <c r="E600" s="77" t="s">
        <v>661</v>
      </c>
      <c r="F600" s="62"/>
      <c r="G600" s="62" t="s">
        <v>56</v>
      </c>
      <c r="H600" s="77" t="s">
        <v>662</v>
      </c>
      <c r="I600" s="62">
        <v>2</v>
      </c>
      <c r="J600" s="62">
        <v>2</v>
      </c>
      <c r="K600" s="62" t="s">
        <v>47</v>
      </c>
      <c r="L600" s="62" t="s">
        <v>61</v>
      </c>
      <c r="M600" s="62" t="s">
        <v>53</v>
      </c>
      <c r="N600" s="62" t="s">
        <v>48</v>
      </c>
      <c r="O600" s="62"/>
      <c r="P600" s="62" t="s">
        <v>244</v>
      </c>
      <c r="Q600" s="62" t="s">
        <v>663</v>
      </c>
      <c r="R600" s="81"/>
      <c r="S600" s="81">
        <f t="shared" si="56"/>
        <v>0</v>
      </c>
      <c r="T600" s="81"/>
      <c r="U600" s="81">
        <f t="shared" si="57"/>
        <v>0</v>
      </c>
      <c r="V600" s="81"/>
      <c r="W600" s="81">
        <f t="shared" si="58"/>
        <v>0</v>
      </c>
      <c r="X600" s="81"/>
      <c r="Y600" s="81">
        <f t="shared" si="59"/>
        <v>0</v>
      </c>
      <c r="Z600" s="81"/>
      <c r="AA600" s="81"/>
      <c r="AB600" s="81"/>
      <c r="AC600" s="62"/>
    </row>
    <row r="601" spans="1:30" s="77" customFormat="1" x14ac:dyDescent="0.25">
      <c r="A601" s="62">
        <v>598</v>
      </c>
      <c r="B601" s="62">
        <v>7000</v>
      </c>
      <c r="C601" s="62">
        <v>2</v>
      </c>
      <c r="D601" s="77" t="s">
        <v>655</v>
      </c>
      <c r="E601" s="77" t="s">
        <v>664</v>
      </c>
      <c r="F601" s="62"/>
      <c r="G601" s="62" t="s">
        <v>62</v>
      </c>
      <c r="H601" s="77" t="s">
        <v>665</v>
      </c>
      <c r="I601" s="62">
        <v>1</v>
      </c>
      <c r="J601" s="62">
        <v>1</v>
      </c>
      <c r="K601" s="62" t="s">
        <v>47</v>
      </c>
      <c r="L601" s="62" t="s">
        <v>61</v>
      </c>
      <c r="M601" s="62" t="s">
        <v>53</v>
      </c>
      <c r="N601" s="62" t="s">
        <v>60</v>
      </c>
      <c r="O601" s="62"/>
      <c r="P601" s="62"/>
      <c r="Q601" s="62"/>
      <c r="R601" s="81"/>
      <c r="S601" s="81">
        <f t="shared" si="56"/>
        <v>0</v>
      </c>
      <c r="T601" s="81"/>
      <c r="U601" s="81">
        <f t="shared" si="57"/>
        <v>0</v>
      </c>
      <c r="V601" s="81"/>
      <c r="W601" s="81">
        <f t="shared" si="58"/>
        <v>0</v>
      </c>
      <c r="X601" s="81"/>
      <c r="Y601" s="81">
        <f t="shared" si="59"/>
        <v>0</v>
      </c>
      <c r="Z601" s="81"/>
      <c r="AA601" s="81"/>
      <c r="AB601" s="81"/>
      <c r="AC601" s="62"/>
    </row>
    <row r="602" spans="1:30" s="77" customFormat="1" x14ac:dyDescent="0.25">
      <c r="A602" s="62">
        <v>599</v>
      </c>
      <c r="B602" s="62">
        <v>7001</v>
      </c>
      <c r="C602" s="62">
        <v>2</v>
      </c>
      <c r="D602" s="77" t="s">
        <v>655</v>
      </c>
      <c r="E602" s="77" t="s">
        <v>253</v>
      </c>
      <c r="F602" s="62"/>
      <c r="G602" s="62" t="s">
        <v>255</v>
      </c>
      <c r="H602" s="77" t="s">
        <v>254</v>
      </c>
      <c r="I602" s="62">
        <v>1</v>
      </c>
      <c r="J602" s="62">
        <v>1</v>
      </c>
      <c r="K602" s="62" t="s">
        <v>47</v>
      </c>
      <c r="L602" s="62" t="s">
        <v>61</v>
      </c>
      <c r="M602" s="62" t="s">
        <v>53</v>
      </c>
      <c r="N602" s="62" t="s">
        <v>60</v>
      </c>
      <c r="O602" s="62"/>
      <c r="P602" s="62"/>
      <c r="Q602" s="62"/>
      <c r="R602" s="81"/>
      <c r="S602" s="81">
        <f t="shared" si="56"/>
        <v>0</v>
      </c>
      <c r="T602" s="81"/>
      <c r="U602" s="81">
        <f t="shared" si="57"/>
        <v>0</v>
      </c>
      <c r="V602" s="81"/>
      <c r="W602" s="81">
        <f t="shared" si="58"/>
        <v>0</v>
      </c>
      <c r="X602" s="81"/>
      <c r="Y602" s="81">
        <f t="shared" si="59"/>
        <v>0</v>
      </c>
      <c r="Z602" s="81"/>
      <c r="AA602" s="81"/>
      <c r="AB602" s="81"/>
      <c r="AC602" s="62"/>
    </row>
    <row r="603" spans="1:30" s="77" customFormat="1" x14ac:dyDescent="0.25">
      <c r="A603" s="62">
        <v>600</v>
      </c>
      <c r="B603" s="62">
        <v>7000</v>
      </c>
      <c r="C603" s="62">
        <v>3</v>
      </c>
      <c r="D603" s="77" t="s">
        <v>253</v>
      </c>
      <c r="E603" s="77" t="s">
        <v>77</v>
      </c>
      <c r="F603" s="62"/>
      <c r="G603" s="62" t="s">
        <v>79</v>
      </c>
      <c r="H603" s="77" t="s">
        <v>78</v>
      </c>
      <c r="I603" s="62">
        <v>1</v>
      </c>
      <c r="J603" s="62">
        <v>1</v>
      </c>
      <c r="K603" s="62" t="s">
        <v>47</v>
      </c>
      <c r="L603" s="62" t="s">
        <v>61</v>
      </c>
      <c r="M603" s="62" t="s">
        <v>53</v>
      </c>
      <c r="N603" s="62" t="s">
        <v>60</v>
      </c>
      <c r="O603" s="62"/>
      <c r="P603" s="62"/>
      <c r="Q603" s="62"/>
      <c r="R603" s="81"/>
      <c r="S603" s="81">
        <f t="shared" si="56"/>
        <v>0</v>
      </c>
      <c r="T603" s="81"/>
      <c r="U603" s="81">
        <f t="shared" si="57"/>
        <v>0</v>
      </c>
      <c r="V603" s="81"/>
      <c r="W603" s="81">
        <f t="shared" si="58"/>
        <v>0</v>
      </c>
      <c r="X603" s="81"/>
      <c r="Y603" s="81">
        <f t="shared" si="59"/>
        <v>0</v>
      </c>
      <c r="Z603" s="81"/>
      <c r="AA603" s="81"/>
      <c r="AB603" s="81"/>
      <c r="AC603" s="62"/>
    </row>
    <row r="604" spans="1:30" s="77" customFormat="1" x14ac:dyDescent="0.25">
      <c r="A604" s="62">
        <v>601</v>
      </c>
      <c r="B604" s="62">
        <v>7002</v>
      </c>
      <c r="C604" s="62">
        <v>3</v>
      </c>
      <c r="D604" s="77" t="s">
        <v>253</v>
      </c>
      <c r="E604" s="77" t="s">
        <v>256</v>
      </c>
      <c r="F604" s="62"/>
      <c r="G604" s="62" t="s">
        <v>52</v>
      </c>
      <c r="H604" s="77" t="s">
        <v>257</v>
      </c>
      <c r="I604" s="62">
        <v>1</v>
      </c>
      <c r="J604" s="62">
        <v>1</v>
      </c>
      <c r="K604" s="62" t="s">
        <v>47</v>
      </c>
      <c r="L604" s="62" t="s">
        <v>61</v>
      </c>
      <c r="M604" s="62" t="s">
        <v>53</v>
      </c>
      <c r="N604" s="62" t="s">
        <v>60</v>
      </c>
      <c r="O604" s="62"/>
      <c r="P604" s="62" t="s">
        <v>258</v>
      </c>
      <c r="Q604" s="62">
        <v>14270</v>
      </c>
      <c r="R604" s="81"/>
      <c r="S604" s="81">
        <f t="shared" si="56"/>
        <v>0</v>
      </c>
      <c r="T604" s="81"/>
      <c r="U604" s="81">
        <f t="shared" si="57"/>
        <v>0</v>
      </c>
      <c r="V604" s="81"/>
      <c r="W604" s="81">
        <f t="shared" si="58"/>
        <v>0</v>
      </c>
      <c r="X604" s="81"/>
      <c r="Y604" s="81">
        <f t="shared" si="59"/>
        <v>0</v>
      </c>
      <c r="Z604" s="81"/>
      <c r="AA604" s="81"/>
      <c r="AB604" s="81"/>
      <c r="AC604" s="62"/>
    </row>
    <row r="605" spans="1:30" s="77" customFormat="1" x14ac:dyDescent="0.25">
      <c r="A605" s="62">
        <v>602</v>
      </c>
      <c r="B605" s="62">
        <v>7003</v>
      </c>
      <c r="C605" s="62">
        <v>3</v>
      </c>
      <c r="D605" s="77" t="s">
        <v>253</v>
      </c>
      <c r="E605" s="77" t="s">
        <v>259</v>
      </c>
      <c r="F605" s="62"/>
      <c r="G605" s="62" t="s">
        <v>52</v>
      </c>
      <c r="H605" s="77" t="s">
        <v>260</v>
      </c>
      <c r="I605" s="62">
        <v>1</v>
      </c>
      <c r="J605" s="62">
        <v>1</v>
      </c>
      <c r="K605" s="62" t="s">
        <v>47</v>
      </c>
      <c r="L605" s="62" t="s">
        <v>61</v>
      </c>
      <c r="M605" s="62" t="s">
        <v>53</v>
      </c>
      <c r="N605" s="62" t="s">
        <v>60</v>
      </c>
      <c r="O605" s="62"/>
      <c r="P605" s="62" t="s">
        <v>244</v>
      </c>
      <c r="Q605" s="62" t="s">
        <v>261</v>
      </c>
      <c r="R605" s="81"/>
      <c r="S605" s="81">
        <f t="shared" si="56"/>
        <v>0</v>
      </c>
      <c r="T605" s="81"/>
      <c r="U605" s="81">
        <f t="shared" si="57"/>
        <v>0</v>
      </c>
      <c r="V605" s="81"/>
      <c r="W605" s="81">
        <f t="shared" si="58"/>
        <v>0</v>
      </c>
      <c r="X605" s="81"/>
      <c r="Y605" s="81">
        <f t="shared" si="59"/>
        <v>0</v>
      </c>
      <c r="Z605" s="81"/>
      <c r="AA605" s="81"/>
      <c r="AB605" s="81"/>
      <c r="AC605" s="62"/>
    </row>
    <row r="606" spans="1:30" s="77" customFormat="1" x14ac:dyDescent="0.25">
      <c r="A606" s="62">
        <v>603</v>
      </c>
      <c r="B606" s="62">
        <v>7004</v>
      </c>
      <c r="C606" s="62">
        <v>3</v>
      </c>
      <c r="D606" s="77" t="s">
        <v>253</v>
      </c>
      <c r="E606" s="77" t="s">
        <v>262</v>
      </c>
      <c r="F606" s="62"/>
      <c r="G606" s="62" t="s">
        <v>56</v>
      </c>
      <c r="H606" s="77" t="s">
        <v>263</v>
      </c>
      <c r="I606" s="62">
        <v>1</v>
      </c>
      <c r="J606" s="62">
        <v>1</v>
      </c>
      <c r="K606" s="62" t="s">
        <v>47</v>
      </c>
      <c r="L606" s="62" t="s">
        <v>61</v>
      </c>
      <c r="M606" s="62" t="s">
        <v>53</v>
      </c>
      <c r="N606" s="62" t="s">
        <v>60</v>
      </c>
      <c r="O606" s="62"/>
      <c r="P606" s="62" t="s">
        <v>244</v>
      </c>
      <c r="Q606" s="62" t="s">
        <v>264</v>
      </c>
      <c r="R606" s="81"/>
      <c r="S606" s="81">
        <f t="shared" si="56"/>
        <v>0</v>
      </c>
      <c r="T606" s="81"/>
      <c r="U606" s="81">
        <f t="shared" si="57"/>
        <v>0</v>
      </c>
      <c r="V606" s="81"/>
      <c r="W606" s="81">
        <f t="shared" si="58"/>
        <v>0</v>
      </c>
      <c r="X606" s="81"/>
      <c r="Y606" s="81">
        <f t="shared" si="59"/>
        <v>0</v>
      </c>
      <c r="Z606" s="81"/>
      <c r="AA606" s="81"/>
      <c r="AB606" s="81"/>
      <c r="AC606" s="62"/>
    </row>
    <row r="607" spans="1:30" s="77" customFormat="1" x14ac:dyDescent="0.25">
      <c r="A607" s="62">
        <v>604</v>
      </c>
      <c r="B607" s="62">
        <v>7005</v>
      </c>
      <c r="C607" s="62">
        <v>3</v>
      </c>
      <c r="D607" s="77" t="s">
        <v>253</v>
      </c>
      <c r="E607" s="77" t="s">
        <v>265</v>
      </c>
      <c r="F607" s="62"/>
      <c r="G607" s="62" t="s">
        <v>56</v>
      </c>
      <c r="H607" s="77" t="s">
        <v>266</v>
      </c>
      <c r="I607" s="62">
        <v>1</v>
      </c>
      <c r="J607" s="62">
        <v>1</v>
      </c>
      <c r="K607" s="62" t="s">
        <v>47</v>
      </c>
      <c r="L607" s="62" t="s">
        <v>61</v>
      </c>
      <c r="M607" s="62" t="s">
        <v>53</v>
      </c>
      <c r="N607" s="62" t="s">
        <v>60</v>
      </c>
      <c r="O607" s="62"/>
      <c r="P607" s="62" t="s">
        <v>244</v>
      </c>
      <c r="Q607" s="62" t="s">
        <v>267</v>
      </c>
      <c r="R607" s="81"/>
      <c r="S607" s="81">
        <f t="shared" si="56"/>
        <v>0</v>
      </c>
      <c r="T607" s="81"/>
      <c r="U607" s="81">
        <f t="shared" si="57"/>
        <v>0</v>
      </c>
      <c r="V607" s="81"/>
      <c r="W607" s="81">
        <f t="shared" si="58"/>
        <v>0</v>
      </c>
      <c r="X607" s="81"/>
      <c r="Y607" s="81">
        <f t="shared" si="59"/>
        <v>0</v>
      </c>
      <c r="Z607" s="81"/>
      <c r="AA607" s="81"/>
      <c r="AB607" s="81"/>
      <c r="AC607" s="62"/>
    </row>
    <row r="608" spans="1:30" s="77" customFormat="1" x14ac:dyDescent="0.25">
      <c r="A608" s="62">
        <v>605</v>
      </c>
      <c r="B608" s="62">
        <v>7006</v>
      </c>
      <c r="C608" s="62">
        <v>3</v>
      </c>
      <c r="D608" s="77" t="s">
        <v>253</v>
      </c>
      <c r="E608" s="77" t="s">
        <v>268</v>
      </c>
      <c r="F608" s="62"/>
      <c r="G608" s="62" t="s">
        <v>52</v>
      </c>
      <c r="H608" s="77" t="s">
        <v>269</v>
      </c>
      <c r="I608" s="62">
        <v>1</v>
      </c>
      <c r="J608" s="62">
        <v>1</v>
      </c>
      <c r="K608" s="62" t="s">
        <v>47</v>
      </c>
      <c r="L608" s="62" t="s">
        <v>61</v>
      </c>
      <c r="M608" s="62" t="s">
        <v>53</v>
      </c>
      <c r="N608" s="62" t="s">
        <v>60</v>
      </c>
      <c r="O608" s="62"/>
      <c r="P608" s="62"/>
      <c r="Q608" s="62"/>
      <c r="R608" s="81"/>
      <c r="S608" s="81">
        <f t="shared" si="56"/>
        <v>0</v>
      </c>
      <c r="T608" s="81"/>
      <c r="U608" s="81">
        <f t="shared" si="57"/>
        <v>0</v>
      </c>
      <c r="V608" s="81"/>
      <c r="W608" s="81">
        <f t="shared" si="58"/>
        <v>0</v>
      </c>
      <c r="X608" s="81"/>
      <c r="Y608" s="81">
        <f t="shared" si="59"/>
        <v>0</v>
      </c>
      <c r="Z608" s="81"/>
      <c r="AA608" s="81"/>
      <c r="AB608" s="81"/>
      <c r="AC608" s="62"/>
    </row>
    <row r="609" spans="1:30" s="77" customFormat="1" x14ac:dyDescent="0.25">
      <c r="A609" s="62">
        <v>606</v>
      </c>
      <c r="B609" s="62">
        <v>7007</v>
      </c>
      <c r="C609" s="62">
        <v>3</v>
      </c>
      <c r="D609" s="77" t="s">
        <v>253</v>
      </c>
      <c r="E609" s="77" t="s">
        <v>270</v>
      </c>
      <c r="F609" s="62"/>
      <c r="G609" s="62" t="s">
        <v>52</v>
      </c>
      <c r="H609" s="77" t="s">
        <v>271</v>
      </c>
      <c r="I609" s="62">
        <v>1</v>
      </c>
      <c r="J609" s="62">
        <v>1</v>
      </c>
      <c r="K609" s="62" t="s">
        <v>47</v>
      </c>
      <c r="L609" s="62" t="s">
        <v>61</v>
      </c>
      <c r="M609" s="62" t="s">
        <v>53</v>
      </c>
      <c r="N609" s="62" t="s">
        <v>60</v>
      </c>
      <c r="O609" s="62"/>
      <c r="P609" s="62"/>
      <c r="Q609" s="62"/>
      <c r="R609" s="81"/>
      <c r="S609" s="81">
        <f t="shared" si="56"/>
        <v>0</v>
      </c>
      <c r="T609" s="81"/>
      <c r="U609" s="81">
        <f t="shared" si="57"/>
        <v>0</v>
      </c>
      <c r="V609" s="81"/>
      <c r="W609" s="81">
        <f t="shared" si="58"/>
        <v>0</v>
      </c>
      <c r="X609" s="81"/>
      <c r="Y609" s="81">
        <f t="shared" si="59"/>
        <v>0</v>
      </c>
      <c r="Z609" s="81"/>
      <c r="AA609" s="81"/>
      <c r="AB609" s="81"/>
      <c r="AC609" s="62"/>
    </row>
    <row r="610" spans="1:30" s="77" customFormat="1" x14ac:dyDescent="0.25">
      <c r="A610" s="62">
        <v>607</v>
      </c>
      <c r="B610" s="62">
        <v>7008</v>
      </c>
      <c r="C610" s="62">
        <v>3</v>
      </c>
      <c r="D610" s="77" t="s">
        <v>253</v>
      </c>
      <c r="E610" s="77" t="s">
        <v>216</v>
      </c>
      <c r="F610" s="62"/>
      <c r="G610" s="62" t="s">
        <v>52</v>
      </c>
      <c r="H610" s="77" t="s">
        <v>217</v>
      </c>
      <c r="I610" s="62">
        <v>1</v>
      </c>
      <c r="J610" s="62">
        <v>1</v>
      </c>
      <c r="K610" s="62" t="s">
        <v>47</v>
      </c>
      <c r="L610" s="62" t="s">
        <v>61</v>
      </c>
      <c r="M610" s="62" t="s">
        <v>53</v>
      </c>
      <c r="N610" s="62" t="s">
        <v>60</v>
      </c>
      <c r="O610" s="62"/>
      <c r="P610" s="62" t="s">
        <v>211</v>
      </c>
      <c r="Q610" s="62" t="s">
        <v>218</v>
      </c>
      <c r="R610" s="81"/>
      <c r="S610" s="81">
        <f t="shared" si="56"/>
        <v>0</v>
      </c>
      <c r="T610" s="81"/>
      <c r="U610" s="81">
        <f t="shared" si="57"/>
        <v>0</v>
      </c>
      <c r="V610" s="81"/>
      <c r="W610" s="81">
        <f t="shared" si="58"/>
        <v>0</v>
      </c>
      <c r="X610" s="81"/>
      <c r="Y610" s="81">
        <f t="shared" si="59"/>
        <v>0</v>
      </c>
      <c r="Z610" s="81"/>
      <c r="AA610" s="81"/>
      <c r="AB610" s="81"/>
      <c r="AC610" s="62"/>
    </row>
    <row r="611" spans="1:30" s="77" customFormat="1" x14ac:dyDescent="0.25">
      <c r="A611" s="62">
        <v>608</v>
      </c>
      <c r="B611" s="62">
        <v>7009</v>
      </c>
      <c r="C611" s="62">
        <v>3</v>
      </c>
      <c r="D611" s="77" t="s">
        <v>253</v>
      </c>
      <c r="E611" s="77" t="s">
        <v>272</v>
      </c>
      <c r="F611" s="62"/>
      <c r="G611" s="62" t="s">
        <v>52</v>
      </c>
      <c r="H611" s="77" t="s">
        <v>273</v>
      </c>
      <c r="I611" s="62">
        <v>1</v>
      </c>
      <c r="J611" s="62">
        <v>1</v>
      </c>
      <c r="K611" s="62" t="s">
        <v>47</v>
      </c>
      <c r="L611" s="62" t="s">
        <v>61</v>
      </c>
      <c r="M611" s="62" t="s">
        <v>53</v>
      </c>
      <c r="N611" s="62" t="s">
        <v>60</v>
      </c>
      <c r="O611" s="62"/>
      <c r="P611" s="62" t="s">
        <v>275</v>
      </c>
      <c r="Q611" s="62" t="s">
        <v>274</v>
      </c>
      <c r="R611" s="81"/>
      <c r="S611" s="81">
        <f t="shared" si="56"/>
        <v>0</v>
      </c>
      <c r="T611" s="81"/>
      <c r="U611" s="81">
        <f t="shared" si="57"/>
        <v>0</v>
      </c>
      <c r="V611" s="81"/>
      <c r="W611" s="81">
        <f t="shared" si="58"/>
        <v>0</v>
      </c>
      <c r="X611" s="81"/>
      <c r="Y611" s="81">
        <f t="shared" si="59"/>
        <v>0</v>
      </c>
      <c r="Z611" s="81"/>
      <c r="AA611" s="81"/>
      <c r="AB611" s="81"/>
      <c r="AC611" s="62"/>
    </row>
    <row r="612" spans="1:30" s="77" customFormat="1" x14ac:dyDescent="0.25">
      <c r="A612" s="62">
        <v>609</v>
      </c>
      <c r="B612" s="62">
        <v>7010</v>
      </c>
      <c r="C612" s="62">
        <v>3</v>
      </c>
      <c r="D612" s="77" t="s">
        <v>253</v>
      </c>
      <c r="E612" s="77" t="s">
        <v>276</v>
      </c>
      <c r="F612" s="62"/>
      <c r="G612" s="62" t="s">
        <v>52</v>
      </c>
      <c r="H612" s="77" t="s">
        <v>277</v>
      </c>
      <c r="I612" s="62">
        <v>1</v>
      </c>
      <c r="J612" s="62">
        <v>1</v>
      </c>
      <c r="K612" s="62" t="s">
        <v>47</v>
      </c>
      <c r="L612" s="62" t="s">
        <v>61</v>
      </c>
      <c r="M612" s="62" t="s">
        <v>53</v>
      </c>
      <c r="N612" s="62" t="s">
        <v>60</v>
      </c>
      <c r="O612" s="62"/>
      <c r="P612" s="62" t="s">
        <v>211</v>
      </c>
      <c r="Q612" s="62" t="s">
        <v>278</v>
      </c>
      <c r="R612" s="81"/>
      <c r="S612" s="81">
        <f t="shared" si="56"/>
        <v>0</v>
      </c>
      <c r="T612" s="81"/>
      <c r="U612" s="81">
        <f t="shared" si="57"/>
        <v>0</v>
      </c>
      <c r="V612" s="81"/>
      <c r="W612" s="81">
        <f t="shared" si="58"/>
        <v>0</v>
      </c>
      <c r="X612" s="81"/>
      <c r="Y612" s="81">
        <f t="shared" si="59"/>
        <v>0</v>
      </c>
      <c r="Z612" s="81"/>
      <c r="AA612" s="81"/>
      <c r="AB612" s="81"/>
      <c r="AC612" s="62"/>
    </row>
    <row r="613" spans="1:30" s="77" customFormat="1" x14ac:dyDescent="0.25">
      <c r="A613" s="62">
        <v>610</v>
      </c>
      <c r="B613" s="62">
        <v>7011</v>
      </c>
      <c r="C613" s="62">
        <v>3</v>
      </c>
      <c r="D613" s="77" t="s">
        <v>253</v>
      </c>
      <c r="E613" s="77" t="s">
        <v>279</v>
      </c>
      <c r="F613" s="62"/>
      <c r="G613" s="62" t="s">
        <v>52</v>
      </c>
      <c r="H613" s="77" t="s">
        <v>280</v>
      </c>
      <c r="I613" s="62">
        <v>1</v>
      </c>
      <c r="J613" s="62">
        <v>1</v>
      </c>
      <c r="K613" s="62" t="s">
        <v>47</v>
      </c>
      <c r="L613" s="62" t="s">
        <v>61</v>
      </c>
      <c r="M613" s="62" t="s">
        <v>53</v>
      </c>
      <c r="N613" s="62" t="s">
        <v>60</v>
      </c>
      <c r="O613" s="62"/>
      <c r="P613" s="62" t="s">
        <v>211</v>
      </c>
      <c r="Q613" s="62" t="s">
        <v>281</v>
      </c>
      <c r="R613" s="81"/>
      <c r="S613" s="81">
        <f t="shared" si="56"/>
        <v>0</v>
      </c>
      <c r="T613" s="81"/>
      <c r="U613" s="81">
        <f t="shared" si="57"/>
        <v>0</v>
      </c>
      <c r="V613" s="81"/>
      <c r="W613" s="81">
        <f t="shared" si="58"/>
        <v>0</v>
      </c>
      <c r="X613" s="81"/>
      <c r="Y613" s="81">
        <f t="shared" si="59"/>
        <v>0</v>
      </c>
      <c r="Z613" s="81"/>
      <c r="AA613" s="81"/>
      <c r="AB613" s="81"/>
      <c r="AC613" s="62"/>
    </row>
    <row r="614" spans="1:30" s="77" customFormat="1" x14ac:dyDescent="0.25">
      <c r="A614" s="62">
        <v>611</v>
      </c>
      <c r="B614" s="62">
        <v>7012</v>
      </c>
      <c r="C614" s="62">
        <v>3</v>
      </c>
      <c r="D614" s="77" t="s">
        <v>253</v>
      </c>
      <c r="E614" s="77" t="s">
        <v>282</v>
      </c>
      <c r="F614" s="62"/>
      <c r="G614" s="62" t="s">
        <v>56</v>
      </c>
      <c r="H614" s="77" t="s">
        <v>283</v>
      </c>
      <c r="I614" s="62">
        <v>1</v>
      </c>
      <c r="J614" s="62">
        <v>1</v>
      </c>
      <c r="K614" s="62" t="s">
        <v>47</v>
      </c>
      <c r="L614" s="62" t="s">
        <v>61</v>
      </c>
      <c r="M614" s="62" t="s">
        <v>53</v>
      </c>
      <c r="N614" s="62" t="s">
        <v>60</v>
      </c>
      <c r="O614" s="62"/>
      <c r="P614" s="62" t="s">
        <v>211</v>
      </c>
      <c r="Q614" s="62" t="s">
        <v>284</v>
      </c>
      <c r="R614" s="81"/>
      <c r="S614" s="81">
        <f t="shared" si="56"/>
        <v>0</v>
      </c>
      <c r="T614" s="81"/>
      <c r="U614" s="81">
        <f t="shared" si="57"/>
        <v>0</v>
      </c>
      <c r="V614" s="81"/>
      <c r="W614" s="81">
        <f t="shared" si="58"/>
        <v>0</v>
      </c>
      <c r="X614" s="81"/>
      <c r="Y614" s="81">
        <f t="shared" si="59"/>
        <v>0</v>
      </c>
      <c r="Z614" s="81"/>
      <c r="AA614" s="81"/>
      <c r="AB614" s="81"/>
      <c r="AC614" s="62"/>
    </row>
    <row r="615" spans="1:30" s="77" customFormat="1" x14ac:dyDescent="0.25">
      <c r="A615" s="62">
        <v>612</v>
      </c>
      <c r="B615" s="62">
        <v>7013</v>
      </c>
      <c r="C615" s="62">
        <v>3</v>
      </c>
      <c r="D615" s="77" t="s">
        <v>253</v>
      </c>
      <c r="E615" s="77" t="s">
        <v>63</v>
      </c>
      <c r="F615" s="62"/>
      <c r="G615" s="62" t="s">
        <v>65</v>
      </c>
      <c r="H615" s="77" t="s">
        <v>64</v>
      </c>
      <c r="I615" s="62">
        <v>1</v>
      </c>
      <c r="J615" s="62">
        <v>1</v>
      </c>
      <c r="K615" s="62" t="s">
        <v>47</v>
      </c>
      <c r="L615" s="62" t="s">
        <v>61</v>
      </c>
      <c r="M615" s="62" t="s">
        <v>53</v>
      </c>
      <c r="N615" s="62" t="s">
        <v>60</v>
      </c>
      <c r="O615" s="62"/>
      <c r="P615" s="62"/>
      <c r="Q615" s="62"/>
      <c r="R615" s="81"/>
      <c r="S615" s="81">
        <f t="shared" si="56"/>
        <v>0</v>
      </c>
      <c r="T615" s="81"/>
      <c r="U615" s="81">
        <f t="shared" si="57"/>
        <v>0</v>
      </c>
      <c r="V615" s="81"/>
      <c r="W615" s="81">
        <f t="shared" si="58"/>
        <v>0</v>
      </c>
      <c r="X615" s="81"/>
      <c r="Y615" s="81">
        <f t="shared" si="59"/>
        <v>0</v>
      </c>
      <c r="Z615" s="81"/>
      <c r="AA615" s="81"/>
      <c r="AB615" s="81"/>
      <c r="AC615" s="62"/>
    </row>
    <row r="616" spans="1:30" s="77" customFormat="1" x14ac:dyDescent="0.25">
      <c r="A616" s="62">
        <v>613</v>
      </c>
      <c r="B616" s="62">
        <v>7014</v>
      </c>
      <c r="C616" s="62">
        <v>3</v>
      </c>
      <c r="D616" s="77" t="s">
        <v>253</v>
      </c>
      <c r="E616" s="77" t="s">
        <v>285</v>
      </c>
      <c r="F616" s="62"/>
      <c r="G616" s="62" t="s">
        <v>116</v>
      </c>
      <c r="H616" s="77" t="s">
        <v>286</v>
      </c>
      <c r="I616" s="62">
        <v>1</v>
      </c>
      <c r="J616" s="62">
        <v>1</v>
      </c>
      <c r="K616" s="62" t="s">
        <v>47</v>
      </c>
      <c r="L616" s="62" t="s">
        <v>61</v>
      </c>
      <c r="M616" s="62" t="s">
        <v>53</v>
      </c>
      <c r="N616" s="62" t="s">
        <v>60</v>
      </c>
      <c r="O616" s="62"/>
      <c r="P616" s="62"/>
      <c r="Q616" s="62"/>
      <c r="R616" s="81"/>
      <c r="S616" s="81">
        <f t="shared" si="56"/>
        <v>0</v>
      </c>
      <c r="T616" s="81"/>
      <c r="U616" s="81">
        <f t="shared" si="57"/>
        <v>0</v>
      </c>
      <c r="V616" s="81"/>
      <c r="W616" s="81">
        <f t="shared" si="58"/>
        <v>0</v>
      </c>
      <c r="X616" s="81"/>
      <c r="Y616" s="81">
        <f t="shared" si="59"/>
        <v>0</v>
      </c>
      <c r="Z616" s="81"/>
      <c r="AA616" s="81"/>
      <c r="AB616" s="81"/>
      <c r="AC616" s="62"/>
    </row>
    <row r="617" spans="1:30" s="77" customFormat="1" x14ac:dyDescent="0.25">
      <c r="A617" s="62">
        <v>614</v>
      </c>
      <c r="B617" s="62">
        <v>7002</v>
      </c>
      <c r="C617" s="62">
        <v>2</v>
      </c>
      <c r="D617" s="77" t="s">
        <v>655</v>
      </c>
      <c r="E617" s="77" t="s">
        <v>77</v>
      </c>
      <c r="F617" s="62"/>
      <c r="G617" s="62" t="s">
        <v>79</v>
      </c>
      <c r="H617" s="77" t="s">
        <v>78</v>
      </c>
      <c r="I617" s="62">
        <v>1</v>
      </c>
      <c r="J617" s="62">
        <v>1</v>
      </c>
      <c r="K617" s="62" t="s">
        <v>47</v>
      </c>
      <c r="L617" s="62" t="s">
        <v>61</v>
      </c>
      <c r="M617" s="62" t="s">
        <v>53</v>
      </c>
      <c r="N617" s="62" t="s">
        <v>60</v>
      </c>
      <c r="O617" s="62"/>
      <c r="P617" s="62"/>
      <c r="Q617" s="62"/>
      <c r="R617" s="81"/>
      <c r="S617" s="81">
        <f t="shared" si="56"/>
        <v>0</v>
      </c>
      <c r="T617" s="81"/>
      <c r="U617" s="81">
        <f t="shared" si="57"/>
        <v>0</v>
      </c>
      <c r="V617" s="81"/>
      <c r="W617" s="81">
        <f t="shared" si="58"/>
        <v>0</v>
      </c>
      <c r="X617" s="81"/>
      <c r="Y617" s="81">
        <f t="shared" si="59"/>
        <v>0</v>
      </c>
      <c r="Z617" s="81"/>
      <c r="AA617" s="81"/>
      <c r="AB617" s="81"/>
      <c r="AC617" s="62"/>
    </row>
    <row r="618" spans="1:30" s="77" customFormat="1" x14ac:dyDescent="0.25">
      <c r="A618" s="62">
        <v>615</v>
      </c>
      <c r="B618" s="62">
        <v>7003</v>
      </c>
      <c r="C618" s="62">
        <v>2</v>
      </c>
      <c r="D618" s="77" t="s">
        <v>655</v>
      </c>
      <c r="E618" s="77" t="s">
        <v>74</v>
      </c>
      <c r="F618" s="62"/>
      <c r="G618" s="62" t="s">
        <v>76</v>
      </c>
      <c r="H618" s="77" t="s">
        <v>75</v>
      </c>
      <c r="I618" s="62">
        <v>1</v>
      </c>
      <c r="J618" s="62">
        <v>1</v>
      </c>
      <c r="K618" s="62" t="s">
        <v>47</v>
      </c>
      <c r="L618" s="62" t="s">
        <v>61</v>
      </c>
      <c r="M618" s="62" t="s">
        <v>53</v>
      </c>
      <c r="N618" s="62" t="s">
        <v>60</v>
      </c>
      <c r="O618" s="62"/>
      <c r="P618" s="62"/>
      <c r="Q618" s="62"/>
      <c r="R618" s="81"/>
      <c r="S618" s="81">
        <f t="shared" si="56"/>
        <v>0</v>
      </c>
      <c r="T618" s="81"/>
      <c r="U618" s="81">
        <f t="shared" si="57"/>
        <v>0</v>
      </c>
      <c r="V618" s="81"/>
      <c r="W618" s="81">
        <f t="shared" si="58"/>
        <v>0</v>
      </c>
      <c r="X618" s="81"/>
      <c r="Y618" s="81">
        <f t="shared" si="59"/>
        <v>0</v>
      </c>
      <c r="Z618" s="81"/>
      <c r="AA618" s="81"/>
      <c r="AB618" s="81"/>
      <c r="AC618" s="62"/>
    </row>
    <row r="619" spans="1:30" s="77" customFormat="1" x14ac:dyDescent="0.25">
      <c r="A619" s="61">
        <v>616</v>
      </c>
      <c r="B619" s="61">
        <v>123</v>
      </c>
      <c r="C619" s="61">
        <v>1</v>
      </c>
      <c r="D619" s="76" t="s">
        <v>49</v>
      </c>
      <c r="E619" s="76" t="s">
        <v>666</v>
      </c>
      <c r="F619" s="61" t="s">
        <v>971</v>
      </c>
      <c r="G619" s="61" t="s">
        <v>52</v>
      </c>
      <c r="H619" s="76" t="s">
        <v>667</v>
      </c>
      <c r="I619" s="61">
        <v>1</v>
      </c>
      <c r="J619" s="61">
        <v>1</v>
      </c>
      <c r="K619" s="61" t="s">
        <v>47</v>
      </c>
      <c r="L619" s="61" t="s">
        <v>51</v>
      </c>
      <c r="M619" s="61" t="s">
        <v>53</v>
      </c>
      <c r="N619" s="61" t="s">
        <v>48</v>
      </c>
      <c r="O619" s="61" t="s">
        <v>969</v>
      </c>
      <c r="P619" s="61"/>
      <c r="Q619" s="61"/>
      <c r="R619" s="80">
        <f>VLOOKUP(E:E,'[1]853-334065-009'!$A:$F,6,0)</f>
        <v>13.235399999999998</v>
      </c>
      <c r="S619" s="80">
        <f t="shared" si="56"/>
        <v>13.235399999999998</v>
      </c>
      <c r="T619" s="80">
        <f>VLOOKUP(E:E,'[1]853-334065-009'!$A:$H,8,0)</f>
        <v>12.8871</v>
      </c>
      <c r="U619" s="80">
        <f t="shared" si="57"/>
        <v>12.8871</v>
      </c>
      <c r="V619" s="80">
        <f>VLOOKUP(E:E,'[1]853-334065-009'!$A:$J,10,0)</f>
        <v>12.5388</v>
      </c>
      <c r="W619" s="80">
        <f t="shared" si="58"/>
        <v>12.5388</v>
      </c>
      <c r="X619" s="80">
        <f>VLOOKUP(E:E,'[1]853-334065-009'!$A:$L,12,0)</f>
        <v>12.1905</v>
      </c>
      <c r="Y619" s="80">
        <f t="shared" si="59"/>
        <v>12.1905</v>
      </c>
      <c r="Z619" s="80">
        <f>VLOOKUP(E:E,'[2]costed bom'!$E$2:$AA$941,23,0)</f>
        <v>54.7</v>
      </c>
      <c r="AA619" s="80">
        <f>J619*Z619</f>
        <v>54.7</v>
      </c>
      <c r="AB619" s="80">
        <f>Y619-AA619</f>
        <v>-42.509500000000003</v>
      </c>
      <c r="AC619" s="61">
        <v>154</v>
      </c>
      <c r="AD619" s="76" t="s">
        <v>955</v>
      </c>
    </row>
    <row r="620" spans="1:30" s="77" customFormat="1" x14ac:dyDescent="0.25">
      <c r="A620" s="62">
        <v>617</v>
      </c>
      <c r="B620" s="62">
        <v>1</v>
      </c>
      <c r="C620" s="62">
        <v>2</v>
      </c>
      <c r="D620" s="77" t="s">
        <v>666</v>
      </c>
      <c r="E620" s="77" t="s">
        <v>586</v>
      </c>
      <c r="F620" s="62"/>
      <c r="G620" s="62" t="s">
        <v>52</v>
      </c>
      <c r="H620" s="77" t="s">
        <v>587</v>
      </c>
      <c r="I620" s="62">
        <v>2</v>
      </c>
      <c r="J620" s="62">
        <v>2</v>
      </c>
      <c r="K620" s="62" t="s">
        <v>47</v>
      </c>
      <c r="L620" s="62" t="s">
        <v>61</v>
      </c>
      <c r="M620" s="62" t="s">
        <v>53</v>
      </c>
      <c r="N620" s="62" t="s">
        <v>48</v>
      </c>
      <c r="O620" s="62"/>
      <c r="P620" s="62" t="s">
        <v>589</v>
      </c>
      <c r="Q620" s="62" t="s">
        <v>588</v>
      </c>
      <c r="R620" s="81"/>
      <c r="S620" s="81">
        <f t="shared" si="56"/>
        <v>0</v>
      </c>
      <c r="T620" s="81"/>
      <c r="U620" s="81">
        <f t="shared" si="57"/>
        <v>0</v>
      </c>
      <c r="V620" s="81"/>
      <c r="W620" s="81">
        <f t="shared" si="58"/>
        <v>0</v>
      </c>
      <c r="X620" s="81"/>
      <c r="Y620" s="81">
        <f t="shared" si="59"/>
        <v>0</v>
      </c>
      <c r="Z620" s="81"/>
      <c r="AA620" s="81"/>
      <c r="AB620" s="81"/>
      <c r="AC620" s="62"/>
    </row>
    <row r="621" spans="1:30" s="77" customFormat="1" x14ac:dyDescent="0.25">
      <c r="A621" s="62">
        <v>618</v>
      </c>
      <c r="B621" s="62">
        <v>2</v>
      </c>
      <c r="C621" s="62">
        <v>2</v>
      </c>
      <c r="D621" s="77" t="s">
        <v>666</v>
      </c>
      <c r="E621" s="77" t="s">
        <v>233</v>
      </c>
      <c r="F621" s="62"/>
      <c r="G621" s="62" t="s">
        <v>52</v>
      </c>
      <c r="H621" s="77" t="s">
        <v>234</v>
      </c>
      <c r="I621" s="62">
        <v>0.5</v>
      </c>
      <c r="J621" s="62">
        <v>0.5</v>
      </c>
      <c r="K621" s="62" t="s">
        <v>191</v>
      </c>
      <c r="L621" s="62" t="s">
        <v>61</v>
      </c>
      <c r="M621" s="62" t="s">
        <v>53</v>
      </c>
      <c r="N621" s="62" t="s">
        <v>48</v>
      </c>
      <c r="O621" s="62"/>
      <c r="P621" s="62" t="s">
        <v>236</v>
      </c>
      <c r="Q621" s="62" t="s">
        <v>235</v>
      </c>
      <c r="R621" s="81"/>
      <c r="S621" s="81">
        <f t="shared" si="56"/>
        <v>0</v>
      </c>
      <c r="T621" s="81"/>
      <c r="U621" s="81">
        <f t="shared" si="57"/>
        <v>0</v>
      </c>
      <c r="V621" s="81"/>
      <c r="W621" s="81">
        <f t="shared" si="58"/>
        <v>0</v>
      </c>
      <c r="X621" s="81"/>
      <c r="Y621" s="81">
        <f t="shared" si="59"/>
        <v>0</v>
      </c>
      <c r="Z621" s="81"/>
      <c r="AA621" s="81"/>
      <c r="AB621" s="81"/>
      <c r="AC621" s="62"/>
    </row>
    <row r="622" spans="1:30" s="77" customFormat="1" x14ac:dyDescent="0.25">
      <c r="A622" s="62">
        <v>619</v>
      </c>
      <c r="B622" s="62">
        <v>3</v>
      </c>
      <c r="C622" s="62">
        <v>2</v>
      </c>
      <c r="D622" s="77" t="s">
        <v>666</v>
      </c>
      <c r="E622" s="77" t="s">
        <v>657</v>
      </c>
      <c r="F622" s="62"/>
      <c r="G622" s="62" t="s">
        <v>52</v>
      </c>
      <c r="H622" s="77" t="s">
        <v>658</v>
      </c>
      <c r="I622" s="62">
        <v>4.25</v>
      </c>
      <c r="J622" s="62">
        <v>4.25</v>
      </c>
      <c r="K622" s="62" t="s">
        <v>47</v>
      </c>
      <c r="L622" s="62" t="s">
        <v>61</v>
      </c>
      <c r="M622" s="62" t="s">
        <v>53</v>
      </c>
      <c r="N622" s="62" t="s">
        <v>48</v>
      </c>
      <c r="O622" s="62"/>
      <c r="P622" s="62" t="s">
        <v>660</v>
      </c>
      <c r="Q622" s="62" t="s">
        <v>659</v>
      </c>
      <c r="R622" s="81"/>
      <c r="S622" s="81">
        <f t="shared" si="56"/>
        <v>0</v>
      </c>
      <c r="T622" s="81"/>
      <c r="U622" s="81">
        <f t="shared" si="57"/>
        <v>0</v>
      </c>
      <c r="V622" s="81"/>
      <c r="W622" s="81">
        <f t="shared" si="58"/>
        <v>0</v>
      </c>
      <c r="X622" s="81"/>
      <c r="Y622" s="81">
        <f t="shared" si="59"/>
        <v>0</v>
      </c>
      <c r="Z622" s="81"/>
      <c r="AA622" s="81"/>
      <c r="AB622" s="81"/>
      <c r="AC622" s="62"/>
    </row>
    <row r="623" spans="1:30" s="77" customFormat="1" x14ac:dyDescent="0.25">
      <c r="A623" s="62">
        <v>620</v>
      </c>
      <c r="B623" s="62">
        <v>4</v>
      </c>
      <c r="C623" s="62">
        <v>2</v>
      </c>
      <c r="D623" s="77" t="s">
        <v>666</v>
      </c>
      <c r="E623" s="77" t="s">
        <v>661</v>
      </c>
      <c r="F623" s="62"/>
      <c r="G623" s="62" t="s">
        <v>56</v>
      </c>
      <c r="H623" s="77" t="s">
        <v>662</v>
      </c>
      <c r="I623" s="62">
        <v>2</v>
      </c>
      <c r="J623" s="62">
        <v>2</v>
      </c>
      <c r="K623" s="62" t="s">
        <v>47</v>
      </c>
      <c r="L623" s="62" t="s">
        <v>61</v>
      </c>
      <c r="M623" s="62" t="s">
        <v>53</v>
      </c>
      <c r="N623" s="62" t="s">
        <v>48</v>
      </c>
      <c r="O623" s="62"/>
      <c r="P623" s="62" t="s">
        <v>244</v>
      </c>
      <c r="Q623" s="62" t="s">
        <v>663</v>
      </c>
      <c r="R623" s="81"/>
      <c r="S623" s="81">
        <f t="shared" si="56"/>
        <v>0</v>
      </c>
      <c r="T623" s="81"/>
      <c r="U623" s="81">
        <f t="shared" si="57"/>
        <v>0</v>
      </c>
      <c r="V623" s="81"/>
      <c r="W623" s="81">
        <f t="shared" si="58"/>
        <v>0</v>
      </c>
      <c r="X623" s="81"/>
      <c r="Y623" s="81">
        <f t="shared" si="59"/>
        <v>0</v>
      </c>
      <c r="Z623" s="81"/>
      <c r="AA623" s="81"/>
      <c r="AB623" s="81"/>
      <c r="AC623" s="62"/>
    </row>
    <row r="624" spans="1:30" s="77" customFormat="1" x14ac:dyDescent="0.25">
      <c r="A624" s="62">
        <v>621</v>
      </c>
      <c r="B624" s="62">
        <v>7000</v>
      </c>
      <c r="C624" s="62">
        <v>2</v>
      </c>
      <c r="D624" s="77" t="s">
        <v>666</v>
      </c>
      <c r="E624" s="77" t="s">
        <v>664</v>
      </c>
      <c r="F624" s="62"/>
      <c r="G624" s="62" t="s">
        <v>62</v>
      </c>
      <c r="H624" s="77" t="s">
        <v>665</v>
      </c>
      <c r="I624" s="62">
        <v>1</v>
      </c>
      <c r="J624" s="62">
        <v>1</v>
      </c>
      <c r="K624" s="62" t="s">
        <v>47</v>
      </c>
      <c r="L624" s="62" t="s">
        <v>61</v>
      </c>
      <c r="M624" s="62" t="s">
        <v>53</v>
      </c>
      <c r="N624" s="62" t="s">
        <v>60</v>
      </c>
      <c r="O624" s="62"/>
      <c r="P624" s="62"/>
      <c r="Q624" s="62"/>
      <c r="R624" s="81"/>
      <c r="S624" s="81">
        <f t="shared" si="56"/>
        <v>0</v>
      </c>
      <c r="T624" s="81"/>
      <c r="U624" s="81">
        <f t="shared" si="57"/>
        <v>0</v>
      </c>
      <c r="V624" s="81"/>
      <c r="W624" s="81">
        <f t="shared" si="58"/>
        <v>0</v>
      </c>
      <c r="X624" s="81"/>
      <c r="Y624" s="81">
        <f t="shared" si="59"/>
        <v>0</v>
      </c>
      <c r="Z624" s="81"/>
      <c r="AA624" s="81"/>
      <c r="AB624" s="81"/>
      <c r="AC624" s="62"/>
    </row>
    <row r="625" spans="1:29" s="77" customFormat="1" x14ac:dyDescent="0.25">
      <c r="A625" s="62">
        <v>622</v>
      </c>
      <c r="B625" s="62">
        <v>7001</v>
      </c>
      <c r="C625" s="62">
        <v>2</v>
      </c>
      <c r="D625" s="77" t="s">
        <v>666</v>
      </c>
      <c r="E625" s="77" t="s">
        <v>253</v>
      </c>
      <c r="F625" s="62"/>
      <c r="G625" s="62" t="s">
        <v>255</v>
      </c>
      <c r="H625" s="77" t="s">
        <v>254</v>
      </c>
      <c r="I625" s="62">
        <v>1</v>
      </c>
      <c r="J625" s="62">
        <v>1</v>
      </c>
      <c r="K625" s="62" t="s">
        <v>47</v>
      </c>
      <c r="L625" s="62" t="s">
        <v>61</v>
      </c>
      <c r="M625" s="62" t="s">
        <v>53</v>
      </c>
      <c r="N625" s="62" t="s">
        <v>60</v>
      </c>
      <c r="O625" s="62"/>
      <c r="P625" s="62"/>
      <c r="Q625" s="62"/>
      <c r="R625" s="81"/>
      <c r="S625" s="81">
        <f t="shared" si="56"/>
        <v>0</v>
      </c>
      <c r="T625" s="81"/>
      <c r="U625" s="81">
        <f t="shared" si="57"/>
        <v>0</v>
      </c>
      <c r="V625" s="81"/>
      <c r="W625" s="81">
        <f t="shared" si="58"/>
        <v>0</v>
      </c>
      <c r="X625" s="81"/>
      <c r="Y625" s="81">
        <f t="shared" si="59"/>
        <v>0</v>
      </c>
      <c r="Z625" s="81"/>
      <c r="AA625" s="81"/>
      <c r="AB625" s="81"/>
      <c r="AC625" s="62"/>
    </row>
    <row r="626" spans="1:29" s="77" customFormat="1" x14ac:dyDescent="0.25">
      <c r="A626" s="62">
        <v>623</v>
      </c>
      <c r="B626" s="62">
        <v>7000</v>
      </c>
      <c r="C626" s="62">
        <v>3</v>
      </c>
      <c r="D626" s="77" t="s">
        <v>253</v>
      </c>
      <c r="E626" s="77" t="s">
        <v>77</v>
      </c>
      <c r="F626" s="62"/>
      <c r="G626" s="62" t="s">
        <v>79</v>
      </c>
      <c r="H626" s="77" t="s">
        <v>78</v>
      </c>
      <c r="I626" s="62">
        <v>1</v>
      </c>
      <c r="J626" s="62">
        <v>1</v>
      </c>
      <c r="K626" s="62" t="s">
        <v>47</v>
      </c>
      <c r="L626" s="62" t="s">
        <v>61</v>
      </c>
      <c r="M626" s="62" t="s">
        <v>53</v>
      </c>
      <c r="N626" s="62" t="s">
        <v>60</v>
      </c>
      <c r="O626" s="62"/>
      <c r="P626" s="62"/>
      <c r="Q626" s="62"/>
      <c r="R626" s="81"/>
      <c r="S626" s="81">
        <f t="shared" si="56"/>
        <v>0</v>
      </c>
      <c r="T626" s="81"/>
      <c r="U626" s="81">
        <f t="shared" si="57"/>
        <v>0</v>
      </c>
      <c r="V626" s="81"/>
      <c r="W626" s="81">
        <f t="shared" si="58"/>
        <v>0</v>
      </c>
      <c r="X626" s="81"/>
      <c r="Y626" s="81">
        <f t="shared" si="59"/>
        <v>0</v>
      </c>
      <c r="Z626" s="81"/>
      <c r="AA626" s="81"/>
      <c r="AB626" s="81"/>
      <c r="AC626" s="62"/>
    </row>
    <row r="627" spans="1:29" s="77" customFormat="1" x14ac:dyDescent="0.25">
      <c r="A627" s="62">
        <v>624</v>
      </c>
      <c r="B627" s="62">
        <v>7002</v>
      </c>
      <c r="C627" s="62">
        <v>3</v>
      </c>
      <c r="D627" s="77" t="s">
        <v>253</v>
      </c>
      <c r="E627" s="77" t="s">
        <v>256</v>
      </c>
      <c r="F627" s="62"/>
      <c r="G627" s="62" t="s">
        <v>52</v>
      </c>
      <c r="H627" s="77" t="s">
        <v>257</v>
      </c>
      <c r="I627" s="62">
        <v>1</v>
      </c>
      <c r="J627" s="62">
        <v>1</v>
      </c>
      <c r="K627" s="62" t="s">
        <v>47</v>
      </c>
      <c r="L627" s="62" t="s">
        <v>61</v>
      </c>
      <c r="M627" s="62" t="s">
        <v>53</v>
      </c>
      <c r="N627" s="62" t="s">
        <v>60</v>
      </c>
      <c r="O627" s="62"/>
      <c r="P627" s="62" t="s">
        <v>258</v>
      </c>
      <c r="Q627" s="62">
        <v>14270</v>
      </c>
      <c r="R627" s="81"/>
      <c r="S627" s="81">
        <f t="shared" si="56"/>
        <v>0</v>
      </c>
      <c r="T627" s="81"/>
      <c r="U627" s="81">
        <f t="shared" si="57"/>
        <v>0</v>
      </c>
      <c r="V627" s="81"/>
      <c r="W627" s="81">
        <f t="shared" si="58"/>
        <v>0</v>
      </c>
      <c r="X627" s="81"/>
      <c r="Y627" s="81">
        <f t="shared" si="59"/>
        <v>0</v>
      </c>
      <c r="Z627" s="81"/>
      <c r="AA627" s="81"/>
      <c r="AB627" s="81"/>
      <c r="AC627" s="62"/>
    </row>
    <row r="628" spans="1:29" s="77" customFormat="1" x14ac:dyDescent="0.25">
      <c r="A628" s="62">
        <v>625</v>
      </c>
      <c r="B628" s="62">
        <v>7003</v>
      </c>
      <c r="C628" s="62">
        <v>3</v>
      </c>
      <c r="D628" s="77" t="s">
        <v>253</v>
      </c>
      <c r="E628" s="77" t="s">
        <v>259</v>
      </c>
      <c r="F628" s="62"/>
      <c r="G628" s="62" t="s">
        <v>52</v>
      </c>
      <c r="H628" s="77" t="s">
        <v>260</v>
      </c>
      <c r="I628" s="62">
        <v>1</v>
      </c>
      <c r="J628" s="62">
        <v>1</v>
      </c>
      <c r="K628" s="62" t="s">
        <v>47</v>
      </c>
      <c r="L628" s="62" t="s">
        <v>61</v>
      </c>
      <c r="M628" s="62" t="s">
        <v>53</v>
      </c>
      <c r="N628" s="62" t="s">
        <v>60</v>
      </c>
      <c r="O628" s="62"/>
      <c r="P628" s="62" t="s">
        <v>244</v>
      </c>
      <c r="Q628" s="62" t="s">
        <v>261</v>
      </c>
      <c r="R628" s="81"/>
      <c r="S628" s="81">
        <f t="shared" si="56"/>
        <v>0</v>
      </c>
      <c r="T628" s="81"/>
      <c r="U628" s="81">
        <f t="shared" si="57"/>
        <v>0</v>
      </c>
      <c r="V628" s="81"/>
      <c r="W628" s="81">
        <f t="shared" si="58"/>
        <v>0</v>
      </c>
      <c r="X628" s="81"/>
      <c r="Y628" s="81">
        <f t="shared" si="59"/>
        <v>0</v>
      </c>
      <c r="Z628" s="81"/>
      <c r="AA628" s="81"/>
      <c r="AB628" s="81"/>
      <c r="AC628" s="62"/>
    </row>
    <row r="629" spans="1:29" s="77" customFormat="1" x14ac:dyDescent="0.25">
      <c r="A629" s="62">
        <v>626</v>
      </c>
      <c r="B629" s="62">
        <v>7004</v>
      </c>
      <c r="C629" s="62">
        <v>3</v>
      </c>
      <c r="D629" s="77" t="s">
        <v>253</v>
      </c>
      <c r="E629" s="77" t="s">
        <v>262</v>
      </c>
      <c r="F629" s="62"/>
      <c r="G629" s="62" t="s">
        <v>56</v>
      </c>
      <c r="H629" s="77" t="s">
        <v>263</v>
      </c>
      <c r="I629" s="62">
        <v>1</v>
      </c>
      <c r="J629" s="62">
        <v>1</v>
      </c>
      <c r="K629" s="62" t="s">
        <v>47</v>
      </c>
      <c r="L629" s="62" t="s">
        <v>61</v>
      </c>
      <c r="M629" s="62" t="s">
        <v>53</v>
      </c>
      <c r="N629" s="62" t="s">
        <v>60</v>
      </c>
      <c r="O629" s="62"/>
      <c r="P629" s="62" t="s">
        <v>244</v>
      </c>
      <c r="Q629" s="62" t="s">
        <v>264</v>
      </c>
      <c r="R629" s="81"/>
      <c r="S629" s="81">
        <f t="shared" si="56"/>
        <v>0</v>
      </c>
      <c r="T629" s="81"/>
      <c r="U629" s="81">
        <f t="shared" si="57"/>
        <v>0</v>
      </c>
      <c r="V629" s="81"/>
      <c r="W629" s="81">
        <f t="shared" si="58"/>
        <v>0</v>
      </c>
      <c r="X629" s="81"/>
      <c r="Y629" s="81">
        <f t="shared" si="59"/>
        <v>0</v>
      </c>
      <c r="Z629" s="81"/>
      <c r="AA629" s="81"/>
      <c r="AB629" s="81"/>
      <c r="AC629" s="62"/>
    </row>
    <row r="630" spans="1:29" s="77" customFormat="1" x14ac:dyDescent="0.25">
      <c r="A630" s="62">
        <v>627</v>
      </c>
      <c r="B630" s="62">
        <v>7005</v>
      </c>
      <c r="C630" s="62">
        <v>3</v>
      </c>
      <c r="D630" s="77" t="s">
        <v>253</v>
      </c>
      <c r="E630" s="77" t="s">
        <v>265</v>
      </c>
      <c r="F630" s="62"/>
      <c r="G630" s="62" t="s">
        <v>56</v>
      </c>
      <c r="H630" s="77" t="s">
        <v>266</v>
      </c>
      <c r="I630" s="62">
        <v>1</v>
      </c>
      <c r="J630" s="62">
        <v>1</v>
      </c>
      <c r="K630" s="62" t="s">
        <v>47</v>
      </c>
      <c r="L630" s="62" t="s">
        <v>61</v>
      </c>
      <c r="M630" s="62" t="s">
        <v>53</v>
      </c>
      <c r="N630" s="62" t="s">
        <v>60</v>
      </c>
      <c r="O630" s="62"/>
      <c r="P630" s="62" t="s">
        <v>244</v>
      </c>
      <c r="Q630" s="62" t="s">
        <v>267</v>
      </c>
      <c r="R630" s="81"/>
      <c r="S630" s="81">
        <f t="shared" si="56"/>
        <v>0</v>
      </c>
      <c r="T630" s="81"/>
      <c r="U630" s="81">
        <f t="shared" si="57"/>
        <v>0</v>
      </c>
      <c r="V630" s="81"/>
      <c r="W630" s="81">
        <f t="shared" si="58"/>
        <v>0</v>
      </c>
      <c r="X630" s="81"/>
      <c r="Y630" s="81">
        <f t="shared" si="59"/>
        <v>0</v>
      </c>
      <c r="Z630" s="81"/>
      <c r="AA630" s="81"/>
      <c r="AB630" s="81"/>
      <c r="AC630" s="62"/>
    </row>
    <row r="631" spans="1:29" s="77" customFormat="1" x14ac:dyDescent="0.25">
      <c r="A631" s="62">
        <v>628</v>
      </c>
      <c r="B631" s="62">
        <v>7006</v>
      </c>
      <c r="C631" s="62">
        <v>3</v>
      </c>
      <c r="D631" s="77" t="s">
        <v>253</v>
      </c>
      <c r="E631" s="77" t="s">
        <v>268</v>
      </c>
      <c r="F631" s="62"/>
      <c r="G631" s="62" t="s">
        <v>52</v>
      </c>
      <c r="H631" s="77" t="s">
        <v>269</v>
      </c>
      <c r="I631" s="62">
        <v>1</v>
      </c>
      <c r="J631" s="62">
        <v>1</v>
      </c>
      <c r="K631" s="62" t="s">
        <v>47</v>
      </c>
      <c r="L631" s="62" t="s">
        <v>61</v>
      </c>
      <c r="M631" s="62" t="s">
        <v>53</v>
      </c>
      <c r="N631" s="62" t="s">
        <v>60</v>
      </c>
      <c r="O631" s="62"/>
      <c r="P631" s="62"/>
      <c r="Q631" s="62"/>
      <c r="R631" s="81"/>
      <c r="S631" s="81">
        <f t="shared" si="56"/>
        <v>0</v>
      </c>
      <c r="T631" s="81"/>
      <c r="U631" s="81">
        <f t="shared" si="57"/>
        <v>0</v>
      </c>
      <c r="V631" s="81"/>
      <c r="W631" s="81">
        <f t="shared" si="58"/>
        <v>0</v>
      </c>
      <c r="X631" s="81"/>
      <c r="Y631" s="81">
        <f t="shared" si="59"/>
        <v>0</v>
      </c>
      <c r="Z631" s="81"/>
      <c r="AA631" s="81"/>
      <c r="AB631" s="81"/>
      <c r="AC631" s="62"/>
    </row>
    <row r="632" spans="1:29" s="77" customFormat="1" x14ac:dyDescent="0.25">
      <c r="A632" s="62">
        <v>629</v>
      </c>
      <c r="B632" s="62">
        <v>7007</v>
      </c>
      <c r="C632" s="62">
        <v>3</v>
      </c>
      <c r="D632" s="77" t="s">
        <v>253</v>
      </c>
      <c r="E632" s="77" t="s">
        <v>270</v>
      </c>
      <c r="F632" s="62"/>
      <c r="G632" s="62" t="s">
        <v>52</v>
      </c>
      <c r="H632" s="77" t="s">
        <v>271</v>
      </c>
      <c r="I632" s="62">
        <v>1</v>
      </c>
      <c r="J632" s="62">
        <v>1</v>
      </c>
      <c r="K632" s="62" t="s">
        <v>47</v>
      </c>
      <c r="L632" s="62" t="s">
        <v>61</v>
      </c>
      <c r="M632" s="62" t="s">
        <v>53</v>
      </c>
      <c r="N632" s="62" t="s">
        <v>60</v>
      </c>
      <c r="O632" s="62"/>
      <c r="P632" s="62"/>
      <c r="Q632" s="62"/>
      <c r="R632" s="81"/>
      <c r="S632" s="81">
        <f t="shared" si="56"/>
        <v>0</v>
      </c>
      <c r="T632" s="81"/>
      <c r="U632" s="81">
        <f t="shared" si="57"/>
        <v>0</v>
      </c>
      <c r="V632" s="81"/>
      <c r="W632" s="81">
        <f t="shared" si="58"/>
        <v>0</v>
      </c>
      <c r="X632" s="81"/>
      <c r="Y632" s="81">
        <f t="shared" si="59"/>
        <v>0</v>
      </c>
      <c r="Z632" s="81"/>
      <c r="AA632" s="81"/>
      <c r="AB632" s="81"/>
      <c r="AC632" s="62"/>
    </row>
    <row r="633" spans="1:29" s="77" customFormat="1" x14ac:dyDescent="0.25">
      <c r="A633" s="62">
        <v>630</v>
      </c>
      <c r="B633" s="62">
        <v>7008</v>
      </c>
      <c r="C633" s="62">
        <v>3</v>
      </c>
      <c r="D633" s="77" t="s">
        <v>253</v>
      </c>
      <c r="E633" s="77" t="s">
        <v>216</v>
      </c>
      <c r="F633" s="62"/>
      <c r="G633" s="62" t="s">
        <v>52</v>
      </c>
      <c r="H633" s="77" t="s">
        <v>217</v>
      </c>
      <c r="I633" s="62">
        <v>1</v>
      </c>
      <c r="J633" s="62">
        <v>1</v>
      </c>
      <c r="K633" s="62" t="s">
        <v>47</v>
      </c>
      <c r="L633" s="62" t="s">
        <v>61</v>
      </c>
      <c r="M633" s="62" t="s">
        <v>53</v>
      </c>
      <c r="N633" s="62" t="s">
        <v>60</v>
      </c>
      <c r="O633" s="62"/>
      <c r="P633" s="62" t="s">
        <v>211</v>
      </c>
      <c r="Q633" s="62" t="s">
        <v>218</v>
      </c>
      <c r="R633" s="81"/>
      <c r="S633" s="81">
        <f t="shared" si="56"/>
        <v>0</v>
      </c>
      <c r="T633" s="81"/>
      <c r="U633" s="81">
        <f t="shared" si="57"/>
        <v>0</v>
      </c>
      <c r="V633" s="81"/>
      <c r="W633" s="81">
        <f t="shared" si="58"/>
        <v>0</v>
      </c>
      <c r="X633" s="81"/>
      <c r="Y633" s="81">
        <f t="shared" si="59"/>
        <v>0</v>
      </c>
      <c r="Z633" s="81"/>
      <c r="AA633" s="81"/>
      <c r="AB633" s="81"/>
      <c r="AC633" s="62"/>
    </row>
    <row r="634" spans="1:29" s="77" customFormat="1" x14ac:dyDescent="0.25">
      <c r="A634" s="62">
        <v>631</v>
      </c>
      <c r="B634" s="62">
        <v>7009</v>
      </c>
      <c r="C634" s="62">
        <v>3</v>
      </c>
      <c r="D634" s="77" t="s">
        <v>253</v>
      </c>
      <c r="E634" s="77" t="s">
        <v>272</v>
      </c>
      <c r="F634" s="62"/>
      <c r="G634" s="62" t="s">
        <v>52</v>
      </c>
      <c r="H634" s="77" t="s">
        <v>273</v>
      </c>
      <c r="I634" s="62">
        <v>1</v>
      </c>
      <c r="J634" s="62">
        <v>1</v>
      </c>
      <c r="K634" s="62" t="s">
        <v>47</v>
      </c>
      <c r="L634" s="62" t="s">
        <v>61</v>
      </c>
      <c r="M634" s="62" t="s">
        <v>53</v>
      </c>
      <c r="N634" s="62" t="s">
        <v>60</v>
      </c>
      <c r="O634" s="62"/>
      <c r="P634" s="62" t="s">
        <v>275</v>
      </c>
      <c r="Q634" s="62" t="s">
        <v>274</v>
      </c>
      <c r="R634" s="81"/>
      <c r="S634" s="81">
        <f t="shared" si="56"/>
        <v>0</v>
      </c>
      <c r="T634" s="81"/>
      <c r="U634" s="81">
        <f t="shared" si="57"/>
        <v>0</v>
      </c>
      <c r="V634" s="81"/>
      <c r="W634" s="81">
        <f t="shared" si="58"/>
        <v>0</v>
      </c>
      <c r="X634" s="81"/>
      <c r="Y634" s="81">
        <f t="shared" si="59"/>
        <v>0</v>
      </c>
      <c r="Z634" s="81"/>
      <c r="AA634" s="81"/>
      <c r="AB634" s="81"/>
      <c r="AC634" s="62"/>
    </row>
    <row r="635" spans="1:29" s="77" customFormat="1" x14ac:dyDescent="0.25">
      <c r="A635" s="62">
        <v>632</v>
      </c>
      <c r="B635" s="62">
        <v>7010</v>
      </c>
      <c r="C635" s="62">
        <v>3</v>
      </c>
      <c r="D635" s="77" t="s">
        <v>253</v>
      </c>
      <c r="E635" s="77" t="s">
        <v>276</v>
      </c>
      <c r="F635" s="62"/>
      <c r="G635" s="62" t="s">
        <v>52</v>
      </c>
      <c r="H635" s="77" t="s">
        <v>277</v>
      </c>
      <c r="I635" s="62">
        <v>1</v>
      </c>
      <c r="J635" s="62">
        <v>1</v>
      </c>
      <c r="K635" s="62" t="s">
        <v>47</v>
      </c>
      <c r="L635" s="62" t="s">
        <v>61</v>
      </c>
      <c r="M635" s="62" t="s">
        <v>53</v>
      </c>
      <c r="N635" s="62" t="s">
        <v>60</v>
      </c>
      <c r="O635" s="62"/>
      <c r="P635" s="62" t="s">
        <v>211</v>
      </c>
      <c r="Q635" s="62" t="s">
        <v>278</v>
      </c>
      <c r="R635" s="81"/>
      <c r="S635" s="81">
        <f t="shared" si="56"/>
        <v>0</v>
      </c>
      <c r="T635" s="81"/>
      <c r="U635" s="81">
        <f t="shared" si="57"/>
        <v>0</v>
      </c>
      <c r="V635" s="81"/>
      <c r="W635" s="81">
        <f t="shared" si="58"/>
        <v>0</v>
      </c>
      <c r="X635" s="81"/>
      <c r="Y635" s="81">
        <f t="shared" si="59"/>
        <v>0</v>
      </c>
      <c r="Z635" s="81"/>
      <c r="AA635" s="81"/>
      <c r="AB635" s="81"/>
      <c r="AC635" s="62"/>
    </row>
    <row r="636" spans="1:29" s="77" customFormat="1" x14ac:dyDescent="0.25">
      <c r="A636" s="62">
        <v>633</v>
      </c>
      <c r="B636" s="62">
        <v>7011</v>
      </c>
      <c r="C636" s="62">
        <v>3</v>
      </c>
      <c r="D636" s="77" t="s">
        <v>253</v>
      </c>
      <c r="E636" s="77" t="s">
        <v>279</v>
      </c>
      <c r="F636" s="62"/>
      <c r="G636" s="62" t="s">
        <v>52</v>
      </c>
      <c r="H636" s="77" t="s">
        <v>280</v>
      </c>
      <c r="I636" s="62">
        <v>1</v>
      </c>
      <c r="J636" s="62">
        <v>1</v>
      </c>
      <c r="K636" s="62" t="s">
        <v>47</v>
      </c>
      <c r="L636" s="62" t="s">
        <v>61</v>
      </c>
      <c r="M636" s="62" t="s">
        <v>53</v>
      </c>
      <c r="N636" s="62" t="s">
        <v>60</v>
      </c>
      <c r="O636" s="62"/>
      <c r="P636" s="62" t="s">
        <v>211</v>
      </c>
      <c r="Q636" s="62" t="s">
        <v>281</v>
      </c>
      <c r="R636" s="81"/>
      <c r="S636" s="81">
        <f t="shared" si="56"/>
        <v>0</v>
      </c>
      <c r="T636" s="81"/>
      <c r="U636" s="81">
        <f t="shared" si="57"/>
        <v>0</v>
      </c>
      <c r="V636" s="81"/>
      <c r="W636" s="81">
        <f t="shared" si="58"/>
        <v>0</v>
      </c>
      <c r="X636" s="81"/>
      <c r="Y636" s="81">
        <f t="shared" si="59"/>
        <v>0</v>
      </c>
      <c r="Z636" s="81"/>
      <c r="AA636" s="81"/>
      <c r="AB636" s="81"/>
      <c r="AC636" s="62"/>
    </row>
    <row r="637" spans="1:29" s="77" customFormat="1" x14ac:dyDescent="0.25">
      <c r="A637" s="62">
        <v>634</v>
      </c>
      <c r="B637" s="62">
        <v>7012</v>
      </c>
      <c r="C637" s="62">
        <v>3</v>
      </c>
      <c r="D637" s="77" t="s">
        <v>253</v>
      </c>
      <c r="E637" s="77" t="s">
        <v>282</v>
      </c>
      <c r="F637" s="62"/>
      <c r="G637" s="62" t="s">
        <v>56</v>
      </c>
      <c r="H637" s="77" t="s">
        <v>283</v>
      </c>
      <c r="I637" s="62">
        <v>1</v>
      </c>
      <c r="J637" s="62">
        <v>1</v>
      </c>
      <c r="K637" s="62" t="s">
        <v>47</v>
      </c>
      <c r="L637" s="62" t="s">
        <v>61</v>
      </c>
      <c r="M637" s="62" t="s">
        <v>53</v>
      </c>
      <c r="N637" s="62" t="s">
        <v>60</v>
      </c>
      <c r="O637" s="62"/>
      <c r="P637" s="62" t="s">
        <v>211</v>
      </c>
      <c r="Q637" s="62" t="s">
        <v>284</v>
      </c>
      <c r="R637" s="81"/>
      <c r="S637" s="81">
        <f t="shared" si="56"/>
        <v>0</v>
      </c>
      <c r="T637" s="81"/>
      <c r="U637" s="81">
        <f t="shared" si="57"/>
        <v>0</v>
      </c>
      <c r="V637" s="81"/>
      <c r="W637" s="81">
        <f t="shared" si="58"/>
        <v>0</v>
      </c>
      <c r="X637" s="81"/>
      <c r="Y637" s="81">
        <f t="shared" si="59"/>
        <v>0</v>
      </c>
      <c r="Z637" s="81"/>
      <c r="AA637" s="81"/>
      <c r="AB637" s="81"/>
      <c r="AC637" s="62"/>
    </row>
    <row r="638" spans="1:29" s="77" customFormat="1" x14ac:dyDescent="0.25">
      <c r="A638" s="62">
        <v>635</v>
      </c>
      <c r="B638" s="62">
        <v>7013</v>
      </c>
      <c r="C638" s="62">
        <v>3</v>
      </c>
      <c r="D638" s="77" t="s">
        <v>253</v>
      </c>
      <c r="E638" s="77" t="s">
        <v>63</v>
      </c>
      <c r="F638" s="62"/>
      <c r="G638" s="62" t="s">
        <v>65</v>
      </c>
      <c r="H638" s="77" t="s">
        <v>64</v>
      </c>
      <c r="I638" s="62">
        <v>1</v>
      </c>
      <c r="J638" s="62">
        <v>1</v>
      </c>
      <c r="K638" s="62" t="s">
        <v>47</v>
      </c>
      <c r="L638" s="62" t="s">
        <v>61</v>
      </c>
      <c r="M638" s="62" t="s">
        <v>53</v>
      </c>
      <c r="N638" s="62" t="s">
        <v>60</v>
      </c>
      <c r="O638" s="62"/>
      <c r="P638" s="62"/>
      <c r="Q638" s="62"/>
      <c r="R638" s="81"/>
      <c r="S638" s="81">
        <f t="shared" si="56"/>
        <v>0</v>
      </c>
      <c r="T638" s="81"/>
      <c r="U638" s="81">
        <f t="shared" si="57"/>
        <v>0</v>
      </c>
      <c r="V638" s="81"/>
      <c r="W638" s="81">
        <f t="shared" si="58"/>
        <v>0</v>
      </c>
      <c r="X638" s="81"/>
      <c r="Y638" s="81">
        <f t="shared" si="59"/>
        <v>0</v>
      </c>
      <c r="Z638" s="81"/>
      <c r="AA638" s="81"/>
      <c r="AB638" s="81"/>
      <c r="AC638" s="62"/>
    </row>
    <row r="639" spans="1:29" s="77" customFormat="1" x14ac:dyDescent="0.25">
      <c r="A639" s="62">
        <v>636</v>
      </c>
      <c r="B639" s="62">
        <v>7014</v>
      </c>
      <c r="C639" s="62">
        <v>3</v>
      </c>
      <c r="D639" s="77" t="s">
        <v>253</v>
      </c>
      <c r="E639" s="77" t="s">
        <v>285</v>
      </c>
      <c r="F639" s="62"/>
      <c r="G639" s="62" t="s">
        <v>116</v>
      </c>
      <c r="H639" s="77" t="s">
        <v>286</v>
      </c>
      <c r="I639" s="62">
        <v>1</v>
      </c>
      <c r="J639" s="62">
        <v>1</v>
      </c>
      <c r="K639" s="62" t="s">
        <v>47</v>
      </c>
      <c r="L639" s="62" t="s">
        <v>61</v>
      </c>
      <c r="M639" s="62" t="s">
        <v>53</v>
      </c>
      <c r="N639" s="62" t="s">
        <v>60</v>
      </c>
      <c r="O639" s="62"/>
      <c r="P639" s="62"/>
      <c r="Q639" s="62"/>
      <c r="R639" s="81"/>
      <c r="S639" s="81">
        <f t="shared" si="56"/>
        <v>0</v>
      </c>
      <c r="T639" s="81"/>
      <c r="U639" s="81">
        <f t="shared" si="57"/>
        <v>0</v>
      </c>
      <c r="V639" s="81"/>
      <c r="W639" s="81">
        <f t="shared" si="58"/>
        <v>0</v>
      </c>
      <c r="X639" s="81"/>
      <c r="Y639" s="81">
        <f t="shared" si="59"/>
        <v>0</v>
      </c>
      <c r="Z639" s="81"/>
      <c r="AA639" s="81"/>
      <c r="AB639" s="81"/>
      <c r="AC639" s="62"/>
    </row>
    <row r="640" spans="1:29" s="77" customFormat="1" x14ac:dyDescent="0.25">
      <c r="A640" s="62">
        <v>637</v>
      </c>
      <c r="B640" s="62">
        <v>7002</v>
      </c>
      <c r="C640" s="62">
        <v>2</v>
      </c>
      <c r="D640" s="77" t="s">
        <v>666</v>
      </c>
      <c r="E640" s="77" t="s">
        <v>77</v>
      </c>
      <c r="F640" s="62"/>
      <c r="G640" s="62" t="s">
        <v>79</v>
      </c>
      <c r="H640" s="77" t="s">
        <v>78</v>
      </c>
      <c r="I640" s="62">
        <v>1</v>
      </c>
      <c r="J640" s="62">
        <v>1</v>
      </c>
      <c r="K640" s="62" t="s">
        <v>47</v>
      </c>
      <c r="L640" s="62" t="s">
        <v>61</v>
      </c>
      <c r="M640" s="62" t="s">
        <v>53</v>
      </c>
      <c r="N640" s="62" t="s">
        <v>60</v>
      </c>
      <c r="O640" s="62"/>
      <c r="P640" s="62"/>
      <c r="Q640" s="62"/>
      <c r="R640" s="81"/>
      <c r="S640" s="81">
        <f t="shared" si="56"/>
        <v>0</v>
      </c>
      <c r="T640" s="81"/>
      <c r="U640" s="81">
        <f t="shared" si="57"/>
        <v>0</v>
      </c>
      <c r="V640" s="81"/>
      <c r="W640" s="81">
        <f t="shared" si="58"/>
        <v>0</v>
      </c>
      <c r="X640" s="81"/>
      <c r="Y640" s="81">
        <f t="shared" si="59"/>
        <v>0</v>
      </c>
      <c r="Z640" s="81"/>
      <c r="AA640" s="81"/>
      <c r="AB640" s="81"/>
      <c r="AC640" s="62"/>
    </row>
    <row r="641" spans="1:30" s="77" customFormat="1" x14ac:dyDescent="0.25">
      <c r="A641" s="62">
        <v>638</v>
      </c>
      <c r="B641" s="62">
        <v>7003</v>
      </c>
      <c r="C641" s="62">
        <v>2</v>
      </c>
      <c r="D641" s="77" t="s">
        <v>666</v>
      </c>
      <c r="E641" s="77" t="s">
        <v>74</v>
      </c>
      <c r="F641" s="62"/>
      <c r="G641" s="62" t="s">
        <v>76</v>
      </c>
      <c r="H641" s="77" t="s">
        <v>75</v>
      </c>
      <c r="I641" s="62">
        <v>1</v>
      </c>
      <c r="J641" s="62">
        <v>1</v>
      </c>
      <c r="K641" s="62" t="s">
        <v>47</v>
      </c>
      <c r="L641" s="62" t="s">
        <v>61</v>
      </c>
      <c r="M641" s="62" t="s">
        <v>53</v>
      </c>
      <c r="N641" s="62" t="s">
        <v>60</v>
      </c>
      <c r="O641" s="62"/>
      <c r="P641" s="62"/>
      <c r="Q641" s="62"/>
      <c r="R641" s="81"/>
      <c r="S641" s="81">
        <f t="shared" si="56"/>
        <v>0</v>
      </c>
      <c r="T641" s="81"/>
      <c r="U641" s="81">
        <f t="shared" si="57"/>
        <v>0</v>
      </c>
      <c r="V641" s="81"/>
      <c r="W641" s="81">
        <f t="shared" si="58"/>
        <v>0</v>
      </c>
      <c r="X641" s="81"/>
      <c r="Y641" s="81">
        <f t="shared" si="59"/>
        <v>0</v>
      </c>
      <c r="Z641" s="81"/>
      <c r="AA641" s="81"/>
      <c r="AB641" s="81"/>
      <c r="AC641" s="62"/>
    </row>
    <row r="642" spans="1:30" s="77" customFormat="1" x14ac:dyDescent="0.25">
      <c r="A642" s="61">
        <v>639</v>
      </c>
      <c r="B642" s="61">
        <v>124</v>
      </c>
      <c r="C642" s="61">
        <v>1</v>
      </c>
      <c r="D642" s="76" t="s">
        <v>49</v>
      </c>
      <c r="E642" s="76" t="s">
        <v>668</v>
      </c>
      <c r="F642" s="61" t="s">
        <v>971</v>
      </c>
      <c r="G642" s="61" t="s">
        <v>52</v>
      </c>
      <c r="H642" s="76" t="s">
        <v>669</v>
      </c>
      <c r="I642" s="61">
        <v>1</v>
      </c>
      <c r="J642" s="61">
        <v>1</v>
      </c>
      <c r="K642" s="61" t="s">
        <v>47</v>
      </c>
      <c r="L642" s="61" t="s">
        <v>51</v>
      </c>
      <c r="M642" s="61" t="s">
        <v>53</v>
      </c>
      <c r="N642" s="61" t="s">
        <v>48</v>
      </c>
      <c r="O642" s="61" t="s">
        <v>969</v>
      </c>
      <c r="P642" s="61"/>
      <c r="Q642" s="61"/>
      <c r="R642" s="80">
        <f>VLOOKUP(E:E,'[1]853-334065-009'!$A:$F,6,0)</f>
        <v>17.6358</v>
      </c>
      <c r="S642" s="80">
        <f t="shared" si="56"/>
        <v>17.6358</v>
      </c>
      <c r="T642" s="80">
        <f>VLOOKUP(E:E,'[1]853-334065-009'!$A:$H,8,0)</f>
        <v>17.171700000000001</v>
      </c>
      <c r="U642" s="80">
        <f t="shared" si="57"/>
        <v>17.171700000000001</v>
      </c>
      <c r="V642" s="80">
        <f>VLOOKUP(E:E,'[1]853-334065-009'!$A:$J,10,0)</f>
        <v>16.707600000000003</v>
      </c>
      <c r="W642" s="80">
        <f t="shared" si="58"/>
        <v>16.707600000000003</v>
      </c>
      <c r="X642" s="80">
        <f>VLOOKUP(E:E,'[1]853-334065-009'!$A:$L,12,0)</f>
        <v>16.243500000000001</v>
      </c>
      <c r="Y642" s="80">
        <f t="shared" si="59"/>
        <v>16.243500000000001</v>
      </c>
      <c r="Z642" s="80">
        <f>VLOOKUP(E:E,'[2]costed bom'!$E$2:$AA$941,23,0)</f>
        <v>50</v>
      </c>
      <c r="AA642" s="80">
        <f>J642*Z642</f>
        <v>50</v>
      </c>
      <c r="AB642" s="80">
        <f>Y642-AA642</f>
        <v>-33.756500000000003</v>
      </c>
      <c r="AC642" s="61">
        <v>140</v>
      </c>
      <c r="AD642" s="76" t="s">
        <v>955</v>
      </c>
    </row>
    <row r="643" spans="1:30" s="77" customFormat="1" x14ac:dyDescent="0.25">
      <c r="A643" s="62">
        <v>640</v>
      </c>
      <c r="B643" s="62">
        <v>1</v>
      </c>
      <c r="C643" s="62">
        <v>2</v>
      </c>
      <c r="D643" s="77" t="s">
        <v>668</v>
      </c>
      <c r="E643" s="77" t="s">
        <v>670</v>
      </c>
      <c r="F643" s="62"/>
      <c r="G643" s="62" t="s">
        <v>56</v>
      </c>
      <c r="H643" s="77" t="s">
        <v>671</v>
      </c>
      <c r="I643" s="62">
        <v>2</v>
      </c>
      <c r="J643" s="62">
        <v>2</v>
      </c>
      <c r="K643" s="62" t="s">
        <v>191</v>
      </c>
      <c r="L643" s="62" t="s">
        <v>61</v>
      </c>
      <c r="M643" s="62" t="s">
        <v>53</v>
      </c>
      <c r="N643" s="62" t="s">
        <v>48</v>
      </c>
      <c r="O643" s="62"/>
      <c r="P643" s="62" t="s">
        <v>321</v>
      </c>
      <c r="Q643" s="62" t="s">
        <v>672</v>
      </c>
      <c r="R643" s="81"/>
      <c r="S643" s="81">
        <f t="shared" si="56"/>
        <v>0</v>
      </c>
      <c r="T643" s="81"/>
      <c r="U643" s="81">
        <f t="shared" si="57"/>
        <v>0</v>
      </c>
      <c r="V643" s="81"/>
      <c r="W643" s="81">
        <f t="shared" si="58"/>
        <v>0</v>
      </c>
      <c r="X643" s="81"/>
      <c r="Y643" s="81">
        <f t="shared" si="59"/>
        <v>0</v>
      </c>
      <c r="Z643" s="81"/>
      <c r="AA643" s="81"/>
      <c r="AB643" s="81"/>
      <c r="AC643" s="62"/>
    </row>
    <row r="644" spans="1:30" s="77" customFormat="1" x14ac:dyDescent="0.25">
      <c r="A644" s="62">
        <v>641</v>
      </c>
      <c r="B644" s="62">
        <v>11</v>
      </c>
      <c r="C644" s="62">
        <v>2</v>
      </c>
      <c r="D644" s="77" t="s">
        <v>668</v>
      </c>
      <c r="E644" s="77" t="s">
        <v>586</v>
      </c>
      <c r="F644" s="62"/>
      <c r="G644" s="62" t="s">
        <v>52</v>
      </c>
      <c r="H644" s="77" t="s">
        <v>587</v>
      </c>
      <c r="I644" s="62">
        <v>2</v>
      </c>
      <c r="J644" s="62">
        <v>2</v>
      </c>
      <c r="K644" s="62" t="s">
        <v>47</v>
      </c>
      <c r="L644" s="62" t="s">
        <v>61</v>
      </c>
      <c r="M644" s="62" t="s">
        <v>53</v>
      </c>
      <c r="N644" s="62" t="s">
        <v>48</v>
      </c>
      <c r="O644" s="62"/>
      <c r="P644" s="62" t="s">
        <v>589</v>
      </c>
      <c r="Q644" s="62" t="s">
        <v>588</v>
      </c>
      <c r="R644" s="81"/>
      <c r="S644" s="81">
        <f t="shared" ref="S644:S707" si="60">J644*R644</f>
        <v>0</v>
      </c>
      <c r="T644" s="81"/>
      <c r="U644" s="81">
        <f t="shared" ref="U644:U707" si="61">J644*T644</f>
        <v>0</v>
      </c>
      <c r="V644" s="81"/>
      <c r="W644" s="81">
        <f t="shared" ref="W644:W707" si="62">J644*V644</f>
        <v>0</v>
      </c>
      <c r="X644" s="81"/>
      <c r="Y644" s="81">
        <f t="shared" ref="Y644:Y707" si="63">J644*X644</f>
        <v>0</v>
      </c>
      <c r="Z644" s="81"/>
      <c r="AA644" s="81"/>
      <c r="AB644" s="81"/>
      <c r="AC644" s="62"/>
    </row>
    <row r="645" spans="1:30" s="77" customFormat="1" x14ac:dyDescent="0.25">
      <c r="A645" s="62">
        <v>642</v>
      </c>
      <c r="B645" s="62">
        <v>12</v>
      </c>
      <c r="C645" s="62">
        <v>2</v>
      </c>
      <c r="D645" s="77" t="s">
        <v>668</v>
      </c>
      <c r="E645" s="77" t="s">
        <v>673</v>
      </c>
      <c r="F645" s="62"/>
      <c r="G645" s="62" t="s">
        <v>56</v>
      </c>
      <c r="H645" s="77" t="s">
        <v>674</v>
      </c>
      <c r="I645" s="62">
        <v>1</v>
      </c>
      <c r="J645" s="62">
        <v>1</v>
      </c>
      <c r="K645" s="62" t="s">
        <v>191</v>
      </c>
      <c r="L645" s="62" t="s">
        <v>61</v>
      </c>
      <c r="M645" s="62" t="s">
        <v>53</v>
      </c>
      <c r="N645" s="62" t="s">
        <v>48</v>
      </c>
      <c r="O645" s="62"/>
      <c r="P645" s="62" t="s">
        <v>676</v>
      </c>
      <c r="Q645" s="62" t="s">
        <v>675</v>
      </c>
      <c r="R645" s="81"/>
      <c r="S645" s="81">
        <f t="shared" si="60"/>
        <v>0</v>
      </c>
      <c r="T645" s="81"/>
      <c r="U645" s="81">
        <f t="shared" si="61"/>
        <v>0</v>
      </c>
      <c r="V645" s="81"/>
      <c r="W645" s="81">
        <f t="shared" si="62"/>
        <v>0</v>
      </c>
      <c r="X645" s="81"/>
      <c r="Y645" s="81">
        <f t="shared" si="63"/>
        <v>0</v>
      </c>
      <c r="Z645" s="81"/>
      <c r="AA645" s="81"/>
      <c r="AB645" s="81"/>
      <c r="AC645" s="62"/>
    </row>
    <row r="646" spans="1:30" s="77" customFormat="1" x14ac:dyDescent="0.25">
      <c r="A646" s="62">
        <v>643</v>
      </c>
      <c r="B646" s="62">
        <v>21</v>
      </c>
      <c r="C646" s="62">
        <v>2</v>
      </c>
      <c r="D646" s="77" t="s">
        <v>668</v>
      </c>
      <c r="E646" s="77" t="s">
        <v>276</v>
      </c>
      <c r="F646" s="62"/>
      <c r="G646" s="62" t="s">
        <v>52</v>
      </c>
      <c r="H646" s="77" t="s">
        <v>277</v>
      </c>
      <c r="I646" s="62">
        <v>2</v>
      </c>
      <c r="J646" s="62">
        <v>2</v>
      </c>
      <c r="K646" s="62" t="s">
        <v>47</v>
      </c>
      <c r="L646" s="62" t="s">
        <v>61</v>
      </c>
      <c r="M646" s="62" t="s">
        <v>53</v>
      </c>
      <c r="N646" s="62" t="s">
        <v>48</v>
      </c>
      <c r="O646" s="62"/>
      <c r="P646" s="62" t="s">
        <v>211</v>
      </c>
      <c r="Q646" s="62" t="s">
        <v>278</v>
      </c>
      <c r="R646" s="81"/>
      <c r="S646" s="81">
        <f t="shared" si="60"/>
        <v>0</v>
      </c>
      <c r="T646" s="81"/>
      <c r="U646" s="81">
        <f t="shared" si="61"/>
        <v>0</v>
      </c>
      <c r="V646" s="81"/>
      <c r="W646" s="81">
        <f t="shared" si="62"/>
        <v>0</v>
      </c>
      <c r="X646" s="81"/>
      <c r="Y646" s="81">
        <f t="shared" si="63"/>
        <v>0</v>
      </c>
      <c r="Z646" s="81"/>
      <c r="AA646" s="81"/>
      <c r="AB646" s="81"/>
      <c r="AC646" s="62"/>
    </row>
    <row r="647" spans="1:30" s="77" customFormat="1" x14ac:dyDescent="0.25">
      <c r="A647" s="62">
        <v>644</v>
      </c>
      <c r="B647" s="62">
        <v>7000</v>
      </c>
      <c r="C647" s="62">
        <v>2</v>
      </c>
      <c r="D647" s="77" t="s">
        <v>668</v>
      </c>
      <c r="E647" s="77" t="s">
        <v>677</v>
      </c>
      <c r="F647" s="62"/>
      <c r="G647" s="62" t="s">
        <v>56</v>
      </c>
      <c r="H647" s="77" t="s">
        <v>678</v>
      </c>
      <c r="I647" s="62">
        <v>1</v>
      </c>
      <c r="J647" s="62">
        <v>1</v>
      </c>
      <c r="K647" s="62" t="s">
        <v>47</v>
      </c>
      <c r="L647" s="62" t="s">
        <v>51</v>
      </c>
      <c r="M647" s="62" t="s">
        <v>53</v>
      </c>
      <c r="N647" s="62" t="s">
        <v>60</v>
      </c>
      <c r="O647" s="62"/>
      <c r="P647" s="62"/>
      <c r="Q647" s="62"/>
      <c r="R647" s="81"/>
      <c r="S647" s="81">
        <f t="shared" si="60"/>
        <v>0</v>
      </c>
      <c r="T647" s="81"/>
      <c r="U647" s="81">
        <f t="shared" si="61"/>
        <v>0</v>
      </c>
      <c r="V647" s="81"/>
      <c r="W647" s="81">
        <f t="shared" si="62"/>
        <v>0</v>
      </c>
      <c r="X647" s="81"/>
      <c r="Y647" s="81">
        <f t="shared" si="63"/>
        <v>0</v>
      </c>
      <c r="Z647" s="81"/>
      <c r="AA647" s="81"/>
      <c r="AB647" s="81"/>
      <c r="AC647" s="62"/>
    </row>
    <row r="648" spans="1:30" s="77" customFormat="1" x14ac:dyDescent="0.25">
      <c r="A648" s="62">
        <v>645</v>
      </c>
      <c r="B648" s="62">
        <v>7001</v>
      </c>
      <c r="C648" s="62">
        <v>2</v>
      </c>
      <c r="D648" s="77" t="s">
        <v>668</v>
      </c>
      <c r="E648" s="77" t="s">
        <v>253</v>
      </c>
      <c r="F648" s="62"/>
      <c r="G648" s="62" t="s">
        <v>255</v>
      </c>
      <c r="H648" s="77" t="s">
        <v>254</v>
      </c>
      <c r="I648" s="62">
        <v>1</v>
      </c>
      <c r="J648" s="62">
        <v>1</v>
      </c>
      <c r="K648" s="62" t="s">
        <v>47</v>
      </c>
      <c r="L648" s="62" t="s">
        <v>61</v>
      </c>
      <c r="M648" s="62" t="s">
        <v>53</v>
      </c>
      <c r="N648" s="62" t="s">
        <v>60</v>
      </c>
      <c r="O648" s="62"/>
      <c r="P648" s="62"/>
      <c r="Q648" s="62"/>
      <c r="R648" s="81"/>
      <c r="S648" s="81">
        <f t="shared" si="60"/>
        <v>0</v>
      </c>
      <c r="T648" s="81"/>
      <c r="U648" s="81">
        <f t="shared" si="61"/>
        <v>0</v>
      </c>
      <c r="V648" s="81"/>
      <c r="W648" s="81">
        <f t="shared" si="62"/>
        <v>0</v>
      </c>
      <c r="X648" s="81"/>
      <c r="Y648" s="81">
        <f t="shared" si="63"/>
        <v>0</v>
      </c>
      <c r="Z648" s="81"/>
      <c r="AA648" s="81"/>
      <c r="AB648" s="81"/>
      <c r="AC648" s="62"/>
    </row>
    <row r="649" spans="1:30" s="77" customFormat="1" x14ac:dyDescent="0.25">
      <c r="A649" s="62">
        <v>646</v>
      </c>
      <c r="B649" s="62">
        <v>7000</v>
      </c>
      <c r="C649" s="62">
        <v>3</v>
      </c>
      <c r="D649" s="77" t="s">
        <v>253</v>
      </c>
      <c r="E649" s="77" t="s">
        <v>77</v>
      </c>
      <c r="F649" s="62"/>
      <c r="G649" s="62" t="s">
        <v>79</v>
      </c>
      <c r="H649" s="77" t="s">
        <v>78</v>
      </c>
      <c r="I649" s="62">
        <v>1</v>
      </c>
      <c r="J649" s="62">
        <v>1</v>
      </c>
      <c r="K649" s="62" t="s">
        <v>47</v>
      </c>
      <c r="L649" s="62" t="s">
        <v>61</v>
      </c>
      <c r="M649" s="62" t="s">
        <v>53</v>
      </c>
      <c r="N649" s="62" t="s">
        <v>60</v>
      </c>
      <c r="O649" s="62"/>
      <c r="P649" s="62"/>
      <c r="Q649" s="62"/>
      <c r="R649" s="81"/>
      <c r="S649" s="81">
        <f t="shared" si="60"/>
        <v>0</v>
      </c>
      <c r="T649" s="81"/>
      <c r="U649" s="81">
        <f t="shared" si="61"/>
        <v>0</v>
      </c>
      <c r="V649" s="81"/>
      <c r="W649" s="81">
        <f t="shared" si="62"/>
        <v>0</v>
      </c>
      <c r="X649" s="81"/>
      <c r="Y649" s="81">
        <f t="shared" si="63"/>
        <v>0</v>
      </c>
      <c r="Z649" s="81"/>
      <c r="AA649" s="81"/>
      <c r="AB649" s="81"/>
      <c r="AC649" s="62"/>
    </row>
    <row r="650" spans="1:30" s="77" customFormat="1" x14ac:dyDescent="0.25">
      <c r="A650" s="62">
        <v>647</v>
      </c>
      <c r="B650" s="62">
        <v>7002</v>
      </c>
      <c r="C650" s="62">
        <v>3</v>
      </c>
      <c r="D650" s="77" t="s">
        <v>253</v>
      </c>
      <c r="E650" s="77" t="s">
        <v>256</v>
      </c>
      <c r="F650" s="62"/>
      <c r="G650" s="62" t="s">
        <v>52</v>
      </c>
      <c r="H650" s="77" t="s">
        <v>257</v>
      </c>
      <c r="I650" s="62">
        <v>1</v>
      </c>
      <c r="J650" s="62">
        <v>1</v>
      </c>
      <c r="K650" s="62" t="s">
        <v>47</v>
      </c>
      <c r="L650" s="62" t="s">
        <v>61</v>
      </c>
      <c r="M650" s="62" t="s">
        <v>53</v>
      </c>
      <c r="N650" s="62" t="s">
        <v>60</v>
      </c>
      <c r="O650" s="62"/>
      <c r="P650" s="62" t="s">
        <v>258</v>
      </c>
      <c r="Q650" s="62">
        <v>14270</v>
      </c>
      <c r="R650" s="81"/>
      <c r="S650" s="81">
        <f t="shared" si="60"/>
        <v>0</v>
      </c>
      <c r="T650" s="81"/>
      <c r="U650" s="81">
        <f t="shared" si="61"/>
        <v>0</v>
      </c>
      <c r="V650" s="81"/>
      <c r="W650" s="81">
        <f t="shared" si="62"/>
        <v>0</v>
      </c>
      <c r="X650" s="81"/>
      <c r="Y650" s="81">
        <f t="shared" si="63"/>
        <v>0</v>
      </c>
      <c r="Z650" s="81"/>
      <c r="AA650" s="81"/>
      <c r="AB650" s="81"/>
      <c r="AC650" s="62"/>
    </row>
    <row r="651" spans="1:30" s="77" customFormat="1" x14ac:dyDescent="0.25">
      <c r="A651" s="62">
        <v>648</v>
      </c>
      <c r="B651" s="62">
        <v>7003</v>
      </c>
      <c r="C651" s="62">
        <v>3</v>
      </c>
      <c r="D651" s="77" t="s">
        <v>253</v>
      </c>
      <c r="E651" s="77" t="s">
        <v>259</v>
      </c>
      <c r="F651" s="62"/>
      <c r="G651" s="62" t="s">
        <v>52</v>
      </c>
      <c r="H651" s="77" t="s">
        <v>260</v>
      </c>
      <c r="I651" s="62">
        <v>1</v>
      </c>
      <c r="J651" s="62">
        <v>1</v>
      </c>
      <c r="K651" s="62" t="s">
        <v>47</v>
      </c>
      <c r="L651" s="62" t="s">
        <v>61</v>
      </c>
      <c r="M651" s="62" t="s">
        <v>53</v>
      </c>
      <c r="N651" s="62" t="s">
        <v>60</v>
      </c>
      <c r="O651" s="62"/>
      <c r="P651" s="62" t="s">
        <v>244</v>
      </c>
      <c r="Q651" s="62" t="s">
        <v>261</v>
      </c>
      <c r="R651" s="81"/>
      <c r="S651" s="81">
        <f t="shared" si="60"/>
        <v>0</v>
      </c>
      <c r="T651" s="81"/>
      <c r="U651" s="81">
        <f t="shared" si="61"/>
        <v>0</v>
      </c>
      <c r="V651" s="81"/>
      <c r="W651" s="81">
        <f t="shared" si="62"/>
        <v>0</v>
      </c>
      <c r="X651" s="81"/>
      <c r="Y651" s="81">
        <f t="shared" si="63"/>
        <v>0</v>
      </c>
      <c r="Z651" s="81"/>
      <c r="AA651" s="81"/>
      <c r="AB651" s="81"/>
      <c r="AC651" s="62"/>
    </row>
    <row r="652" spans="1:30" s="77" customFormat="1" x14ac:dyDescent="0.25">
      <c r="A652" s="62">
        <v>649</v>
      </c>
      <c r="B652" s="62">
        <v>7004</v>
      </c>
      <c r="C652" s="62">
        <v>3</v>
      </c>
      <c r="D652" s="77" t="s">
        <v>253</v>
      </c>
      <c r="E652" s="77" t="s">
        <v>262</v>
      </c>
      <c r="F652" s="62"/>
      <c r="G652" s="62" t="s">
        <v>56</v>
      </c>
      <c r="H652" s="77" t="s">
        <v>263</v>
      </c>
      <c r="I652" s="62">
        <v>1</v>
      </c>
      <c r="J652" s="62">
        <v>1</v>
      </c>
      <c r="K652" s="62" t="s">
        <v>47</v>
      </c>
      <c r="L652" s="62" t="s">
        <v>61</v>
      </c>
      <c r="M652" s="62" t="s">
        <v>53</v>
      </c>
      <c r="N652" s="62" t="s">
        <v>60</v>
      </c>
      <c r="O652" s="62"/>
      <c r="P652" s="62" t="s">
        <v>244</v>
      </c>
      <c r="Q652" s="62" t="s">
        <v>264</v>
      </c>
      <c r="R652" s="81"/>
      <c r="S652" s="81">
        <f t="shared" si="60"/>
        <v>0</v>
      </c>
      <c r="T652" s="81"/>
      <c r="U652" s="81">
        <f t="shared" si="61"/>
        <v>0</v>
      </c>
      <c r="V652" s="81"/>
      <c r="W652" s="81">
        <f t="shared" si="62"/>
        <v>0</v>
      </c>
      <c r="X652" s="81"/>
      <c r="Y652" s="81">
        <f t="shared" si="63"/>
        <v>0</v>
      </c>
      <c r="Z652" s="81"/>
      <c r="AA652" s="81"/>
      <c r="AB652" s="81"/>
      <c r="AC652" s="62"/>
    </row>
    <row r="653" spans="1:30" s="77" customFormat="1" x14ac:dyDescent="0.25">
      <c r="A653" s="62">
        <v>650</v>
      </c>
      <c r="B653" s="62">
        <v>7005</v>
      </c>
      <c r="C653" s="62">
        <v>3</v>
      </c>
      <c r="D653" s="77" t="s">
        <v>253</v>
      </c>
      <c r="E653" s="77" t="s">
        <v>265</v>
      </c>
      <c r="F653" s="62"/>
      <c r="G653" s="62" t="s">
        <v>56</v>
      </c>
      <c r="H653" s="77" t="s">
        <v>266</v>
      </c>
      <c r="I653" s="62">
        <v>1</v>
      </c>
      <c r="J653" s="62">
        <v>1</v>
      </c>
      <c r="K653" s="62" t="s">
        <v>47</v>
      </c>
      <c r="L653" s="62" t="s">
        <v>61</v>
      </c>
      <c r="M653" s="62" t="s">
        <v>53</v>
      </c>
      <c r="N653" s="62" t="s">
        <v>60</v>
      </c>
      <c r="O653" s="62"/>
      <c r="P653" s="62" t="s">
        <v>244</v>
      </c>
      <c r="Q653" s="62" t="s">
        <v>267</v>
      </c>
      <c r="R653" s="81"/>
      <c r="S653" s="81">
        <f t="shared" si="60"/>
        <v>0</v>
      </c>
      <c r="T653" s="81"/>
      <c r="U653" s="81">
        <f t="shared" si="61"/>
        <v>0</v>
      </c>
      <c r="V653" s="81"/>
      <c r="W653" s="81">
        <f t="shared" si="62"/>
        <v>0</v>
      </c>
      <c r="X653" s="81"/>
      <c r="Y653" s="81">
        <f t="shared" si="63"/>
        <v>0</v>
      </c>
      <c r="Z653" s="81"/>
      <c r="AA653" s="81"/>
      <c r="AB653" s="81"/>
      <c r="AC653" s="62"/>
    </row>
    <row r="654" spans="1:30" s="77" customFormat="1" x14ac:dyDescent="0.25">
      <c r="A654" s="62">
        <v>651</v>
      </c>
      <c r="B654" s="62">
        <v>7006</v>
      </c>
      <c r="C654" s="62">
        <v>3</v>
      </c>
      <c r="D654" s="77" t="s">
        <v>253</v>
      </c>
      <c r="E654" s="77" t="s">
        <v>268</v>
      </c>
      <c r="F654" s="62"/>
      <c r="G654" s="62" t="s">
        <v>52</v>
      </c>
      <c r="H654" s="77" t="s">
        <v>269</v>
      </c>
      <c r="I654" s="62">
        <v>1</v>
      </c>
      <c r="J654" s="62">
        <v>1</v>
      </c>
      <c r="K654" s="62" t="s">
        <v>47</v>
      </c>
      <c r="L654" s="62" t="s">
        <v>61</v>
      </c>
      <c r="M654" s="62" t="s">
        <v>53</v>
      </c>
      <c r="N654" s="62" t="s">
        <v>60</v>
      </c>
      <c r="O654" s="62"/>
      <c r="P654" s="62"/>
      <c r="Q654" s="62"/>
      <c r="R654" s="81"/>
      <c r="S654" s="81">
        <f t="shared" si="60"/>
        <v>0</v>
      </c>
      <c r="T654" s="81"/>
      <c r="U654" s="81">
        <f t="shared" si="61"/>
        <v>0</v>
      </c>
      <c r="V654" s="81"/>
      <c r="W654" s="81">
        <f t="shared" si="62"/>
        <v>0</v>
      </c>
      <c r="X654" s="81"/>
      <c r="Y654" s="81">
        <f t="shared" si="63"/>
        <v>0</v>
      </c>
      <c r="Z654" s="81"/>
      <c r="AA654" s="81"/>
      <c r="AB654" s="81"/>
      <c r="AC654" s="62"/>
    </row>
    <row r="655" spans="1:30" s="77" customFormat="1" x14ac:dyDescent="0.25">
      <c r="A655" s="62">
        <v>652</v>
      </c>
      <c r="B655" s="62">
        <v>7007</v>
      </c>
      <c r="C655" s="62">
        <v>3</v>
      </c>
      <c r="D655" s="77" t="s">
        <v>253</v>
      </c>
      <c r="E655" s="77" t="s">
        <v>270</v>
      </c>
      <c r="F655" s="62"/>
      <c r="G655" s="62" t="s">
        <v>52</v>
      </c>
      <c r="H655" s="77" t="s">
        <v>271</v>
      </c>
      <c r="I655" s="62">
        <v>1</v>
      </c>
      <c r="J655" s="62">
        <v>1</v>
      </c>
      <c r="K655" s="62" t="s">
        <v>47</v>
      </c>
      <c r="L655" s="62" t="s">
        <v>61</v>
      </c>
      <c r="M655" s="62" t="s">
        <v>53</v>
      </c>
      <c r="N655" s="62" t="s">
        <v>60</v>
      </c>
      <c r="O655" s="62"/>
      <c r="P655" s="62"/>
      <c r="Q655" s="62"/>
      <c r="R655" s="81"/>
      <c r="S655" s="81">
        <f t="shared" si="60"/>
        <v>0</v>
      </c>
      <c r="T655" s="81"/>
      <c r="U655" s="81">
        <f t="shared" si="61"/>
        <v>0</v>
      </c>
      <c r="V655" s="81"/>
      <c r="W655" s="81">
        <f t="shared" si="62"/>
        <v>0</v>
      </c>
      <c r="X655" s="81"/>
      <c r="Y655" s="81">
        <f t="shared" si="63"/>
        <v>0</v>
      </c>
      <c r="Z655" s="81"/>
      <c r="AA655" s="81"/>
      <c r="AB655" s="81"/>
      <c r="AC655" s="62"/>
    </row>
    <row r="656" spans="1:30" s="77" customFormat="1" x14ac:dyDescent="0.25">
      <c r="A656" s="62">
        <v>653</v>
      </c>
      <c r="B656" s="62">
        <v>7008</v>
      </c>
      <c r="C656" s="62">
        <v>3</v>
      </c>
      <c r="D656" s="77" t="s">
        <v>253</v>
      </c>
      <c r="E656" s="77" t="s">
        <v>216</v>
      </c>
      <c r="F656" s="62"/>
      <c r="G656" s="62" t="s">
        <v>52</v>
      </c>
      <c r="H656" s="77" t="s">
        <v>217</v>
      </c>
      <c r="I656" s="62">
        <v>1</v>
      </c>
      <c r="J656" s="62">
        <v>1</v>
      </c>
      <c r="K656" s="62" t="s">
        <v>47</v>
      </c>
      <c r="L656" s="62" t="s">
        <v>61</v>
      </c>
      <c r="M656" s="62" t="s">
        <v>53</v>
      </c>
      <c r="N656" s="62" t="s">
        <v>60</v>
      </c>
      <c r="O656" s="62"/>
      <c r="P656" s="62" t="s">
        <v>211</v>
      </c>
      <c r="Q656" s="62" t="s">
        <v>218</v>
      </c>
      <c r="R656" s="81"/>
      <c r="S656" s="81">
        <f t="shared" si="60"/>
        <v>0</v>
      </c>
      <c r="T656" s="81"/>
      <c r="U656" s="81">
        <f t="shared" si="61"/>
        <v>0</v>
      </c>
      <c r="V656" s="81"/>
      <c r="W656" s="81">
        <f t="shared" si="62"/>
        <v>0</v>
      </c>
      <c r="X656" s="81"/>
      <c r="Y656" s="81">
        <f t="shared" si="63"/>
        <v>0</v>
      </c>
      <c r="Z656" s="81"/>
      <c r="AA656" s="81"/>
      <c r="AB656" s="81"/>
      <c r="AC656" s="62"/>
    </row>
    <row r="657" spans="1:30" s="77" customFormat="1" x14ac:dyDescent="0.25">
      <c r="A657" s="62">
        <v>654</v>
      </c>
      <c r="B657" s="62">
        <v>7009</v>
      </c>
      <c r="C657" s="62">
        <v>3</v>
      </c>
      <c r="D657" s="77" t="s">
        <v>253</v>
      </c>
      <c r="E657" s="77" t="s">
        <v>272</v>
      </c>
      <c r="F657" s="62"/>
      <c r="G657" s="62" t="s">
        <v>52</v>
      </c>
      <c r="H657" s="77" t="s">
        <v>273</v>
      </c>
      <c r="I657" s="62">
        <v>1</v>
      </c>
      <c r="J657" s="62">
        <v>1</v>
      </c>
      <c r="K657" s="62" t="s">
        <v>47</v>
      </c>
      <c r="L657" s="62" t="s">
        <v>61</v>
      </c>
      <c r="M657" s="62" t="s">
        <v>53</v>
      </c>
      <c r="N657" s="62" t="s">
        <v>60</v>
      </c>
      <c r="O657" s="62"/>
      <c r="P657" s="62" t="s">
        <v>275</v>
      </c>
      <c r="Q657" s="62" t="s">
        <v>274</v>
      </c>
      <c r="R657" s="81"/>
      <c r="S657" s="81">
        <f t="shared" si="60"/>
        <v>0</v>
      </c>
      <c r="T657" s="81"/>
      <c r="U657" s="81">
        <f t="shared" si="61"/>
        <v>0</v>
      </c>
      <c r="V657" s="81"/>
      <c r="W657" s="81">
        <f t="shared" si="62"/>
        <v>0</v>
      </c>
      <c r="X657" s="81"/>
      <c r="Y657" s="81">
        <f t="shared" si="63"/>
        <v>0</v>
      </c>
      <c r="Z657" s="81"/>
      <c r="AA657" s="81"/>
      <c r="AB657" s="81"/>
      <c r="AC657" s="62"/>
    </row>
    <row r="658" spans="1:30" s="77" customFormat="1" x14ac:dyDescent="0.25">
      <c r="A658" s="62">
        <v>655</v>
      </c>
      <c r="B658" s="62">
        <v>7010</v>
      </c>
      <c r="C658" s="62">
        <v>3</v>
      </c>
      <c r="D658" s="77" t="s">
        <v>253</v>
      </c>
      <c r="E658" s="77" t="s">
        <v>276</v>
      </c>
      <c r="F658" s="62"/>
      <c r="G658" s="62" t="s">
        <v>52</v>
      </c>
      <c r="H658" s="77" t="s">
        <v>277</v>
      </c>
      <c r="I658" s="62">
        <v>1</v>
      </c>
      <c r="J658" s="62">
        <v>1</v>
      </c>
      <c r="K658" s="62" t="s">
        <v>47</v>
      </c>
      <c r="L658" s="62" t="s">
        <v>61</v>
      </c>
      <c r="M658" s="62" t="s">
        <v>53</v>
      </c>
      <c r="N658" s="62" t="s">
        <v>60</v>
      </c>
      <c r="O658" s="62"/>
      <c r="P658" s="62" t="s">
        <v>211</v>
      </c>
      <c r="Q658" s="62" t="s">
        <v>278</v>
      </c>
      <c r="R658" s="81"/>
      <c r="S658" s="81">
        <f t="shared" si="60"/>
        <v>0</v>
      </c>
      <c r="T658" s="81"/>
      <c r="U658" s="81">
        <f t="shared" si="61"/>
        <v>0</v>
      </c>
      <c r="V658" s="81"/>
      <c r="W658" s="81">
        <f t="shared" si="62"/>
        <v>0</v>
      </c>
      <c r="X658" s="81"/>
      <c r="Y658" s="81">
        <f t="shared" si="63"/>
        <v>0</v>
      </c>
      <c r="Z658" s="81"/>
      <c r="AA658" s="81"/>
      <c r="AB658" s="81"/>
      <c r="AC658" s="62"/>
    </row>
    <row r="659" spans="1:30" s="77" customFormat="1" x14ac:dyDescent="0.25">
      <c r="A659" s="62">
        <v>656</v>
      </c>
      <c r="B659" s="62">
        <v>7011</v>
      </c>
      <c r="C659" s="62">
        <v>3</v>
      </c>
      <c r="D659" s="77" t="s">
        <v>253</v>
      </c>
      <c r="E659" s="77" t="s">
        <v>279</v>
      </c>
      <c r="F659" s="62"/>
      <c r="G659" s="62" t="s">
        <v>52</v>
      </c>
      <c r="H659" s="77" t="s">
        <v>280</v>
      </c>
      <c r="I659" s="62">
        <v>1</v>
      </c>
      <c r="J659" s="62">
        <v>1</v>
      </c>
      <c r="K659" s="62" t="s">
        <v>47</v>
      </c>
      <c r="L659" s="62" t="s">
        <v>61</v>
      </c>
      <c r="M659" s="62" t="s">
        <v>53</v>
      </c>
      <c r="N659" s="62" t="s">
        <v>60</v>
      </c>
      <c r="O659" s="62"/>
      <c r="P659" s="62" t="s">
        <v>211</v>
      </c>
      <c r="Q659" s="62" t="s">
        <v>281</v>
      </c>
      <c r="R659" s="81"/>
      <c r="S659" s="81">
        <f t="shared" si="60"/>
        <v>0</v>
      </c>
      <c r="T659" s="81"/>
      <c r="U659" s="81">
        <f t="shared" si="61"/>
        <v>0</v>
      </c>
      <c r="V659" s="81"/>
      <c r="W659" s="81">
        <f t="shared" si="62"/>
        <v>0</v>
      </c>
      <c r="X659" s="81"/>
      <c r="Y659" s="81">
        <f t="shared" si="63"/>
        <v>0</v>
      </c>
      <c r="Z659" s="81"/>
      <c r="AA659" s="81"/>
      <c r="AB659" s="81"/>
      <c r="AC659" s="62"/>
    </row>
    <row r="660" spans="1:30" s="77" customFormat="1" x14ac:dyDescent="0.25">
      <c r="A660" s="62">
        <v>657</v>
      </c>
      <c r="B660" s="62">
        <v>7012</v>
      </c>
      <c r="C660" s="62">
        <v>3</v>
      </c>
      <c r="D660" s="77" t="s">
        <v>253</v>
      </c>
      <c r="E660" s="77" t="s">
        <v>282</v>
      </c>
      <c r="F660" s="62"/>
      <c r="G660" s="62" t="s">
        <v>56</v>
      </c>
      <c r="H660" s="77" t="s">
        <v>283</v>
      </c>
      <c r="I660" s="62">
        <v>1</v>
      </c>
      <c r="J660" s="62">
        <v>1</v>
      </c>
      <c r="K660" s="62" t="s">
        <v>47</v>
      </c>
      <c r="L660" s="62" t="s">
        <v>61</v>
      </c>
      <c r="M660" s="62" t="s">
        <v>53</v>
      </c>
      <c r="N660" s="62" t="s">
        <v>60</v>
      </c>
      <c r="O660" s="62"/>
      <c r="P660" s="62" t="s">
        <v>211</v>
      </c>
      <c r="Q660" s="62" t="s">
        <v>284</v>
      </c>
      <c r="R660" s="81"/>
      <c r="S660" s="81">
        <f t="shared" si="60"/>
        <v>0</v>
      </c>
      <c r="T660" s="81"/>
      <c r="U660" s="81">
        <f t="shared" si="61"/>
        <v>0</v>
      </c>
      <c r="V660" s="81"/>
      <c r="W660" s="81">
        <f t="shared" si="62"/>
        <v>0</v>
      </c>
      <c r="X660" s="81"/>
      <c r="Y660" s="81">
        <f t="shared" si="63"/>
        <v>0</v>
      </c>
      <c r="Z660" s="81"/>
      <c r="AA660" s="81"/>
      <c r="AB660" s="81"/>
      <c r="AC660" s="62"/>
    </row>
    <row r="661" spans="1:30" s="77" customFormat="1" x14ac:dyDescent="0.25">
      <c r="A661" s="62">
        <v>658</v>
      </c>
      <c r="B661" s="62">
        <v>7013</v>
      </c>
      <c r="C661" s="62">
        <v>3</v>
      </c>
      <c r="D661" s="77" t="s">
        <v>253</v>
      </c>
      <c r="E661" s="77" t="s">
        <v>63</v>
      </c>
      <c r="F661" s="62"/>
      <c r="G661" s="62" t="s">
        <v>65</v>
      </c>
      <c r="H661" s="77" t="s">
        <v>64</v>
      </c>
      <c r="I661" s="62">
        <v>1</v>
      </c>
      <c r="J661" s="62">
        <v>1</v>
      </c>
      <c r="K661" s="62" t="s">
        <v>47</v>
      </c>
      <c r="L661" s="62" t="s">
        <v>61</v>
      </c>
      <c r="M661" s="62" t="s">
        <v>53</v>
      </c>
      <c r="N661" s="62" t="s">
        <v>60</v>
      </c>
      <c r="O661" s="62"/>
      <c r="P661" s="62"/>
      <c r="Q661" s="62"/>
      <c r="R661" s="81"/>
      <c r="S661" s="81">
        <f t="shared" si="60"/>
        <v>0</v>
      </c>
      <c r="T661" s="81"/>
      <c r="U661" s="81">
        <f t="shared" si="61"/>
        <v>0</v>
      </c>
      <c r="V661" s="81"/>
      <c r="W661" s="81">
        <f t="shared" si="62"/>
        <v>0</v>
      </c>
      <c r="X661" s="81"/>
      <c r="Y661" s="81">
        <f t="shared" si="63"/>
        <v>0</v>
      </c>
      <c r="Z661" s="81"/>
      <c r="AA661" s="81"/>
      <c r="AB661" s="81"/>
      <c r="AC661" s="62"/>
    </row>
    <row r="662" spans="1:30" s="77" customFormat="1" x14ac:dyDescent="0.25">
      <c r="A662" s="62">
        <v>659</v>
      </c>
      <c r="B662" s="62">
        <v>7014</v>
      </c>
      <c r="C662" s="62">
        <v>3</v>
      </c>
      <c r="D662" s="77" t="s">
        <v>253</v>
      </c>
      <c r="E662" s="77" t="s">
        <v>285</v>
      </c>
      <c r="F662" s="62"/>
      <c r="G662" s="62" t="s">
        <v>116</v>
      </c>
      <c r="H662" s="77" t="s">
        <v>286</v>
      </c>
      <c r="I662" s="62">
        <v>1</v>
      </c>
      <c r="J662" s="62">
        <v>1</v>
      </c>
      <c r="K662" s="62" t="s">
        <v>47</v>
      </c>
      <c r="L662" s="62" t="s">
        <v>61</v>
      </c>
      <c r="M662" s="62" t="s">
        <v>53</v>
      </c>
      <c r="N662" s="62" t="s">
        <v>60</v>
      </c>
      <c r="O662" s="62"/>
      <c r="P662" s="62"/>
      <c r="Q662" s="62"/>
      <c r="R662" s="81"/>
      <c r="S662" s="81">
        <f t="shared" si="60"/>
        <v>0</v>
      </c>
      <c r="T662" s="81"/>
      <c r="U662" s="81">
        <f t="shared" si="61"/>
        <v>0</v>
      </c>
      <c r="V662" s="81"/>
      <c r="W662" s="81">
        <f t="shared" si="62"/>
        <v>0</v>
      </c>
      <c r="X662" s="81"/>
      <c r="Y662" s="81">
        <f t="shared" si="63"/>
        <v>0</v>
      </c>
      <c r="Z662" s="81"/>
      <c r="AA662" s="81"/>
      <c r="AB662" s="81"/>
      <c r="AC662" s="62"/>
    </row>
    <row r="663" spans="1:30" s="77" customFormat="1" x14ac:dyDescent="0.25">
      <c r="A663" s="62">
        <v>660</v>
      </c>
      <c r="B663" s="62">
        <v>7002</v>
      </c>
      <c r="C663" s="62">
        <v>2</v>
      </c>
      <c r="D663" s="77" t="s">
        <v>668</v>
      </c>
      <c r="E663" s="77" t="s">
        <v>141</v>
      </c>
      <c r="F663" s="62"/>
      <c r="G663" s="62" t="s">
        <v>143</v>
      </c>
      <c r="H663" s="77" t="s">
        <v>142</v>
      </c>
      <c r="I663" s="62">
        <v>1</v>
      </c>
      <c r="J663" s="62">
        <v>1</v>
      </c>
      <c r="K663" s="62" t="s">
        <v>47</v>
      </c>
      <c r="L663" s="62" t="s">
        <v>61</v>
      </c>
      <c r="M663" s="62" t="s">
        <v>53</v>
      </c>
      <c r="N663" s="62" t="s">
        <v>60</v>
      </c>
      <c r="O663" s="62"/>
      <c r="P663" s="62"/>
      <c r="Q663" s="62"/>
      <c r="R663" s="81"/>
      <c r="S663" s="81">
        <f t="shared" si="60"/>
        <v>0</v>
      </c>
      <c r="T663" s="81"/>
      <c r="U663" s="81">
        <f t="shared" si="61"/>
        <v>0</v>
      </c>
      <c r="V663" s="81"/>
      <c r="W663" s="81">
        <f t="shared" si="62"/>
        <v>0</v>
      </c>
      <c r="X663" s="81"/>
      <c r="Y663" s="81">
        <f t="shared" si="63"/>
        <v>0</v>
      </c>
      <c r="Z663" s="81"/>
      <c r="AA663" s="81"/>
      <c r="AB663" s="81"/>
      <c r="AC663" s="62"/>
    </row>
    <row r="664" spans="1:30" s="77" customFormat="1" x14ac:dyDescent="0.25">
      <c r="A664" s="62">
        <v>661</v>
      </c>
      <c r="B664" s="62">
        <v>7003</v>
      </c>
      <c r="C664" s="62">
        <v>2</v>
      </c>
      <c r="D664" s="77" t="s">
        <v>668</v>
      </c>
      <c r="E664" s="77" t="s">
        <v>77</v>
      </c>
      <c r="F664" s="62"/>
      <c r="G664" s="62" t="s">
        <v>79</v>
      </c>
      <c r="H664" s="77" t="s">
        <v>78</v>
      </c>
      <c r="I664" s="62">
        <v>1</v>
      </c>
      <c r="J664" s="62">
        <v>1</v>
      </c>
      <c r="K664" s="62" t="s">
        <v>47</v>
      </c>
      <c r="L664" s="62" t="s">
        <v>61</v>
      </c>
      <c r="M664" s="62" t="s">
        <v>53</v>
      </c>
      <c r="N664" s="62" t="s">
        <v>60</v>
      </c>
      <c r="O664" s="62"/>
      <c r="P664" s="62"/>
      <c r="Q664" s="62"/>
      <c r="R664" s="81"/>
      <c r="S664" s="81">
        <f t="shared" si="60"/>
        <v>0</v>
      </c>
      <c r="T664" s="81"/>
      <c r="U664" s="81">
        <f t="shared" si="61"/>
        <v>0</v>
      </c>
      <c r="V664" s="81"/>
      <c r="W664" s="81">
        <f t="shared" si="62"/>
        <v>0</v>
      </c>
      <c r="X664" s="81"/>
      <c r="Y664" s="81">
        <f t="shared" si="63"/>
        <v>0</v>
      </c>
      <c r="Z664" s="81"/>
      <c r="AA664" s="81"/>
      <c r="AB664" s="81"/>
      <c r="AC664" s="62"/>
    </row>
    <row r="665" spans="1:30" s="77" customFormat="1" x14ac:dyDescent="0.25">
      <c r="A665" s="61">
        <v>662</v>
      </c>
      <c r="B665" s="61">
        <v>125</v>
      </c>
      <c r="C665" s="61">
        <v>1</v>
      </c>
      <c r="D665" s="76" t="s">
        <v>49</v>
      </c>
      <c r="E665" s="76" t="s">
        <v>679</v>
      </c>
      <c r="F665" s="61" t="s">
        <v>971</v>
      </c>
      <c r="G665" s="61" t="s">
        <v>52</v>
      </c>
      <c r="H665" s="76" t="s">
        <v>680</v>
      </c>
      <c r="I665" s="61">
        <v>1</v>
      </c>
      <c r="J665" s="61">
        <v>1</v>
      </c>
      <c r="K665" s="61" t="s">
        <v>47</v>
      </c>
      <c r="L665" s="61" t="s">
        <v>51</v>
      </c>
      <c r="M665" s="61" t="s">
        <v>53</v>
      </c>
      <c r="N665" s="61" t="s">
        <v>48</v>
      </c>
      <c r="O665" s="61" t="s">
        <v>969</v>
      </c>
      <c r="P665" s="61"/>
      <c r="Q665" s="61"/>
      <c r="R665" s="80">
        <f>VLOOKUP(E:E,'[1]853-334065-009'!$A:$F,6,0)</f>
        <v>19.288800000000002</v>
      </c>
      <c r="S665" s="80">
        <f t="shared" si="60"/>
        <v>19.288800000000002</v>
      </c>
      <c r="T665" s="80">
        <f>VLOOKUP(E:E,'[1]853-334065-009'!$A:$H,8,0)</f>
        <v>18.781200000000002</v>
      </c>
      <c r="U665" s="80">
        <f t="shared" si="61"/>
        <v>18.781200000000002</v>
      </c>
      <c r="V665" s="80">
        <f>VLOOKUP(E:E,'[1]853-334065-009'!$A:$J,10,0)</f>
        <v>18.273600000000002</v>
      </c>
      <c r="W665" s="80">
        <f t="shared" si="62"/>
        <v>18.273600000000002</v>
      </c>
      <c r="X665" s="80">
        <f>VLOOKUP(E:E,'[1]853-334065-009'!$A:$L,12,0)</f>
        <v>17.766000000000002</v>
      </c>
      <c r="Y665" s="80">
        <f t="shared" si="63"/>
        <v>17.766000000000002</v>
      </c>
      <c r="Z665" s="80">
        <f>VLOOKUP(E:E,'[2]costed bom'!$E$2:$AA$941,23,0)</f>
        <v>34.299999999999997</v>
      </c>
      <c r="AA665" s="80">
        <f>J665*Z665</f>
        <v>34.299999999999997</v>
      </c>
      <c r="AB665" s="80">
        <f>Y665-AA665</f>
        <v>-16.533999999999995</v>
      </c>
      <c r="AC665" s="61">
        <v>126</v>
      </c>
      <c r="AD665" s="76" t="s">
        <v>955</v>
      </c>
    </row>
    <row r="666" spans="1:30" s="77" customFormat="1" x14ac:dyDescent="0.25">
      <c r="A666" s="62">
        <v>663</v>
      </c>
      <c r="B666" s="62">
        <v>1</v>
      </c>
      <c r="C666" s="62">
        <v>2</v>
      </c>
      <c r="D666" s="77" t="s">
        <v>679</v>
      </c>
      <c r="E666" s="77" t="s">
        <v>681</v>
      </c>
      <c r="F666" s="62"/>
      <c r="G666" s="62" t="s">
        <v>56</v>
      </c>
      <c r="H666" s="77" t="s">
        <v>682</v>
      </c>
      <c r="I666" s="62">
        <v>4</v>
      </c>
      <c r="J666" s="62">
        <v>4</v>
      </c>
      <c r="K666" s="62" t="s">
        <v>191</v>
      </c>
      <c r="L666" s="62" t="s">
        <v>61</v>
      </c>
      <c r="M666" s="62" t="s">
        <v>53</v>
      </c>
      <c r="N666" s="62" t="s">
        <v>48</v>
      </c>
      <c r="O666" s="62"/>
      <c r="P666" s="62" t="s">
        <v>321</v>
      </c>
      <c r="Q666" s="62" t="s">
        <v>683</v>
      </c>
      <c r="R666" s="81"/>
      <c r="S666" s="81">
        <f t="shared" si="60"/>
        <v>0</v>
      </c>
      <c r="T666" s="81"/>
      <c r="U666" s="81">
        <f t="shared" si="61"/>
        <v>0</v>
      </c>
      <c r="V666" s="81"/>
      <c r="W666" s="81">
        <f t="shared" si="62"/>
        <v>0</v>
      </c>
      <c r="X666" s="81"/>
      <c r="Y666" s="81">
        <f t="shared" si="63"/>
        <v>0</v>
      </c>
      <c r="Z666" s="81"/>
      <c r="AA666" s="81"/>
      <c r="AB666" s="81"/>
      <c r="AC666" s="62"/>
    </row>
    <row r="667" spans="1:30" s="77" customFormat="1" x14ac:dyDescent="0.25">
      <c r="A667" s="62">
        <v>664</v>
      </c>
      <c r="B667" s="62">
        <v>11</v>
      </c>
      <c r="C667" s="62">
        <v>2</v>
      </c>
      <c r="D667" s="77" t="s">
        <v>679</v>
      </c>
      <c r="E667" s="77" t="s">
        <v>586</v>
      </c>
      <c r="F667" s="62"/>
      <c r="G667" s="62" t="s">
        <v>52</v>
      </c>
      <c r="H667" s="77" t="s">
        <v>587</v>
      </c>
      <c r="I667" s="62">
        <v>2</v>
      </c>
      <c r="J667" s="62">
        <v>2</v>
      </c>
      <c r="K667" s="62" t="s">
        <v>47</v>
      </c>
      <c r="L667" s="62" t="s">
        <v>61</v>
      </c>
      <c r="M667" s="62" t="s">
        <v>53</v>
      </c>
      <c r="N667" s="62" t="s">
        <v>48</v>
      </c>
      <c r="O667" s="62"/>
      <c r="P667" s="62" t="s">
        <v>589</v>
      </c>
      <c r="Q667" s="62" t="s">
        <v>588</v>
      </c>
      <c r="R667" s="81"/>
      <c r="S667" s="81">
        <f t="shared" si="60"/>
        <v>0</v>
      </c>
      <c r="T667" s="81"/>
      <c r="U667" s="81">
        <f t="shared" si="61"/>
        <v>0</v>
      </c>
      <c r="V667" s="81"/>
      <c r="W667" s="81">
        <f t="shared" si="62"/>
        <v>0</v>
      </c>
      <c r="X667" s="81"/>
      <c r="Y667" s="81">
        <f t="shared" si="63"/>
        <v>0</v>
      </c>
      <c r="Z667" s="81"/>
      <c r="AA667" s="81"/>
      <c r="AB667" s="81"/>
      <c r="AC667" s="62"/>
    </row>
    <row r="668" spans="1:30" s="77" customFormat="1" x14ac:dyDescent="0.25">
      <c r="A668" s="62">
        <v>665</v>
      </c>
      <c r="B668" s="62">
        <v>12</v>
      </c>
      <c r="C668" s="62">
        <v>2</v>
      </c>
      <c r="D668" s="77" t="s">
        <v>679</v>
      </c>
      <c r="E668" s="77" t="s">
        <v>673</v>
      </c>
      <c r="F668" s="62"/>
      <c r="G668" s="62" t="s">
        <v>56</v>
      </c>
      <c r="H668" s="77" t="s">
        <v>674</v>
      </c>
      <c r="I668" s="62">
        <v>0.5</v>
      </c>
      <c r="J668" s="62">
        <v>0.5</v>
      </c>
      <c r="K668" s="62" t="s">
        <v>191</v>
      </c>
      <c r="L668" s="62" t="s">
        <v>61</v>
      </c>
      <c r="M668" s="62" t="s">
        <v>53</v>
      </c>
      <c r="N668" s="62" t="s">
        <v>48</v>
      </c>
      <c r="O668" s="62"/>
      <c r="P668" s="62" t="s">
        <v>676</v>
      </c>
      <c r="Q668" s="62" t="s">
        <v>675</v>
      </c>
      <c r="R668" s="81"/>
      <c r="S668" s="81">
        <f t="shared" si="60"/>
        <v>0</v>
      </c>
      <c r="T668" s="81"/>
      <c r="U668" s="81">
        <f t="shared" si="61"/>
        <v>0</v>
      </c>
      <c r="V668" s="81"/>
      <c r="W668" s="81">
        <f t="shared" si="62"/>
        <v>0</v>
      </c>
      <c r="X668" s="81"/>
      <c r="Y668" s="81">
        <f t="shared" si="63"/>
        <v>0</v>
      </c>
      <c r="Z668" s="81"/>
      <c r="AA668" s="81"/>
      <c r="AB668" s="81"/>
      <c r="AC668" s="62"/>
    </row>
    <row r="669" spans="1:30" s="77" customFormat="1" x14ac:dyDescent="0.25">
      <c r="A669" s="62">
        <v>666</v>
      </c>
      <c r="B669" s="62">
        <v>21</v>
      </c>
      <c r="C669" s="62">
        <v>2</v>
      </c>
      <c r="D669" s="77" t="s">
        <v>679</v>
      </c>
      <c r="E669" s="77" t="s">
        <v>276</v>
      </c>
      <c r="F669" s="62"/>
      <c r="G669" s="62" t="s">
        <v>52</v>
      </c>
      <c r="H669" s="77" t="s">
        <v>277</v>
      </c>
      <c r="I669" s="62">
        <v>2</v>
      </c>
      <c r="J669" s="62">
        <v>2</v>
      </c>
      <c r="K669" s="62" t="s">
        <v>47</v>
      </c>
      <c r="L669" s="62" t="s">
        <v>61</v>
      </c>
      <c r="M669" s="62" t="s">
        <v>53</v>
      </c>
      <c r="N669" s="62" t="s">
        <v>48</v>
      </c>
      <c r="O669" s="62"/>
      <c r="P669" s="62" t="s">
        <v>211</v>
      </c>
      <c r="Q669" s="62" t="s">
        <v>278</v>
      </c>
      <c r="R669" s="81"/>
      <c r="S669" s="81">
        <f t="shared" si="60"/>
        <v>0</v>
      </c>
      <c r="T669" s="81"/>
      <c r="U669" s="81">
        <f t="shared" si="61"/>
        <v>0</v>
      </c>
      <c r="V669" s="81"/>
      <c r="W669" s="81">
        <f t="shared" si="62"/>
        <v>0</v>
      </c>
      <c r="X669" s="81"/>
      <c r="Y669" s="81">
        <f t="shared" si="63"/>
        <v>0</v>
      </c>
      <c r="Z669" s="81"/>
      <c r="AA669" s="81"/>
      <c r="AB669" s="81"/>
      <c r="AC669" s="62"/>
    </row>
    <row r="670" spans="1:30" s="77" customFormat="1" x14ac:dyDescent="0.25">
      <c r="A670" s="62">
        <v>667</v>
      </c>
      <c r="B670" s="62">
        <v>7000</v>
      </c>
      <c r="C670" s="62">
        <v>2</v>
      </c>
      <c r="D670" s="77" t="s">
        <v>679</v>
      </c>
      <c r="E670" s="77" t="s">
        <v>684</v>
      </c>
      <c r="F670" s="62"/>
      <c r="G670" s="62" t="s">
        <v>56</v>
      </c>
      <c r="H670" s="77" t="s">
        <v>685</v>
      </c>
      <c r="I670" s="62">
        <v>1</v>
      </c>
      <c r="J670" s="62">
        <v>1</v>
      </c>
      <c r="K670" s="62" t="s">
        <v>47</v>
      </c>
      <c r="L670" s="62" t="s">
        <v>61</v>
      </c>
      <c r="M670" s="62" t="s">
        <v>53</v>
      </c>
      <c r="N670" s="62" t="s">
        <v>60</v>
      </c>
      <c r="O670" s="62"/>
      <c r="P670" s="62"/>
      <c r="Q670" s="62"/>
      <c r="R670" s="81"/>
      <c r="S670" s="81">
        <f t="shared" si="60"/>
        <v>0</v>
      </c>
      <c r="T670" s="81"/>
      <c r="U670" s="81">
        <f t="shared" si="61"/>
        <v>0</v>
      </c>
      <c r="V670" s="81"/>
      <c r="W670" s="81">
        <f t="shared" si="62"/>
        <v>0</v>
      </c>
      <c r="X670" s="81"/>
      <c r="Y670" s="81">
        <f t="shared" si="63"/>
        <v>0</v>
      </c>
      <c r="Z670" s="81"/>
      <c r="AA670" s="81"/>
      <c r="AB670" s="81"/>
      <c r="AC670" s="62"/>
    </row>
    <row r="671" spans="1:30" s="77" customFormat="1" x14ac:dyDescent="0.25">
      <c r="A671" s="62">
        <v>668</v>
      </c>
      <c r="B671" s="62">
        <v>7001</v>
      </c>
      <c r="C671" s="62">
        <v>2</v>
      </c>
      <c r="D671" s="77" t="s">
        <v>679</v>
      </c>
      <c r="E671" s="77" t="s">
        <v>253</v>
      </c>
      <c r="F671" s="62"/>
      <c r="G671" s="62" t="s">
        <v>255</v>
      </c>
      <c r="H671" s="77" t="s">
        <v>254</v>
      </c>
      <c r="I671" s="62">
        <v>1</v>
      </c>
      <c r="J671" s="62">
        <v>1</v>
      </c>
      <c r="K671" s="62" t="s">
        <v>47</v>
      </c>
      <c r="L671" s="62" t="s">
        <v>61</v>
      </c>
      <c r="M671" s="62" t="s">
        <v>53</v>
      </c>
      <c r="N671" s="62" t="s">
        <v>60</v>
      </c>
      <c r="O671" s="62"/>
      <c r="P671" s="62"/>
      <c r="Q671" s="62"/>
      <c r="R671" s="81"/>
      <c r="S671" s="81">
        <f t="shared" si="60"/>
        <v>0</v>
      </c>
      <c r="T671" s="81"/>
      <c r="U671" s="81">
        <f t="shared" si="61"/>
        <v>0</v>
      </c>
      <c r="V671" s="81"/>
      <c r="W671" s="81">
        <f t="shared" si="62"/>
        <v>0</v>
      </c>
      <c r="X671" s="81"/>
      <c r="Y671" s="81">
        <f t="shared" si="63"/>
        <v>0</v>
      </c>
      <c r="Z671" s="81"/>
      <c r="AA671" s="81"/>
      <c r="AB671" s="81"/>
      <c r="AC671" s="62"/>
    </row>
    <row r="672" spans="1:30" s="77" customFormat="1" x14ac:dyDescent="0.25">
      <c r="A672" s="62">
        <v>669</v>
      </c>
      <c r="B672" s="62">
        <v>7000</v>
      </c>
      <c r="C672" s="62">
        <v>3</v>
      </c>
      <c r="D672" s="77" t="s">
        <v>253</v>
      </c>
      <c r="E672" s="77" t="s">
        <v>77</v>
      </c>
      <c r="F672" s="62"/>
      <c r="G672" s="62" t="s">
        <v>79</v>
      </c>
      <c r="H672" s="77" t="s">
        <v>78</v>
      </c>
      <c r="I672" s="62">
        <v>1</v>
      </c>
      <c r="J672" s="62">
        <v>1</v>
      </c>
      <c r="K672" s="62" t="s">
        <v>47</v>
      </c>
      <c r="L672" s="62" t="s">
        <v>61</v>
      </c>
      <c r="M672" s="62" t="s">
        <v>53</v>
      </c>
      <c r="N672" s="62" t="s">
        <v>60</v>
      </c>
      <c r="O672" s="62"/>
      <c r="P672" s="62"/>
      <c r="Q672" s="62"/>
      <c r="R672" s="81"/>
      <c r="S672" s="81">
        <f t="shared" si="60"/>
        <v>0</v>
      </c>
      <c r="T672" s="81"/>
      <c r="U672" s="81">
        <f t="shared" si="61"/>
        <v>0</v>
      </c>
      <c r="V672" s="81"/>
      <c r="W672" s="81">
        <f t="shared" si="62"/>
        <v>0</v>
      </c>
      <c r="X672" s="81"/>
      <c r="Y672" s="81">
        <f t="shared" si="63"/>
        <v>0</v>
      </c>
      <c r="Z672" s="81"/>
      <c r="AA672" s="81"/>
      <c r="AB672" s="81"/>
      <c r="AC672" s="62"/>
    </row>
    <row r="673" spans="1:30" s="77" customFormat="1" x14ac:dyDescent="0.25">
      <c r="A673" s="62">
        <v>670</v>
      </c>
      <c r="B673" s="62">
        <v>7002</v>
      </c>
      <c r="C673" s="62">
        <v>3</v>
      </c>
      <c r="D673" s="77" t="s">
        <v>253</v>
      </c>
      <c r="E673" s="77" t="s">
        <v>256</v>
      </c>
      <c r="F673" s="62"/>
      <c r="G673" s="62" t="s">
        <v>52</v>
      </c>
      <c r="H673" s="77" t="s">
        <v>257</v>
      </c>
      <c r="I673" s="62">
        <v>1</v>
      </c>
      <c r="J673" s="62">
        <v>1</v>
      </c>
      <c r="K673" s="62" t="s">
        <v>47</v>
      </c>
      <c r="L673" s="62" t="s">
        <v>61</v>
      </c>
      <c r="M673" s="62" t="s">
        <v>53</v>
      </c>
      <c r="N673" s="62" t="s">
        <v>60</v>
      </c>
      <c r="O673" s="62"/>
      <c r="P673" s="62" t="s">
        <v>258</v>
      </c>
      <c r="Q673" s="62">
        <v>14270</v>
      </c>
      <c r="R673" s="81"/>
      <c r="S673" s="81">
        <f t="shared" si="60"/>
        <v>0</v>
      </c>
      <c r="T673" s="81"/>
      <c r="U673" s="81">
        <f t="shared" si="61"/>
        <v>0</v>
      </c>
      <c r="V673" s="81"/>
      <c r="W673" s="81">
        <f t="shared" si="62"/>
        <v>0</v>
      </c>
      <c r="X673" s="81"/>
      <c r="Y673" s="81">
        <f t="shared" si="63"/>
        <v>0</v>
      </c>
      <c r="Z673" s="81"/>
      <c r="AA673" s="81"/>
      <c r="AB673" s="81"/>
      <c r="AC673" s="62"/>
    </row>
    <row r="674" spans="1:30" s="77" customFormat="1" x14ac:dyDescent="0.25">
      <c r="A674" s="62">
        <v>671</v>
      </c>
      <c r="B674" s="62">
        <v>7003</v>
      </c>
      <c r="C674" s="62">
        <v>3</v>
      </c>
      <c r="D674" s="77" t="s">
        <v>253</v>
      </c>
      <c r="E674" s="77" t="s">
        <v>259</v>
      </c>
      <c r="F674" s="62"/>
      <c r="G674" s="62" t="s">
        <v>52</v>
      </c>
      <c r="H674" s="77" t="s">
        <v>260</v>
      </c>
      <c r="I674" s="62">
        <v>1</v>
      </c>
      <c r="J674" s="62">
        <v>1</v>
      </c>
      <c r="K674" s="62" t="s">
        <v>47</v>
      </c>
      <c r="L674" s="62" t="s">
        <v>61</v>
      </c>
      <c r="M674" s="62" t="s">
        <v>53</v>
      </c>
      <c r="N674" s="62" t="s">
        <v>60</v>
      </c>
      <c r="O674" s="62"/>
      <c r="P674" s="62" t="s">
        <v>244</v>
      </c>
      <c r="Q674" s="62" t="s">
        <v>261</v>
      </c>
      <c r="R674" s="81"/>
      <c r="S674" s="81">
        <f t="shared" si="60"/>
        <v>0</v>
      </c>
      <c r="T674" s="81"/>
      <c r="U674" s="81">
        <f t="shared" si="61"/>
        <v>0</v>
      </c>
      <c r="V674" s="81"/>
      <c r="W674" s="81">
        <f t="shared" si="62"/>
        <v>0</v>
      </c>
      <c r="X674" s="81"/>
      <c r="Y674" s="81">
        <f t="shared" si="63"/>
        <v>0</v>
      </c>
      <c r="Z674" s="81"/>
      <c r="AA674" s="81"/>
      <c r="AB674" s="81"/>
      <c r="AC674" s="62"/>
    </row>
    <row r="675" spans="1:30" s="77" customFormat="1" x14ac:dyDescent="0.25">
      <c r="A675" s="62">
        <v>672</v>
      </c>
      <c r="B675" s="62">
        <v>7004</v>
      </c>
      <c r="C675" s="62">
        <v>3</v>
      </c>
      <c r="D675" s="77" t="s">
        <v>253</v>
      </c>
      <c r="E675" s="77" t="s">
        <v>262</v>
      </c>
      <c r="F675" s="62"/>
      <c r="G675" s="62" t="s">
        <v>56</v>
      </c>
      <c r="H675" s="77" t="s">
        <v>263</v>
      </c>
      <c r="I675" s="62">
        <v>1</v>
      </c>
      <c r="J675" s="62">
        <v>1</v>
      </c>
      <c r="K675" s="62" t="s">
        <v>47</v>
      </c>
      <c r="L675" s="62" t="s">
        <v>61</v>
      </c>
      <c r="M675" s="62" t="s">
        <v>53</v>
      </c>
      <c r="N675" s="62" t="s">
        <v>60</v>
      </c>
      <c r="O675" s="62"/>
      <c r="P675" s="62" t="s">
        <v>244</v>
      </c>
      <c r="Q675" s="62" t="s">
        <v>264</v>
      </c>
      <c r="R675" s="81"/>
      <c r="S675" s="81">
        <f t="shared" si="60"/>
        <v>0</v>
      </c>
      <c r="T675" s="81"/>
      <c r="U675" s="81">
        <f t="shared" si="61"/>
        <v>0</v>
      </c>
      <c r="V675" s="81"/>
      <c r="W675" s="81">
        <f t="shared" si="62"/>
        <v>0</v>
      </c>
      <c r="X675" s="81"/>
      <c r="Y675" s="81">
        <f t="shared" si="63"/>
        <v>0</v>
      </c>
      <c r="Z675" s="81"/>
      <c r="AA675" s="81"/>
      <c r="AB675" s="81"/>
      <c r="AC675" s="62"/>
    </row>
    <row r="676" spans="1:30" s="77" customFormat="1" x14ac:dyDescent="0.25">
      <c r="A676" s="62">
        <v>673</v>
      </c>
      <c r="B676" s="62">
        <v>7005</v>
      </c>
      <c r="C676" s="62">
        <v>3</v>
      </c>
      <c r="D676" s="77" t="s">
        <v>253</v>
      </c>
      <c r="E676" s="77" t="s">
        <v>265</v>
      </c>
      <c r="F676" s="62"/>
      <c r="G676" s="62" t="s">
        <v>56</v>
      </c>
      <c r="H676" s="77" t="s">
        <v>266</v>
      </c>
      <c r="I676" s="62">
        <v>1</v>
      </c>
      <c r="J676" s="62">
        <v>1</v>
      </c>
      <c r="K676" s="62" t="s">
        <v>47</v>
      </c>
      <c r="L676" s="62" t="s">
        <v>61</v>
      </c>
      <c r="M676" s="62" t="s">
        <v>53</v>
      </c>
      <c r="N676" s="62" t="s">
        <v>60</v>
      </c>
      <c r="O676" s="62"/>
      <c r="P676" s="62" t="s">
        <v>244</v>
      </c>
      <c r="Q676" s="62" t="s">
        <v>267</v>
      </c>
      <c r="R676" s="81"/>
      <c r="S676" s="81">
        <f t="shared" si="60"/>
        <v>0</v>
      </c>
      <c r="T676" s="81"/>
      <c r="U676" s="81">
        <f t="shared" si="61"/>
        <v>0</v>
      </c>
      <c r="V676" s="81"/>
      <c r="W676" s="81">
        <f t="shared" si="62"/>
        <v>0</v>
      </c>
      <c r="X676" s="81"/>
      <c r="Y676" s="81">
        <f t="shared" si="63"/>
        <v>0</v>
      </c>
      <c r="Z676" s="81"/>
      <c r="AA676" s="81"/>
      <c r="AB676" s="81"/>
      <c r="AC676" s="62"/>
    </row>
    <row r="677" spans="1:30" s="77" customFormat="1" x14ac:dyDescent="0.25">
      <c r="A677" s="62">
        <v>674</v>
      </c>
      <c r="B677" s="62">
        <v>7006</v>
      </c>
      <c r="C677" s="62">
        <v>3</v>
      </c>
      <c r="D677" s="77" t="s">
        <v>253</v>
      </c>
      <c r="E677" s="77" t="s">
        <v>268</v>
      </c>
      <c r="F677" s="62"/>
      <c r="G677" s="62" t="s">
        <v>52</v>
      </c>
      <c r="H677" s="77" t="s">
        <v>269</v>
      </c>
      <c r="I677" s="62">
        <v>1</v>
      </c>
      <c r="J677" s="62">
        <v>1</v>
      </c>
      <c r="K677" s="62" t="s">
        <v>47</v>
      </c>
      <c r="L677" s="62" t="s">
        <v>61</v>
      </c>
      <c r="M677" s="62" t="s">
        <v>53</v>
      </c>
      <c r="N677" s="62" t="s">
        <v>60</v>
      </c>
      <c r="O677" s="62"/>
      <c r="P677" s="62"/>
      <c r="Q677" s="62"/>
      <c r="R677" s="81"/>
      <c r="S677" s="81">
        <f t="shared" si="60"/>
        <v>0</v>
      </c>
      <c r="T677" s="81"/>
      <c r="U677" s="81">
        <f t="shared" si="61"/>
        <v>0</v>
      </c>
      <c r="V677" s="81"/>
      <c r="W677" s="81">
        <f t="shared" si="62"/>
        <v>0</v>
      </c>
      <c r="X677" s="81"/>
      <c r="Y677" s="81">
        <f t="shared" si="63"/>
        <v>0</v>
      </c>
      <c r="Z677" s="81"/>
      <c r="AA677" s="81"/>
      <c r="AB677" s="81"/>
      <c r="AC677" s="62"/>
    </row>
    <row r="678" spans="1:30" s="77" customFormat="1" x14ac:dyDescent="0.25">
      <c r="A678" s="62">
        <v>675</v>
      </c>
      <c r="B678" s="62">
        <v>7007</v>
      </c>
      <c r="C678" s="62">
        <v>3</v>
      </c>
      <c r="D678" s="77" t="s">
        <v>253</v>
      </c>
      <c r="E678" s="77" t="s">
        <v>270</v>
      </c>
      <c r="F678" s="62"/>
      <c r="G678" s="62" t="s">
        <v>52</v>
      </c>
      <c r="H678" s="77" t="s">
        <v>271</v>
      </c>
      <c r="I678" s="62">
        <v>1</v>
      </c>
      <c r="J678" s="62">
        <v>1</v>
      </c>
      <c r="K678" s="62" t="s">
        <v>47</v>
      </c>
      <c r="L678" s="62" t="s">
        <v>61</v>
      </c>
      <c r="M678" s="62" t="s">
        <v>53</v>
      </c>
      <c r="N678" s="62" t="s">
        <v>60</v>
      </c>
      <c r="O678" s="62"/>
      <c r="P678" s="62"/>
      <c r="Q678" s="62"/>
      <c r="R678" s="81"/>
      <c r="S678" s="81">
        <f t="shared" si="60"/>
        <v>0</v>
      </c>
      <c r="T678" s="81"/>
      <c r="U678" s="81">
        <f t="shared" si="61"/>
        <v>0</v>
      </c>
      <c r="V678" s="81"/>
      <c r="W678" s="81">
        <f t="shared" si="62"/>
        <v>0</v>
      </c>
      <c r="X678" s="81"/>
      <c r="Y678" s="81">
        <f t="shared" si="63"/>
        <v>0</v>
      </c>
      <c r="Z678" s="81"/>
      <c r="AA678" s="81"/>
      <c r="AB678" s="81"/>
      <c r="AC678" s="62"/>
    </row>
    <row r="679" spans="1:30" s="77" customFormat="1" x14ac:dyDescent="0.25">
      <c r="A679" s="62">
        <v>676</v>
      </c>
      <c r="B679" s="62">
        <v>7008</v>
      </c>
      <c r="C679" s="62">
        <v>3</v>
      </c>
      <c r="D679" s="77" t="s">
        <v>253</v>
      </c>
      <c r="E679" s="77" t="s">
        <v>216</v>
      </c>
      <c r="F679" s="62"/>
      <c r="G679" s="62" t="s">
        <v>52</v>
      </c>
      <c r="H679" s="77" t="s">
        <v>217</v>
      </c>
      <c r="I679" s="62">
        <v>1</v>
      </c>
      <c r="J679" s="62">
        <v>1</v>
      </c>
      <c r="K679" s="62" t="s">
        <v>47</v>
      </c>
      <c r="L679" s="62" t="s">
        <v>61</v>
      </c>
      <c r="M679" s="62" t="s">
        <v>53</v>
      </c>
      <c r="N679" s="62" t="s">
        <v>60</v>
      </c>
      <c r="O679" s="62"/>
      <c r="P679" s="62" t="s">
        <v>211</v>
      </c>
      <c r="Q679" s="62" t="s">
        <v>218</v>
      </c>
      <c r="R679" s="81"/>
      <c r="S679" s="81">
        <f t="shared" si="60"/>
        <v>0</v>
      </c>
      <c r="T679" s="81"/>
      <c r="U679" s="81">
        <f t="shared" si="61"/>
        <v>0</v>
      </c>
      <c r="V679" s="81"/>
      <c r="W679" s="81">
        <f t="shared" si="62"/>
        <v>0</v>
      </c>
      <c r="X679" s="81"/>
      <c r="Y679" s="81">
        <f t="shared" si="63"/>
        <v>0</v>
      </c>
      <c r="Z679" s="81"/>
      <c r="AA679" s="81"/>
      <c r="AB679" s="81"/>
      <c r="AC679" s="62"/>
    </row>
    <row r="680" spans="1:30" s="77" customFormat="1" x14ac:dyDescent="0.25">
      <c r="A680" s="62">
        <v>677</v>
      </c>
      <c r="B680" s="62">
        <v>7009</v>
      </c>
      <c r="C680" s="62">
        <v>3</v>
      </c>
      <c r="D680" s="77" t="s">
        <v>253</v>
      </c>
      <c r="E680" s="77" t="s">
        <v>272</v>
      </c>
      <c r="F680" s="62"/>
      <c r="G680" s="62" t="s">
        <v>52</v>
      </c>
      <c r="H680" s="77" t="s">
        <v>273</v>
      </c>
      <c r="I680" s="62">
        <v>1</v>
      </c>
      <c r="J680" s="62">
        <v>1</v>
      </c>
      <c r="K680" s="62" t="s">
        <v>47</v>
      </c>
      <c r="L680" s="62" t="s">
        <v>61</v>
      </c>
      <c r="M680" s="62" t="s">
        <v>53</v>
      </c>
      <c r="N680" s="62" t="s">
        <v>60</v>
      </c>
      <c r="O680" s="62"/>
      <c r="P680" s="62" t="s">
        <v>275</v>
      </c>
      <c r="Q680" s="62" t="s">
        <v>274</v>
      </c>
      <c r="R680" s="81"/>
      <c r="S680" s="81">
        <f t="shared" si="60"/>
        <v>0</v>
      </c>
      <c r="T680" s="81"/>
      <c r="U680" s="81">
        <f t="shared" si="61"/>
        <v>0</v>
      </c>
      <c r="V680" s="81"/>
      <c r="W680" s="81">
        <f t="shared" si="62"/>
        <v>0</v>
      </c>
      <c r="X680" s="81"/>
      <c r="Y680" s="81">
        <f t="shared" si="63"/>
        <v>0</v>
      </c>
      <c r="Z680" s="81"/>
      <c r="AA680" s="81"/>
      <c r="AB680" s="81"/>
      <c r="AC680" s="62"/>
    </row>
    <row r="681" spans="1:30" s="77" customFormat="1" x14ac:dyDescent="0.25">
      <c r="A681" s="62">
        <v>678</v>
      </c>
      <c r="B681" s="62">
        <v>7010</v>
      </c>
      <c r="C681" s="62">
        <v>3</v>
      </c>
      <c r="D681" s="77" t="s">
        <v>253</v>
      </c>
      <c r="E681" s="77" t="s">
        <v>276</v>
      </c>
      <c r="F681" s="62"/>
      <c r="G681" s="62" t="s">
        <v>52</v>
      </c>
      <c r="H681" s="77" t="s">
        <v>277</v>
      </c>
      <c r="I681" s="62">
        <v>1</v>
      </c>
      <c r="J681" s="62">
        <v>1</v>
      </c>
      <c r="K681" s="62" t="s">
        <v>47</v>
      </c>
      <c r="L681" s="62" t="s">
        <v>61</v>
      </c>
      <c r="M681" s="62" t="s">
        <v>53</v>
      </c>
      <c r="N681" s="62" t="s">
        <v>60</v>
      </c>
      <c r="O681" s="62"/>
      <c r="P681" s="62" t="s">
        <v>211</v>
      </c>
      <c r="Q681" s="62" t="s">
        <v>278</v>
      </c>
      <c r="R681" s="81"/>
      <c r="S681" s="81">
        <f t="shared" si="60"/>
        <v>0</v>
      </c>
      <c r="T681" s="81"/>
      <c r="U681" s="81">
        <f t="shared" si="61"/>
        <v>0</v>
      </c>
      <c r="V681" s="81"/>
      <c r="W681" s="81">
        <f t="shared" si="62"/>
        <v>0</v>
      </c>
      <c r="X681" s="81"/>
      <c r="Y681" s="81">
        <f t="shared" si="63"/>
        <v>0</v>
      </c>
      <c r="Z681" s="81"/>
      <c r="AA681" s="81"/>
      <c r="AB681" s="81"/>
      <c r="AC681" s="62"/>
    </row>
    <row r="682" spans="1:30" s="77" customFormat="1" x14ac:dyDescent="0.25">
      <c r="A682" s="62">
        <v>679</v>
      </c>
      <c r="B682" s="62">
        <v>7011</v>
      </c>
      <c r="C682" s="62">
        <v>3</v>
      </c>
      <c r="D682" s="77" t="s">
        <v>253</v>
      </c>
      <c r="E682" s="77" t="s">
        <v>279</v>
      </c>
      <c r="F682" s="62"/>
      <c r="G682" s="62" t="s">
        <v>52</v>
      </c>
      <c r="H682" s="77" t="s">
        <v>280</v>
      </c>
      <c r="I682" s="62">
        <v>1</v>
      </c>
      <c r="J682" s="62">
        <v>1</v>
      </c>
      <c r="K682" s="62" t="s">
        <v>47</v>
      </c>
      <c r="L682" s="62" t="s">
        <v>61</v>
      </c>
      <c r="M682" s="62" t="s">
        <v>53</v>
      </c>
      <c r="N682" s="62" t="s">
        <v>60</v>
      </c>
      <c r="O682" s="62"/>
      <c r="P682" s="62" t="s">
        <v>211</v>
      </c>
      <c r="Q682" s="62" t="s">
        <v>281</v>
      </c>
      <c r="R682" s="81"/>
      <c r="S682" s="81">
        <f t="shared" si="60"/>
        <v>0</v>
      </c>
      <c r="T682" s="81"/>
      <c r="U682" s="81">
        <f t="shared" si="61"/>
        <v>0</v>
      </c>
      <c r="V682" s="81"/>
      <c r="W682" s="81">
        <f t="shared" si="62"/>
        <v>0</v>
      </c>
      <c r="X682" s="81"/>
      <c r="Y682" s="81">
        <f t="shared" si="63"/>
        <v>0</v>
      </c>
      <c r="Z682" s="81"/>
      <c r="AA682" s="81"/>
      <c r="AB682" s="81"/>
      <c r="AC682" s="62"/>
    </row>
    <row r="683" spans="1:30" s="77" customFormat="1" x14ac:dyDescent="0.25">
      <c r="A683" s="62">
        <v>680</v>
      </c>
      <c r="B683" s="62">
        <v>7012</v>
      </c>
      <c r="C683" s="62">
        <v>3</v>
      </c>
      <c r="D683" s="77" t="s">
        <v>253</v>
      </c>
      <c r="E683" s="77" t="s">
        <v>282</v>
      </c>
      <c r="F683" s="62"/>
      <c r="G683" s="62" t="s">
        <v>56</v>
      </c>
      <c r="H683" s="77" t="s">
        <v>283</v>
      </c>
      <c r="I683" s="62">
        <v>1</v>
      </c>
      <c r="J683" s="62">
        <v>1</v>
      </c>
      <c r="K683" s="62" t="s">
        <v>47</v>
      </c>
      <c r="L683" s="62" t="s">
        <v>61</v>
      </c>
      <c r="M683" s="62" t="s">
        <v>53</v>
      </c>
      <c r="N683" s="62" t="s">
        <v>60</v>
      </c>
      <c r="O683" s="62"/>
      <c r="P683" s="62" t="s">
        <v>211</v>
      </c>
      <c r="Q683" s="62" t="s">
        <v>284</v>
      </c>
      <c r="R683" s="81"/>
      <c r="S683" s="81">
        <f t="shared" si="60"/>
        <v>0</v>
      </c>
      <c r="T683" s="81"/>
      <c r="U683" s="81">
        <f t="shared" si="61"/>
        <v>0</v>
      </c>
      <c r="V683" s="81"/>
      <c r="W683" s="81">
        <f t="shared" si="62"/>
        <v>0</v>
      </c>
      <c r="X683" s="81"/>
      <c r="Y683" s="81">
        <f t="shared" si="63"/>
        <v>0</v>
      </c>
      <c r="Z683" s="81"/>
      <c r="AA683" s="81"/>
      <c r="AB683" s="81"/>
      <c r="AC683" s="62"/>
    </row>
    <row r="684" spans="1:30" s="77" customFormat="1" x14ac:dyDescent="0.25">
      <c r="A684" s="62">
        <v>681</v>
      </c>
      <c r="B684" s="62">
        <v>7013</v>
      </c>
      <c r="C684" s="62">
        <v>3</v>
      </c>
      <c r="D684" s="77" t="s">
        <v>253</v>
      </c>
      <c r="E684" s="77" t="s">
        <v>63</v>
      </c>
      <c r="F684" s="62"/>
      <c r="G684" s="62" t="s">
        <v>65</v>
      </c>
      <c r="H684" s="77" t="s">
        <v>64</v>
      </c>
      <c r="I684" s="62">
        <v>1</v>
      </c>
      <c r="J684" s="62">
        <v>1</v>
      </c>
      <c r="K684" s="62" t="s">
        <v>47</v>
      </c>
      <c r="L684" s="62" t="s">
        <v>61</v>
      </c>
      <c r="M684" s="62" t="s">
        <v>53</v>
      </c>
      <c r="N684" s="62" t="s">
        <v>60</v>
      </c>
      <c r="O684" s="62"/>
      <c r="P684" s="62"/>
      <c r="Q684" s="62"/>
      <c r="R684" s="81"/>
      <c r="S684" s="81">
        <f t="shared" si="60"/>
        <v>0</v>
      </c>
      <c r="T684" s="81"/>
      <c r="U684" s="81">
        <f t="shared" si="61"/>
        <v>0</v>
      </c>
      <c r="V684" s="81"/>
      <c r="W684" s="81">
        <f t="shared" si="62"/>
        <v>0</v>
      </c>
      <c r="X684" s="81"/>
      <c r="Y684" s="81">
        <f t="shared" si="63"/>
        <v>0</v>
      </c>
      <c r="Z684" s="81"/>
      <c r="AA684" s="81"/>
      <c r="AB684" s="81"/>
      <c r="AC684" s="62"/>
    </row>
    <row r="685" spans="1:30" s="77" customFormat="1" x14ac:dyDescent="0.25">
      <c r="A685" s="62">
        <v>682</v>
      </c>
      <c r="B685" s="62">
        <v>7014</v>
      </c>
      <c r="C685" s="62">
        <v>3</v>
      </c>
      <c r="D685" s="77" t="s">
        <v>253</v>
      </c>
      <c r="E685" s="77" t="s">
        <v>285</v>
      </c>
      <c r="F685" s="62"/>
      <c r="G685" s="62" t="s">
        <v>116</v>
      </c>
      <c r="H685" s="77" t="s">
        <v>286</v>
      </c>
      <c r="I685" s="62">
        <v>1</v>
      </c>
      <c r="J685" s="62">
        <v>1</v>
      </c>
      <c r="K685" s="62" t="s">
        <v>47</v>
      </c>
      <c r="L685" s="62" t="s">
        <v>61</v>
      </c>
      <c r="M685" s="62" t="s">
        <v>53</v>
      </c>
      <c r="N685" s="62" t="s">
        <v>60</v>
      </c>
      <c r="O685" s="62"/>
      <c r="P685" s="62"/>
      <c r="Q685" s="62"/>
      <c r="R685" s="81"/>
      <c r="S685" s="81">
        <f t="shared" si="60"/>
        <v>0</v>
      </c>
      <c r="T685" s="81"/>
      <c r="U685" s="81">
        <f t="shared" si="61"/>
        <v>0</v>
      </c>
      <c r="V685" s="81"/>
      <c r="W685" s="81">
        <f t="shared" si="62"/>
        <v>0</v>
      </c>
      <c r="X685" s="81"/>
      <c r="Y685" s="81">
        <f t="shared" si="63"/>
        <v>0</v>
      </c>
      <c r="Z685" s="81"/>
      <c r="AA685" s="81"/>
      <c r="AB685" s="81"/>
      <c r="AC685" s="62"/>
    </row>
    <row r="686" spans="1:30" s="77" customFormat="1" x14ac:dyDescent="0.25">
      <c r="A686" s="62">
        <v>683</v>
      </c>
      <c r="B686" s="62">
        <v>7002</v>
      </c>
      <c r="C686" s="62">
        <v>2</v>
      </c>
      <c r="D686" s="77" t="s">
        <v>679</v>
      </c>
      <c r="E686" s="77" t="s">
        <v>77</v>
      </c>
      <c r="F686" s="62"/>
      <c r="G686" s="62" t="s">
        <v>79</v>
      </c>
      <c r="H686" s="77" t="s">
        <v>78</v>
      </c>
      <c r="I686" s="62">
        <v>1</v>
      </c>
      <c r="J686" s="62">
        <v>1</v>
      </c>
      <c r="K686" s="62" t="s">
        <v>47</v>
      </c>
      <c r="L686" s="62" t="s">
        <v>61</v>
      </c>
      <c r="M686" s="62" t="s">
        <v>53</v>
      </c>
      <c r="N686" s="62" t="s">
        <v>60</v>
      </c>
      <c r="O686" s="62"/>
      <c r="P686" s="62"/>
      <c r="Q686" s="62"/>
      <c r="R686" s="81"/>
      <c r="S686" s="81">
        <f t="shared" si="60"/>
        <v>0</v>
      </c>
      <c r="T686" s="81"/>
      <c r="U686" s="81">
        <f t="shared" si="61"/>
        <v>0</v>
      </c>
      <c r="V686" s="81"/>
      <c r="W686" s="81">
        <f t="shared" si="62"/>
        <v>0</v>
      </c>
      <c r="X686" s="81"/>
      <c r="Y686" s="81">
        <f t="shared" si="63"/>
        <v>0</v>
      </c>
      <c r="Z686" s="81"/>
      <c r="AA686" s="81"/>
      <c r="AB686" s="81"/>
      <c r="AC686" s="62"/>
    </row>
    <row r="687" spans="1:30" s="77" customFormat="1" x14ac:dyDescent="0.25">
      <c r="A687" s="62">
        <v>684</v>
      </c>
      <c r="B687" s="62">
        <v>7003</v>
      </c>
      <c r="C687" s="62">
        <v>2</v>
      </c>
      <c r="D687" s="77" t="s">
        <v>679</v>
      </c>
      <c r="E687" s="77" t="s">
        <v>74</v>
      </c>
      <c r="F687" s="62"/>
      <c r="G687" s="62" t="s">
        <v>76</v>
      </c>
      <c r="H687" s="77" t="s">
        <v>75</v>
      </c>
      <c r="I687" s="62">
        <v>1</v>
      </c>
      <c r="J687" s="62">
        <v>1</v>
      </c>
      <c r="K687" s="62" t="s">
        <v>47</v>
      </c>
      <c r="L687" s="62" t="s">
        <v>61</v>
      </c>
      <c r="M687" s="62" t="s">
        <v>53</v>
      </c>
      <c r="N687" s="62" t="s">
        <v>60</v>
      </c>
      <c r="O687" s="62"/>
      <c r="P687" s="62"/>
      <c r="Q687" s="62"/>
      <c r="R687" s="81"/>
      <c r="S687" s="81">
        <f t="shared" si="60"/>
        <v>0</v>
      </c>
      <c r="T687" s="81"/>
      <c r="U687" s="81">
        <f t="shared" si="61"/>
        <v>0</v>
      </c>
      <c r="V687" s="81"/>
      <c r="W687" s="81">
        <f t="shared" si="62"/>
        <v>0</v>
      </c>
      <c r="X687" s="81"/>
      <c r="Y687" s="81">
        <f t="shared" si="63"/>
        <v>0</v>
      </c>
      <c r="Z687" s="81"/>
      <c r="AA687" s="81"/>
      <c r="AB687" s="81"/>
      <c r="AC687" s="62"/>
    </row>
    <row r="688" spans="1:30" s="77" customFormat="1" x14ac:dyDescent="0.25">
      <c r="A688" s="61">
        <v>685</v>
      </c>
      <c r="B688" s="61">
        <v>126</v>
      </c>
      <c r="C688" s="61">
        <v>1</v>
      </c>
      <c r="D688" s="76" t="s">
        <v>49</v>
      </c>
      <c r="E688" s="76" t="s">
        <v>686</v>
      </c>
      <c r="F688" s="61" t="s">
        <v>971</v>
      </c>
      <c r="G688" s="61" t="s">
        <v>52</v>
      </c>
      <c r="H688" s="76" t="s">
        <v>687</v>
      </c>
      <c r="I688" s="61">
        <v>1</v>
      </c>
      <c r="J688" s="61">
        <v>1</v>
      </c>
      <c r="K688" s="61" t="s">
        <v>47</v>
      </c>
      <c r="L688" s="61" t="s">
        <v>51</v>
      </c>
      <c r="M688" s="61" t="s">
        <v>53</v>
      </c>
      <c r="N688" s="61" t="s">
        <v>48</v>
      </c>
      <c r="O688" s="61" t="s">
        <v>969</v>
      </c>
      <c r="P688" s="61"/>
      <c r="Q688" s="61"/>
      <c r="R688" s="80">
        <f>VLOOKUP(E:E,'[1]853-334065-009'!$A:$F,6,0)</f>
        <v>9.9749999999999996</v>
      </c>
      <c r="S688" s="80">
        <f t="shared" si="60"/>
        <v>9.9749999999999996</v>
      </c>
      <c r="T688" s="80">
        <f>VLOOKUP(E:E,'[1]853-334065-009'!$A:$H,8,0)</f>
        <v>9.7125000000000004</v>
      </c>
      <c r="U688" s="80">
        <f t="shared" si="61"/>
        <v>9.7125000000000004</v>
      </c>
      <c r="V688" s="80">
        <f>VLOOKUP(E:E,'[1]853-334065-009'!$A:$J,10,0)</f>
        <v>9.4500000000000011</v>
      </c>
      <c r="W688" s="80">
        <f t="shared" si="62"/>
        <v>9.4500000000000011</v>
      </c>
      <c r="X688" s="80">
        <f>VLOOKUP(E:E,'[1]853-334065-009'!$A:$L,12,0)</f>
        <v>9.1875</v>
      </c>
      <c r="Y688" s="80">
        <f t="shared" si="63"/>
        <v>9.1875</v>
      </c>
      <c r="Z688" s="80">
        <f>VLOOKUP(E:E,'[2]costed bom'!$E$2:$AA$941,23,0)</f>
        <v>44.04</v>
      </c>
      <c r="AA688" s="80">
        <f>J688*Z688</f>
        <v>44.04</v>
      </c>
      <c r="AB688" s="80">
        <f>Y688-AA688</f>
        <v>-34.852499999999999</v>
      </c>
      <c r="AC688" s="61">
        <v>224</v>
      </c>
      <c r="AD688" s="76" t="s">
        <v>955</v>
      </c>
    </row>
    <row r="689" spans="1:30" s="77" customFormat="1" x14ac:dyDescent="0.25">
      <c r="A689" s="62">
        <v>686</v>
      </c>
      <c r="B689" s="62">
        <v>1</v>
      </c>
      <c r="C689" s="62">
        <v>2</v>
      </c>
      <c r="D689" s="77" t="s">
        <v>686</v>
      </c>
      <c r="E689" s="77" t="s">
        <v>688</v>
      </c>
      <c r="F689" s="62"/>
      <c r="G689" s="62" t="s">
        <v>62</v>
      </c>
      <c r="H689" s="77" t="s">
        <v>689</v>
      </c>
      <c r="I689" s="62">
        <v>2</v>
      </c>
      <c r="J689" s="62">
        <v>2</v>
      </c>
      <c r="K689" s="62" t="s">
        <v>47</v>
      </c>
      <c r="L689" s="62" t="s">
        <v>61</v>
      </c>
      <c r="M689" s="62" t="s">
        <v>53</v>
      </c>
      <c r="N689" s="62" t="s">
        <v>48</v>
      </c>
      <c r="O689" s="62"/>
      <c r="P689" s="62" t="s">
        <v>691</v>
      </c>
      <c r="Q689" s="62" t="s">
        <v>690</v>
      </c>
      <c r="R689" s="81"/>
      <c r="S689" s="81">
        <f t="shared" si="60"/>
        <v>0</v>
      </c>
      <c r="T689" s="81"/>
      <c r="U689" s="81">
        <f t="shared" si="61"/>
        <v>0</v>
      </c>
      <c r="V689" s="81"/>
      <c r="W689" s="81">
        <f t="shared" si="62"/>
        <v>0</v>
      </c>
      <c r="X689" s="81"/>
      <c r="Y689" s="81">
        <f t="shared" si="63"/>
        <v>0</v>
      </c>
      <c r="Z689" s="81"/>
      <c r="AA689" s="81"/>
      <c r="AB689" s="81"/>
      <c r="AC689" s="62"/>
    </row>
    <row r="690" spans="1:30" s="77" customFormat="1" x14ac:dyDescent="0.25">
      <c r="A690" s="62">
        <v>687</v>
      </c>
      <c r="B690" s="62">
        <v>2</v>
      </c>
      <c r="C690" s="62">
        <v>2</v>
      </c>
      <c r="D690" s="77" t="s">
        <v>686</v>
      </c>
      <c r="E690" s="77" t="s">
        <v>692</v>
      </c>
      <c r="F690" s="62"/>
      <c r="G690" s="62" t="s">
        <v>56</v>
      </c>
      <c r="H690" s="77" t="s">
        <v>693</v>
      </c>
      <c r="I690" s="62">
        <v>2</v>
      </c>
      <c r="J690" s="62">
        <v>2</v>
      </c>
      <c r="K690" s="62" t="s">
        <v>47</v>
      </c>
      <c r="L690" s="62" t="s">
        <v>61</v>
      </c>
      <c r="M690" s="62" t="s">
        <v>53</v>
      </c>
      <c r="N690" s="62" t="s">
        <v>48</v>
      </c>
      <c r="O690" s="62"/>
      <c r="P690" s="62" t="s">
        <v>695</v>
      </c>
      <c r="Q690" s="62" t="s">
        <v>694</v>
      </c>
      <c r="R690" s="81"/>
      <c r="S690" s="81">
        <f t="shared" si="60"/>
        <v>0</v>
      </c>
      <c r="T690" s="81"/>
      <c r="U690" s="81">
        <f t="shared" si="61"/>
        <v>0</v>
      </c>
      <c r="V690" s="81"/>
      <c r="W690" s="81">
        <f t="shared" si="62"/>
        <v>0</v>
      </c>
      <c r="X690" s="81"/>
      <c r="Y690" s="81">
        <f t="shared" si="63"/>
        <v>0</v>
      </c>
      <c r="Z690" s="81"/>
      <c r="AA690" s="81"/>
      <c r="AB690" s="81"/>
      <c r="AC690" s="62"/>
    </row>
    <row r="691" spans="1:30" s="77" customFormat="1" x14ac:dyDescent="0.25">
      <c r="A691" s="62">
        <v>688</v>
      </c>
      <c r="B691" s="62">
        <v>3</v>
      </c>
      <c r="C691" s="62">
        <v>2</v>
      </c>
      <c r="D691" s="77" t="s">
        <v>686</v>
      </c>
      <c r="E691" s="77" t="s">
        <v>580</v>
      </c>
      <c r="F691" s="62"/>
      <c r="G691" s="62" t="s">
        <v>56</v>
      </c>
      <c r="H691" s="77" t="s">
        <v>581</v>
      </c>
      <c r="I691" s="62">
        <v>4.25</v>
      </c>
      <c r="J691" s="62">
        <v>4.25</v>
      </c>
      <c r="K691" s="62" t="s">
        <v>191</v>
      </c>
      <c r="L691" s="62" t="s">
        <v>61</v>
      </c>
      <c r="M691" s="62" t="s">
        <v>53</v>
      </c>
      <c r="N691" s="62" t="s">
        <v>48</v>
      </c>
      <c r="O691" s="62"/>
      <c r="P691" s="62"/>
      <c r="Q691" s="62"/>
      <c r="R691" s="81"/>
      <c r="S691" s="81">
        <f t="shared" si="60"/>
        <v>0</v>
      </c>
      <c r="T691" s="81"/>
      <c r="U691" s="81">
        <f t="shared" si="61"/>
        <v>0</v>
      </c>
      <c r="V691" s="81"/>
      <c r="W691" s="81">
        <f t="shared" si="62"/>
        <v>0</v>
      </c>
      <c r="X691" s="81"/>
      <c r="Y691" s="81">
        <f t="shared" si="63"/>
        <v>0</v>
      </c>
      <c r="Z691" s="81"/>
      <c r="AA691" s="81"/>
      <c r="AB691" s="81"/>
      <c r="AC691" s="62"/>
    </row>
    <row r="692" spans="1:30" s="77" customFormat="1" x14ac:dyDescent="0.25">
      <c r="A692" s="62">
        <v>689</v>
      </c>
      <c r="B692" s="62">
        <v>4</v>
      </c>
      <c r="C692" s="62">
        <v>2</v>
      </c>
      <c r="D692" s="77" t="s">
        <v>686</v>
      </c>
      <c r="E692" s="77" t="s">
        <v>661</v>
      </c>
      <c r="F692" s="62"/>
      <c r="G692" s="62" t="s">
        <v>56</v>
      </c>
      <c r="H692" s="77" t="s">
        <v>662</v>
      </c>
      <c r="I692" s="62">
        <v>2</v>
      </c>
      <c r="J692" s="62">
        <v>2</v>
      </c>
      <c r="K692" s="62" t="s">
        <v>47</v>
      </c>
      <c r="L692" s="62" t="s">
        <v>61</v>
      </c>
      <c r="M692" s="62" t="s">
        <v>53</v>
      </c>
      <c r="N692" s="62" t="s">
        <v>48</v>
      </c>
      <c r="O692" s="62"/>
      <c r="P692" s="62" t="s">
        <v>244</v>
      </c>
      <c r="Q692" s="62" t="s">
        <v>663</v>
      </c>
      <c r="R692" s="81"/>
      <c r="S692" s="81">
        <f t="shared" si="60"/>
        <v>0</v>
      </c>
      <c r="T692" s="81"/>
      <c r="U692" s="81">
        <f t="shared" si="61"/>
        <v>0</v>
      </c>
      <c r="V692" s="81"/>
      <c r="W692" s="81">
        <f t="shared" si="62"/>
        <v>0</v>
      </c>
      <c r="X692" s="81"/>
      <c r="Y692" s="81">
        <f t="shared" si="63"/>
        <v>0</v>
      </c>
      <c r="Z692" s="81"/>
      <c r="AA692" s="81"/>
      <c r="AB692" s="81"/>
      <c r="AC692" s="62"/>
    </row>
    <row r="693" spans="1:30" s="77" customFormat="1" x14ac:dyDescent="0.25">
      <c r="A693" s="62">
        <v>690</v>
      </c>
      <c r="B693" s="62">
        <v>7000</v>
      </c>
      <c r="C693" s="62">
        <v>2</v>
      </c>
      <c r="D693" s="77" t="s">
        <v>686</v>
      </c>
      <c r="E693" s="77" t="s">
        <v>696</v>
      </c>
      <c r="F693" s="62"/>
      <c r="G693" s="62" t="s">
        <v>65</v>
      </c>
      <c r="H693" s="77" t="s">
        <v>697</v>
      </c>
      <c r="I693" s="62">
        <v>1</v>
      </c>
      <c r="J693" s="62">
        <v>1</v>
      </c>
      <c r="K693" s="62" t="s">
        <v>47</v>
      </c>
      <c r="L693" s="62" t="s">
        <v>61</v>
      </c>
      <c r="M693" s="62" t="s">
        <v>53</v>
      </c>
      <c r="N693" s="62" t="s">
        <v>48</v>
      </c>
      <c r="O693" s="62"/>
      <c r="P693" s="62"/>
      <c r="Q693" s="62"/>
      <c r="R693" s="81"/>
      <c r="S693" s="81">
        <f t="shared" si="60"/>
        <v>0</v>
      </c>
      <c r="T693" s="81"/>
      <c r="U693" s="81">
        <f t="shared" si="61"/>
        <v>0</v>
      </c>
      <c r="V693" s="81"/>
      <c r="W693" s="81">
        <f t="shared" si="62"/>
        <v>0</v>
      </c>
      <c r="X693" s="81"/>
      <c r="Y693" s="81">
        <f t="shared" si="63"/>
        <v>0</v>
      </c>
      <c r="Z693" s="81"/>
      <c r="AA693" s="81"/>
      <c r="AB693" s="81"/>
      <c r="AC693" s="62"/>
    </row>
    <row r="694" spans="1:30" s="77" customFormat="1" x14ac:dyDescent="0.25">
      <c r="A694" s="62">
        <v>691</v>
      </c>
      <c r="B694" s="62">
        <v>7001</v>
      </c>
      <c r="C694" s="62">
        <v>2</v>
      </c>
      <c r="D694" s="77" t="s">
        <v>686</v>
      </c>
      <c r="E694" s="77" t="s">
        <v>698</v>
      </c>
      <c r="F694" s="62"/>
      <c r="G694" s="62" t="s">
        <v>76</v>
      </c>
      <c r="H694" s="77" t="s">
        <v>699</v>
      </c>
      <c r="I694" s="62">
        <v>1</v>
      </c>
      <c r="J694" s="62">
        <v>1</v>
      </c>
      <c r="K694" s="62" t="s">
        <v>700</v>
      </c>
      <c r="L694" s="62" t="s">
        <v>61</v>
      </c>
      <c r="M694" s="62" t="s">
        <v>53</v>
      </c>
      <c r="N694" s="62" t="s">
        <v>60</v>
      </c>
      <c r="O694" s="62"/>
      <c r="P694" s="62"/>
      <c r="Q694" s="62"/>
      <c r="R694" s="81"/>
      <c r="S694" s="81">
        <f t="shared" si="60"/>
        <v>0</v>
      </c>
      <c r="T694" s="81"/>
      <c r="U694" s="81">
        <f t="shared" si="61"/>
        <v>0</v>
      </c>
      <c r="V694" s="81"/>
      <c r="W694" s="81">
        <f t="shared" si="62"/>
        <v>0</v>
      </c>
      <c r="X694" s="81"/>
      <c r="Y694" s="81">
        <f t="shared" si="63"/>
        <v>0</v>
      </c>
      <c r="Z694" s="81"/>
      <c r="AA694" s="81"/>
      <c r="AB694" s="81"/>
      <c r="AC694" s="62"/>
    </row>
    <row r="695" spans="1:30" s="77" customFormat="1" x14ac:dyDescent="0.25">
      <c r="A695" s="61">
        <v>692</v>
      </c>
      <c r="B695" s="61">
        <v>127</v>
      </c>
      <c r="C695" s="61">
        <v>1</v>
      </c>
      <c r="D695" s="76" t="s">
        <v>49</v>
      </c>
      <c r="E695" s="76" t="s">
        <v>701</v>
      </c>
      <c r="F695" s="61" t="s">
        <v>971</v>
      </c>
      <c r="G695" s="61" t="s">
        <v>52</v>
      </c>
      <c r="H695" s="76" t="s">
        <v>702</v>
      </c>
      <c r="I695" s="61">
        <v>1</v>
      </c>
      <c r="J695" s="61">
        <v>1</v>
      </c>
      <c r="K695" s="61" t="s">
        <v>47</v>
      </c>
      <c r="L695" s="61" t="s">
        <v>51</v>
      </c>
      <c r="M695" s="61" t="s">
        <v>53</v>
      </c>
      <c r="N695" s="61" t="s">
        <v>48</v>
      </c>
      <c r="O695" s="61" t="s">
        <v>969</v>
      </c>
      <c r="P695" s="61"/>
      <c r="Q695" s="61"/>
      <c r="R695" s="80">
        <f>VLOOKUP(E:E,'[1]853-334065-009'!$A:$F,6,0)</f>
        <v>9.9749999999999996</v>
      </c>
      <c r="S695" s="80">
        <f t="shared" si="60"/>
        <v>9.9749999999999996</v>
      </c>
      <c r="T695" s="80">
        <f>VLOOKUP(E:E,'[1]853-334065-009'!$A:$H,8,0)</f>
        <v>9.7125000000000004</v>
      </c>
      <c r="U695" s="80">
        <f t="shared" si="61"/>
        <v>9.7125000000000004</v>
      </c>
      <c r="V695" s="80">
        <f>VLOOKUP(E:E,'[1]853-334065-009'!$A:$J,10,0)</f>
        <v>9.4500000000000011</v>
      </c>
      <c r="W695" s="80">
        <f t="shared" si="62"/>
        <v>9.4500000000000011</v>
      </c>
      <c r="X695" s="80">
        <f>VLOOKUP(E:E,'[1]853-334065-009'!$A:$L,12,0)</f>
        <v>9.1875</v>
      </c>
      <c r="Y695" s="80">
        <f t="shared" si="63"/>
        <v>9.1875</v>
      </c>
      <c r="Z695" s="80">
        <f>VLOOKUP(E:E,'[2]costed bom'!$E$2:$AA$941,23,0)</f>
        <v>52.66</v>
      </c>
      <c r="AA695" s="80">
        <f>J695*Z695</f>
        <v>52.66</v>
      </c>
      <c r="AB695" s="80">
        <f>Y695-AA695</f>
        <v>-43.472499999999997</v>
      </c>
      <c r="AC695" s="61">
        <v>224</v>
      </c>
      <c r="AD695" s="76" t="s">
        <v>955</v>
      </c>
    </row>
    <row r="696" spans="1:30" s="77" customFormat="1" x14ac:dyDescent="0.25">
      <c r="A696" s="62">
        <v>693</v>
      </c>
      <c r="B696" s="62">
        <v>1</v>
      </c>
      <c r="C696" s="62">
        <v>2</v>
      </c>
      <c r="D696" s="77" t="s">
        <v>701</v>
      </c>
      <c r="E696" s="77" t="s">
        <v>688</v>
      </c>
      <c r="F696" s="62"/>
      <c r="G696" s="62" t="s">
        <v>62</v>
      </c>
      <c r="H696" s="77" t="s">
        <v>689</v>
      </c>
      <c r="I696" s="62">
        <v>2</v>
      </c>
      <c r="J696" s="62">
        <v>2</v>
      </c>
      <c r="K696" s="62" t="s">
        <v>47</v>
      </c>
      <c r="L696" s="62" t="s">
        <v>61</v>
      </c>
      <c r="M696" s="62" t="s">
        <v>53</v>
      </c>
      <c r="N696" s="62" t="s">
        <v>48</v>
      </c>
      <c r="O696" s="62"/>
      <c r="P696" s="62" t="s">
        <v>691</v>
      </c>
      <c r="Q696" s="62" t="s">
        <v>690</v>
      </c>
      <c r="R696" s="81"/>
      <c r="S696" s="81">
        <f t="shared" si="60"/>
        <v>0</v>
      </c>
      <c r="T696" s="81"/>
      <c r="U696" s="81">
        <f t="shared" si="61"/>
        <v>0</v>
      </c>
      <c r="V696" s="81"/>
      <c r="W696" s="81">
        <f t="shared" si="62"/>
        <v>0</v>
      </c>
      <c r="X696" s="81"/>
      <c r="Y696" s="81">
        <f t="shared" si="63"/>
        <v>0</v>
      </c>
      <c r="Z696" s="81"/>
      <c r="AA696" s="81"/>
      <c r="AB696" s="81"/>
      <c r="AC696" s="62"/>
    </row>
    <row r="697" spans="1:30" s="77" customFormat="1" x14ac:dyDescent="0.25">
      <c r="A697" s="62">
        <v>694</v>
      </c>
      <c r="B697" s="62">
        <v>2</v>
      </c>
      <c r="C697" s="62">
        <v>2</v>
      </c>
      <c r="D697" s="77" t="s">
        <v>701</v>
      </c>
      <c r="E697" s="77" t="s">
        <v>692</v>
      </c>
      <c r="F697" s="62"/>
      <c r="G697" s="62" t="s">
        <v>56</v>
      </c>
      <c r="H697" s="77" t="s">
        <v>693</v>
      </c>
      <c r="I697" s="62">
        <v>2</v>
      </c>
      <c r="J697" s="62">
        <v>2</v>
      </c>
      <c r="K697" s="62" t="s">
        <v>47</v>
      </c>
      <c r="L697" s="62" t="s">
        <v>61</v>
      </c>
      <c r="M697" s="62" t="s">
        <v>53</v>
      </c>
      <c r="N697" s="62" t="s">
        <v>48</v>
      </c>
      <c r="O697" s="62"/>
      <c r="P697" s="62" t="s">
        <v>695</v>
      </c>
      <c r="Q697" s="62" t="s">
        <v>694</v>
      </c>
      <c r="R697" s="81"/>
      <c r="S697" s="81">
        <f t="shared" si="60"/>
        <v>0</v>
      </c>
      <c r="T697" s="81"/>
      <c r="U697" s="81">
        <f t="shared" si="61"/>
        <v>0</v>
      </c>
      <c r="V697" s="81"/>
      <c r="W697" s="81">
        <f t="shared" si="62"/>
        <v>0</v>
      </c>
      <c r="X697" s="81"/>
      <c r="Y697" s="81">
        <f t="shared" si="63"/>
        <v>0</v>
      </c>
      <c r="Z697" s="81"/>
      <c r="AA697" s="81"/>
      <c r="AB697" s="81"/>
      <c r="AC697" s="62"/>
    </row>
    <row r="698" spans="1:30" s="77" customFormat="1" x14ac:dyDescent="0.25">
      <c r="A698" s="62">
        <v>695</v>
      </c>
      <c r="B698" s="62">
        <v>3</v>
      </c>
      <c r="C698" s="62">
        <v>2</v>
      </c>
      <c r="D698" s="77" t="s">
        <v>701</v>
      </c>
      <c r="E698" s="77" t="s">
        <v>580</v>
      </c>
      <c r="F698" s="62"/>
      <c r="G698" s="62" t="s">
        <v>56</v>
      </c>
      <c r="H698" s="77" t="s">
        <v>581</v>
      </c>
      <c r="I698" s="62">
        <v>4.25</v>
      </c>
      <c r="J698" s="62">
        <v>4.25</v>
      </c>
      <c r="K698" s="62" t="s">
        <v>191</v>
      </c>
      <c r="L698" s="62" t="s">
        <v>61</v>
      </c>
      <c r="M698" s="62" t="s">
        <v>53</v>
      </c>
      <c r="N698" s="62" t="s">
        <v>48</v>
      </c>
      <c r="O698" s="62"/>
      <c r="P698" s="62"/>
      <c r="Q698" s="62"/>
      <c r="R698" s="81"/>
      <c r="S698" s="81">
        <f t="shared" si="60"/>
        <v>0</v>
      </c>
      <c r="T698" s="81"/>
      <c r="U698" s="81">
        <f t="shared" si="61"/>
        <v>0</v>
      </c>
      <c r="V698" s="81"/>
      <c r="W698" s="81">
        <f t="shared" si="62"/>
        <v>0</v>
      </c>
      <c r="X698" s="81"/>
      <c r="Y698" s="81">
        <f t="shared" si="63"/>
        <v>0</v>
      </c>
      <c r="Z698" s="81"/>
      <c r="AA698" s="81"/>
      <c r="AB698" s="81"/>
      <c r="AC698" s="62"/>
    </row>
    <row r="699" spans="1:30" s="77" customFormat="1" x14ac:dyDescent="0.25">
      <c r="A699" s="62">
        <v>696</v>
      </c>
      <c r="B699" s="62">
        <v>4</v>
      </c>
      <c r="C699" s="62">
        <v>2</v>
      </c>
      <c r="D699" s="77" t="s">
        <v>701</v>
      </c>
      <c r="E699" s="77" t="s">
        <v>661</v>
      </c>
      <c r="F699" s="62"/>
      <c r="G699" s="62" t="s">
        <v>56</v>
      </c>
      <c r="H699" s="77" t="s">
        <v>662</v>
      </c>
      <c r="I699" s="62">
        <v>2</v>
      </c>
      <c r="J699" s="62">
        <v>2</v>
      </c>
      <c r="K699" s="62" t="s">
        <v>47</v>
      </c>
      <c r="L699" s="62" t="s">
        <v>61</v>
      </c>
      <c r="M699" s="62" t="s">
        <v>53</v>
      </c>
      <c r="N699" s="62" t="s">
        <v>48</v>
      </c>
      <c r="O699" s="62"/>
      <c r="P699" s="62" t="s">
        <v>244</v>
      </c>
      <c r="Q699" s="62" t="s">
        <v>663</v>
      </c>
      <c r="R699" s="81"/>
      <c r="S699" s="81">
        <f t="shared" si="60"/>
        <v>0</v>
      </c>
      <c r="T699" s="81"/>
      <c r="U699" s="81">
        <f t="shared" si="61"/>
        <v>0</v>
      </c>
      <c r="V699" s="81"/>
      <c r="W699" s="81">
        <f t="shared" si="62"/>
        <v>0</v>
      </c>
      <c r="X699" s="81"/>
      <c r="Y699" s="81">
        <f t="shared" si="63"/>
        <v>0</v>
      </c>
      <c r="Z699" s="81"/>
      <c r="AA699" s="81"/>
      <c r="AB699" s="81"/>
      <c r="AC699" s="62"/>
    </row>
    <row r="700" spans="1:30" s="77" customFormat="1" x14ac:dyDescent="0.25">
      <c r="A700" s="62">
        <v>697</v>
      </c>
      <c r="B700" s="62">
        <v>7000</v>
      </c>
      <c r="C700" s="62">
        <v>2</v>
      </c>
      <c r="D700" s="77" t="s">
        <v>701</v>
      </c>
      <c r="E700" s="77" t="s">
        <v>696</v>
      </c>
      <c r="F700" s="62"/>
      <c r="G700" s="62" t="s">
        <v>65</v>
      </c>
      <c r="H700" s="77" t="s">
        <v>697</v>
      </c>
      <c r="I700" s="62">
        <v>1</v>
      </c>
      <c r="J700" s="62">
        <v>1</v>
      </c>
      <c r="K700" s="62" t="s">
        <v>47</v>
      </c>
      <c r="L700" s="62" t="s">
        <v>61</v>
      </c>
      <c r="M700" s="62" t="s">
        <v>53</v>
      </c>
      <c r="N700" s="62" t="s">
        <v>48</v>
      </c>
      <c r="O700" s="62"/>
      <c r="P700" s="62"/>
      <c r="Q700" s="62"/>
      <c r="R700" s="81"/>
      <c r="S700" s="81">
        <f t="shared" si="60"/>
        <v>0</v>
      </c>
      <c r="T700" s="81"/>
      <c r="U700" s="81">
        <f t="shared" si="61"/>
        <v>0</v>
      </c>
      <c r="V700" s="81"/>
      <c r="W700" s="81">
        <f t="shared" si="62"/>
        <v>0</v>
      </c>
      <c r="X700" s="81"/>
      <c r="Y700" s="81">
        <f t="shared" si="63"/>
        <v>0</v>
      </c>
      <c r="Z700" s="81"/>
      <c r="AA700" s="81"/>
      <c r="AB700" s="81"/>
      <c r="AC700" s="62"/>
    </row>
    <row r="701" spans="1:30" s="77" customFormat="1" x14ac:dyDescent="0.25">
      <c r="A701" s="62">
        <v>698</v>
      </c>
      <c r="B701" s="62">
        <v>7001</v>
      </c>
      <c r="C701" s="62">
        <v>2</v>
      </c>
      <c r="D701" s="77" t="s">
        <v>701</v>
      </c>
      <c r="E701" s="77" t="s">
        <v>698</v>
      </c>
      <c r="F701" s="62"/>
      <c r="G701" s="62" t="s">
        <v>76</v>
      </c>
      <c r="H701" s="77" t="s">
        <v>699</v>
      </c>
      <c r="I701" s="62">
        <v>1</v>
      </c>
      <c r="J701" s="62">
        <v>1</v>
      </c>
      <c r="K701" s="62" t="s">
        <v>700</v>
      </c>
      <c r="L701" s="62" t="s">
        <v>61</v>
      </c>
      <c r="M701" s="62" t="s">
        <v>53</v>
      </c>
      <c r="N701" s="62" t="s">
        <v>60</v>
      </c>
      <c r="O701" s="62"/>
      <c r="P701" s="62"/>
      <c r="Q701" s="62"/>
      <c r="R701" s="81"/>
      <c r="S701" s="81">
        <f t="shared" si="60"/>
        <v>0</v>
      </c>
      <c r="T701" s="81"/>
      <c r="U701" s="81">
        <f t="shared" si="61"/>
        <v>0</v>
      </c>
      <c r="V701" s="81"/>
      <c r="W701" s="81">
        <f t="shared" si="62"/>
        <v>0</v>
      </c>
      <c r="X701" s="81"/>
      <c r="Y701" s="81">
        <f t="shared" si="63"/>
        <v>0</v>
      </c>
      <c r="Z701" s="81"/>
      <c r="AA701" s="81"/>
      <c r="AB701" s="81"/>
      <c r="AC701" s="62"/>
    </row>
    <row r="702" spans="1:30" s="77" customFormat="1" x14ac:dyDescent="0.25">
      <c r="A702" s="61">
        <v>699</v>
      </c>
      <c r="B702" s="61">
        <v>128</v>
      </c>
      <c r="C702" s="61">
        <v>1</v>
      </c>
      <c r="D702" s="76" t="s">
        <v>49</v>
      </c>
      <c r="E702" s="76" t="s">
        <v>703</v>
      </c>
      <c r="F702" s="61" t="s">
        <v>971</v>
      </c>
      <c r="G702" s="61" t="s">
        <v>52</v>
      </c>
      <c r="H702" s="76" t="s">
        <v>704</v>
      </c>
      <c r="I702" s="61">
        <v>1</v>
      </c>
      <c r="J702" s="61">
        <v>1</v>
      </c>
      <c r="K702" s="61" t="s">
        <v>47</v>
      </c>
      <c r="L702" s="61" t="s">
        <v>51</v>
      </c>
      <c r="M702" s="61" t="s">
        <v>53</v>
      </c>
      <c r="N702" s="61" t="s">
        <v>48</v>
      </c>
      <c r="O702" s="61" t="s">
        <v>969</v>
      </c>
      <c r="P702" s="61"/>
      <c r="Q702" s="61"/>
      <c r="R702" s="80">
        <f>VLOOKUP(E:E,'[1]853-334065-009'!$A:$F,6,0)</f>
        <v>79.412399999999991</v>
      </c>
      <c r="S702" s="80">
        <f t="shared" si="60"/>
        <v>79.412399999999991</v>
      </c>
      <c r="T702" s="80">
        <f>VLOOKUP(E:E,'[1]853-334065-009'!$A:$H,8,0)</f>
        <v>77.322600000000008</v>
      </c>
      <c r="U702" s="80">
        <f t="shared" si="61"/>
        <v>77.322600000000008</v>
      </c>
      <c r="V702" s="80">
        <f>VLOOKUP(E:E,'[1]853-334065-009'!$A:$J,10,0)</f>
        <v>75.232799999999997</v>
      </c>
      <c r="W702" s="80">
        <f t="shared" si="62"/>
        <v>75.232799999999997</v>
      </c>
      <c r="X702" s="80">
        <f>VLOOKUP(E:E,'[1]853-334065-009'!$A:$L,12,0)</f>
        <v>73.143000000000001</v>
      </c>
      <c r="Y702" s="80">
        <f t="shared" si="63"/>
        <v>73.143000000000001</v>
      </c>
      <c r="Z702" s="80">
        <f>VLOOKUP(E:E,'[2]costed bom'!$E$2:$AA$941,23,0)</f>
        <v>100</v>
      </c>
      <c r="AA702" s="80">
        <f>J702*Z702</f>
        <v>100</v>
      </c>
      <c r="AB702" s="80">
        <f>Y702-AA702</f>
        <v>-26.856999999999999</v>
      </c>
      <c r="AC702" s="61">
        <v>154</v>
      </c>
      <c r="AD702" s="76" t="s">
        <v>955</v>
      </c>
    </row>
    <row r="703" spans="1:30" s="77" customFormat="1" x14ac:dyDescent="0.25">
      <c r="A703" s="62">
        <v>700</v>
      </c>
      <c r="B703" s="62">
        <v>1</v>
      </c>
      <c r="C703" s="62">
        <v>2</v>
      </c>
      <c r="D703" s="77" t="s">
        <v>703</v>
      </c>
      <c r="E703" s="77" t="s">
        <v>646</v>
      </c>
      <c r="F703" s="62"/>
      <c r="G703" s="62" t="s">
        <v>52</v>
      </c>
      <c r="H703" s="77" t="s">
        <v>647</v>
      </c>
      <c r="I703" s="62">
        <v>12</v>
      </c>
      <c r="J703" s="62">
        <v>12</v>
      </c>
      <c r="K703" s="62" t="s">
        <v>191</v>
      </c>
      <c r="L703" s="62" t="s">
        <v>61</v>
      </c>
      <c r="M703" s="62" t="s">
        <v>53</v>
      </c>
      <c r="N703" s="62" t="s">
        <v>48</v>
      </c>
      <c r="O703" s="62"/>
      <c r="P703" s="62" t="s">
        <v>193</v>
      </c>
      <c r="Q703" s="62" t="s">
        <v>648</v>
      </c>
      <c r="R703" s="81"/>
      <c r="S703" s="81">
        <f t="shared" si="60"/>
        <v>0</v>
      </c>
      <c r="T703" s="81"/>
      <c r="U703" s="81">
        <f t="shared" si="61"/>
        <v>0</v>
      </c>
      <c r="V703" s="81"/>
      <c r="W703" s="81">
        <f t="shared" si="62"/>
        <v>0</v>
      </c>
      <c r="X703" s="81"/>
      <c r="Y703" s="81">
        <f t="shared" si="63"/>
        <v>0</v>
      </c>
      <c r="Z703" s="81"/>
      <c r="AA703" s="81"/>
      <c r="AB703" s="81"/>
      <c r="AC703" s="62"/>
    </row>
    <row r="704" spans="1:30" s="77" customFormat="1" x14ac:dyDescent="0.25">
      <c r="A704" s="62">
        <v>701</v>
      </c>
      <c r="B704" s="62">
        <v>2</v>
      </c>
      <c r="C704" s="62">
        <v>2</v>
      </c>
      <c r="D704" s="77" t="s">
        <v>703</v>
      </c>
      <c r="E704" s="77" t="s">
        <v>296</v>
      </c>
      <c r="F704" s="62"/>
      <c r="G704" s="62" t="s">
        <v>52</v>
      </c>
      <c r="H704" s="77" t="s">
        <v>297</v>
      </c>
      <c r="I704" s="62">
        <v>0.25</v>
      </c>
      <c r="J704" s="62">
        <v>0.25</v>
      </c>
      <c r="K704" s="62" t="s">
        <v>191</v>
      </c>
      <c r="L704" s="62" t="s">
        <v>61</v>
      </c>
      <c r="M704" s="62" t="s">
        <v>53</v>
      </c>
      <c r="N704" s="62" t="s">
        <v>48</v>
      </c>
      <c r="O704" s="62"/>
      <c r="P704" s="62" t="s">
        <v>299</v>
      </c>
      <c r="Q704" s="62" t="s">
        <v>298</v>
      </c>
      <c r="R704" s="81"/>
      <c r="S704" s="81">
        <f t="shared" si="60"/>
        <v>0</v>
      </c>
      <c r="T704" s="81"/>
      <c r="U704" s="81">
        <f t="shared" si="61"/>
        <v>0</v>
      </c>
      <c r="V704" s="81"/>
      <c r="W704" s="81">
        <f t="shared" si="62"/>
        <v>0</v>
      </c>
      <c r="X704" s="81"/>
      <c r="Y704" s="81">
        <f t="shared" si="63"/>
        <v>0</v>
      </c>
      <c r="Z704" s="81"/>
      <c r="AA704" s="81"/>
      <c r="AB704" s="81"/>
      <c r="AC704" s="62"/>
    </row>
    <row r="705" spans="1:29" s="77" customFormat="1" x14ac:dyDescent="0.25">
      <c r="A705" s="62">
        <v>702</v>
      </c>
      <c r="B705" s="62">
        <v>3</v>
      </c>
      <c r="C705" s="62">
        <v>2</v>
      </c>
      <c r="D705" s="77" t="s">
        <v>703</v>
      </c>
      <c r="E705" s="77" t="s">
        <v>219</v>
      </c>
      <c r="F705" s="62"/>
      <c r="G705" s="62" t="s">
        <v>52</v>
      </c>
      <c r="H705" s="77" t="s">
        <v>220</v>
      </c>
      <c r="I705" s="62">
        <v>0.5</v>
      </c>
      <c r="J705" s="62">
        <v>0.5</v>
      </c>
      <c r="K705" s="62" t="s">
        <v>191</v>
      </c>
      <c r="L705" s="62" t="s">
        <v>61</v>
      </c>
      <c r="M705" s="62" t="s">
        <v>53</v>
      </c>
      <c r="N705" s="62" t="s">
        <v>48</v>
      </c>
      <c r="O705" s="62"/>
      <c r="P705" s="62" t="s">
        <v>222</v>
      </c>
      <c r="Q705" s="62" t="s">
        <v>221</v>
      </c>
      <c r="R705" s="81"/>
      <c r="S705" s="81">
        <f t="shared" si="60"/>
        <v>0</v>
      </c>
      <c r="T705" s="81"/>
      <c r="U705" s="81">
        <f t="shared" si="61"/>
        <v>0</v>
      </c>
      <c r="V705" s="81"/>
      <c r="W705" s="81">
        <f t="shared" si="62"/>
        <v>0</v>
      </c>
      <c r="X705" s="81"/>
      <c r="Y705" s="81">
        <f t="shared" si="63"/>
        <v>0</v>
      </c>
      <c r="Z705" s="81"/>
      <c r="AA705" s="81"/>
      <c r="AB705" s="81"/>
      <c r="AC705" s="62"/>
    </row>
    <row r="706" spans="1:29" s="77" customFormat="1" x14ac:dyDescent="0.25">
      <c r="A706" s="62">
        <v>703</v>
      </c>
      <c r="B706" s="62">
        <v>4</v>
      </c>
      <c r="C706" s="62">
        <v>2</v>
      </c>
      <c r="D706" s="77" t="s">
        <v>703</v>
      </c>
      <c r="E706" s="77" t="s">
        <v>208</v>
      </c>
      <c r="F706" s="62"/>
      <c r="G706" s="62" t="s">
        <v>52</v>
      </c>
      <c r="H706" s="77" t="s">
        <v>209</v>
      </c>
      <c r="I706" s="62">
        <v>0.5</v>
      </c>
      <c r="J706" s="62">
        <v>0.5</v>
      </c>
      <c r="K706" s="62" t="s">
        <v>191</v>
      </c>
      <c r="L706" s="62" t="s">
        <v>61</v>
      </c>
      <c r="M706" s="62" t="s">
        <v>53</v>
      </c>
      <c r="N706" s="62" t="s">
        <v>48</v>
      </c>
      <c r="O706" s="62"/>
      <c r="P706" s="62" t="s">
        <v>211</v>
      </c>
      <c r="Q706" s="62" t="s">
        <v>210</v>
      </c>
      <c r="R706" s="81"/>
      <c r="S706" s="81">
        <f t="shared" si="60"/>
        <v>0</v>
      </c>
      <c r="T706" s="81"/>
      <c r="U706" s="81">
        <f t="shared" si="61"/>
        <v>0</v>
      </c>
      <c r="V706" s="81"/>
      <c r="W706" s="81">
        <f t="shared" si="62"/>
        <v>0</v>
      </c>
      <c r="X706" s="81"/>
      <c r="Y706" s="81">
        <f t="shared" si="63"/>
        <v>0</v>
      </c>
      <c r="Z706" s="81"/>
      <c r="AA706" s="81"/>
      <c r="AB706" s="81"/>
      <c r="AC706" s="62"/>
    </row>
    <row r="707" spans="1:29" s="77" customFormat="1" x14ac:dyDescent="0.25">
      <c r="A707" s="62">
        <v>704</v>
      </c>
      <c r="B707" s="62">
        <v>5</v>
      </c>
      <c r="C707" s="62">
        <v>2</v>
      </c>
      <c r="D707" s="77" t="s">
        <v>703</v>
      </c>
      <c r="E707" s="77" t="s">
        <v>279</v>
      </c>
      <c r="F707" s="62"/>
      <c r="G707" s="62" t="s">
        <v>52</v>
      </c>
      <c r="H707" s="77" t="s">
        <v>280</v>
      </c>
      <c r="I707" s="62">
        <v>1</v>
      </c>
      <c r="J707" s="62">
        <v>1</v>
      </c>
      <c r="K707" s="62" t="s">
        <v>47</v>
      </c>
      <c r="L707" s="62" t="s">
        <v>61</v>
      </c>
      <c r="M707" s="62" t="s">
        <v>53</v>
      </c>
      <c r="N707" s="62" t="s">
        <v>48</v>
      </c>
      <c r="O707" s="62"/>
      <c r="P707" s="62" t="s">
        <v>211</v>
      </c>
      <c r="Q707" s="62" t="s">
        <v>281</v>
      </c>
      <c r="R707" s="81"/>
      <c r="S707" s="81">
        <f t="shared" si="60"/>
        <v>0</v>
      </c>
      <c r="T707" s="81"/>
      <c r="U707" s="81">
        <f t="shared" si="61"/>
        <v>0</v>
      </c>
      <c r="V707" s="81"/>
      <c r="W707" s="81">
        <f t="shared" si="62"/>
        <v>0</v>
      </c>
      <c r="X707" s="81"/>
      <c r="Y707" s="81">
        <f t="shared" si="63"/>
        <v>0</v>
      </c>
      <c r="Z707" s="81"/>
      <c r="AA707" s="81"/>
      <c r="AB707" s="81"/>
      <c r="AC707" s="62"/>
    </row>
    <row r="708" spans="1:29" s="77" customFormat="1" x14ac:dyDescent="0.25">
      <c r="A708" s="62">
        <v>705</v>
      </c>
      <c r="B708" s="62">
        <v>6</v>
      </c>
      <c r="C708" s="62">
        <v>2</v>
      </c>
      <c r="D708" s="77" t="s">
        <v>703</v>
      </c>
      <c r="E708" s="77" t="s">
        <v>276</v>
      </c>
      <c r="F708" s="62"/>
      <c r="G708" s="62" t="s">
        <v>52</v>
      </c>
      <c r="H708" s="77" t="s">
        <v>277</v>
      </c>
      <c r="I708" s="62">
        <v>2</v>
      </c>
      <c r="J708" s="62">
        <v>2</v>
      </c>
      <c r="K708" s="62" t="s">
        <v>47</v>
      </c>
      <c r="L708" s="62" t="s">
        <v>61</v>
      </c>
      <c r="M708" s="62" t="s">
        <v>53</v>
      </c>
      <c r="N708" s="62" t="s">
        <v>48</v>
      </c>
      <c r="O708" s="62"/>
      <c r="P708" s="62" t="s">
        <v>211</v>
      </c>
      <c r="Q708" s="62" t="s">
        <v>278</v>
      </c>
      <c r="R708" s="81"/>
      <c r="S708" s="81">
        <f t="shared" ref="S708:S771" si="64">J708*R708</f>
        <v>0</v>
      </c>
      <c r="T708" s="81"/>
      <c r="U708" s="81">
        <f t="shared" ref="U708:U771" si="65">J708*T708</f>
        <v>0</v>
      </c>
      <c r="V708" s="81"/>
      <c r="W708" s="81">
        <f t="shared" ref="W708:W771" si="66">J708*V708</f>
        <v>0</v>
      </c>
      <c r="X708" s="81"/>
      <c r="Y708" s="81">
        <f t="shared" ref="Y708:Y771" si="67">J708*X708</f>
        <v>0</v>
      </c>
      <c r="Z708" s="81"/>
      <c r="AA708" s="81"/>
      <c r="AB708" s="81"/>
      <c r="AC708" s="62"/>
    </row>
    <row r="709" spans="1:29" s="77" customFormat="1" x14ac:dyDescent="0.25">
      <c r="A709" s="62">
        <v>706</v>
      </c>
      <c r="B709" s="62">
        <v>7</v>
      </c>
      <c r="C709" s="62">
        <v>2</v>
      </c>
      <c r="D709" s="77" t="s">
        <v>703</v>
      </c>
      <c r="E709" s="77" t="s">
        <v>577</v>
      </c>
      <c r="F709" s="62"/>
      <c r="G709" s="62" t="s">
        <v>52</v>
      </c>
      <c r="H709" s="77" t="s">
        <v>578</v>
      </c>
      <c r="I709" s="62">
        <v>1</v>
      </c>
      <c r="J709" s="62">
        <v>1</v>
      </c>
      <c r="K709" s="62" t="s">
        <v>47</v>
      </c>
      <c r="L709" s="62" t="s">
        <v>61</v>
      </c>
      <c r="M709" s="62" t="s">
        <v>53</v>
      </c>
      <c r="N709" s="62" t="s">
        <v>48</v>
      </c>
      <c r="O709" s="62"/>
      <c r="P709" s="62" t="s">
        <v>211</v>
      </c>
      <c r="Q709" s="62" t="s">
        <v>579</v>
      </c>
      <c r="R709" s="81"/>
      <c r="S709" s="81">
        <f t="shared" si="64"/>
        <v>0</v>
      </c>
      <c r="T709" s="81"/>
      <c r="U709" s="81">
        <f t="shared" si="65"/>
        <v>0</v>
      </c>
      <c r="V709" s="81"/>
      <c r="W709" s="81">
        <f t="shared" si="66"/>
        <v>0</v>
      </c>
      <c r="X709" s="81"/>
      <c r="Y709" s="81">
        <f t="shared" si="67"/>
        <v>0</v>
      </c>
      <c r="Z709" s="81"/>
      <c r="AA709" s="81"/>
      <c r="AB709" s="81"/>
      <c r="AC709" s="62"/>
    </row>
    <row r="710" spans="1:29" s="77" customFormat="1" x14ac:dyDescent="0.25">
      <c r="A710" s="62">
        <v>707</v>
      </c>
      <c r="B710" s="62">
        <v>10</v>
      </c>
      <c r="C710" s="62">
        <v>2</v>
      </c>
      <c r="D710" s="77" t="s">
        <v>703</v>
      </c>
      <c r="E710" s="77" t="s">
        <v>553</v>
      </c>
      <c r="F710" s="62"/>
      <c r="G710" s="62" t="s">
        <v>52</v>
      </c>
      <c r="H710" s="77" t="s">
        <v>554</v>
      </c>
      <c r="I710" s="62">
        <v>1</v>
      </c>
      <c r="J710" s="62">
        <v>1</v>
      </c>
      <c r="K710" s="62" t="s">
        <v>47</v>
      </c>
      <c r="L710" s="62" t="s">
        <v>61</v>
      </c>
      <c r="M710" s="62" t="s">
        <v>53</v>
      </c>
      <c r="N710" s="62" t="s">
        <v>48</v>
      </c>
      <c r="O710" s="62"/>
      <c r="P710" s="62" t="s">
        <v>556</v>
      </c>
      <c r="Q710" s="62" t="s">
        <v>555</v>
      </c>
      <c r="R710" s="81"/>
      <c r="S710" s="81">
        <f t="shared" si="64"/>
        <v>0</v>
      </c>
      <c r="T710" s="81"/>
      <c r="U710" s="81">
        <f t="shared" si="65"/>
        <v>0</v>
      </c>
      <c r="V710" s="81"/>
      <c r="W710" s="81">
        <f t="shared" si="66"/>
        <v>0</v>
      </c>
      <c r="X710" s="81"/>
      <c r="Y710" s="81">
        <f t="shared" si="67"/>
        <v>0</v>
      </c>
      <c r="Z710" s="81"/>
      <c r="AA710" s="81"/>
      <c r="AB710" s="81"/>
      <c r="AC710" s="62"/>
    </row>
    <row r="711" spans="1:29" s="77" customFormat="1" x14ac:dyDescent="0.25">
      <c r="A711" s="62">
        <v>708</v>
      </c>
      <c r="B711" s="62">
        <v>11</v>
      </c>
      <c r="C711" s="62">
        <v>2</v>
      </c>
      <c r="D711" s="77" t="s">
        <v>703</v>
      </c>
      <c r="E711" s="77" t="s">
        <v>705</v>
      </c>
      <c r="F711" s="62"/>
      <c r="G711" s="62" t="s">
        <v>56</v>
      </c>
      <c r="H711" s="77" t="s">
        <v>706</v>
      </c>
      <c r="I711" s="62">
        <v>2</v>
      </c>
      <c r="J711" s="62">
        <v>2</v>
      </c>
      <c r="K711" s="62" t="s">
        <v>47</v>
      </c>
      <c r="L711" s="62" t="s">
        <v>61</v>
      </c>
      <c r="M711" s="62" t="s">
        <v>53</v>
      </c>
      <c r="N711" s="62" t="s">
        <v>48</v>
      </c>
      <c r="O711" s="62"/>
      <c r="P711" s="62" t="s">
        <v>556</v>
      </c>
      <c r="Q711" s="62" t="s">
        <v>707</v>
      </c>
      <c r="R711" s="81"/>
      <c r="S711" s="81">
        <f t="shared" si="64"/>
        <v>0</v>
      </c>
      <c r="T711" s="81"/>
      <c r="U711" s="81">
        <f t="shared" si="65"/>
        <v>0</v>
      </c>
      <c r="V711" s="81"/>
      <c r="W711" s="81">
        <f t="shared" si="66"/>
        <v>0</v>
      </c>
      <c r="X711" s="81"/>
      <c r="Y711" s="81">
        <f t="shared" si="67"/>
        <v>0</v>
      </c>
      <c r="Z711" s="81"/>
      <c r="AA711" s="81"/>
      <c r="AB711" s="81"/>
      <c r="AC711" s="62"/>
    </row>
    <row r="712" spans="1:29" s="77" customFormat="1" x14ac:dyDescent="0.25">
      <c r="A712" s="62">
        <v>709</v>
      </c>
      <c r="B712" s="62">
        <v>12</v>
      </c>
      <c r="C712" s="62">
        <v>2</v>
      </c>
      <c r="D712" s="77" t="s">
        <v>703</v>
      </c>
      <c r="E712" s="77" t="s">
        <v>624</v>
      </c>
      <c r="F712" s="62"/>
      <c r="G712" s="62" t="s">
        <v>56</v>
      </c>
      <c r="H712" s="77" t="s">
        <v>625</v>
      </c>
      <c r="I712" s="62">
        <v>1</v>
      </c>
      <c r="J712" s="62">
        <v>1</v>
      </c>
      <c r="K712" s="62" t="s">
        <v>47</v>
      </c>
      <c r="L712" s="62" t="s">
        <v>61</v>
      </c>
      <c r="M712" s="62" t="s">
        <v>53</v>
      </c>
      <c r="N712" s="62" t="s">
        <v>48</v>
      </c>
      <c r="O712" s="62"/>
      <c r="P712" s="62" t="s">
        <v>232</v>
      </c>
      <c r="Q712" s="62">
        <v>1731110061</v>
      </c>
      <c r="R712" s="81"/>
      <c r="S712" s="81">
        <f t="shared" si="64"/>
        <v>0</v>
      </c>
      <c r="T712" s="81"/>
      <c r="U712" s="81">
        <f t="shared" si="65"/>
        <v>0</v>
      </c>
      <c r="V712" s="81"/>
      <c r="W712" s="81">
        <f t="shared" si="66"/>
        <v>0</v>
      </c>
      <c r="X712" s="81"/>
      <c r="Y712" s="81">
        <f t="shared" si="67"/>
        <v>0</v>
      </c>
      <c r="Z712" s="81"/>
      <c r="AA712" s="81"/>
      <c r="AB712" s="81"/>
      <c r="AC712" s="62"/>
    </row>
    <row r="713" spans="1:29" s="77" customFormat="1" x14ac:dyDescent="0.25">
      <c r="A713" s="62">
        <v>710</v>
      </c>
      <c r="B713" s="62">
        <v>13</v>
      </c>
      <c r="C713" s="62">
        <v>2</v>
      </c>
      <c r="D713" s="77" t="s">
        <v>703</v>
      </c>
      <c r="E713" s="77" t="s">
        <v>708</v>
      </c>
      <c r="F713" s="62"/>
      <c r="G713" s="62" t="s">
        <v>52</v>
      </c>
      <c r="H713" s="77" t="s">
        <v>709</v>
      </c>
      <c r="I713" s="62">
        <v>0.5</v>
      </c>
      <c r="J713" s="62">
        <v>0.5</v>
      </c>
      <c r="K713" s="62" t="s">
        <v>191</v>
      </c>
      <c r="L713" s="62" t="s">
        <v>61</v>
      </c>
      <c r="M713" s="62" t="s">
        <v>53</v>
      </c>
      <c r="N713" s="62" t="s">
        <v>48</v>
      </c>
      <c r="O713" s="62"/>
      <c r="P713" s="62" t="s">
        <v>211</v>
      </c>
      <c r="Q713" s="62" t="s">
        <v>710</v>
      </c>
      <c r="R713" s="81"/>
      <c r="S713" s="81">
        <f t="shared" si="64"/>
        <v>0</v>
      </c>
      <c r="T713" s="81"/>
      <c r="U713" s="81">
        <f t="shared" si="65"/>
        <v>0</v>
      </c>
      <c r="V713" s="81"/>
      <c r="W713" s="81">
        <f t="shared" si="66"/>
        <v>0</v>
      </c>
      <c r="X713" s="81"/>
      <c r="Y713" s="81">
        <f t="shared" si="67"/>
        <v>0</v>
      </c>
      <c r="Z713" s="81"/>
      <c r="AA713" s="81"/>
      <c r="AB713" s="81"/>
      <c r="AC713" s="62"/>
    </row>
    <row r="714" spans="1:29" s="77" customFormat="1" x14ac:dyDescent="0.25">
      <c r="A714" s="62">
        <v>711</v>
      </c>
      <c r="B714" s="62">
        <v>14</v>
      </c>
      <c r="C714" s="62">
        <v>2</v>
      </c>
      <c r="D714" s="77" t="s">
        <v>703</v>
      </c>
      <c r="E714" s="77" t="s">
        <v>248</v>
      </c>
      <c r="F714" s="62"/>
      <c r="G714" s="62" t="s">
        <v>56</v>
      </c>
      <c r="H714" s="77" t="s">
        <v>249</v>
      </c>
      <c r="I714" s="62">
        <v>2</v>
      </c>
      <c r="J714" s="62">
        <v>2</v>
      </c>
      <c r="K714" s="62" t="s">
        <v>47</v>
      </c>
      <c r="L714" s="62" t="s">
        <v>61</v>
      </c>
      <c r="M714" s="62" t="s">
        <v>53</v>
      </c>
      <c r="N714" s="62" t="s">
        <v>48</v>
      </c>
      <c r="O714" s="62"/>
      <c r="P714" s="62" t="s">
        <v>232</v>
      </c>
      <c r="Q714" s="62">
        <v>1731120066</v>
      </c>
      <c r="R714" s="81"/>
      <c r="S714" s="81">
        <f t="shared" si="64"/>
        <v>0</v>
      </c>
      <c r="T714" s="81"/>
      <c r="U714" s="81">
        <f t="shared" si="65"/>
        <v>0</v>
      </c>
      <c r="V714" s="81"/>
      <c r="W714" s="81">
        <f t="shared" si="66"/>
        <v>0</v>
      </c>
      <c r="X714" s="81"/>
      <c r="Y714" s="81">
        <f t="shared" si="67"/>
        <v>0</v>
      </c>
      <c r="Z714" s="81"/>
      <c r="AA714" s="81"/>
      <c r="AB714" s="81"/>
      <c r="AC714" s="62"/>
    </row>
    <row r="715" spans="1:29" s="77" customFormat="1" x14ac:dyDescent="0.25">
      <c r="A715" s="62">
        <v>712</v>
      </c>
      <c r="B715" s="62">
        <v>15</v>
      </c>
      <c r="C715" s="62">
        <v>2</v>
      </c>
      <c r="D715" s="77" t="s">
        <v>703</v>
      </c>
      <c r="E715" s="77" t="s">
        <v>352</v>
      </c>
      <c r="F715" s="62"/>
      <c r="G715" s="62" t="s">
        <v>52</v>
      </c>
      <c r="H715" s="77" t="s">
        <v>353</v>
      </c>
      <c r="I715" s="62">
        <v>0.5</v>
      </c>
      <c r="J715" s="62">
        <v>0.5</v>
      </c>
      <c r="K715" s="62" t="s">
        <v>191</v>
      </c>
      <c r="L715" s="62" t="s">
        <v>61</v>
      </c>
      <c r="M715" s="62" t="s">
        <v>53</v>
      </c>
      <c r="N715" s="62" t="s">
        <v>48</v>
      </c>
      <c r="O715" s="62"/>
      <c r="P715" s="62" t="s">
        <v>211</v>
      </c>
      <c r="Q715" s="62" t="s">
        <v>354</v>
      </c>
      <c r="R715" s="81"/>
      <c r="S715" s="81">
        <f t="shared" si="64"/>
        <v>0</v>
      </c>
      <c r="T715" s="81"/>
      <c r="U715" s="81">
        <f t="shared" si="65"/>
        <v>0</v>
      </c>
      <c r="V715" s="81"/>
      <c r="W715" s="81">
        <f t="shared" si="66"/>
        <v>0</v>
      </c>
      <c r="X715" s="81"/>
      <c r="Y715" s="81">
        <f t="shared" si="67"/>
        <v>0</v>
      </c>
      <c r="Z715" s="81"/>
      <c r="AA715" s="81"/>
      <c r="AB715" s="81"/>
      <c r="AC715" s="62"/>
    </row>
    <row r="716" spans="1:29" s="77" customFormat="1" x14ac:dyDescent="0.25">
      <c r="A716" s="62">
        <v>713</v>
      </c>
      <c r="B716" s="62">
        <v>20</v>
      </c>
      <c r="C716" s="62">
        <v>2</v>
      </c>
      <c r="D716" s="77" t="s">
        <v>703</v>
      </c>
      <c r="E716" s="77" t="s">
        <v>711</v>
      </c>
      <c r="F716" s="62"/>
      <c r="G716" s="62" t="s">
        <v>57</v>
      </c>
      <c r="H716" s="77" t="s">
        <v>712</v>
      </c>
      <c r="I716" s="62">
        <v>5</v>
      </c>
      <c r="J716" s="62">
        <v>5</v>
      </c>
      <c r="K716" s="62" t="s">
        <v>47</v>
      </c>
      <c r="L716" s="62" t="s">
        <v>61</v>
      </c>
      <c r="M716" s="62" t="s">
        <v>53</v>
      </c>
      <c r="N716" s="62" t="s">
        <v>48</v>
      </c>
      <c r="O716" s="62"/>
      <c r="P716" s="62" t="s">
        <v>713</v>
      </c>
      <c r="Q716" s="62">
        <v>463100000</v>
      </c>
      <c r="R716" s="81"/>
      <c r="S716" s="81">
        <f t="shared" si="64"/>
        <v>0</v>
      </c>
      <c r="T716" s="81"/>
      <c r="U716" s="81">
        <f t="shared" si="65"/>
        <v>0</v>
      </c>
      <c r="V716" s="81"/>
      <c r="W716" s="81">
        <f t="shared" si="66"/>
        <v>0</v>
      </c>
      <c r="X716" s="81"/>
      <c r="Y716" s="81">
        <f t="shared" si="67"/>
        <v>0</v>
      </c>
      <c r="Z716" s="81"/>
      <c r="AA716" s="81"/>
      <c r="AB716" s="81"/>
      <c r="AC716" s="62"/>
    </row>
    <row r="717" spans="1:29" s="77" customFormat="1" x14ac:dyDescent="0.25">
      <c r="A717" s="62">
        <v>714</v>
      </c>
      <c r="B717" s="62">
        <v>21</v>
      </c>
      <c r="C717" s="62">
        <v>2</v>
      </c>
      <c r="D717" s="77" t="s">
        <v>703</v>
      </c>
      <c r="E717" s="77" t="s">
        <v>265</v>
      </c>
      <c r="F717" s="62"/>
      <c r="G717" s="62" t="s">
        <v>56</v>
      </c>
      <c r="H717" s="77" t="s">
        <v>266</v>
      </c>
      <c r="I717" s="62">
        <v>6</v>
      </c>
      <c r="J717" s="62">
        <v>6</v>
      </c>
      <c r="K717" s="62" t="s">
        <v>47</v>
      </c>
      <c r="L717" s="62" t="s">
        <v>61</v>
      </c>
      <c r="M717" s="62" t="s">
        <v>53</v>
      </c>
      <c r="N717" s="62" t="s">
        <v>48</v>
      </c>
      <c r="O717" s="62"/>
      <c r="P717" s="62" t="s">
        <v>244</v>
      </c>
      <c r="Q717" s="62" t="s">
        <v>267</v>
      </c>
      <c r="R717" s="81"/>
      <c r="S717" s="81">
        <f t="shared" si="64"/>
        <v>0</v>
      </c>
      <c r="T717" s="81"/>
      <c r="U717" s="81">
        <f t="shared" si="65"/>
        <v>0</v>
      </c>
      <c r="V717" s="81"/>
      <c r="W717" s="81">
        <f t="shared" si="66"/>
        <v>0</v>
      </c>
      <c r="X717" s="81"/>
      <c r="Y717" s="81">
        <f t="shared" si="67"/>
        <v>0</v>
      </c>
      <c r="Z717" s="81"/>
      <c r="AA717" s="81"/>
      <c r="AB717" s="81"/>
      <c r="AC717" s="62"/>
    </row>
    <row r="718" spans="1:29" s="77" customFormat="1" x14ac:dyDescent="0.25">
      <c r="A718" s="62">
        <v>715</v>
      </c>
      <c r="B718" s="62">
        <v>30</v>
      </c>
      <c r="C718" s="62">
        <v>2</v>
      </c>
      <c r="D718" s="77" t="s">
        <v>703</v>
      </c>
      <c r="E718" s="77" t="s">
        <v>714</v>
      </c>
      <c r="F718" s="62"/>
      <c r="G718" s="62" t="s">
        <v>52</v>
      </c>
      <c r="H718" s="77" t="s">
        <v>715</v>
      </c>
      <c r="I718" s="62">
        <v>1</v>
      </c>
      <c r="J718" s="62">
        <v>1</v>
      </c>
      <c r="K718" s="62" t="s">
        <v>47</v>
      </c>
      <c r="L718" s="62" t="s">
        <v>61</v>
      </c>
      <c r="M718" s="62" t="s">
        <v>53</v>
      </c>
      <c r="N718" s="62" t="s">
        <v>48</v>
      </c>
      <c r="O718" s="62"/>
      <c r="P718" s="62" t="s">
        <v>109</v>
      </c>
      <c r="Q718" s="62" t="s">
        <v>716</v>
      </c>
      <c r="R718" s="81"/>
      <c r="S718" s="81">
        <f t="shared" si="64"/>
        <v>0</v>
      </c>
      <c r="T718" s="81"/>
      <c r="U718" s="81">
        <f t="shared" si="65"/>
        <v>0</v>
      </c>
      <c r="V718" s="81"/>
      <c r="W718" s="81">
        <f t="shared" si="66"/>
        <v>0</v>
      </c>
      <c r="X718" s="81"/>
      <c r="Y718" s="81">
        <f t="shared" si="67"/>
        <v>0</v>
      </c>
      <c r="Z718" s="81"/>
      <c r="AA718" s="81"/>
      <c r="AB718" s="81"/>
      <c r="AC718" s="62"/>
    </row>
    <row r="719" spans="1:29" s="77" customFormat="1" x14ac:dyDescent="0.25">
      <c r="A719" s="62">
        <v>716</v>
      </c>
      <c r="B719" s="62">
        <v>31</v>
      </c>
      <c r="C719" s="62">
        <v>2</v>
      </c>
      <c r="D719" s="77" t="s">
        <v>703</v>
      </c>
      <c r="E719" s="77" t="s">
        <v>717</v>
      </c>
      <c r="F719" s="62"/>
      <c r="G719" s="62" t="s">
        <v>62</v>
      </c>
      <c r="H719" s="77" t="s">
        <v>718</v>
      </c>
      <c r="I719" s="62">
        <v>1</v>
      </c>
      <c r="J719" s="62">
        <v>1</v>
      </c>
      <c r="K719" s="62" t="s">
        <v>47</v>
      </c>
      <c r="L719" s="62" t="s">
        <v>61</v>
      </c>
      <c r="M719" s="62" t="s">
        <v>53</v>
      </c>
      <c r="N719" s="62" t="s">
        <v>48</v>
      </c>
      <c r="O719" s="62"/>
      <c r="P719" s="62" t="s">
        <v>719</v>
      </c>
      <c r="Q719" s="62">
        <v>2777</v>
      </c>
      <c r="R719" s="81"/>
      <c r="S719" s="81">
        <f t="shared" si="64"/>
        <v>0</v>
      </c>
      <c r="T719" s="81"/>
      <c r="U719" s="81">
        <f t="shared" si="65"/>
        <v>0</v>
      </c>
      <c r="V719" s="81"/>
      <c r="W719" s="81">
        <f t="shared" si="66"/>
        <v>0</v>
      </c>
      <c r="X719" s="81"/>
      <c r="Y719" s="81">
        <f t="shared" si="67"/>
        <v>0</v>
      </c>
      <c r="Z719" s="81"/>
      <c r="AA719" s="81"/>
      <c r="AB719" s="81"/>
      <c r="AC719" s="62"/>
    </row>
    <row r="720" spans="1:29" s="77" customFormat="1" x14ac:dyDescent="0.25">
      <c r="A720" s="62">
        <v>717</v>
      </c>
      <c r="B720" s="62">
        <v>32</v>
      </c>
      <c r="C720" s="62">
        <v>2</v>
      </c>
      <c r="D720" s="77" t="s">
        <v>703</v>
      </c>
      <c r="E720" s="77" t="s">
        <v>720</v>
      </c>
      <c r="F720" s="62"/>
      <c r="G720" s="62" t="s">
        <v>52</v>
      </c>
      <c r="H720" s="77" t="s">
        <v>721</v>
      </c>
      <c r="I720" s="62">
        <v>0.5</v>
      </c>
      <c r="J720" s="62">
        <v>0.5</v>
      </c>
      <c r="K720" s="62" t="s">
        <v>191</v>
      </c>
      <c r="L720" s="62" t="s">
        <v>61</v>
      </c>
      <c r="M720" s="62" t="s">
        <v>53</v>
      </c>
      <c r="N720" s="62" t="s">
        <v>48</v>
      </c>
      <c r="O720" s="62"/>
      <c r="P720" s="62" t="s">
        <v>321</v>
      </c>
      <c r="Q720" s="62" t="s">
        <v>722</v>
      </c>
      <c r="R720" s="81"/>
      <c r="S720" s="81">
        <f t="shared" si="64"/>
        <v>0</v>
      </c>
      <c r="T720" s="81"/>
      <c r="U720" s="81">
        <f t="shared" si="65"/>
        <v>0</v>
      </c>
      <c r="V720" s="81"/>
      <c r="W720" s="81">
        <f t="shared" si="66"/>
        <v>0</v>
      </c>
      <c r="X720" s="81"/>
      <c r="Y720" s="81">
        <f t="shared" si="67"/>
        <v>0</v>
      </c>
      <c r="Z720" s="81"/>
      <c r="AA720" s="81"/>
      <c r="AB720" s="81"/>
      <c r="AC720" s="62"/>
    </row>
    <row r="721" spans="1:29" s="77" customFormat="1" x14ac:dyDescent="0.25">
      <c r="A721" s="62">
        <v>718</v>
      </c>
      <c r="B721" s="62">
        <v>7000</v>
      </c>
      <c r="C721" s="62">
        <v>2</v>
      </c>
      <c r="D721" s="77" t="s">
        <v>703</v>
      </c>
      <c r="E721" s="77" t="s">
        <v>723</v>
      </c>
      <c r="F721" s="62"/>
      <c r="G721" s="62" t="s">
        <v>52</v>
      </c>
      <c r="H721" s="77" t="s">
        <v>724</v>
      </c>
      <c r="I721" s="62">
        <v>1</v>
      </c>
      <c r="J721" s="62">
        <v>1</v>
      </c>
      <c r="K721" s="62" t="s">
        <v>47</v>
      </c>
      <c r="L721" s="62" t="s">
        <v>51</v>
      </c>
      <c r="M721" s="62" t="s">
        <v>53</v>
      </c>
      <c r="N721" s="62" t="s">
        <v>60</v>
      </c>
      <c r="O721" s="62"/>
      <c r="P721" s="62"/>
      <c r="Q721" s="62"/>
      <c r="R721" s="81"/>
      <c r="S721" s="81">
        <f t="shared" si="64"/>
        <v>0</v>
      </c>
      <c r="T721" s="81"/>
      <c r="U721" s="81">
        <f t="shared" si="65"/>
        <v>0</v>
      </c>
      <c r="V721" s="81"/>
      <c r="W721" s="81">
        <f t="shared" si="66"/>
        <v>0</v>
      </c>
      <c r="X721" s="81"/>
      <c r="Y721" s="81">
        <f t="shared" si="67"/>
        <v>0</v>
      </c>
      <c r="Z721" s="81"/>
      <c r="AA721" s="81"/>
      <c r="AB721" s="81"/>
      <c r="AC721" s="62"/>
    </row>
    <row r="722" spans="1:29" s="77" customFormat="1" x14ac:dyDescent="0.25">
      <c r="A722" s="62">
        <v>719</v>
      </c>
      <c r="B722" s="62">
        <v>7001</v>
      </c>
      <c r="C722" s="62">
        <v>2</v>
      </c>
      <c r="D722" s="77" t="s">
        <v>703</v>
      </c>
      <c r="E722" s="77" t="s">
        <v>253</v>
      </c>
      <c r="F722" s="62"/>
      <c r="G722" s="62" t="s">
        <v>255</v>
      </c>
      <c r="H722" s="77" t="s">
        <v>254</v>
      </c>
      <c r="I722" s="62">
        <v>1</v>
      </c>
      <c r="J722" s="62">
        <v>1</v>
      </c>
      <c r="K722" s="62" t="s">
        <v>47</v>
      </c>
      <c r="L722" s="62" t="s">
        <v>61</v>
      </c>
      <c r="M722" s="62" t="s">
        <v>53</v>
      </c>
      <c r="N722" s="62" t="s">
        <v>60</v>
      </c>
      <c r="O722" s="62"/>
      <c r="P722" s="62"/>
      <c r="Q722" s="62"/>
      <c r="R722" s="81"/>
      <c r="S722" s="81">
        <f t="shared" si="64"/>
        <v>0</v>
      </c>
      <c r="T722" s="81"/>
      <c r="U722" s="81">
        <f t="shared" si="65"/>
        <v>0</v>
      </c>
      <c r="V722" s="81"/>
      <c r="W722" s="81">
        <f t="shared" si="66"/>
        <v>0</v>
      </c>
      <c r="X722" s="81"/>
      <c r="Y722" s="81">
        <f t="shared" si="67"/>
        <v>0</v>
      </c>
      <c r="Z722" s="81"/>
      <c r="AA722" s="81"/>
      <c r="AB722" s="81"/>
      <c r="AC722" s="62"/>
    </row>
    <row r="723" spans="1:29" s="77" customFormat="1" x14ac:dyDescent="0.25">
      <c r="A723" s="62">
        <v>720</v>
      </c>
      <c r="B723" s="62">
        <v>7000</v>
      </c>
      <c r="C723" s="62">
        <v>3</v>
      </c>
      <c r="D723" s="77" t="s">
        <v>253</v>
      </c>
      <c r="E723" s="77" t="s">
        <v>77</v>
      </c>
      <c r="F723" s="62"/>
      <c r="G723" s="62" t="s">
        <v>79</v>
      </c>
      <c r="H723" s="77" t="s">
        <v>78</v>
      </c>
      <c r="I723" s="62">
        <v>1</v>
      </c>
      <c r="J723" s="62">
        <v>1</v>
      </c>
      <c r="K723" s="62" t="s">
        <v>47</v>
      </c>
      <c r="L723" s="62" t="s">
        <v>61</v>
      </c>
      <c r="M723" s="62" t="s">
        <v>53</v>
      </c>
      <c r="N723" s="62" t="s">
        <v>60</v>
      </c>
      <c r="O723" s="62"/>
      <c r="P723" s="62"/>
      <c r="Q723" s="62"/>
      <c r="R723" s="81"/>
      <c r="S723" s="81">
        <f t="shared" si="64"/>
        <v>0</v>
      </c>
      <c r="T723" s="81"/>
      <c r="U723" s="81">
        <f t="shared" si="65"/>
        <v>0</v>
      </c>
      <c r="V723" s="81"/>
      <c r="W723" s="81">
        <f t="shared" si="66"/>
        <v>0</v>
      </c>
      <c r="X723" s="81"/>
      <c r="Y723" s="81">
        <f t="shared" si="67"/>
        <v>0</v>
      </c>
      <c r="Z723" s="81"/>
      <c r="AA723" s="81"/>
      <c r="AB723" s="81"/>
      <c r="AC723" s="62"/>
    </row>
    <row r="724" spans="1:29" s="77" customFormat="1" x14ac:dyDescent="0.25">
      <c r="A724" s="62">
        <v>721</v>
      </c>
      <c r="B724" s="62">
        <v>7002</v>
      </c>
      <c r="C724" s="62">
        <v>3</v>
      </c>
      <c r="D724" s="77" t="s">
        <v>253</v>
      </c>
      <c r="E724" s="77" t="s">
        <v>256</v>
      </c>
      <c r="F724" s="62"/>
      <c r="G724" s="62" t="s">
        <v>52</v>
      </c>
      <c r="H724" s="77" t="s">
        <v>257</v>
      </c>
      <c r="I724" s="62">
        <v>1</v>
      </c>
      <c r="J724" s="62">
        <v>1</v>
      </c>
      <c r="K724" s="62" t="s">
        <v>47</v>
      </c>
      <c r="L724" s="62" t="s">
        <v>61</v>
      </c>
      <c r="M724" s="62" t="s">
        <v>53</v>
      </c>
      <c r="N724" s="62" t="s">
        <v>60</v>
      </c>
      <c r="O724" s="62"/>
      <c r="P724" s="62" t="s">
        <v>258</v>
      </c>
      <c r="Q724" s="62">
        <v>14270</v>
      </c>
      <c r="R724" s="81"/>
      <c r="S724" s="81">
        <f t="shared" si="64"/>
        <v>0</v>
      </c>
      <c r="T724" s="81"/>
      <c r="U724" s="81">
        <f t="shared" si="65"/>
        <v>0</v>
      </c>
      <c r="V724" s="81"/>
      <c r="W724" s="81">
        <f t="shared" si="66"/>
        <v>0</v>
      </c>
      <c r="X724" s="81"/>
      <c r="Y724" s="81">
        <f t="shared" si="67"/>
        <v>0</v>
      </c>
      <c r="Z724" s="81"/>
      <c r="AA724" s="81"/>
      <c r="AB724" s="81"/>
      <c r="AC724" s="62"/>
    </row>
    <row r="725" spans="1:29" s="77" customFormat="1" x14ac:dyDescent="0.25">
      <c r="A725" s="62">
        <v>722</v>
      </c>
      <c r="B725" s="62">
        <v>7003</v>
      </c>
      <c r="C725" s="62">
        <v>3</v>
      </c>
      <c r="D725" s="77" t="s">
        <v>253</v>
      </c>
      <c r="E725" s="77" t="s">
        <v>259</v>
      </c>
      <c r="F725" s="62"/>
      <c r="G725" s="62" t="s">
        <v>52</v>
      </c>
      <c r="H725" s="77" t="s">
        <v>260</v>
      </c>
      <c r="I725" s="62">
        <v>1</v>
      </c>
      <c r="J725" s="62">
        <v>1</v>
      </c>
      <c r="K725" s="62" t="s">
        <v>47</v>
      </c>
      <c r="L725" s="62" t="s">
        <v>61</v>
      </c>
      <c r="M725" s="62" t="s">
        <v>53</v>
      </c>
      <c r="N725" s="62" t="s">
        <v>60</v>
      </c>
      <c r="O725" s="62"/>
      <c r="P725" s="62" t="s">
        <v>244</v>
      </c>
      <c r="Q725" s="62" t="s">
        <v>261</v>
      </c>
      <c r="R725" s="81"/>
      <c r="S725" s="81">
        <f t="shared" si="64"/>
        <v>0</v>
      </c>
      <c r="T725" s="81"/>
      <c r="U725" s="81">
        <f t="shared" si="65"/>
        <v>0</v>
      </c>
      <c r="V725" s="81"/>
      <c r="W725" s="81">
        <f t="shared" si="66"/>
        <v>0</v>
      </c>
      <c r="X725" s="81"/>
      <c r="Y725" s="81">
        <f t="shared" si="67"/>
        <v>0</v>
      </c>
      <c r="Z725" s="81"/>
      <c r="AA725" s="81"/>
      <c r="AB725" s="81"/>
      <c r="AC725" s="62"/>
    </row>
    <row r="726" spans="1:29" s="77" customFormat="1" x14ac:dyDescent="0.25">
      <c r="A726" s="62">
        <v>723</v>
      </c>
      <c r="B726" s="62">
        <v>7004</v>
      </c>
      <c r="C726" s="62">
        <v>3</v>
      </c>
      <c r="D726" s="77" t="s">
        <v>253</v>
      </c>
      <c r="E726" s="77" t="s">
        <v>262</v>
      </c>
      <c r="F726" s="62"/>
      <c r="G726" s="62" t="s">
        <v>56</v>
      </c>
      <c r="H726" s="77" t="s">
        <v>263</v>
      </c>
      <c r="I726" s="62">
        <v>1</v>
      </c>
      <c r="J726" s="62">
        <v>1</v>
      </c>
      <c r="K726" s="62" t="s">
        <v>47</v>
      </c>
      <c r="L726" s="62" t="s">
        <v>61</v>
      </c>
      <c r="M726" s="62" t="s">
        <v>53</v>
      </c>
      <c r="N726" s="62" t="s">
        <v>60</v>
      </c>
      <c r="O726" s="62"/>
      <c r="P726" s="62" t="s">
        <v>244</v>
      </c>
      <c r="Q726" s="62" t="s">
        <v>264</v>
      </c>
      <c r="R726" s="81"/>
      <c r="S726" s="81">
        <f t="shared" si="64"/>
        <v>0</v>
      </c>
      <c r="T726" s="81"/>
      <c r="U726" s="81">
        <f t="shared" si="65"/>
        <v>0</v>
      </c>
      <c r="V726" s="81"/>
      <c r="W726" s="81">
        <f t="shared" si="66"/>
        <v>0</v>
      </c>
      <c r="X726" s="81"/>
      <c r="Y726" s="81">
        <f t="shared" si="67"/>
        <v>0</v>
      </c>
      <c r="Z726" s="81"/>
      <c r="AA726" s="81"/>
      <c r="AB726" s="81"/>
      <c r="AC726" s="62"/>
    </row>
    <row r="727" spans="1:29" s="77" customFormat="1" x14ac:dyDescent="0.25">
      <c r="A727" s="62">
        <v>724</v>
      </c>
      <c r="B727" s="62">
        <v>7005</v>
      </c>
      <c r="C727" s="62">
        <v>3</v>
      </c>
      <c r="D727" s="77" t="s">
        <v>253</v>
      </c>
      <c r="E727" s="77" t="s">
        <v>265</v>
      </c>
      <c r="F727" s="62"/>
      <c r="G727" s="62" t="s">
        <v>56</v>
      </c>
      <c r="H727" s="77" t="s">
        <v>266</v>
      </c>
      <c r="I727" s="62">
        <v>1</v>
      </c>
      <c r="J727" s="62">
        <v>1</v>
      </c>
      <c r="K727" s="62" t="s">
        <v>47</v>
      </c>
      <c r="L727" s="62" t="s">
        <v>61</v>
      </c>
      <c r="M727" s="62" t="s">
        <v>53</v>
      </c>
      <c r="N727" s="62" t="s">
        <v>60</v>
      </c>
      <c r="O727" s="62"/>
      <c r="P727" s="62" t="s">
        <v>244</v>
      </c>
      <c r="Q727" s="62" t="s">
        <v>267</v>
      </c>
      <c r="R727" s="81"/>
      <c r="S727" s="81">
        <f t="shared" si="64"/>
        <v>0</v>
      </c>
      <c r="T727" s="81"/>
      <c r="U727" s="81">
        <f t="shared" si="65"/>
        <v>0</v>
      </c>
      <c r="V727" s="81"/>
      <c r="W727" s="81">
        <f t="shared" si="66"/>
        <v>0</v>
      </c>
      <c r="X727" s="81"/>
      <c r="Y727" s="81">
        <f t="shared" si="67"/>
        <v>0</v>
      </c>
      <c r="Z727" s="81"/>
      <c r="AA727" s="81"/>
      <c r="AB727" s="81"/>
      <c r="AC727" s="62"/>
    </row>
    <row r="728" spans="1:29" s="77" customFormat="1" x14ac:dyDescent="0.25">
      <c r="A728" s="62">
        <v>725</v>
      </c>
      <c r="B728" s="62">
        <v>7006</v>
      </c>
      <c r="C728" s="62">
        <v>3</v>
      </c>
      <c r="D728" s="77" t="s">
        <v>253</v>
      </c>
      <c r="E728" s="77" t="s">
        <v>268</v>
      </c>
      <c r="F728" s="62"/>
      <c r="G728" s="62" t="s">
        <v>52</v>
      </c>
      <c r="H728" s="77" t="s">
        <v>269</v>
      </c>
      <c r="I728" s="62">
        <v>1</v>
      </c>
      <c r="J728" s="62">
        <v>1</v>
      </c>
      <c r="K728" s="62" t="s">
        <v>47</v>
      </c>
      <c r="L728" s="62" t="s">
        <v>61</v>
      </c>
      <c r="M728" s="62" t="s">
        <v>53</v>
      </c>
      <c r="N728" s="62" t="s">
        <v>60</v>
      </c>
      <c r="O728" s="62"/>
      <c r="P728" s="62"/>
      <c r="Q728" s="62"/>
      <c r="R728" s="81"/>
      <c r="S728" s="81">
        <f t="shared" si="64"/>
        <v>0</v>
      </c>
      <c r="T728" s="81"/>
      <c r="U728" s="81">
        <f t="shared" si="65"/>
        <v>0</v>
      </c>
      <c r="V728" s="81"/>
      <c r="W728" s="81">
        <f t="shared" si="66"/>
        <v>0</v>
      </c>
      <c r="X728" s="81"/>
      <c r="Y728" s="81">
        <f t="shared" si="67"/>
        <v>0</v>
      </c>
      <c r="Z728" s="81"/>
      <c r="AA728" s="81"/>
      <c r="AB728" s="81"/>
      <c r="AC728" s="62"/>
    </row>
    <row r="729" spans="1:29" s="77" customFormat="1" x14ac:dyDescent="0.25">
      <c r="A729" s="62">
        <v>726</v>
      </c>
      <c r="B729" s="62">
        <v>7007</v>
      </c>
      <c r="C729" s="62">
        <v>3</v>
      </c>
      <c r="D729" s="77" t="s">
        <v>253</v>
      </c>
      <c r="E729" s="77" t="s">
        <v>270</v>
      </c>
      <c r="F729" s="62"/>
      <c r="G729" s="62" t="s">
        <v>52</v>
      </c>
      <c r="H729" s="77" t="s">
        <v>271</v>
      </c>
      <c r="I729" s="62">
        <v>1</v>
      </c>
      <c r="J729" s="62">
        <v>1</v>
      </c>
      <c r="K729" s="62" t="s">
        <v>47</v>
      </c>
      <c r="L729" s="62" t="s">
        <v>61</v>
      </c>
      <c r="M729" s="62" t="s">
        <v>53</v>
      </c>
      <c r="N729" s="62" t="s">
        <v>60</v>
      </c>
      <c r="O729" s="62"/>
      <c r="P729" s="62"/>
      <c r="Q729" s="62"/>
      <c r="R729" s="81"/>
      <c r="S729" s="81">
        <f t="shared" si="64"/>
        <v>0</v>
      </c>
      <c r="T729" s="81"/>
      <c r="U729" s="81">
        <f t="shared" si="65"/>
        <v>0</v>
      </c>
      <c r="V729" s="81"/>
      <c r="W729" s="81">
        <f t="shared" si="66"/>
        <v>0</v>
      </c>
      <c r="X729" s="81"/>
      <c r="Y729" s="81">
        <f t="shared" si="67"/>
        <v>0</v>
      </c>
      <c r="Z729" s="81"/>
      <c r="AA729" s="81"/>
      <c r="AB729" s="81"/>
      <c r="AC729" s="62"/>
    </row>
    <row r="730" spans="1:29" s="77" customFormat="1" x14ac:dyDescent="0.25">
      <c r="A730" s="62">
        <v>727</v>
      </c>
      <c r="B730" s="62">
        <v>7008</v>
      </c>
      <c r="C730" s="62">
        <v>3</v>
      </c>
      <c r="D730" s="77" t="s">
        <v>253</v>
      </c>
      <c r="E730" s="77" t="s">
        <v>216</v>
      </c>
      <c r="F730" s="62"/>
      <c r="G730" s="62" t="s">
        <v>52</v>
      </c>
      <c r="H730" s="77" t="s">
        <v>217</v>
      </c>
      <c r="I730" s="62">
        <v>1</v>
      </c>
      <c r="J730" s="62">
        <v>1</v>
      </c>
      <c r="K730" s="62" t="s">
        <v>47</v>
      </c>
      <c r="L730" s="62" t="s">
        <v>61</v>
      </c>
      <c r="M730" s="62" t="s">
        <v>53</v>
      </c>
      <c r="N730" s="62" t="s">
        <v>60</v>
      </c>
      <c r="O730" s="62"/>
      <c r="P730" s="62" t="s">
        <v>211</v>
      </c>
      <c r="Q730" s="62" t="s">
        <v>218</v>
      </c>
      <c r="R730" s="81"/>
      <c r="S730" s="81">
        <f t="shared" si="64"/>
        <v>0</v>
      </c>
      <c r="T730" s="81"/>
      <c r="U730" s="81">
        <f t="shared" si="65"/>
        <v>0</v>
      </c>
      <c r="V730" s="81"/>
      <c r="W730" s="81">
        <f t="shared" si="66"/>
        <v>0</v>
      </c>
      <c r="X730" s="81"/>
      <c r="Y730" s="81">
        <f t="shared" si="67"/>
        <v>0</v>
      </c>
      <c r="Z730" s="81"/>
      <c r="AA730" s="81"/>
      <c r="AB730" s="81"/>
      <c r="AC730" s="62"/>
    </row>
    <row r="731" spans="1:29" s="77" customFormat="1" x14ac:dyDescent="0.25">
      <c r="A731" s="62">
        <v>728</v>
      </c>
      <c r="B731" s="62">
        <v>7009</v>
      </c>
      <c r="C731" s="62">
        <v>3</v>
      </c>
      <c r="D731" s="77" t="s">
        <v>253</v>
      </c>
      <c r="E731" s="77" t="s">
        <v>272</v>
      </c>
      <c r="F731" s="62"/>
      <c r="G731" s="62" t="s">
        <v>52</v>
      </c>
      <c r="H731" s="77" t="s">
        <v>273</v>
      </c>
      <c r="I731" s="62">
        <v>1</v>
      </c>
      <c r="J731" s="62">
        <v>1</v>
      </c>
      <c r="K731" s="62" t="s">
        <v>47</v>
      </c>
      <c r="L731" s="62" t="s">
        <v>61</v>
      </c>
      <c r="M731" s="62" t="s">
        <v>53</v>
      </c>
      <c r="N731" s="62" t="s">
        <v>60</v>
      </c>
      <c r="O731" s="62"/>
      <c r="P731" s="62" t="s">
        <v>275</v>
      </c>
      <c r="Q731" s="62" t="s">
        <v>274</v>
      </c>
      <c r="R731" s="81"/>
      <c r="S731" s="81">
        <f t="shared" si="64"/>
        <v>0</v>
      </c>
      <c r="T731" s="81"/>
      <c r="U731" s="81">
        <f t="shared" si="65"/>
        <v>0</v>
      </c>
      <c r="V731" s="81"/>
      <c r="W731" s="81">
        <f t="shared" si="66"/>
        <v>0</v>
      </c>
      <c r="X731" s="81"/>
      <c r="Y731" s="81">
        <f t="shared" si="67"/>
        <v>0</v>
      </c>
      <c r="Z731" s="81"/>
      <c r="AA731" s="81"/>
      <c r="AB731" s="81"/>
      <c r="AC731" s="62"/>
    </row>
    <row r="732" spans="1:29" s="77" customFormat="1" x14ac:dyDescent="0.25">
      <c r="A732" s="62">
        <v>729</v>
      </c>
      <c r="B732" s="62">
        <v>7010</v>
      </c>
      <c r="C732" s="62">
        <v>3</v>
      </c>
      <c r="D732" s="77" t="s">
        <v>253</v>
      </c>
      <c r="E732" s="77" t="s">
        <v>276</v>
      </c>
      <c r="F732" s="62"/>
      <c r="G732" s="62" t="s">
        <v>52</v>
      </c>
      <c r="H732" s="77" t="s">
        <v>277</v>
      </c>
      <c r="I732" s="62">
        <v>1</v>
      </c>
      <c r="J732" s="62">
        <v>1</v>
      </c>
      <c r="K732" s="62" t="s">
        <v>47</v>
      </c>
      <c r="L732" s="62" t="s">
        <v>61</v>
      </c>
      <c r="M732" s="62" t="s">
        <v>53</v>
      </c>
      <c r="N732" s="62" t="s">
        <v>60</v>
      </c>
      <c r="O732" s="62"/>
      <c r="P732" s="62" t="s">
        <v>211</v>
      </c>
      <c r="Q732" s="62" t="s">
        <v>278</v>
      </c>
      <c r="R732" s="81"/>
      <c r="S732" s="81">
        <f t="shared" si="64"/>
        <v>0</v>
      </c>
      <c r="T732" s="81"/>
      <c r="U732" s="81">
        <f t="shared" si="65"/>
        <v>0</v>
      </c>
      <c r="V732" s="81"/>
      <c r="W732" s="81">
        <f t="shared" si="66"/>
        <v>0</v>
      </c>
      <c r="X732" s="81"/>
      <c r="Y732" s="81">
        <f t="shared" si="67"/>
        <v>0</v>
      </c>
      <c r="Z732" s="81"/>
      <c r="AA732" s="81"/>
      <c r="AB732" s="81"/>
      <c r="AC732" s="62"/>
    </row>
    <row r="733" spans="1:29" s="77" customFormat="1" x14ac:dyDescent="0.25">
      <c r="A733" s="62">
        <v>730</v>
      </c>
      <c r="B733" s="62">
        <v>7011</v>
      </c>
      <c r="C733" s="62">
        <v>3</v>
      </c>
      <c r="D733" s="77" t="s">
        <v>253</v>
      </c>
      <c r="E733" s="77" t="s">
        <v>279</v>
      </c>
      <c r="F733" s="62"/>
      <c r="G733" s="62" t="s">
        <v>52</v>
      </c>
      <c r="H733" s="77" t="s">
        <v>280</v>
      </c>
      <c r="I733" s="62">
        <v>1</v>
      </c>
      <c r="J733" s="62">
        <v>1</v>
      </c>
      <c r="K733" s="62" t="s">
        <v>47</v>
      </c>
      <c r="L733" s="62" t="s">
        <v>61</v>
      </c>
      <c r="M733" s="62" t="s">
        <v>53</v>
      </c>
      <c r="N733" s="62" t="s">
        <v>60</v>
      </c>
      <c r="O733" s="62"/>
      <c r="P733" s="62" t="s">
        <v>211</v>
      </c>
      <c r="Q733" s="62" t="s">
        <v>281</v>
      </c>
      <c r="R733" s="81"/>
      <c r="S733" s="81">
        <f t="shared" si="64"/>
        <v>0</v>
      </c>
      <c r="T733" s="81"/>
      <c r="U733" s="81">
        <f t="shared" si="65"/>
        <v>0</v>
      </c>
      <c r="V733" s="81"/>
      <c r="W733" s="81">
        <f t="shared" si="66"/>
        <v>0</v>
      </c>
      <c r="X733" s="81"/>
      <c r="Y733" s="81">
        <f t="shared" si="67"/>
        <v>0</v>
      </c>
      <c r="Z733" s="81"/>
      <c r="AA733" s="81"/>
      <c r="AB733" s="81"/>
      <c r="AC733" s="62"/>
    </row>
    <row r="734" spans="1:29" s="77" customFormat="1" x14ac:dyDescent="0.25">
      <c r="A734" s="62">
        <v>731</v>
      </c>
      <c r="B734" s="62">
        <v>7012</v>
      </c>
      <c r="C734" s="62">
        <v>3</v>
      </c>
      <c r="D734" s="77" t="s">
        <v>253</v>
      </c>
      <c r="E734" s="77" t="s">
        <v>282</v>
      </c>
      <c r="F734" s="62"/>
      <c r="G734" s="62" t="s">
        <v>56</v>
      </c>
      <c r="H734" s="77" t="s">
        <v>283</v>
      </c>
      <c r="I734" s="62">
        <v>1</v>
      </c>
      <c r="J734" s="62">
        <v>1</v>
      </c>
      <c r="K734" s="62" t="s">
        <v>47</v>
      </c>
      <c r="L734" s="62" t="s">
        <v>61</v>
      </c>
      <c r="M734" s="62" t="s">
        <v>53</v>
      </c>
      <c r="N734" s="62" t="s">
        <v>60</v>
      </c>
      <c r="O734" s="62"/>
      <c r="P734" s="62" t="s">
        <v>211</v>
      </c>
      <c r="Q734" s="62" t="s">
        <v>284</v>
      </c>
      <c r="R734" s="81"/>
      <c r="S734" s="81">
        <f t="shared" si="64"/>
        <v>0</v>
      </c>
      <c r="T734" s="81"/>
      <c r="U734" s="81">
        <f t="shared" si="65"/>
        <v>0</v>
      </c>
      <c r="V734" s="81"/>
      <c r="W734" s="81">
        <f t="shared" si="66"/>
        <v>0</v>
      </c>
      <c r="X734" s="81"/>
      <c r="Y734" s="81">
        <f t="shared" si="67"/>
        <v>0</v>
      </c>
      <c r="Z734" s="81"/>
      <c r="AA734" s="81"/>
      <c r="AB734" s="81"/>
      <c r="AC734" s="62"/>
    </row>
    <row r="735" spans="1:29" s="77" customFormat="1" x14ac:dyDescent="0.25">
      <c r="A735" s="62">
        <v>732</v>
      </c>
      <c r="B735" s="62">
        <v>7013</v>
      </c>
      <c r="C735" s="62">
        <v>3</v>
      </c>
      <c r="D735" s="77" t="s">
        <v>253</v>
      </c>
      <c r="E735" s="77" t="s">
        <v>63</v>
      </c>
      <c r="F735" s="62"/>
      <c r="G735" s="62" t="s">
        <v>65</v>
      </c>
      <c r="H735" s="77" t="s">
        <v>64</v>
      </c>
      <c r="I735" s="62">
        <v>1</v>
      </c>
      <c r="J735" s="62">
        <v>1</v>
      </c>
      <c r="K735" s="62" t="s">
        <v>47</v>
      </c>
      <c r="L735" s="62" t="s">
        <v>61</v>
      </c>
      <c r="M735" s="62" t="s">
        <v>53</v>
      </c>
      <c r="N735" s="62" t="s">
        <v>60</v>
      </c>
      <c r="O735" s="62"/>
      <c r="P735" s="62"/>
      <c r="Q735" s="62"/>
      <c r="R735" s="81"/>
      <c r="S735" s="81">
        <f t="shared" si="64"/>
        <v>0</v>
      </c>
      <c r="T735" s="81"/>
      <c r="U735" s="81">
        <f t="shared" si="65"/>
        <v>0</v>
      </c>
      <c r="V735" s="81"/>
      <c r="W735" s="81">
        <f t="shared" si="66"/>
        <v>0</v>
      </c>
      <c r="X735" s="81"/>
      <c r="Y735" s="81">
        <f t="shared" si="67"/>
        <v>0</v>
      </c>
      <c r="Z735" s="81"/>
      <c r="AA735" s="81"/>
      <c r="AB735" s="81"/>
      <c r="AC735" s="62"/>
    </row>
    <row r="736" spans="1:29" s="77" customFormat="1" x14ac:dyDescent="0.25">
      <c r="A736" s="62">
        <v>733</v>
      </c>
      <c r="B736" s="62">
        <v>7014</v>
      </c>
      <c r="C736" s="62">
        <v>3</v>
      </c>
      <c r="D736" s="77" t="s">
        <v>253</v>
      </c>
      <c r="E736" s="77" t="s">
        <v>285</v>
      </c>
      <c r="F736" s="62"/>
      <c r="G736" s="62" t="s">
        <v>116</v>
      </c>
      <c r="H736" s="77" t="s">
        <v>286</v>
      </c>
      <c r="I736" s="62">
        <v>1</v>
      </c>
      <c r="J736" s="62">
        <v>1</v>
      </c>
      <c r="K736" s="62" t="s">
        <v>47</v>
      </c>
      <c r="L736" s="62" t="s">
        <v>61</v>
      </c>
      <c r="M736" s="62" t="s">
        <v>53</v>
      </c>
      <c r="N736" s="62" t="s">
        <v>60</v>
      </c>
      <c r="O736" s="62"/>
      <c r="P736" s="62"/>
      <c r="Q736" s="62"/>
      <c r="R736" s="81"/>
      <c r="S736" s="81">
        <f t="shared" si="64"/>
        <v>0</v>
      </c>
      <c r="T736" s="81"/>
      <c r="U736" s="81">
        <f t="shared" si="65"/>
        <v>0</v>
      </c>
      <c r="V736" s="81"/>
      <c r="W736" s="81">
        <f t="shared" si="66"/>
        <v>0</v>
      </c>
      <c r="X736" s="81"/>
      <c r="Y736" s="81">
        <f t="shared" si="67"/>
        <v>0</v>
      </c>
      <c r="Z736" s="81"/>
      <c r="AA736" s="81"/>
      <c r="AB736" s="81"/>
      <c r="AC736" s="62"/>
    </row>
    <row r="737" spans="1:30" s="77" customFormat="1" x14ac:dyDescent="0.25">
      <c r="A737" s="62">
        <v>734</v>
      </c>
      <c r="B737" s="62">
        <v>7002</v>
      </c>
      <c r="C737" s="62">
        <v>2</v>
      </c>
      <c r="D737" s="77" t="s">
        <v>703</v>
      </c>
      <c r="E737" s="77" t="s">
        <v>77</v>
      </c>
      <c r="F737" s="62"/>
      <c r="G737" s="62" t="s">
        <v>79</v>
      </c>
      <c r="H737" s="77" t="s">
        <v>78</v>
      </c>
      <c r="I737" s="62">
        <v>1</v>
      </c>
      <c r="J737" s="62">
        <v>1</v>
      </c>
      <c r="K737" s="62" t="s">
        <v>47</v>
      </c>
      <c r="L737" s="62" t="s">
        <v>61</v>
      </c>
      <c r="M737" s="62" t="s">
        <v>53</v>
      </c>
      <c r="N737" s="62" t="s">
        <v>60</v>
      </c>
      <c r="O737" s="62"/>
      <c r="P737" s="62"/>
      <c r="Q737" s="62"/>
      <c r="R737" s="81"/>
      <c r="S737" s="81">
        <f t="shared" si="64"/>
        <v>0</v>
      </c>
      <c r="T737" s="81"/>
      <c r="U737" s="81">
        <f t="shared" si="65"/>
        <v>0</v>
      </c>
      <c r="V737" s="81"/>
      <c r="W737" s="81">
        <f t="shared" si="66"/>
        <v>0</v>
      </c>
      <c r="X737" s="81"/>
      <c r="Y737" s="81">
        <f t="shared" si="67"/>
        <v>0</v>
      </c>
      <c r="Z737" s="81"/>
      <c r="AA737" s="81"/>
      <c r="AB737" s="81"/>
      <c r="AC737" s="62"/>
    </row>
    <row r="738" spans="1:30" s="77" customFormat="1" x14ac:dyDescent="0.25">
      <c r="A738" s="62">
        <v>735</v>
      </c>
      <c r="B738" s="62">
        <v>7003</v>
      </c>
      <c r="C738" s="62">
        <v>2</v>
      </c>
      <c r="D738" s="77" t="s">
        <v>703</v>
      </c>
      <c r="E738" s="77" t="s">
        <v>74</v>
      </c>
      <c r="F738" s="62"/>
      <c r="G738" s="62" t="s">
        <v>76</v>
      </c>
      <c r="H738" s="77" t="s">
        <v>75</v>
      </c>
      <c r="I738" s="62">
        <v>1</v>
      </c>
      <c r="J738" s="62">
        <v>1</v>
      </c>
      <c r="K738" s="62" t="s">
        <v>47</v>
      </c>
      <c r="L738" s="62" t="s">
        <v>61</v>
      </c>
      <c r="M738" s="62" t="s">
        <v>53</v>
      </c>
      <c r="N738" s="62" t="s">
        <v>60</v>
      </c>
      <c r="O738" s="62"/>
      <c r="P738" s="62"/>
      <c r="Q738" s="62"/>
      <c r="R738" s="81"/>
      <c r="S738" s="81">
        <f t="shared" si="64"/>
        <v>0</v>
      </c>
      <c r="T738" s="81"/>
      <c r="U738" s="81">
        <f t="shared" si="65"/>
        <v>0</v>
      </c>
      <c r="V738" s="81"/>
      <c r="W738" s="81">
        <f t="shared" si="66"/>
        <v>0</v>
      </c>
      <c r="X738" s="81"/>
      <c r="Y738" s="81">
        <f t="shared" si="67"/>
        <v>0</v>
      </c>
      <c r="Z738" s="81"/>
      <c r="AA738" s="81"/>
      <c r="AB738" s="81"/>
      <c r="AC738" s="62"/>
    </row>
    <row r="739" spans="1:30" s="77" customFormat="1" x14ac:dyDescent="0.25">
      <c r="A739" s="61">
        <v>736</v>
      </c>
      <c r="B739" s="61">
        <v>129</v>
      </c>
      <c r="C739" s="61">
        <v>1</v>
      </c>
      <c r="D739" s="76" t="s">
        <v>49</v>
      </c>
      <c r="E739" s="76" t="s">
        <v>725</v>
      </c>
      <c r="F739" s="61" t="s">
        <v>971</v>
      </c>
      <c r="G739" s="61" t="s">
        <v>52</v>
      </c>
      <c r="H739" s="76" t="s">
        <v>726</v>
      </c>
      <c r="I739" s="61">
        <v>1</v>
      </c>
      <c r="J739" s="61">
        <v>1</v>
      </c>
      <c r="K739" s="61" t="s">
        <v>47</v>
      </c>
      <c r="L739" s="61" t="s">
        <v>61</v>
      </c>
      <c r="M739" s="61" t="s">
        <v>53</v>
      </c>
      <c r="N739" s="61" t="s">
        <v>48</v>
      </c>
      <c r="O739" s="61" t="s">
        <v>969</v>
      </c>
      <c r="P739" s="61"/>
      <c r="Q739" s="61"/>
      <c r="R739" s="80">
        <f>VLOOKUP(E:E,'[1]853-334065-009'!$A:$F,6,0)</f>
        <v>209.23559999999998</v>
      </c>
      <c r="S739" s="80">
        <f t="shared" si="64"/>
        <v>209.23559999999998</v>
      </c>
      <c r="T739" s="80">
        <f>VLOOKUP(E:E,'[1]853-334065-009'!$A:$H,8,0)</f>
        <v>203.7294</v>
      </c>
      <c r="U739" s="80">
        <f t="shared" si="65"/>
        <v>203.7294</v>
      </c>
      <c r="V739" s="80">
        <f>VLOOKUP(E:E,'[1]853-334065-009'!$A:$J,10,0)</f>
        <v>198.22319999999999</v>
      </c>
      <c r="W739" s="80">
        <f t="shared" si="66"/>
        <v>198.22319999999999</v>
      </c>
      <c r="X739" s="80">
        <f>VLOOKUP(E:E,'[1]853-334065-009'!$A:$L,12,0)</f>
        <v>192.71700000000001</v>
      </c>
      <c r="Y739" s="80">
        <f t="shared" si="67"/>
        <v>192.71700000000001</v>
      </c>
      <c r="Z739" s="80">
        <f>VLOOKUP(E:E,'[2]costed bom'!$E$2:$AA$941,23,0)</f>
        <v>180</v>
      </c>
      <c r="AA739" s="80">
        <f>J739*Z739</f>
        <v>180</v>
      </c>
      <c r="AB739" s="80">
        <f>Y739-AA739</f>
        <v>12.717000000000013</v>
      </c>
      <c r="AC739" s="61">
        <v>126</v>
      </c>
      <c r="AD739" s="76" t="s">
        <v>955</v>
      </c>
    </row>
    <row r="740" spans="1:30" s="77" customFormat="1" x14ac:dyDescent="0.25">
      <c r="A740" s="62">
        <v>737</v>
      </c>
      <c r="B740" s="62">
        <v>0</v>
      </c>
      <c r="C740" s="62">
        <v>2</v>
      </c>
      <c r="D740" s="77" t="s">
        <v>725</v>
      </c>
      <c r="E740" s="77" t="s">
        <v>727</v>
      </c>
      <c r="F740" s="62"/>
      <c r="G740" s="62" t="s">
        <v>52</v>
      </c>
      <c r="H740" s="77" t="s">
        <v>728</v>
      </c>
      <c r="I740" s="62">
        <v>1</v>
      </c>
      <c r="J740" s="62">
        <v>1</v>
      </c>
      <c r="K740" s="62" t="s">
        <v>47</v>
      </c>
      <c r="L740" s="62" t="s">
        <v>61</v>
      </c>
      <c r="M740" s="62" t="s">
        <v>53</v>
      </c>
      <c r="N740" s="62" t="s">
        <v>60</v>
      </c>
      <c r="O740" s="62"/>
      <c r="P740" s="62"/>
      <c r="Q740" s="62"/>
      <c r="R740" s="81"/>
      <c r="S740" s="81">
        <f t="shared" si="64"/>
        <v>0</v>
      </c>
      <c r="T740" s="81"/>
      <c r="U740" s="81">
        <f t="shared" si="65"/>
        <v>0</v>
      </c>
      <c r="V740" s="81"/>
      <c r="W740" s="81">
        <f t="shared" si="66"/>
        <v>0</v>
      </c>
      <c r="X740" s="81"/>
      <c r="Y740" s="81">
        <f t="shared" si="67"/>
        <v>0</v>
      </c>
      <c r="Z740" s="81"/>
      <c r="AA740" s="81"/>
      <c r="AB740" s="81"/>
      <c r="AC740" s="62"/>
    </row>
    <row r="741" spans="1:30" s="77" customFormat="1" x14ac:dyDescent="0.25">
      <c r="A741" s="62">
        <v>738</v>
      </c>
      <c r="B741" s="62">
        <v>1</v>
      </c>
      <c r="C741" s="62">
        <v>2</v>
      </c>
      <c r="D741" s="77" t="s">
        <v>725</v>
      </c>
      <c r="E741" s="77" t="s">
        <v>729</v>
      </c>
      <c r="F741" s="62"/>
      <c r="G741" s="62" t="s">
        <v>52</v>
      </c>
      <c r="H741" s="77" t="s">
        <v>730</v>
      </c>
      <c r="I741" s="62">
        <v>1</v>
      </c>
      <c r="J741" s="62">
        <v>1</v>
      </c>
      <c r="K741" s="62" t="s">
        <v>47</v>
      </c>
      <c r="L741" s="62" t="s">
        <v>61</v>
      </c>
      <c r="M741" s="62" t="s">
        <v>53</v>
      </c>
      <c r="N741" s="62" t="s">
        <v>48</v>
      </c>
      <c r="O741" s="62"/>
      <c r="P741" s="62" t="s">
        <v>109</v>
      </c>
      <c r="Q741" s="62" t="s">
        <v>731</v>
      </c>
      <c r="R741" s="81"/>
      <c r="S741" s="81">
        <f t="shared" si="64"/>
        <v>0</v>
      </c>
      <c r="T741" s="81"/>
      <c r="U741" s="81">
        <f t="shared" si="65"/>
        <v>0</v>
      </c>
      <c r="V741" s="81"/>
      <c r="W741" s="81">
        <f t="shared" si="66"/>
        <v>0</v>
      </c>
      <c r="X741" s="81"/>
      <c r="Y741" s="81">
        <f t="shared" si="67"/>
        <v>0</v>
      </c>
      <c r="Z741" s="81"/>
      <c r="AA741" s="81"/>
      <c r="AB741" s="81"/>
      <c r="AC741" s="62"/>
    </row>
    <row r="742" spans="1:30" s="77" customFormat="1" x14ac:dyDescent="0.25">
      <c r="A742" s="62">
        <v>739</v>
      </c>
      <c r="B742" s="62">
        <v>2</v>
      </c>
      <c r="C742" s="62">
        <v>2</v>
      </c>
      <c r="D742" s="77" t="s">
        <v>725</v>
      </c>
      <c r="E742" s="77" t="s">
        <v>732</v>
      </c>
      <c r="F742" s="62"/>
      <c r="G742" s="62" t="s">
        <v>52</v>
      </c>
      <c r="H742" s="77" t="s">
        <v>733</v>
      </c>
      <c r="I742" s="62">
        <v>1</v>
      </c>
      <c r="J742" s="62">
        <v>1</v>
      </c>
      <c r="K742" s="62" t="s">
        <v>47</v>
      </c>
      <c r="L742" s="62" t="s">
        <v>61</v>
      </c>
      <c r="M742" s="62" t="s">
        <v>53</v>
      </c>
      <c r="N742" s="62" t="s">
        <v>48</v>
      </c>
      <c r="O742" s="62"/>
      <c r="P742" s="62" t="s">
        <v>105</v>
      </c>
      <c r="Q742" s="62" t="s">
        <v>734</v>
      </c>
      <c r="R742" s="81"/>
      <c r="S742" s="81">
        <f t="shared" si="64"/>
        <v>0</v>
      </c>
      <c r="T742" s="81"/>
      <c r="U742" s="81">
        <f t="shared" si="65"/>
        <v>0</v>
      </c>
      <c r="V742" s="81"/>
      <c r="W742" s="81">
        <f t="shared" si="66"/>
        <v>0</v>
      </c>
      <c r="X742" s="81"/>
      <c r="Y742" s="81">
        <f t="shared" si="67"/>
        <v>0</v>
      </c>
      <c r="Z742" s="81"/>
      <c r="AA742" s="81"/>
      <c r="AB742" s="81"/>
      <c r="AC742" s="62"/>
    </row>
    <row r="743" spans="1:30" s="77" customFormat="1" x14ac:dyDescent="0.25">
      <c r="A743" s="62">
        <v>740</v>
      </c>
      <c r="B743" s="62">
        <v>3</v>
      </c>
      <c r="C743" s="62">
        <v>2</v>
      </c>
      <c r="D743" s="77" t="s">
        <v>725</v>
      </c>
      <c r="E743" s="77" t="s">
        <v>735</v>
      </c>
      <c r="F743" s="62"/>
      <c r="G743" s="62" t="s">
        <v>52</v>
      </c>
      <c r="H743" s="77" t="s">
        <v>736</v>
      </c>
      <c r="I743" s="62">
        <v>1</v>
      </c>
      <c r="J743" s="62">
        <v>1</v>
      </c>
      <c r="K743" s="62" t="s">
        <v>47</v>
      </c>
      <c r="L743" s="62" t="s">
        <v>61</v>
      </c>
      <c r="M743" s="62" t="s">
        <v>53</v>
      </c>
      <c r="N743" s="62" t="s">
        <v>48</v>
      </c>
      <c r="O743" s="62"/>
      <c r="P743" s="62" t="s">
        <v>109</v>
      </c>
      <c r="Q743" s="62" t="s">
        <v>737</v>
      </c>
      <c r="R743" s="81"/>
      <c r="S743" s="81">
        <f t="shared" si="64"/>
        <v>0</v>
      </c>
      <c r="T743" s="81"/>
      <c r="U743" s="81">
        <f t="shared" si="65"/>
        <v>0</v>
      </c>
      <c r="V743" s="81"/>
      <c r="W743" s="81">
        <f t="shared" si="66"/>
        <v>0</v>
      </c>
      <c r="X743" s="81"/>
      <c r="Y743" s="81">
        <f t="shared" si="67"/>
        <v>0</v>
      </c>
      <c r="Z743" s="81"/>
      <c r="AA743" s="81"/>
      <c r="AB743" s="81"/>
      <c r="AC743" s="62"/>
    </row>
    <row r="744" spans="1:30" s="77" customFormat="1" x14ac:dyDescent="0.25">
      <c r="A744" s="62">
        <v>741</v>
      </c>
      <c r="B744" s="62">
        <v>4</v>
      </c>
      <c r="C744" s="62">
        <v>2</v>
      </c>
      <c r="D744" s="77" t="s">
        <v>725</v>
      </c>
      <c r="E744" s="77" t="s">
        <v>738</v>
      </c>
      <c r="F744" s="62"/>
      <c r="G744" s="62" t="s">
        <v>56</v>
      </c>
      <c r="H744" s="77" t="s">
        <v>739</v>
      </c>
      <c r="I744" s="62">
        <v>4</v>
      </c>
      <c r="J744" s="62">
        <v>4</v>
      </c>
      <c r="K744" s="62" t="s">
        <v>47</v>
      </c>
      <c r="L744" s="62" t="s">
        <v>61</v>
      </c>
      <c r="M744" s="62" t="s">
        <v>53</v>
      </c>
      <c r="N744" s="62" t="s">
        <v>48</v>
      </c>
      <c r="O744" s="62"/>
      <c r="P744" s="62" t="s">
        <v>109</v>
      </c>
      <c r="Q744" s="62" t="s">
        <v>740</v>
      </c>
      <c r="R744" s="81"/>
      <c r="S744" s="81">
        <f t="shared" si="64"/>
        <v>0</v>
      </c>
      <c r="T744" s="81"/>
      <c r="U744" s="81">
        <f t="shared" si="65"/>
        <v>0</v>
      </c>
      <c r="V744" s="81"/>
      <c r="W744" s="81">
        <f t="shared" si="66"/>
        <v>0</v>
      </c>
      <c r="X744" s="81"/>
      <c r="Y744" s="81">
        <f t="shared" si="67"/>
        <v>0</v>
      </c>
      <c r="Z744" s="81"/>
      <c r="AA744" s="81"/>
      <c r="AB744" s="81"/>
      <c r="AC744" s="62"/>
    </row>
    <row r="745" spans="1:30" s="77" customFormat="1" x14ac:dyDescent="0.25">
      <c r="A745" s="62">
        <v>742</v>
      </c>
      <c r="B745" s="62">
        <v>5</v>
      </c>
      <c r="C745" s="62">
        <v>2</v>
      </c>
      <c r="D745" s="77" t="s">
        <v>725</v>
      </c>
      <c r="E745" s="77" t="s">
        <v>741</v>
      </c>
      <c r="F745" s="62"/>
      <c r="G745" s="62" t="s">
        <v>65</v>
      </c>
      <c r="H745" s="77" t="s">
        <v>742</v>
      </c>
      <c r="I745" s="62">
        <v>4</v>
      </c>
      <c r="J745" s="62">
        <v>4</v>
      </c>
      <c r="K745" s="62" t="s">
        <v>47</v>
      </c>
      <c r="L745" s="62" t="s">
        <v>61</v>
      </c>
      <c r="M745" s="62" t="s">
        <v>53</v>
      </c>
      <c r="N745" s="62" t="s">
        <v>48</v>
      </c>
      <c r="O745" s="62"/>
      <c r="P745" s="62" t="s">
        <v>109</v>
      </c>
      <c r="Q745" s="62" t="s">
        <v>743</v>
      </c>
      <c r="R745" s="81"/>
      <c r="S745" s="81">
        <f t="shared" si="64"/>
        <v>0</v>
      </c>
      <c r="T745" s="81"/>
      <c r="U745" s="81">
        <f t="shared" si="65"/>
        <v>0</v>
      </c>
      <c r="V745" s="81"/>
      <c r="W745" s="81">
        <f t="shared" si="66"/>
        <v>0</v>
      </c>
      <c r="X745" s="81"/>
      <c r="Y745" s="81">
        <f t="shared" si="67"/>
        <v>0</v>
      </c>
      <c r="Z745" s="81"/>
      <c r="AA745" s="81"/>
      <c r="AB745" s="81"/>
      <c r="AC745" s="62"/>
    </row>
    <row r="746" spans="1:30" s="77" customFormat="1" x14ac:dyDescent="0.25">
      <c r="A746" s="62">
        <v>743</v>
      </c>
      <c r="B746" s="62">
        <v>6</v>
      </c>
      <c r="C746" s="62">
        <v>2</v>
      </c>
      <c r="D746" s="77" t="s">
        <v>725</v>
      </c>
      <c r="E746" s="77" t="s">
        <v>744</v>
      </c>
      <c r="F746" s="62"/>
      <c r="G746" s="62" t="s">
        <v>52</v>
      </c>
      <c r="H746" s="77" t="s">
        <v>745</v>
      </c>
      <c r="I746" s="62">
        <v>14</v>
      </c>
      <c r="J746" s="62">
        <v>14</v>
      </c>
      <c r="K746" s="62" t="s">
        <v>47</v>
      </c>
      <c r="L746" s="62" t="s">
        <v>61</v>
      </c>
      <c r="M746" s="62" t="s">
        <v>53</v>
      </c>
      <c r="N746" s="62" t="s">
        <v>48</v>
      </c>
      <c r="O746" s="62"/>
      <c r="P746" s="62" t="s">
        <v>746</v>
      </c>
      <c r="Q746" s="62">
        <v>9954</v>
      </c>
      <c r="R746" s="81"/>
      <c r="S746" s="81">
        <f t="shared" si="64"/>
        <v>0</v>
      </c>
      <c r="T746" s="81"/>
      <c r="U746" s="81">
        <f t="shared" si="65"/>
        <v>0</v>
      </c>
      <c r="V746" s="81"/>
      <c r="W746" s="81">
        <f t="shared" si="66"/>
        <v>0</v>
      </c>
      <c r="X746" s="81"/>
      <c r="Y746" s="81">
        <f t="shared" si="67"/>
        <v>0</v>
      </c>
      <c r="Z746" s="81"/>
      <c r="AA746" s="81"/>
      <c r="AB746" s="81"/>
      <c r="AC746" s="62"/>
    </row>
    <row r="747" spans="1:30" s="77" customFormat="1" x14ac:dyDescent="0.25">
      <c r="A747" s="62">
        <v>744</v>
      </c>
      <c r="B747" s="62">
        <v>7</v>
      </c>
      <c r="C747" s="62">
        <v>2</v>
      </c>
      <c r="D747" s="77" t="s">
        <v>725</v>
      </c>
      <c r="E747" s="77" t="s">
        <v>219</v>
      </c>
      <c r="F747" s="62"/>
      <c r="G747" s="62" t="s">
        <v>52</v>
      </c>
      <c r="H747" s="77" t="s">
        <v>220</v>
      </c>
      <c r="I747" s="62">
        <v>1</v>
      </c>
      <c r="J747" s="62">
        <v>1</v>
      </c>
      <c r="K747" s="62" t="s">
        <v>191</v>
      </c>
      <c r="L747" s="62" t="s">
        <v>61</v>
      </c>
      <c r="M747" s="62" t="s">
        <v>53</v>
      </c>
      <c r="N747" s="62" t="s">
        <v>48</v>
      </c>
      <c r="O747" s="62"/>
      <c r="P747" s="62" t="s">
        <v>222</v>
      </c>
      <c r="Q747" s="62" t="s">
        <v>221</v>
      </c>
      <c r="R747" s="81"/>
      <c r="S747" s="81">
        <f t="shared" si="64"/>
        <v>0</v>
      </c>
      <c r="T747" s="81"/>
      <c r="U747" s="81">
        <f t="shared" si="65"/>
        <v>0</v>
      </c>
      <c r="V747" s="81"/>
      <c r="W747" s="81">
        <f t="shared" si="66"/>
        <v>0</v>
      </c>
      <c r="X747" s="81"/>
      <c r="Y747" s="81">
        <f t="shared" si="67"/>
        <v>0</v>
      </c>
      <c r="Z747" s="81"/>
      <c r="AA747" s="81"/>
      <c r="AB747" s="81"/>
      <c r="AC747" s="62"/>
    </row>
    <row r="748" spans="1:30" s="77" customFormat="1" x14ac:dyDescent="0.25">
      <c r="A748" s="62">
        <v>745</v>
      </c>
      <c r="B748" s="62">
        <v>8</v>
      </c>
      <c r="C748" s="62">
        <v>2</v>
      </c>
      <c r="D748" s="77" t="s">
        <v>725</v>
      </c>
      <c r="E748" s="77" t="s">
        <v>233</v>
      </c>
      <c r="F748" s="62"/>
      <c r="G748" s="62" t="s">
        <v>52</v>
      </c>
      <c r="H748" s="77" t="s">
        <v>234</v>
      </c>
      <c r="I748" s="62">
        <v>0.5</v>
      </c>
      <c r="J748" s="62">
        <v>0.5</v>
      </c>
      <c r="K748" s="62" t="s">
        <v>191</v>
      </c>
      <c r="L748" s="62" t="s">
        <v>61</v>
      </c>
      <c r="M748" s="62" t="s">
        <v>53</v>
      </c>
      <c r="N748" s="62" t="s">
        <v>48</v>
      </c>
      <c r="O748" s="62"/>
      <c r="P748" s="62" t="s">
        <v>236</v>
      </c>
      <c r="Q748" s="62" t="s">
        <v>235</v>
      </c>
      <c r="R748" s="81"/>
      <c r="S748" s="81">
        <f t="shared" si="64"/>
        <v>0</v>
      </c>
      <c r="T748" s="81"/>
      <c r="U748" s="81">
        <f t="shared" si="65"/>
        <v>0</v>
      </c>
      <c r="V748" s="81"/>
      <c r="W748" s="81">
        <f t="shared" si="66"/>
        <v>0</v>
      </c>
      <c r="X748" s="81"/>
      <c r="Y748" s="81">
        <f t="shared" si="67"/>
        <v>0</v>
      </c>
      <c r="Z748" s="81"/>
      <c r="AA748" s="81"/>
      <c r="AB748" s="81"/>
      <c r="AC748" s="62"/>
    </row>
    <row r="749" spans="1:30" s="77" customFormat="1" x14ac:dyDescent="0.25">
      <c r="A749" s="62">
        <v>746</v>
      </c>
      <c r="B749" s="62">
        <v>9</v>
      </c>
      <c r="C749" s="62">
        <v>2</v>
      </c>
      <c r="D749" s="77" t="s">
        <v>725</v>
      </c>
      <c r="E749" s="77" t="s">
        <v>272</v>
      </c>
      <c r="F749" s="62"/>
      <c r="G749" s="62" t="s">
        <v>52</v>
      </c>
      <c r="H749" s="77" t="s">
        <v>273</v>
      </c>
      <c r="I749" s="62">
        <v>2</v>
      </c>
      <c r="J749" s="62">
        <v>2</v>
      </c>
      <c r="K749" s="62" t="s">
        <v>47</v>
      </c>
      <c r="L749" s="62" t="s">
        <v>61</v>
      </c>
      <c r="M749" s="62" t="s">
        <v>53</v>
      </c>
      <c r="N749" s="62" t="s">
        <v>48</v>
      </c>
      <c r="O749" s="62"/>
      <c r="P749" s="62" t="s">
        <v>275</v>
      </c>
      <c r="Q749" s="62" t="s">
        <v>274</v>
      </c>
      <c r="R749" s="81"/>
      <c r="S749" s="81">
        <f t="shared" si="64"/>
        <v>0</v>
      </c>
      <c r="T749" s="81"/>
      <c r="U749" s="81">
        <f t="shared" si="65"/>
        <v>0</v>
      </c>
      <c r="V749" s="81"/>
      <c r="W749" s="81">
        <f t="shared" si="66"/>
        <v>0</v>
      </c>
      <c r="X749" s="81"/>
      <c r="Y749" s="81">
        <f t="shared" si="67"/>
        <v>0</v>
      </c>
      <c r="Z749" s="81"/>
      <c r="AA749" s="81"/>
      <c r="AB749" s="81"/>
      <c r="AC749" s="62"/>
    </row>
    <row r="750" spans="1:30" s="77" customFormat="1" x14ac:dyDescent="0.25">
      <c r="A750" s="62">
        <v>747</v>
      </c>
      <c r="B750" s="62">
        <v>10</v>
      </c>
      <c r="C750" s="62">
        <v>2</v>
      </c>
      <c r="D750" s="77" t="s">
        <v>725</v>
      </c>
      <c r="E750" s="77" t="s">
        <v>747</v>
      </c>
      <c r="F750" s="62"/>
      <c r="G750" s="62" t="s">
        <v>52</v>
      </c>
      <c r="H750" s="77" t="s">
        <v>748</v>
      </c>
      <c r="I750" s="62">
        <v>2</v>
      </c>
      <c r="J750" s="62">
        <v>2</v>
      </c>
      <c r="K750" s="62" t="s">
        <v>47</v>
      </c>
      <c r="L750" s="62" t="s">
        <v>61</v>
      </c>
      <c r="M750" s="62" t="s">
        <v>53</v>
      </c>
      <c r="N750" s="62" t="s">
        <v>48</v>
      </c>
      <c r="O750" s="62"/>
      <c r="P750" s="62"/>
      <c r="Q750" s="62"/>
      <c r="R750" s="81"/>
      <c r="S750" s="81">
        <f t="shared" si="64"/>
        <v>0</v>
      </c>
      <c r="T750" s="81"/>
      <c r="U750" s="81">
        <f t="shared" si="65"/>
        <v>0</v>
      </c>
      <c r="V750" s="81"/>
      <c r="W750" s="81">
        <f t="shared" si="66"/>
        <v>0</v>
      </c>
      <c r="X750" s="81"/>
      <c r="Y750" s="81">
        <f t="shared" si="67"/>
        <v>0</v>
      </c>
      <c r="Z750" s="81"/>
      <c r="AA750" s="81"/>
      <c r="AB750" s="81"/>
      <c r="AC750" s="62"/>
    </row>
    <row r="751" spans="1:30" s="77" customFormat="1" x14ac:dyDescent="0.25">
      <c r="A751" s="61">
        <v>748</v>
      </c>
      <c r="B751" s="61">
        <v>130</v>
      </c>
      <c r="C751" s="61">
        <v>1</v>
      </c>
      <c r="D751" s="76" t="s">
        <v>49</v>
      </c>
      <c r="E751" s="76" t="s">
        <v>749</v>
      </c>
      <c r="F751" s="61" t="s">
        <v>971</v>
      </c>
      <c r="G751" s="61" t="s">
        <v>52</v>
      </c>
      <c r="H751" s="76" t="s">
        <v>750</v>
      </c>
      <c r="I751" s="61">
        <v>1</v>
      </c>
      <c r="J751" s="61">
        <v>1</v>
      </c>
      <c r="K751" s="61" t="s">
        <v>47</v>
      </c>
      <c r="L751" s="61" t="s">
        <v>61</v>
      </c>
      <c r="M751" s="61" t="s">
        <v>53</v>
      </c>
      <c r="N751" s="61" t="s">
        <v>48</v>
      </c>
      <c r="O751" s="61" t="s">
        <v>969</v>
      </c>
      <c r="P751" s="61"/>
      <c r="Q751" s="61"/>
      <c r="R751" s="80">
        <f>VLOOKUP(E:E,'[1]853-334065-009'!$A:$F,6,0)</f>
        <v>202.15619999999998</v>
      </c>
      <c r="S751" s="80">
        <f t="shared" si="64"/>
        <v>202.15619999999998</v>
      </c>
      <c r="T751" s="80">
        <f>VLOOKUP(E:E,'[1]853-334065-009'!$A:$H,8,0)</f>
        <v>196.83630000000002</v>
      </c>
      <c r="U751" s="80">
        <f t="shared" si="65"/>
        <v>196.83630000000002</v>
      </c>
      <c r="V751" s="80">
        <f>VLOOKUP(E:E,'[1]853-334065-009'!$A:$J,10,0)</f>
        <v>191.51640000000003</v>
      </c>
      <c r="W751" s="80">
        <f t="shared" si="66"/>
        <v>191.51640000000003</v>
      </c>
      <c r="X751" s="80">
        <f>VLOOKUP(E:E,'[1]853-334065-009'!$A:$L,12,0)</f>
        <v>186.19650000000001</v>
      </c>
      <c r="Y751" s="80">
        <f t="shared" si="67"/>
        <v>186.19650000000001</v>
      </c>
      <c r="Z751" s="80">
        <f>VLOOKUP(E:E,'[2]costed bom'!$E$2:$AA$941,23,0)</f>
        <v>200</v>
      </c>
      <c r="AA751" s="80">
        <f>J751*Z751</f>
        <v>200</v>
      </c>
      <c r="AB751" s="80">
        <f>Y751-AA751</f>
        <v>-13.803499999999985</v>
      </c>
      <c r="AC751" s="61">
        <v>140</v>
      </c>
      <c r="AD751" s="76" t="s">
        <v>955</v>
      </c>
    </row>
    <row r="752" spans="1:30" s="77" customFormat="1" x14ac:dyDescent="0.25">
      <c r="A752" s="62">
        <v>749</v>
      </c>
      <c r="B752" s="62">
        <v>0</v>
      </c>
      <c r="C752" s="62">
        <v>2</v>
      </c>
      <c r="D752" s="77" t="s">
        <v>749</v>
      </c>
      <c r="E752" s="77" t="s">
        <v>751</v>
      </c>
      <c r="F752" s="62"/>
      <c r="G752" s="62" t="s">
        <v>52</v>
      </c>
      <c r="H752" s="77" t="s">
        <v>752</v>
      </c>
      <c r="I752" s="62">
        <v>1</v>
      </c>
      <c r="J752" s="62">
        <v>1</v>
      </c>
      <c r="K752" s="62" t="s">
        <v>47</v>
      </c>
      <c r="L752" s="62" t="s">
        <v>61</v>
      </c>
      <c r="M752" s="62" t="s">
        <v>53</v>
      </c>
      <c r="N752" s="62" t="s">
        <v>60</v>
      </c>
      <c r="O752" s="62"/>
      <c r="P752" s="62"/>
      <c r="Q752" s="62"/>
      <c r="R752" s="81"/>
      <c r="S752" s="81">
        <f t="shared" si="64"/>
        <v>0</v>
      </c>
      <c r="T752" s="81"/>
      <c r="U752" s="81">
        <f t="shared" si="65"/>
        <v>0</v>
      </c>
      <c r="V752" s="81"/>
      <c r="W752" s="81">
        <f t="shared" si="66"/>
        <v>0</v>
      </c>
      <c r="X752" s="81"/>
      <c r="Y752" s="81">
        <f t="shared" si="67"/>
        <v>0</v>
      </c>
      <c r="Z752" s="81"/>
      <c r="AA752" s="81"/>
      <c r="AB752" s="81"/>
      <c r="AC752" s="62"/>
    </row>
    <row r="753" spans="1:30" s="77" customFormat="1" x14ac:dyDescent="0.25">
      <c r="A753" s="62">
        <v>750</v>
      </c>
      <c r="B753" s="62">
        <v>1</v>
      </c>
      <c r="C753" s="62">
        <v>2</v>
      </c>
      <c r="D753" s="77" t="s">
        <v>749</v>
      </c>
      <c r="E753" s="77" t="s">
        <v>753</v>
      </c>
      <c r="F753" s="62"/>
      <c r="G753" s="62" t="s">
        <v>65</v>
      </c>
      <c r="H753" s="77" t="s">
        <v>754</v>
      </c>
      <c r="I753" s="62">
        <v>2</v>
      </c>
      <c r="J753" s="62">
        <v>2</v>
      </c>
      <c r="K753" s="62" t="s">
        <v>47</v>
      </c>
      <c r="L753" s="62" t="s">
        <v>61</v>
      </c>
      <c r="M753" s="62" t="s">
        <v>53</v>
      </c>
      <c r="N753" s="62" t="s">
        <v>48</v>
      </c>
      <c r="O753" s="62"/>
      <c r="P753" s="62" t="s">
        <v>197</v>
      </c>
      <c r="Q753" s="62" t="s">
        <v>755</v>
      </c>
      <c r="R753" s="81"/>
      <c r="S753" s="81">
        <f t="shared" si="64"/>
        <v>0</v>
      </c>
      <c r="T753" s="81"/>
      <c r="U753" s="81">
        <f t="shared" si="65"/>
        <v>0</v>
      </c>
      <c r="V753" s="81"/>
      <c r="W753" s="81">
        <f t="shared" si="66"/>
        <v>0</v>
      </c>
      <c r="X753" s="81"/>
      <c r="Y753" s="81">
        <f t="shared" si="67"/>
        <v>0</v>
      </c>
      <c r="Z753" s="81"/>
      <c r="AA753" s="81"/>
      <c r="AB753" s="81"/>
      <c r="AC753" s="62"/>
    </row>
    <row r="754" spans="1:30" s="77" customFormat="1" x14ac:dyDescent="0.25">
      <c r="A754" s="62">
        <v>751</v>
      </c>
      <c r="B754" s="62">
        <v>2</v>
      </c>
      <c r="C754" s="62">
        <v>2</v>
      </c>
      <c r="D754" s="77" t="s">
        <v>749</v>
      </c>
      <c r="E754" s="77" t="s">
        <v>248</v>
      </c>
      <c r="F754" s="62"/>
      <c r="G754" s="62" t="s">
        <v>56</v>
      </c>
      <c r="H754" s="77" t="s">
        <v>249</v>
      </c>
      <c r="I754" s="62">
        <v>4</v>
      </c>
      <c r="J754" s="62">
        <v>4</v>
      </c>
      <c r="K754" s="62" t="s">
        <v>47</v>
      </c>
      <c r="L754" s="62" t="s">
        <v>61</v>
      </c>
      <c r="M754" s="62" t="s">
        <v>53</v>
      </c>
      <c r="N754" s="62" t="s">
        <v>48</v>
      </c>
      <c r="O754" s="62"/>
      <c r="P754" s="62" t="s">
        <v>232</v>
      </c>
      <c r="Q754" s="62">
        <v>1731120066</v>
      </c>
      <c r="R754" s="81"/>
      <c r="S754" s="81">
        <f t="shared" si="64"/>
        <v>0</v>
      </c>
      <c r="T754" s="81"/>
      <c r="U754" s="81">
        <f t="shared" si="65"/>
        <v>0</v>
      </c>
      <c r="V754" s="81"/>
      <c r="W754" s="81">
        <f t="shared" si="66"/>
        <v>0</v>
      </c>
      <c r="X754" s="81"/>
      <c r="Y754" s="81">
        <f t="shared" si="67"/>
        <v>0</v>
      </c>
      <c r="Z754" s="81"/>
      <c r="AA754" s="81"/>
      <c r="AB754" s="81"/>
      <c r="AC754" s="62"/>
    </row>
    <row r="755" spans="1:30" s="77" customFormat="1" x14ac:dyDescent="0.25">
      <c r="A755" s="62">
        <v>752</v>
      </c>
      <c r="B755" s="62">
        <v>3</v>
      </c>
      <c r="C755" s="62">
        <v>2</v>
      </c>
      <c r="D755" s="77" t="s">
        <v>749</v>
      </c>
      <c r="E755" s="77" t="s">
        <v>756</v>
      </c>
      <c r="F755" s="62"/>
      <c r="G755" s="62" t="s">
        <v>56</v>
      </c>
      <c r="H755" s="77" t="s">
        <v>757</v>
      </c>
      <c r="I755" s="62">
        <v>2</v>
      </c>
      <c r="J755" s="62">
        <v>2</v>
      </c>
      <c r="K755" s="62" t="s">
        <v>47</v>
      </c>
      <c r="L755" s="62" t="s">
        <v>61</v>
      </c>
      <c r="M755" s="62" t="s">
        <v>53</v>
      </c>
      <c r="N755" s="62" t="s">
        <v>48</v>
      </c>
      <c r="O755" s="62"/>
      <c r="P755" s="62" t="s">
        <v>232</v>
      </c>
      <c r="Q755" s="62">
        <v>1727040101</v>
      </c>
      <c r="R755" s="81"/>
      <c r="S755" s="81">
        <f t="shared" si="64"/>
        <v>0</v>
      </c>
      <c r="T755" s="81"/>
      <c r="U755" s="81">
        <f t="shared" si="65"/>
        <v>0</v>
      </c>
      <c r="V755" s="81"/>
      <c r="W755" s="81">
        <f t="shared" si="66"/>
        <v>0</v>
      </c>
      <c r="X755" s="81"/>
      <c r="Y755" s="81">
        <f t="shared" si="67"/>
        <v>0</v>
      </c>
      <c r="Z755" s="81"/>
      <c r="AA755" s="81"/>
      <c r="AB755" s="81"/>
      <c r="AC755" s="62"/>
    </row>
    <row r="756" spans="1:30" s="77" customFormat="1" x14ac:dyDescent="0.25">
      <c r="A756" s="62">
        <v>753</v>
      </c>
      <c r="B756" s="62">
        <v>4</v>
      </c>
      <c r="C756" s="62">
        <v>2</v>
      </c>
      <c r="D756" s="77" t="s">
        <v>749</v>
      </c>
      <c r="E756" s="77" t="s">
        <v>201</v>
      </c>
      <c r="F756" s="62"/>
      <c r="G756" s="62" t="s">
        <v>52</v>
      </c>
      <c r="H756" s="77" t="s">
        <v>202</v>
      </c>
      <c r="I756" s="62">
        <v>74</v>
      </c>
      <c r="J756" s="62">
        <v>74</v>
      </c>
      <c r="K756" s="62" t="s">
        <v>47</v>
      </c>
      <c r="L756" s="62" t="s">
        <v>61</v>
      </c>
      <c r="M756" s="62" t="s">
        <v>53</v>
      </c>
      <c r="N756" s="62" t="s">
        <v>48</v>
      </c>
      <c r="O756" s="62"/>
      <c r="P756" s="62" t="s">
        <v>204</v>
      </c>
      <c r="Q756" s="62" t="s">
        <v>203</v>
      </c>
      <c r="R756" s="81"/>
      <c r="S756" s="81">
        <f t="shared" si="64"/>
        <v>0</v>
      </c>
      <c r="T756" s="81"/>
      <c r="U756" s="81">
        <f t="shared" si="65"/>
        <v>0</v>
      </c>
      <c r="V756" s="81"/>
      <c r="W756" s="81">
        <f t="shared" si="66"/>
        <v>0</v>
      </c>
      <c r="X756" s="81"/>
      <c r="Y756" s="81">
        <f t="shared" si="67"/>
        <v>0</v>
      </c>
      <c r="Z756" s="81"/>
      <c r="AA756" s="81"/>
      <c r="AB756" s="81"/>
      <c r="AC756" s="62"/>
    </row>
    <row r="757" spans="1:30" s="77" customFormat="1" x14ac:dyDescent="0.25">
      <c r="A757" s="62">
        <v>754</v>
      </c>
      <c r="B757" s="62">
        <v>5</v>
      </c>
      <c r="C757" s="62">
        <v>2</v>
      </c>
      <c r="D757" s="77" t="s">
        <v>749</v>
      </c>
      <c r="E757" s="77" t="s">
        <v>219</v>
      </c>
      <c r="F757" s="62"/>
      <c r="G757" s="62" t="s">
        <v>52</v>
      </c>
      <c r="H757" s="77" t="s">
        <v>220</v>
      </c>
      <c r="I757" s="62">
        <v>1</v>
      </c>
      <c r="J757" s="62">
        <v>1</v>
      </c>
      <c r="K757" s="62" t="s">
        <v>191</v>
      </c>
      <c r="L757" s="62" t="s">
        <v>61</v>
      </c>
      <c r="M757" s="62" t="s">
        <v>53</v>
      </c>
      <c r="N757" s="62" t="s">
        <v>48</v>
      </c>
      <c r="O757" s="62"/>
      <c r="P757" s="62" t="s">
        <v>222</v>
      </c>
      <c r="Q757" s="62" t="s">
        <v>221</v>
      </c>
      <c r="R757" s="81"/>
      <c r="S757" s="81">
        <f t="shared" si="64"/>
        <v>0</v>
      </c>
      <c r="T757" s="81"/>
      <c r="U757" s="81">
        <f t="shared" si="65"/>
        <v>0</v>
      </c>
      <c r="V757" s="81"/>
      <c r="W757" s="81">
        <f t="shared" si="66"/>
        <v>0</v>
      </c>
      <c r="X757" s="81"/>
      <c r="Y757" s="81">
        <f t="shared" si="67"/>
        <v>0</v>
      </c>
      <c r="Z757" s="81"/>
      <c r="AA757" s="81"/>
      <c r="AB757" s="81"/>
      <c r="AC757" s="62"/>
    </row>
    <row r="758" spans="1:30" s="77" customFormat="1" x14ac:dyDescent="0.25">
      <c r="A758" s="62">
        <v>755</v>
      </c>
      <c r="B758" s="62">
        <v>6</v>
      </c>
      <c r="C758" s="62">
        <v>2</v>
      </c>
      <c r="D758" s="77" t="s">
        <v>749</v>
      </c>
      <c r="E758" s="77" t="s">
        <v>296</v>
      </c>
      <c r="F758" s="62"/>
      <c r="G758" s="62" t="s">
        <v>52</v>
      </c>
      <c r="H758" s="77" t="s">
        <v>297</v>
      </c>
      <c r="I758" s="62">
        <v>1</v>
      </c>
      <c r="J758" s="62">
        <v>1</v>
      </c>
      <c r="K758" s="62" t="s">
        <v>191</v>
      </c>
      <c r="L758" s="62" t="s">
        <v>61</v>
      </c>
      <c r="M758" s="62" t="s">
        <v>53</v>
      </c>
      <c r="N758" s="62" t="s">
        <v>48</v>
      </c>
      <c r="O758" s="62"/>
      <c r="P758" s="62" t="s">
        <v>299</v>
      </c>
      <c r="Q758" s="62" t="s">
        <v>298</v>
      </c>
      <c r="R758" s="81"/>
      <c r="S758" s="81">
        <f t="shared" si="64"/>
        <v>0</v>
      </c>
      <c r="T758" s="81"/>
      <c r="U758" s="81">
        <f t="shared" si="65"/>
        <v>0</v>
      </c>
      <c r="V758" s="81"/>
      <c r="W758" s="81">
        <f t="shared" si="66"/>
        <v>0</v>
      </c>
      <c r="X758" s="81"/>
      <c r="Y758" s="81">
        <f t="shared" si="67"/>
        <v>0</v>
      </c>
      <c r="Z758" s="81"/>
      <c r="AA758" s="81"/>
      <c r="AB758" s="81"/>
      <c r="AC758" s="62"/>
    </row>
    <row r="759" spans="1:30" s="77" customFormat="1" x14ac:dyDescent="0.25">
      <c r="A759" s="62">
        <v>756</v>
      </c>
      <c r="B759" s="62">
        <v>7</v>
      </c>
      <c r="C759" s="62">
        <v>2</v>
      </c>
      <c r="D759" s="77" t="s">
        <v>749</v>
      </c>
      <c r="E759" s="77" t="s">
        <v>272</v>
      </c>
      <c r="F759" s="62"/>
      <c r="G759" s="62" t="s">
        <v>52</v>
      </c>
      <c r="H759" s="77" t="s">
        <v>273</v>
      </c>
      <c r="I759" s="62">
        <v>2</v>
      </c>
      <c r="J759" s="62">
        <v>2</v>
      </c>
      <c r="K759" s="62" t="s">
        <v>47</v>
      </c>
      <c r="L759" s="62" t="s">
        <v>61</v>
      </c>
      <c r="M759" s="62" t="s">
        <v>53</v>
      </c>
      <c r="N759" s="62" t="s">
        <v>48</v>
      </c>
      <c r="O759" s="62"/>
      <c r="P759" s="62" t="s">
        <v>275</v>
      </c>
      <c r="Q759" s="62" t="s">
        <v>274</v>
      </c>
      <c r="R759" s="81"/>
      <c r="S759" s="81">
        <f t="shared" si="64"/>
        <v>0</v>
      </c>
      <c r="T759" s="81"/>
      <c r="U759" s="81">
        <f t="shared" si="65"/>
        <v>0</v>
      </c>
      <c r="V759" s="81"/>
      <c r="W759" s="81">
        <f t="shared" si="66"/>
        <v>0</v>
      </c>
      <c r="X759" s="81"/>
      <c r="Y759" s="81">
        <f t="shared" si="67"/>
        <v>0</v>
      </c>
      <c r="Z759" s="81"/>
      <c r="AA759" s="81"/>
      <c r="AB759" s="81"/>
      <c r="AC759" s="62"/>
    </row>
    <row r="760" spans="1:30" s="77" customFormat="1" x14ac:dyDescent="0.25">
      <c r="A760" s="62">
        <v>757</v>
      </c>
      <c r="B760" s="62">
        <v>8</v>
      </c>
      <c r="C760" s="62">
        <v>2</v>
      </c>
      <c r="D760" s="77" t="s">
        <v>749</v>
      </c>
      <c r="E760" s="77" t="s">
        <v>758</v>
      </c>
      <c r="F760" s="62"/>
      <c r="G760" s="62" t="s">
        <v>56</v>
      </c>
      <c r="H760" s="77" t="s">
        <v>759</v>
      </c>
      <c r="I760" s="62">
        <v>7</v>
      </c>
      <c r="J760" s="62">
        <v>7</v>
      </c>
      <c r="K760" s="62" t="s">
        <v>47</v>
      </c>
      <c r="L760" s="62" t="s">
        <v>61</v>
      </c>
      <c r="M760" s="62" t="s">
        <v>53</v>
      </c>
      <c r="N760" s="62" t="s">
        <v>48</v>
      </c>
      <c r="O760" s="62"/>
      <c r="P760" s="62" t="s">
        <v>193</v>
      </c>
      <c r="Q760" s="62" t="s">
        <v>760</v>
      </c>
      <c r="R760" s="81"/>
      <c r="S760" s="81">
        <f t="shared" si="64"/>
        <v>0</v>
      </c>
      <c r="T760" s="81"/>
      <c r="U760" s="81">
        <f t="shared" si="65"/>
        <v>0</v>
      </c>
      <c r="V760" s="81"/>
      <c r="W760" s="81">
        <f t="shared" si="66"/>
        <v>0</v>
      </c>
      <c r="X760" s="81"/>
      <c r="Y760" s="81">
        <f t="shared" si="67"/>
        <v>0</v>
      </c>
      <c r="Z760" s="81"/>
      <c r="AA760" s="81"/>
      <c r="AB760" s="81"/>
      <c r="AC760" s="62"/>
    </row>
    <row r="761" spans="1:30" s="77" customFormat="1" x14ac:dyDescent="0.25">
      <c r="A761" s="61">
        <v>758</v>
      </c>
      <c r="B761" s="61">
        <v>133</v>
      </c>
      <c r="C761" s="61">
        <v>1</v>
      </c>
      <c r="D761" s="76" t="s">
        <v>49</v>
      </c>
      <c r="E761" s="76" t="s">
        <v>761</v>
      </c>
      <c r="F761" s="61"/>
      <c r="G761" s="61" t="s">
        <v>52</v>
      </c>
      <c r="H761" s="76" t="s">
        <v>762</v>
      </c>
      <c r="I761" s="61">
        <v>1</v>
      </c>
      <c r="J761" s="61">
        <v>1</v>
      </c>
      <c r="K761" s="61" t="s">
        <v>47</v>
      </c>
      <c r="L761" s="61" t="s">
        <v>51</v>
      </c>
      <c r="M761" s="61" t="s">
        <v>53</v>
      </c>
      <c r="N761" s="61" t="s">
        <v>48</v>
      </c>
      <c r="O761" s="61"/>
      <c r="P761" s="61"/>
      <c r="Q761" s="61"/>
      <c r="R761" s="80"/>
      <c r="S761" s="80">
        <f t="shared" si="64"/>
        <v>0</v>
      </c>
      <c r="T761" s="80"/>
      <c r="U761" s="80">
        <f t="shared" si="65"/>
        <v>0</v>
      </c>
      <c r="V761" s="80"/>
      <c r="W761" s="80">
        <f t="shared" si="66"/>
        <v>0</v>
      </c>
      <c r="X761" s="80"/>
      <c r="Y761" s="80">
        <f t="shared" si="67"/>
        <v>0</v>
      </c>
      <c r="Z761" s="80"/>
      <c r="AA761" s="80"/>
      <c r="AB761" s="80"/>
      <c r="AC761" s="61"/>
      <c r="AD761" s="76" t="s">
        <v>44</v>
      </c>
    </row>
    <row r="762" spans="1:30" s="77" customFormat="1" x14ac:dyDescent="0.25">
      <c r="A762" s="61">
        <v>759</v>
      </c>
      <c r="B762" s="61">
        <v>1</v>
      </c>
      <c r="C762" s="61">
        <v>2</v>
      </c>
      <c r="D762" s="76" t="s">
        <v>761</v>
      </c>
      <c r="E762" s="76" t="s">
        <v>763</v>
      </c>
      <c r="F762" s="61" t="s">
        <v>21</v>
      </c>
      <c r="G762" s="61" t="s">
        <v>52</v>
      </c>
      <c r="H762" s="76" t="s">
        <v>764</v>
      </c>
      <c r="I762" s="61">
        <v>1</v>
      </c>
      <c r="J762" s="61">
        <v>1</v>
      </c>
      <c r="K762" s="61" t="s">
        <v>47</v>
      </c>
      <c r="L762" s="61" t="s">
        <v>51</v>
      </c>
      <c r="M762" s="61" t="s">
        <v>53</v>
      </c>
      <c r="N762" s="61" t="s">
        <v>48</v>
      </c>
      <c r="O762" s="61" t="s">
        <v>969</v>
      </c>
      <c r="P762" s="61"/>
      <c r="Q762" s="61"/>
      <c r="R762" s="80">
        <f>VLOOKUP(E:E,'[1]853-334065-009'!$A:$F,6,0)</f>
        <v>17.430599999999998</v>
      </c>
      <c r="S762" s="80">
        <f t="shared" si="64"/>
        <v>17.430599999999998</v>
      </c>
      <c r="T762" s="80">
        <f>VLOOKUP(E:E,'[1]853-334065-009'!$A:$H,8,0)</f>
        <v>16.971900000000002</v>
      </c>
      <c r="U762" s="80">
        <f t="shared" si="65"/>
        <v>16.971900000000002</v>
      </c>
      <c r="V762" s="80">
        <f>VLOOKUP(E:E,'[1]853-334065-009'!$A:$J,10,0)</f>
        <v>16.513200000000001</v>
      </c>
      <c r="W762" s="80">
        <f t="shared" si="66"/>
        <v>16.513200000000001</v>
      </c>
      <c r="X762" s="80">
        <f>VLOOKUP(E:E,'[1]853-334065-009'!$A:$L,12,0)</f>
        <v>16.054500000000001</v>
      </c>
      <c r="Y762" s="80">
        <f t="shared" si="67"/>
        <v>16.054500000000001</v>
      </c>
      <c r="Z762" s="80">
        <f>VLOOKUP(E:E,'[2]costed bom'!$E$2:$AA$941,23,0)</f>
        <v>25.850880000000004</v>
      </c>
      <c r="AA762" s="80">
        <f t="shared" ref="AA762:AA764" si="68">J762*Z762</f>
        <v>25.850880000000004</v>
      </c>
      <c r="AB762" s="80">
        <f t="shared" ref="AB762:AB764" si="69">Y762-AA762</f>
        <v>-9.7963800000000028</v>
      </c>
      <c r="AC762" s="61">
        <v>70</v>
      </c>
      <c r="AD762" s="76" t="s">
        <v>955</v>
      </c>
    </row>
    <row r="763" spans="1:30" s="77" customFormat="1" x14ac:dyDescent="0.25">
      <c r="A763" s="61">
        <v>760</v>
      </c>
      <c r="B763" s="61">
        <v>2</v>
      </c>
      <c r="C763" s="61">
        <v>2</v>
      </c>
      <c r="D763" s="76" t="s">
        <v>761</v>
      </c>
      <c r="E763" s="76" t="s">
        <v>765</v>
      </c>
      <c r="F763" s="61" t="s">
        <v>23</v>
      </c>
      <c r="G763" s="61" t="s">
        <v>65</v>
      </c>
      <c r="H763" s="76" t="s">
        <v>766</v>
      </c>
      <c r="I763" s="61">
        <v>20</v>
      </c>
      <c r="J763" s="61">
        <v>20</v>
      </c>
      <c r="K763" s="61" t="s">
        <v>47</v>
      </c>
      <c r="L763" s="61" t="s">
        <v>61</v>
      </c>
      <c r="M763" s="61" t="s">
        <v>130</v>
      </c>
      <c r="N763" s="61" t="s">
        <v>48</v>
      </c>
      <c r="O763" s="61" t="s">
        <v>988</v>
      </c>
      <c r="P763" s="61" t="s">
        <v>197</v>
      </c>
      <c r="Q763" s="61" t="s">
        <v>767</v>
      </c>
      <c r="R763" s="80">
        <f>VLOOKUP(E:E,'[1]853-334065-009'!$A:$F,6,0)</f>
        <v>1.76</v>
      </c>
      <c r="S763" s="80">
        <f t="shared" si="64"/>
        <v>35.200000000000003</v>
      </c>
      <c r="T763" s="80">
        <f>VLOOKUP(E:E,'[1]853-334065-009'!$A:$H,8,0)</f>
        <v>1.76</v>
      </c>
      <c r="U763" s="80">
        <f t="shared" si="65"/>
        <v>35.200000000000003</v>
      </c>
      <c r="V763" s="80">
        <f>VLOOKUP(E:E,'[1]853-334065-009'!$A:$J,10,0)</f>
        <v>1.76</v>
      </c>
      <c r="W763" s="80">
        <f t="shared" si="66"/>
        <v>35.200000000000003</v>
      </c>
      <c r="X763" s="80">
        <f>VLOOKUP(E:E,'[1]853-334065-009'!$A:$L,12,0)</f>
        <v>1.76</v>
      </c>
      <c r="Y763" s="80">
        <f t="shared" si="67"/>
        <v>35.200000000000003</v>
      </c>
      <c r="Z763" s="80">
        <f>VLOOKUP(E:E,'[2]costed bom'!$E$2:$AA$941,23,0)</f>
        <v>1.77</v>
      </c>
      <c r="AA763" s="80">
        <f t="shared" si="68"/>
        <v>35.4</v>
      </c>
      <c r="AB763" s="80">
        <f t="shared" si="69"/>
        <v>-0.19999999999999574</v>
      </c>
      <c r="AC763" s="61">
        <v>35</v>
      </c>
      <c r="AD763" s="76" t="s">
        <v>955</v>
      </c>
    </row>
    <row r="764" spans="1:30" s="77" customFormat="1" x14ac:dyDescent="0.25">
      <c r="A764" s="61">
        <v>761</v>
      </c>
      <c r="B764" s="61">
        <v>3</v>
      </c>
      <c r="C764" s="61">
        <v>2</v>
      </c>
      <c r="D764" s="76" t="s">
        <v>761</v>
      </c>
      <c r="E764" s="76" t="s">
        <v>768</v>
      </c>
      <c r="F764" s="61" t="s">
        <v>23</v>
      </c>
      <c r="G764" s="61" t="s">
        <v>52</v>
      </c>
      <c r="H764" s="76" t="s">
        <v>769</v>
      </c>
      <c r="I764" s="61">
        <v>5</v>
      </c>
      <c r="J764" s="61">
        <v>5</v>
      </c>
      <c r="K764" s="61" t="s">
        <v>47</v>
      </c>
      <c r="L764" s="61" t="s">
        <v>61</v>
      </c>
      <c r="M764" s="61" t="s">
        <v>53</v>
      </c>
      <c r="N764" s="61" t="s">
        <v>48</v>
      </c>
      <c r="O764" s="61" t="s">
        <v>984</v>
      </c>
      <c r="P764" s="61" t="s">
        <v>771</v>
      </c>
      <c r="Q764" s="61" t="s">
        <v>770</v>
      </c>
      <c r="R764" s="80">
        <f>VLOOKUP(E:E,'[1]853-334065-009'!$A:$F,6,0)</f>
        <v>31.42</v>
      </c>
      <c r="S764" s="80">
        <f t="shared" si="64"/>
        <v>157.10000000000002</v>
      </c>
      <c r="T764" s="80">
        <f>VLOOKUP(E:E,'[1]853-334065-009'!$A:$H,8,0)</f>
        <v>31.42</v>
      </c>
      <c r="U764" s="80">
        <f t="shared" si="65"/>
        <v>157.10000000000002</v>
      </c>
      <c r="V764" s="80">
        <f>VLOOKUP(E:E,'[1]853-334065-009'!$A:$J,10,0)</f>
        <v>31.42</v>
      </c>
      <c r="W764" s="80">
        <f t="shared" si="66"/>
        <v>157.10000000000002</v>
      </c>
      <c r="X764" s="80">
        <f>VLOOKUP(E:E,'[1]853-334065-009'!$A:$L,12,0)</f>
        <v>31.42</v>
      </c>
      <c r="Y764" s="80">
        <f t="shared" si="67"/>
        <v>157.10000000000002</v>
      </c>
      <c r="Z764" s="80">
        <f>VLOOKUP(E:E,'[2]costed bom'!$E$2:$AA$941,23,0)</f>
        <v>37.17</v>
      </c>
      <c r="AA764" s="80">
        <f t="shared" si="68"/>
        <v>185.85000000000002</v>
      </c>
      <c r="AB764" s="80">
        <f t="shared" si="69"/>
        <v>-28.75</v>
      </c>
      <c r="AC764" s="61">
        <v>168</v>
      </c>
      <c r="AD764" s="76" t="s">
        <v>955</v>
      </c>
    </row>
    <row r="765" spans="1:30" s="77" customFormat="1" x14ac:dyDescent="0.25">
      <c r="A765" s="62">
        <v>762</v>
      </c>
      <c r="B765" s="62">
        <v>7000</v>
      </c>
      <c r="C765" s="62">
        <v>2</v>
      </c>
      <c r="D765" s="77" t="s">
        <v>761</v>
      </c>
      <c r="E765" s="77" t="s">
        <v>63</v>
      </c>
      <c r="F765" s="62"/>
      <c r="G765" s="62" t="s">
        <v>65</v>
      </c>
      <c r="H765" s="77" t="s">
        <v>64</v>
      </c>
      <c r="I765" s="62">
        <v>1</v>
      </c>
      <c r="J765" s="62">
        <v>1</v>
      </c>
      <c r="K765" s="62" t="s">
        <v>47</v>
      </c>
      <c r="L765" s="62" t="s">
        <v>61</v>
      </c>
      <c r="M765" s="62" t="s">
        <v>53</v>
      </c>
      <c r="N765" s="62" t="s">
        <v>60</v>
      </c>
      <c r="O765" s="62"/>
      <c r="P765" s="62"/>
      <c r="Q765" s="62"/>
      <c r="R765" s="81"/>
      <c r="S765" s="81">
        <f t="shared" si="64"/>
        <v>0</v>
      </c>
      <c r="T765" s="81"/>
      <c r="U765" s="81">
        <f t="shared" si="65"/>
        <v>0</v>
      </c>
      <c r="V765" s="81"/>
      <c r="W765" s="81">
        <f t="shared" si="66"/>
        <v>0</v>
      </c>
      <c r="X765" s="81"/>
      <c r="Y765" s="81">
        <f t="shared" si="67"/>
        <v>0</v>
      </c>
      <c r="Z765" s="81"/>
      <c r="AA765" s="81"/>
      <c r="AB765" s="81"/>
      <c r="AC765" s="62"/>
    </row>
    <row r="766" spans="1:30" s="77" customFormat="1" x14ac:dyDescent="0.25">
      <c r="A766" s="62">
        <v>763</v>
      </c>
      <c r="B766" s="62">
        <v>7001</v>
      </c>
      <c r="C766" s="62">
        <v>2</v>
      </c>
      <c r="D766" s="77" t="s">
        <v>761</v>
      </c>
      <c r="E766" s="77" t="s">
        <v>72</v>
      </c>
      <c r="F766" s="62"/>
      <c r="G766" s="62" t="s">
        <v>52</v>
      </c>
      <c r="H766" s="77" t="s">
        <v>73</v>
      </c>
      <c r="I766" s="62">
        <v>1</v>
      </c>
      <c r="J766" s="62">
        <v>1</v>
      </c>
      <c r="K766" s="62" t="s">
        <v>47</v>
      </c>
      <c r="L766" s="62" t="s">
        <v>61</v>
      </c>
      <c r="M766" s="62" t="s">
        <v>53</v>
      </c>
      <c r="N766" s="62" t="s">
        <v>60</v>
      </c>
      <c r="O766" s="62"/>
      <c r="P766" s="62"/>
      <c r="Q766" s="62"/>
      <c r="R766" s="81"/>
      <c r="S766" s="81">
        <f t="shared" si="64"/>
        <v>0</v>
      </c>
      <c r="T766" s="81"/>
      <c r="U766" s="81">
        <f t="shared" si="65"/>
        <v>0</v>
      </c>
      <c r="V766" s="81"/>
      <c r="W766" s="81">
        <f t="shared" si="66"/>
        <v>0</v>
      </c>
      <c r="X766" s="81"/>
      <c r="Y766" s="81">
        <f t="shared" si="67"/>
        <v>0</v>
      </c>
      <c r="Z766" s="81"/>
      <c r="AA766" s="81"/>
      <c r="AB766" s="81"/>
      <c r="AC766" s="62"/>
    </row>
    <row r="767" spans="1:30" s="77" customFormat="1" x14ac:dyDescent="0.25">
      <c r="A767" s="62">
        <v>764</v>
      </c>
      <c r="B767" s="62">
        <v>7002</v>
      </c>
      <c r="C767" s="62">
        <v>2</v>
      </c>
      <c r="D767" s="77" t="s">
        <v>761</v>
      </c>
      <c r="E767" s="77" t="s">
        <v>74</v>
      </c>
      <c r="F767" s="62"/>
      <c r="G767" s="62" t="s">
        <v>76</v>
      </c>
      <c r="H767" s="77" t="s">
        <v>75</v>
      </c>
      <c r="I767" s="62">
        <v>1</v>
      </c>
      <c r="J767" s="62">
        <v>1</v>
      </c>
      <c r="K767" s="62" t="s">
        <v>47</v>
      </c>
      <c r="L767" s="62" t="s">
        <v>61</v>
      </c>
      <c r="M767" s="62" t="s">
        <v>53</v>
      </c>
      <c r="N767" s="62" t="s">
        <v>60</v>
      </c>
      <c r="O767" s="62"/>
      <c r="P767" s="62"/>
      <c r="Q767" s="62"/>
      <c r="R767" s="81"/>
      <c r="S767" s="81">
        <f t="shared" si="64"/>
        <v>0</v>
      </c>
      <c r="T767" s="81"/>
      <c r="U767" s="81">
        <f t="shared" si="65"/>
        <v>0</v>
      </c>
      <c r="V767" s="81"/>
      <c r="W767" s="81">
        <f t="shared" si="66"/>
        <v>0</v>
      </c>
      <c r="X767" s="81"/>
      <c r="Y767" s="81">
        <f t="shared" si="67"/>
        <v>0</v>
      </c>
      <c r="Z767" s="81"/>
      <c r="AA767" s="81"/>
      <c r="AB767" s="81"/>
      <c r="AC767" s="62"/>
    </row>
    <row r="768" spans="1:30" s="77" customFormat="1" x14ac:dyDescent="0.25">
      <c r="A768" s="62">
        <v>765</v>
      </c>
      <c r="B768" s="62">
        <v>7003</v>
      </c>
      <c r="C768" s="62">
        <v>2</v>
      </c>
      <c r="D768" s="77" t="s">
        <v>761</v>
      </c>
      <c r="E768" s="77" t="s">
        <v>58</v>
      </c>
      <c r="F768" s="62"/>
      <c r="G768" s="62" t="s">
        <v>62</v>
      </c>
      <c r="H768" s="77" t="s">
        <v>59</v>
      </c>
      <c r="I768" s="62">
        <v>1</v>
      </c>
      <c r="J768" s="62">
        <v>1</v>
      </c>
      <c r="K768" s="62" t="s">
        <v>47</v>
      </c>
      <c r="L768" s="62" t="s">
        <v>61</v>
      </c>
      <c r="M768" s="62" t="s">
        <v>53</v>
      </c>
      <c r="N768" s="62" t="s">
        <v>60</v>
      </c>
      <c r="O768" s="62"/>
      <c r="P768" s="62"/>
      <c r="Q768" s="62"/>
      <c r="R768" s="81"/>
      <c r="S768" s="81">
        <f t="shared" si="64"/>
        <v>0</v>
      </c>
      <c r="T768" s="81"/>
      <c r="U768" s="81">
        <f t="shared" si="65"/>
        <v>0</v>
      </c>
      <c r="V768" s="81"/>
      <c r="W768" s="81">
        <f t="shared" si="66"/>
        <v>0</v>
      </c>
      <c r="X768" s="81"/>
      <c r="Y768" s="81">
        <f t="shared" si="67"/>
        <v>0</v>
      </c>
      <c r="Z768" s="81"/>
      <c r="AA768" s="81"/>
      <c r="AB768" s="81"/>
      <c r="AC768" s="62"/>
    </row>
    <row r="769" spans="1:30" s="77" customFormat="1" x14ac:dyDescent="0.25">
      <c r="A769" s="61">
        <v>766</v>
      </c>
      <c r="B769" s="61">
        <v>136</v>
      </c>
      <c r="C769" s="61">
        <v>1</v>
      </c>
      <c r="D769" s="76" t="s">
        <v>49</v>
      </c>
      <c r="E769" s="76" t="s">
        <v>772</v>
      </c>
      <c r="F769" s="61" t="s">
        <v>21</v>
      </c>
      <c r="G769" s="61" t="s">
        <v>56</v>
      </c>
      <c r="H769" s="76" t="s">
        <v>773</v>
      </c>
      <c r="I769" s="61">
        <v>1</v>
      </c>
      <c r="J769" s="61">
        <v>1</v>
      </c>
      <c r="K769" s="61" t="s">
        <v>47</v>
      </c>
      <c r="L769" s="61" t="s">
        <v>51</v>
      </c>
      <c r="M769" s="61" t="s">
        <v>53</v>
      </c>
      <c r="N769" s="61" t="s">
        <v>48</v>
      </c>
      <c r="O769" s="61" t="s">
        <v>969</v>
      </c>
      <c r="P769" s="61"/>
      <c r="Q769" s="61"/>
      <c r="R769" s="80">
        <f>VLOOKUP(E:E,'[1]853-334065-009'!$A:$F,6,0)</f>
        <v>15.5382</v>
      </c>
      <c r="S769" s="80">
        <f t="shared" si="64"/>
        <v>15.5382</v>
      </c>
      <c r="T769" s="80">
        <f>VLOOKUP(E:E,'[1]853-334065-009'!$A:$H,8,0)</f>
        <v>15.129300000000002</v>
      </c>
      <c r="U769" s="80">
        <f t="shared" si="65"/>
        <v>15.129300000000002</v>
      </c>
      <c r="V769" s="80">
        <f>VLOOKUP(E:E,'[1]853-334065-009'!$A:$J,10,0)</f>
        <v>14.720400000000001</v>
      </c>
      <c r="W769" s="80">
        <f t="shared" si="66"/>
        <v>14.720400000000001</v>
      </c>
      <c r="X769" s="80">
        <f>VLOOKUP(E:E,'[1]853-334065-009'!$A:$L,12,0)</f>
        <v>14.311500000000001</v>
      </c>
      <c r="Y769" s="80">
        <f t="shared" si="67"/>
        <v>14.311500000000001</v>
      </c>
      <c r="Z769" s="80">
        <f>VLOOKUP(E:E,'[2]costed bom'!$E$2:$AA$941,23,0)</f>
        <v>71</v>
      </c>
      <c r="AA769" s="80">
        <f>J769*Z769</f>
        <v>71</v>
      </c>
      <c r="AB769" s="80">
        <f>Y769-AA769</f>
        <v>-56.688499999999998</v>
      </c>
      <c r="AC769" s="61">
        <v>70</v>
      </c>
      <c r="AD769" s="76" t="s">
        <v>955</v>
      </c>
    </row>
    <row r="770" spans="1:30" s="77" customFormat="1" x14ac:dyDescent="0.25">
      <c r="A770" s="62">
        <v>767</v>
      </c>
      <c r="B770" s="62">
        <v>7000</v>
      </c>
      <c r="C770" s="62">
        <v>2</v>
      </c>
      <c r="D770" s="77" t="s">
        <v>772</v>
      </c>
      <c r="E770" s="77" t="s">
        <v>58</v>
      </c>
      <c r="F770" s="62"/>
      <c r="G770" s="62" t="s">
        <v>62</v>
      </c>
      <c r="H770" s="77" t="s">
        <v>59</v>
      </c>
      <c r="I770" s="62">
        <v>1</v>
      </c>
      <c r="J770" s="62">
        <v>1</v>
      </c>
      <c r="K770" s="62" t="s">
        <v>47</v>
      </c>
      <c r="L770" s="62" t="s">
        <v>61</v>
      </c>
      <c r="M770" s="62" t="s">
        <v>53</v>
      </c>
      <c r="N770" s="62" t="s">
        <v>60</v>
      </c>
      <c r="O770" s="62"/>
      <c r="P770" s="62"/>
      <c r="Q770" s="62"/>
      <c r="R770" s="81"/>
      <c r="S770" s="81">
        <f t="shared" si="64"/>
        <v>0</v>
      </c>
      <c r="T770" s="81"/>
      <c r="U770" s="81">
        <f t="shared" si="65"/>
        <v>0</v>
      </c>
      <c r="V770" s="81"/>
      <c r="W770" s="81">
        <f t="shared" si="66"/>
        <v>0</v>
      </c>
      <c r="X770" s="81"/>
      <c r="Y770" s="81">
        <f t="shared" si="67"/>
        <v>0</v>
      </c>
      <c r="Z770" s="81"/>
      <c r="AA770" s="81"/>
      <c r="AB770" s="81"/>
      <c r="AC770" s="62"/>
    </row>
    <row r="771" spans="1:30" s="77" customFormat="1" x14ac:dyDescent="0.25">
      <c r="A771" s="62">
        <v>768</v>
      </c>
      <c r="B771" s="62">
        <v>7001</v>
      </c>
      <c r="C771" s="62">
        <v>2</v>
      </c>
      <c r="D771" s="77" t="s">
        <v>772</v>
      </c>
      <c r="E771" s="77" t="s">
        <v>63</v>
      </c>
      <c r="F771" s="62"/>
      <c r="G771" s="62" t="s">
        <v>65</v>
      </c>
      <c r="H771" s="77" t="s">
        <v>64</v>
      </c>
      <c r="I771" s="62">
        <v>1</v>
      </c>
      <c r="J771" s="62">
        <v>1</v>
      </c>
      <c r="K771" s="62" t="s">
        <v>47</v>
      </c>
      <c r="L771" s="62" t="s">
        <v>61</v>
      </c>
      <c r="M771" s="62" t="s">
        <v>53</v>
      </c>
      <c r="N771" s="62" t="s">
        <v>60</v>
      </c>
      <c r="O771" s="62"/>
      <c r="P771" s="62"/>
      <c r="Q771" s="62"/>
      <c r="R771" s="81"/>
      <c r="S771" s="81">
        <f t="shared" si="64"/>
        <v>0</v>
      </c>
      <c r="T771" s="81"/>
      <c r="U771" s="81">
        <f t="shared" si="65"/>
        <v>0</v>
      </c>
      <c r="V771" s="81"/>
      <c r="W771" s="81">
        <f t="shared" si="66"/>
        <v>0</v>
      </c>
      <c r="X771" s="81"/>
      <c r="Y771" s="81">
        <f t="shared" si="67"/>
        <v>0</v>
      </c>
      <c r="Z771" s="81"/>
      <c r="AA771" s="81"/>
      <c r="AB771" s="81"/>
      <c r="AC771" s="62"/>
    </row>
    <row r="772" spans="1:30" s="77" customFormat="1" x14ac:dyDescent="0.25">
      <c r="A772" s="62">
        <v>769</v>
      </c>
      <c r="B772" s="62">
        <v>7002</v>
      </c>
      <c r="C772" s="62">
        <v>2</v>
      </c>
      <c r="D772" s="77" t="s">
        <v>772</v>
      </c>
      <c r="E772" s="77" t="s">
        <v>72</v>
      </c>
      <c r="F772" s="62"/>
      <c r="G772" s="62" t="s">
        <v>52</v>
      </c>
      <c r="H772" s="77" t="s">
        <v>73</v>
      </c>
      <c r="I772" s="62">
        <v>1</v>
      </c>
      <c r="J772" s="62">
        <v>1</v>
      </c>
      <c r="K772" s="62" t="s">
        <v>47</v>
      </c>
      <c r="L772" s="62" t="s">
        <v>61</v>
      </c>
      <c r="M772" s="62" t="s">
        <v>53</v>
      </c>
      <c r="N772" s="62" t="s">
        <v>60</v>
      </c>
      <c r="O772" s="62"/>
      <c r="P772" s="62"/>
      <c r="Q772" s="62"/>
      <c r="R772" s="81"/>
      <c r="S772" s="81">
        <f t="shared" ref="S772:S835" si="70">J772*R772</f>
        <v>0</v>
      </c>
      <c r="T772" s="81"/>
      <c r="U772" s="81">
        <f t="shared" ref="U772:U835" si="71">J772*T772</f>
        <v>0</v>
      </c>
      <c r="V772" s="81"/>
      <c r="W772" s="81">
        <f t="shared" ref="W772:W835" si="72">J772*V772</f>
        <v>0</v>
      </c>
      <c r="X772" s="81"/>
      <c r="Y772" s="81">
        <f t="shared" ref="Y772:Y835" si="73">J772*X772</f>
        <v>0</v>
      </c>
      <c r="Z772" s="81"/>
      <c r="AA772" s="81"/>
      <c r="AB772" s="81"/>
      <c r="AC772" s="62"/>
    </row>
    <row r="773" spans="1:30" s="77" customFormat="1" x14ac:dyDescent="0.25">
      <c r="A773" s="62">
        <v>770</v>
      </c>
      <c r="B773" s="62">
        <v>7003</v>
      </c>
      <c r="C773" s="62">
        <v>2</v>
      </c>
      <c r="D773" s="77" t="s">
        <v>772</v>
      </c>
      <c r="E773" s="77" t="s">
        <v>74</v>
      </c>
      <c r="F773" s="62"/>
      <c r="G773" s="62" t="s">
        <v>76</v>
      </c>
      <c r="H773" s="77" t="s">
        <v>75</v>
      </c>
      <c r="I773" s="62">
        <v>1</v>
      </c>
      <c r="J773" s="62">
        <v>1</v>
      </c>
      <c r="K773" s="62" t="s">
        <v>47</v>
      </c>
      <c r="L773" s="62" t="s">
        <v>61</v>
      </c>
      <c r="M773" s="62" t="s">
        <v>53</v>
      </c>
      <c r="N773" s="62" t="s">
        <v>60</v>
      </c>
      <c r="O773" s="62"/>
      <c r="P773" s="62"/>
      <c r="Q773" s="62"/>
      <c r="R773" s="81"/>
      <c r="S773" s="81">
        <f t="shared" si="70"/>
        <v>0</v>
      </c>
      <c r="T773" s="81"/>
      <c r="U773" s="81">
        <f t="shared" si="71"/>
        <v>0</v>
      </c>
      <c r="V773" s="81"/>
      <c r="W773" s="81">
        <f t="shared" si="72"/>
        <v>0</v>
      </c>
      <c r="X773" s="81"/>
      <c r="Y773" s="81">
        <f t="shared" si="73"/>
        <v>0</v>
      </c>
      <c r="Z773" s="81"/>
      <c r="AA773" s="81"/>
      <c r="AB773" s="81"/>
      <c r="AC773" s="62"/>
    </row>
    <row r="774" spans="1:30" s="77" customFormat="1" x14ac:dyDescent="0.25">
      <c r="A774" s="61">
        <v>771</v>
      </c>
      <c r="B774" s="61">
        <v>137</v>
      </c>
      <c r="C774" s="61">
        <v>1</v>
      </c>
      <c r="D774" s="76" t="s">
        <v>49</v>
      </c>
      <c r="E774" s="76" t="s">
        <v>774</v>
      </c>
      <c r="F774" s="61"/>
      <c r="G774" s="61" t="s">
        <v>56</v>
      </c>
      <c r="H774" s="76" t="s">
        <v>775</v>
      </c>
      <c r="I774" s="61">
        <v>1</v>
      </c>
      <c r="J774" s="61">
        <v>1</v>
      </c>
      <c r="K774" s="61" t="s">
        <v>47</v>
      </c>
      <c r="L774" s="61" t="s">
        <v>51</v>
      </c>
      <c r="M774" s="61" t="s">
        <v>53</v>
      </c>
      <c r="N774" s="61" t="s">
        <v>48</v>
      </c>
      <c r="O774" s="61"/>
      <c r="P774" s="61"/>
      <c r="Q774" s="61"/>
      <c r="R774" s="80"/>
      <c r="S774" s="80">
        <f t="shared" si="70"/>
        <v>0</v>
      </c>
      <c r="T774" s="80"/>
      <c r="U774" s="80">
        <f t="shared" si="71"/>
        <v>0</v>
      </c>
      <c r="V774" s="80"/>
      <c r="W774" s="80">
        <f t="shared" si="72"/>
        <v>0</v>
      </c>
      <c r="X774" s="80"/>
      <c r="Y774" s="80">
        <f t="shared" si="73"/>
        <v>0</v>
      </c>
      <c r="Z774" s="80"/>
      <c r="AA774" s="80"/>
      <c r="AB774" s="80"/>
      <c r="AC774" s="61"/>
      <c r="AD774" s="76" t="s">
        <v>44</v>
      </c>
    </row>
    <row r="775" spans="1:30" s="77" customFormat="1" x14ac:dyDescent="0.25">
      <c r="A775" s="61">
        <v>772</v>
      </c>
      <c r="B775" s="61">
        <v>1</v>
      </c>
      <c r="C775" s="61">
        <v>2</v>
      </c>
      <c r="D775" s="76" t="s">
        <v>774</v>
      </c>
      <c r="E775" s="76" t="s">
        <v>776</v>
      </c>
      <c r="F775" s="61" t="s">
        <v>23</v>
      </c>
      <c r="G775" s="61" t="s">
        <v>52</v>
      </c>
      <c r="H775" s="76" t="s">
        <v>777</v>
      </c>
      <c r="I775" s="61">
        <v>1</v>
      </c>
      <c r="J775" s="61">
        <v>1</v>
      </c>
      <c r="K775" s="61" t="s">
        <v>47</v>
      </c>
      <c r="L775" s="61" t="s">
        <v>61</v>
      </c>
      <c r="M775" s="61" t="s">
        <v>53</v>
      </c>
      <c r="N775" s="61" t="s">
        <v>48</v>
      </c>
      <c r="O775" s="61" t="s">
        <v>989</v>
      </c>
      <c r="P775" s="61" t="s">
        <v>779</v>
      </c>
      <c r="Q775" s="61" t="s">
        <v>778</v>
      </c>
      <c r="R775" s="80">
        <f>VLOOKUP(E:E,'[1]853-334065-009'!$A:$F,6,0)</f>
        <v>319.36</v>
      </c>
      <c r="S775" s="80">
        <f t="shared" si="70"/>
        <v>319.36</v>
      </c>
      <c r="T775" s="80">
        <f>VLOOKUP(E:E,'[1]853-334065-009'!$A:$H,8,0)</f>
        <v>319.36</v>
      </c>
      <c r="U775" s="80">
        <f t="shared" si="71"/>
        <v>319.36</v>
      </c>
      <c r="V775" s="80">
        <f>VLOOKUP(E:E,'[1]853-334065-009'!$A:$J,10,0)</f>
        <v>319.36</v>
      </c>
      <c r="W775" s="80">
        <f t="shared" si="72"/>
        <v>319.36</v>
      </c>
      <c r="X775" s="80">
        <f>VLOOKUP(E:E,'[1]853-334065-009'!$A:$L,12,0)</f>
        <v>319.36</v>
      </c>
      <c r="Y775" s="80">
        <f t="shared" si="73"/>
        <v>319.36</v>
      </c>
      <c r="Z775" s="80">
        <f>VLOOKUP(E:E,'[2]costed bom'!$E$2:$AA$941,23,0)</f>
        <v>341.71</v>
      </c>
      <c r="AA775" s="80">
        <f t="shared" ref="AA775:AA780" si="74">J775*Z775</f>
        <v>341.71</v>
      </c>
      <c r="AB775" s="80">
        <f t="shared" ref="AB775:AB780" si="75">Y775-AA775</f>
        <v>-22.349999999999966</v>
      </c>
      <c r="AC775" s="61">
        <v>56</v>
      </c>
      <c r="AD775" s="76" t="s">
        <v>955</v>
      </c>
    </row>
    <row r="776" spans="1:30" s="77" customFormat="1" x14ac:dyDescent="0.25">
      <c r="A776" s="61">
        <v>773</v>
      </c>
      <c r="B776" s="61">
        <v>2</v>
      </c>
      <c r="C776" s="61">
        <v>2</v>
      </c>
      <c r="D776" s="76" t="s">
        <v>774</v>
      </c>
      <c r="E776" s="76" t="s">
        <v>780</v>
      </c>
      <c r="F776" s="61" t="s">
        <v>23</v>
      </c>
      <c r="G776" s="61" t="s">
        <v>52</v>
      </c>
      <c r="H776" s="76" t="s">
        <v>781</v>
      </c>
      <c r="I776" s="61">
        <v>3</v>
      </c>
      <c r="J776" s="61">
        <v>3</v>
      </c>
      <c r="K776" s="61" t="s">
        <v>47</v>
      </c>
      <c r="L776" s="61" t="s">
        <v>61</v>
      </c>
      <c r="M776" s="61" t="s">
        <v>53</v>
      </c>
      <c r="N776" s="61" t="s">
        <v>48</v>
      </c>
      <c r="O776" s="61" t="s">
        <v>990</v>
      </c>
      <c r="P776" s="61" t="s">
        <v>180</v>
      </c>
      <c r="Q776" s="61" t="s">
        <v>782</v>
      </c>
      <c r="R776" s="80">
        <f>VLOOKUP(E:E,'[1]853-334065-009'!$A:$F,6,0)</f>
        <v>9.42</v>
      </c>
      <c r="S776" s="80">
        <f t="shared" si="70"/>
        <v>28.259999999999998</v>
      </c>
      <c r="T776" s="80">
        <f>VLOOKUP(E:E,'[1]853-334065-009'!$A:$H,8,0)</f>
        <v>9.42</v>
      </c>
      <c r="U776" s="80">
        <f t="shared" si="71"/>
        <v>28.259999999999998</v>
      </c>
      <c r="V776" s="80">
        <f>VLOOKUP(E:E,'[1]853-334065-009'!$A:$J,10,0)</f>
        <v>9.42</v>
      </c>
      <c r="W776" s="80">
        <f t="shared" si="72"/>
        <v>28.259999999999998</v>
      </c>
      <c r="X776" s="80">
        <f>VLOOKUP(E:E,'[1]853-334065-009'!$A:$L,12,0)</f>
        <v>9.42</v>
      </c>
      <c r="Y776" s="80">
        <f t="shared" si="73"/>
        <v>28.259999999999998</v>
      </c>
      <c r="Z776" s="80">
        <f>VLOOKUP(E:E,'[2]costed bom'!$E$2:$AA$941,23,0)</f>
        <v>8.01</v>
      </c>
      <c r="AA776" s="80">
        <f t="shared" si="74"/>
        <v>24.03</v>
      </c>
      <c r="AB776" s="80">
        <f t="shared" si="75"/>
        <v>4.2299999999999969</v>
      </c>
      <c r="AC776" s="61">
        <v>98</v>
      </c>
      <c r="AD776" s="76" t="s">
        <v>955</v>
      </c>
    </row>
    <row r="777" spans="1:30" s="77" customFormat="1" x14ac:dyDescent="0.25">
      <c r="A777" s="61">
        <v>774</v>
      </c>
      <c r="B777" s="61">
        <v>3</v>
      </c>
      <c r="C777" s="61">
        <v>2</v>
      </c>
      <c r="D777" s="76" t="s">
        <v>774</v>
      </c>
      <c r="E777" s="76" t="s">
        <v>783</v>
      </c>
      <c r="F777" s="61" t="s">
        <v>23</v>
      </c>
      <c r="G777" s="61" t="s">
        <v>52</v>
      </c>
      <c r="H777" s="76" t="s">
        <v>784</v>
      </c>
      <c r="I777" s="61">
        <v>1</v>
      </c>
      <c r="J777" s="61">
        <v>1</v>
      </c>
      <c r="K777" s="61" t="s">
        <v>47</v>
      </c>
      <c r="L777" s="61" t="s">
        <v>61</v>
      </c>
      <c r="M777" s="61" t="s">
        <v>53</v>
      </c>
      <c r="N777" s="61" t="s">
        <v>48</v>
      </c>
      <c r="O777" s="61" t="s">
        <v>975</v>
      </c>
      <c r="P777" s="61" t="s">
        <v>180</v>
      </c>
      <c r="Q777" s="61" t="s">
        <v>785</v>
      </c>
      <c r="R777" s="80">
        <f>VLOOKUP(E:E,'[1]853-334065-009'!$A:$F,6,0)</f>
        <v>9.93</v>
      </c>
      <c r="S777" s="80">
        <f t="shared" si="70"/>
        <v>9.93</v>
      </c>
      <c r="T777" s="80">
        <f>VLOOKUP(E:E,'[1]853-334065-009'!$A:$H,8,0)</f>
        <v>9.93</v>
      </c>
      <c r="U777" s="80">
        <f t="shared" si="71"/>
        <v>9.93</v>
      </c>
      <c r="V777" s="80">
        <f>VLOOKUP(E:E,'[1]853-334065-009'!$A:$J,10,0)</f>
        <v>9.93</v>
      </c>
      <c r="W777" s="80">
        <f t="shared" si="72"/>
        <v>9.93</v>
      </c>
      <c r="X777" s="80">
        <f>VLOOKUP(E:E,'[1]853-334065-009'!$A:$L,12,0)</f>
        <v>9.93</v>
      </c>
      <c r="Y777" s="80">
        <f t="shared" si="73"/>
        <v>9.93</v>
      </c>
      <c r="Z777" s="80">
        <f>VLOOKUP(E:E,'[2]costed bom'!$E$2:$AA$941,23,0)</f>
        <v>11.53</v>
      </c>
      <c r="AA777" s="80">
        <f t="shared" si="74"/>
        <v>11.53</v>
      </c>
      <c r="AB777" s="80">
        <f t="shared" si="75"/>
        <v>-1.5999999999999996</v>
      </c>
      <c r="AC777" s="61">
        <v>28</v>
      </c>
      <c r="AD777" s="76" t="s">
        <v>955</v>
      </c>
    </row>
    <row r="778" spans="1:30" s="77" customFormat="1" x14ac:dyDescent="0.25">
      <c r="A778" s="61">
        <v>775</v>
      </c>
      <c r="B778" s="61">
        <v>4</v>
      </c>
      <c r="C778" s="61">
        <v>2</v>
      </c>
      <c r="D778" s="76" t="s">
        <v>774</v>
      </c>
      <c r="E778" s="76" t="s">
        <v>786</v>
      </c>
      <c r="F778" s="61" t="s">
        <v>23</v>
      </c>
      <c r="G778" s="61" t="s">
        <v>52</v>
      </c>
      <c r="H778" s="76" t="s">
        <v>787</v>
      </c>
      <c r="I778" s="61">
        <v>1</v>
      </c>
      <c r="J778" s="61">
        <v>1</v>
      </c>
      <c r="K778" s="61" t="s">
        <v>47</v>
      </c>
      <c r="L778" s="61" t="s">
        <v>61</v>
      </c>
      <c r="M778" s="61" t="s">
        <v>53</v>
      </c>
      <c r="N778" s="61" t="s">
        <v>48</v>
      </c>
      <c r="O778" s="61" t="s">
        <v>975</v>
      </c>
      <c r="P778" s="61" t="s">
        <v>180</v>
      </c>
      <c r="Q778" s="61" t="s">
        <v>788</v>
      </c>
      <c r="R778" s="80">
        <f>VLOOKUP(E:E,'[1]853-334065-009'!$A:$F,6,0)</f>
        <v>16.52</v>
      </c>
      <c r="S778" s="80">
        <f t="shared" si="70"/>
        <v>16.52</v>
      </c>
      <c r="T778" s="80">
        <f>VLOOKUP(E:E,'[1]853-334065-009'!$A:$H,8,0)</f>
        <v>16.52</v>
      </c>
      <c r="U778" s="80">
        <f t="shared" si="71"/>
        <v>16.52</v>
      </c>
      <c r="V778" s="80">
        <f>VLOOKUP(E:E,'[1]853-334065-009'!$A:$J,10,0)</f>
        <v>16.52</v>
      </c>
      <c r="W778" s="80">
        <f t="shared" si="72"/>
        <v>16.52</v>
      </c>
      <c r="X778" s="80">
        <f>VLOOKUP(E:E,'[1]853-334065-009'!$A:$L,12,0)</f>
        <v>16.52</v>
      </c>
      <c r="Y778" s="80">
        <f t="shared" si="73"/>
        <v>16.52</v>
      </c>
      <c r="Z778" s="80">
        <f>VLOOKUP(E:E,'[2]costed bom'!$E$2:$AA$941,23,0)</f>
        <v>29.74</v>
      </c>
      <c r="AA778" s="80">
        <f t="shared" si="74"/>
        <v>29.74</v>
      </c>
      <c r="AB778" s="80">
        <f t="shared" si="75"/>
        <v>-13.219999999999999</v>
      </c>
      <c r="AC778" s="61">
        <v>28</v>
      </c>
      <c r="AD778" s="76" t="s">
        <v>955</v>
      </c>
    </row>
    <row r="779" spans="1:30" s="77" customFormat="1" x14ac:dyDescent="0.25">
      <c r="A779" s="61">
        <v>776</v>
      </c>
      <c r="B779" s="61">
        <v>5</v>
      </c>
      <c r="C779" s="61">
        <v>2</v>
      </c>
      <c r="D779" s="76" t="s">
        <v>774</v>
      </c>
      <c r="E779" s="76" t="s">
        <v>789</v>
      </c>
      <c r="F779" s="61" t="s">
        <v>23</v>
      </c>
      <c r="G779" s="61" t="s">
        <v>52</v>
      </c>
      <c r="H779" s="76" t="s">
        <v>790</v>
      </c>
      <c r="I779" s="61">
        <v>1</v>
      </c>
      <c r="J779" s="61">
        <v>1</v>
      </c>
      <c r="K779" s="61" t="s">
        <v>47</v>
      </c>
      <c r="L779" s="61" t="s">
        <v>61</v>
      </c>
      <c r="M779" s="61" t="s">
        <v>53</v>
      </c>
      <c r="N779" s="61" t="s">
        <v>48</v>
      </c>
      <c r="O779" s="61" t="s">
        <v>991</v>
      </c>
      <c r="P779" s="61" t="s">
        <v>792</v>
      </c>
      <c r="Q779" s="61" t="s">
        <v>791</v>
      </c>
      <c r="R779" s="80">
        <f>VLOOKUP(E:E,'[1]853-334065-009'!$A:$F,6,0)</f>
        <v>5.99</v>
      </c>
      <c r="S779" s="80">
        <f t="shared" si="70"/>
        <v>5.99</v>
      </c>
      <c r="T779" s="80">
        <f>VLOOKUP(E:E,'[1]853-334065-009'!$A:$H,8,0)</f>
        <v>5.99</v>
      </c>
      <c r="U779" s="80">
        <f t="shared" si="71"/>
        <v>5.99</v>
      </c>
      <c r="V779" s="80">
        <f>VLOOKUP(E:E,'[1]853-334065-009'!$A:$J,10,0)</f>
        <v>5.99</v>
      </c>
      <c r="W779" s="80">
        <f t="shared" si="72"/>
        <v>5.99</v>
      </c>
      <c r="X779" s="80">
        <f>VLOOKUP(E:E,'[1]853-334065-009'!$A:$L,12,0)</f>
        <v>5.99</v>
      </c>
      <c r="Y779" s="80">
        <f t="shared" si="73"/>
        <v>5.99</v>
      </c>
      <c r="Z779" s="80">
        <f>VLOOKUP(E:E,'[2]costed bom'!$E$2:$AA$941,23,0)</f>
        <v>6</v>
      </c>
      <c r="AA779" s="80">
        <f t="shared" si="74"/>
        <v>6</v>
      </c>
      <c r="AB779" s="80">
        <f t="shared" si="75"/>
        <v>-9.9999999999997868E-3</v>
      </c>
      <c r="AC779" s="61">
        <v>56</v>
      </c>
      <c r="AD779" s="76" t="s">
        <v>955</v>
      </c>
    </row>
    <row r="780" spans="1:30" s="77" customFormat="1" x14ac:dyDescent="0.25">
      <c r="A780" s="61">
        <v>777</v>
      </c>
      <c r="B780" s="61">
        <v>6</v>
      </c>
      <c r="C780" s="61">
        <v>2</v>
      </c>
      <c r="D780" s="76" t="s">
        <v>774</v>
      </c>
      <c r="E780" s="76" t="s">
        <v>793</v>
      </c>
      <c r="F780" s="61" t="s">
        <v>21</v>
      </c>
      <c r="G780" s="61" t="s">
        <v>52</v>
      </c>
      <c r="H780" s="76" t="s">
        <v>794</v>
      </c>
      <c r="I780" s="61">
        <v>1</v>
      </c>
      <c r="J780" s="61">
        <v>1</v>
      </c>
      <c r="K780" s="61" t="s">
        <v>47</v>
      </c>
      <c r="L780" s="61" t="s">
        <v>51</v>
      </c>
      <c r="M780" s="61" t="s">
        <v>53</v>
      </c>
      <c r="N780" s="61" t="s">
        <v>48</v>
      </c>
      <c r="O780" s="61" t="s">
        <v>969</v>
      </c>
      <c r="P780" s="61"/>
      <c r="Q780" s="61"/>
      <c r="R780" s="80">
        <f>VLOOKUP(E:E,'[1]853-334065-009'!$A:$F,6,0)</f>
        <v>1.5724137931034483</v>
      </c>
      <c r="S780" s="80">
        <f t="shared" si="70"/>
        <v>1.5724137931034483</v>
      </c>
      <c r="T780" s="80">
        <f>VLOOKUP(E:E,'[1]853-334065-009'!$A:$H,8,0)</f>
        <v>1.5310344827586209</v>
      </c>
      <c r="U780" s="80">
        <f t="shared" si="71"/>
        <v>1.5310344827586209</v>
      </c>
      <c r="V780" s="80">
        <f>VLOOKUP(E:E,'[1]853-334065-009'!$A:$J,10,0)</f>
        <v>1.4896551724137932</v>
      </c>
      <c r="W780" s="80">
        <f t="shared" si="72"/>
        <v>1.4896551724137932</v>
      </c>
      <c r="X780" s="80">
        <f>VLOOKUP(E:E,'[1]853-334065-009'!$A:$L,12,0)</f>
        <v>1.4482758620689657</v>
      </c>
      <c r="Y780" s="80">
        <f t="shared" si="73"/>
        <v>1.4482758620689657</v>
      </c>
      <c r="Z780" s="80">
        <f>VLOOKUP(E:E,'[2]costed bom'!$E$2:$AA$941,23,0)</f>
        <v>5.5</v>
      </c>
      <c r="AA780" s="80">
        <f t="shared" si="74"/>
        <v>5.5</v>
      </c>
      <c r="AB780" s="80">
        <f t="shared" si="75"/>
        <v>-4.0517241379310338</v>
      </c>
      <c r="AC780" s="61">
        <v>35</v>
      </c>
      <c r="AD780" s="76" t="s">
        <v>955</v>
      </c>
    </row>
    <row r="781" spans="1:30" s="77" customFormat="1" x14ac:dyDescent="0.25">
      <c r="A781" s="62">
        <v>778</v>
      </c>
      <c r="B781" s="62">
        <v>7000</v>
      </c>
      <c r="C781" s="62">
        <v>3</v>
      </c>
      <c r="D781" s="77" t="s">
        <v>793</v>
      </c>
      <c r="E781" s="77" t="s">
        <v>58</v>
      </c>
      <c r="F781" s="62"/>
      <c r="G781" s="62" t="s">
        <v>62</v>
      </c>
      <c r="H781" s="77" t="s">
        <v>59</v>
      </c>
      <c r="I781" s="62">
        <v>1</v>
      </c>
      <c r="J781" s="62">
        <v>1</v>
      </c>
      <c r="K781" s="62" t="s">
        <v>47</v>
      </c>
      <c r="L781" s="62" t="s">
        <v>61</v>
      </c>
      <c r="M781" s="62" t="s">
        <v>53</v>
      </c>
      <c r="N781" s="62" t="s">
        <v>60</v>
      </c>
      <c r="O781" s="62"/>
      <c r="P781" s="62"/>
      <c r="Q781" s="62"/>
      <c r="R781" s="81"/>
      <c r="S781" s="81">
        <f t="shared" si="70"/>
        <v>0</v>
      </c>
      <c r="T781" s="81"/>
      <c r="U781" s="81">
        <f t="shared" si="71"/>
        <v>0</v>
      </c>
      <c r="V781" s="81"/>
      <c r="W781" s="81">
        <f t="shared" si="72"/>
        <v>0</v>
      </c>
      <c r="X781" s="81"/>
      <c r="Y781" s="81">
        <f t="shared" si="73"/>
        <v>0</v>
      </c>
      <c r="Z781" s="81"/>
      <c r="AA781" s="81"/>
      <c r="AB781" s="81"/>
      <c r="AC781" s="62"/>
    </row>
    <row r="782" spans="1:30" s="77" customFormat="1" x14ac:dyDescent="0.25">
      <c r="A782" s="62">
        <v>779</v>
      </c>
      <c r="B782" s="62">
        <v>7001</v>
      </c>
      <c r="C782" s="62">
        <v>3</v>
      </c>
      <c r="D782" s="77" t="s">
        <v>793</v>
      </c>
      <c r="E782" s="77" t="s">
        <v>63</v>
      </c>
      <c r="F782" s="62"/>
      <c r="G782" s="62" t="s">
        <v>65</v>
      </c>
      <c r="H782" s="77" t="s">
        <v>64</v>
      </c>
      <c r="I782" s="62">
        <v>1</v>
      </c>
      <c r="J782" s="62">
        <v>1</v>
      </c>
      <c r="K782" s="62" t="s">
        <v>47</v>
      </c>
      <c r="L782" s="62" t="s">
        <v>61</v>
      </c>
      <c r="M782" s="62" t="s">
        <v>53</v>
      </c>
      <c r="N782" s="62" t="s">
        <v>60</v>
      </c>
      <c r="O782" s="62"/>
      <c r="P782" s="62"/>
      <c r="Q782" s="62"/>
      <c r="R782" s="81"/>
      <c r="S782" s="81">
        <f t="shared" si="70"/>
        <v>0</v>
      </c>
      <c r="T782" s="81"/>
      <c r="U782" s="81">
        <f t="shared" si="71"/>
        <v>0</v>
      </c>
      <c r="V782" s="81"/>
      <c r="W782" s="81">
        <f t="shared" si="72"/>
        <v>0</v>
      </c>
      <c r="X782" s="81"/>
      <c r="Y782" s="81">
        <f t="shared" si="73"/>
        <v>0</v>
      </c>
      <c r="Z782" s="81"/>
      <c r="AA782" s="81"/>
      <c r="AB782" s="81"/>
      <c r="AC782" s="62"/>
    </row>
    <row r="783" spans="1:30" s="77" customFormat="1" x14ac:dyDescent="0.25">
      <c r="A783" s="62">
        <v>780</v>
      </c>
      <c r="B783" s="62">
        <v>7002</v>
      </c>
      <c r="C783" s="62">
        <v>3</v>
      </c>
      <c r="D783" s="77" t="s">
        <v>793</v>
      </c>
      <c r="E783" s="77" t="s">
        <v>74</v>
      </c>
      <c r="F783" s="62"/>
      <c r="G783" s="62" t="s">
        <v>76</v>
      </c>
      <c r="H783" s="77" t="s">
        <v>75</v>
      </c>
      <c r="I783" s="62">
        <v>1</v>
      </c>
      <c r="J783" s="62">
        <v>1</v>
      </c>
      <c r="K783" s="62" t="s">
        <v>47</v>
      </c>
      <c r="L783" s="62" t="s">
        <v>61</v>
      </c>
      <c r="M783" s="62" t="s">
        <v>53</v>
      </c>
      <c r="N783" s="62" t="s">
        <v>60</v>
      </c>
      <c r="O783" s="62"/>
      <c r="P783" s="62"/>
      <c r="Q783" s="62"/>
      <c r="R783" s="81"/>
      <c r="S783" s="81">
        <f t="shared" si="70"/>
        <v>0</v>
      </c>
      <c r="T783" s="81"/>
      <c r="U783" s="81">
        <f t="shared" si="71"/>
        <v>0</v>
      </c>
      <c r="V783" s="81"/>
      <c r="W783" s="81">
        <f t="shared" si="72"/>
        <v>0</v>
      </c>
      <c r="X783" s="81"/>
      <c r="Y783" s="81">
        <f t="shared" si="73"/>
        <v>0</v>
      </c>
      <c r="Z783" s="81"/>
      <c r="AA783" s="81"/>
      <c r="AB783" s="81"/>
      <c r="AC783" s="62"/>
    </row>
    <row r="784" spans="1:30" s="77" customFormat="1" x14ac:dyDescent="0.25">
      <c r="A784" s="61">
        <v>781</v>
      </c>
      <c r="B784" s="61">
        <v>7</v>
      </c>
      <c r="C784" s="61">
        <v>2</v>
      </c>
      <c r="D784" s="76" t="s">
        <v>774</v>
      </c>
      <c r="E784" s="76" t="s">
        <v>795</v>
      </c>
      <c r="F784" s="61" t="s">
        <v>23</v>
      </c>
      <c r="G784" s="61" t="s">
        <v>52</v>
      </c>
      <c r="H784" s="76" t="s">
        <v>796</v>
      </c>
      <c r="I784" s="61">
        <v>1</v>
      </c>
      <c r="J784" s="61">
        <v>1</v>
      </c>
      <c r="K784" s="61" t="s">
        <v>47</v>
      </c>
      <c r="L784" s="61" t="s">
        <v>61</v>
      </c>
      <c r="M784" s="61" t="s">
        <v>53</v>
      </c>
      <c r="N784" s="61" t="s">
        <v>48</v>
      </c>
      <c r="O784" s="61" t="s">
        <v>975</v>
      </c>
      <c r="P784" s="61" t="s">
        <v>180</v>
      </c>
      <c r="Q784" s="61" t="s">
        <v>797</v>
      </c>
      <c r="R784" s="80">
        <f>VLOOKUP(E:E,'[1]853-334065-009'!$A:$F,6,0)</f>
        <v>11.7</v>
      </c>
      <c r="S784" s="80">
        <f t="shared" si="70"/>
        <v>11.7</v>
      </c>
      <c r="T784" s="80">
        <f>VLOOKUP(E:E,'[1]853-334065-009'!$A:$H,8,0)</f>
        <v>11.7</v>
      </c>
      <c r="U784" s="80">
        <f t="shared" si="71"/>
        <v>11.7</v>
      </c>
      <c r="V784" s="80">
        <f>VLOOKUP(E:E,'[1]853-334065-009'!$A:$J,10,0)</f>
        <v>11.7</v>
      </c>
      <c r="W784" s="80">
        <f t="shared" si="72"/>
        <v>11.7</v>
      </c>
      <c r="X784" s="80">
        <f>VLOOKUP(E:E,'[1]853-334065-009'!$A:$L,12,0)</f>
        <v>11.7</v>
      </c>
      <c r="Y784" s="80">
        <f t="shared" si="73"/>
        <v>11.7</v>
      </c>
      <c r="Z784" s="80">
        <f>VLOOKUP(E:E,'[2]costed bom'!$E$2:$AA$941,23,0)</f>
        <v>20.059999999999999</v>
      </c>
      <c r="AA784" s="80">
        <f>J784*Z784</f>
        <v>20.059999999999999</v>
      </c>
      <c r="AB784" s="80">
        <f>Y784-AA784</f>
        <v>-8.36</v>
      </c>
      <c r="AC784" s="61">
        <v>28</v>
      </c>
      <c r="AD784" s="76" t="s">
        <v>955</v>
      </c>
    </row>
    <row r="785" spans="1:30" s="77" customFormat="1" x14ac:dyDescent="0.25">
      <c r="A785" s="62">
        <v>782</v>
      </c>
      <c r="B785" s="62">
        <v>7000</v>
      </c>
      <c r="C785" s="62">
        <v>2</v>
      </c>
      <c r="D785" s="77" t="s">
        <v>774</v>
      </c>
      <c r="E785" s="77" t="s">
        <v>58</v>
      </c>
      <c r="F785" s="62"/>
      <c r="G785" s="62" t="s">
        <v>62</v>
      </c>
      <c r="H785" s="77" t="s">
        <v>59</v>
      </c>
      <c r="I785" s="62">
        <v>1</v>
      </c>
      <c r="J785" s="62">
        <v>1</v>
      </c>
      <c r="K785" s="62" t="s">
        <v>47</v>
      </c>
      <c r="L785" s="62" t="s">
        <v>61</v>
      </c>
      <c r="M785" s="62" t="s">
        <v>53</v>
      </c>
      <c r="N785" s="62" t="s">
        <v>60</v>
      </c>
      <c r="O785" s="62"/>
      <c r="P785" s="62"/>
      <c r="Q785" s="62"/>
      <c r="R785" s="81"/>
      <c r="S785" s="81">
        <f t="shared" si="70"/>
        <v>0</v>
      </c>
      <c r="T785" s="81"/>
      <c r="U785" s="81">
        <f t="shared" si="71"/>
        <v>0</v>
      </c>
      <c r="V785" s="81"/>
      <c r="W785" s="81">
        <f t="shared" si="72"/>
        <v>0</v>
      </c>
      <c r="X785" s="81"/>
      <c r="Y785" s="81">
        <f t="shared" si="73"/>
        <v>0</v>
      </c>
      <c r="Z785" s="81"/>
      <c r="AA785" s="81"/>
      <c r="AB785" s="81"/>
      <c r="AC785" s="62"/>
    </row>
    <row r="786" spans="1:30" s="77" customFormat="1" x14ac:dyDescent="0.25">
      <c r="A786" s="62">
        <v>783</v>
      </c>
      <c r="B786" s="62">
        <v>7001</v>
      </c>
      <c r="C786" s="62">
        <v>2</v>
      </c>
      <c r="D786" s="77" t="s">
        <v>774</v>
      </c>
      <c r="E786" s="77" t="s">
        <v>63</v>
      </c>
      <c r="F786" s="62"/>
      <c r="G786" s="62" t="s">
        <v>65</v>
      </c>
      <c r="H786" s="77" t="s">
        <v>64</v>
      </c>
      <c r="I786" s="62">
        <v>1</v>
      </c>
      <c r="J786" s="62">
        <v>1</v>
      </c>
      <c r="K786" s="62" t="s">
        <v>47</v>
      </c>
      <c r="L786" s="62" t="s">
        <v>61</v>
      </c>
      <c r="M786" s="62" t="s">
        <v>53</v>
      </c>
      <c r="N786" s="62" t="s">
        <v>60</v>
      </c>
      <c r="O786" s="62"/>
      <c r="P786" s="62"/>
      <c r="Q786" s="62"/>
      <c r="R786" s="81"/>
      <c r="S786" s="81">
        <f t="shared" si="70"/>
        <v>0</v>
      </c>
      <c r="T786" s="81"/>
      <c r="U786" s="81">
        <f t="shared" si="71"/>
        <v>0</v>
      </c>
      <c r="V786" s="81"/>
      <c r="W786" s="81">
        <f t="shared" si="72"/>
        <v>0</v>
      </c>
      <c r="X786" s="81"/>
      <c r="Y786" s="81">
        <f t="shared" si="73"/>
        <v>0</v>
      </c>
      <c r="Z786" s="81"/>
      <c r="AA786" s="81"/>
      <c r="AB786" s="81"/>
      <c r="AC786" s="62"/>
    </row>
    <row r="787" spans="1:30" s="77" customFormat="1" x14ac:dyDescent="0.25">
      <c r="A787" s="62">
        <v>784</v>
      </c>
      <c r="B787" s="62">
        <v>7002</v>
      </c>
      <c r="C787" s="62">
        <v>2</v>
      </c>
      <c r="D787" s="77" t="s">
        <v>774</v>
      </c>
      <c r="E787" s="77" t="s">
        <v>798</v>
      </c>
      <c r="F787" s="62"/>
      <c r="G787" s="62" t="s">
        <v>451</v>
      </c>
      <c r="H787" s="77" t="s">
        <v>799</v>
      </c>
      <c r="I787" s="62">
        <v>1</v>
      </c>
      <c r="J787" s="62">
        <v>1</v>
      </c>
      <c r="K787" s="62" t="s">
        <v>700</v>
      </c>
      <c r="L787" s="62" t="s">
        <v>61</v>
      </c>
      <c r="M787" s="62" t="s">
        <v>53</v>
      </c>
      <c r="N787" s="62" t="s">
        <v>60</v>
      </c>
      <c r="O787" s="62"/>
      <c r="P787" s="62"/>
      <c r="Q787" s="62"/>
      <c r="R787" s="81"/>
      <c r="S787" s="81">
        <f t="shared" si="70"/>
        <v>0</v>
      </c>
      <c r="T787" s="81"/>
      <c r="U787" s="81">
        <f t="shared" si="71"/>
        <v>0</v>
      </c>
      <c r="V787" s="81"/>
      <c r="W787" s="81">
        <f t="shared" si="72"/>
        <v>0</v>
      </c>
      <c r="X787" s="81"/>
      <c r="Y787" s="81">
        <f t="shared" si="73"/>
        <v>0</v>
      </c>
      <c r="Z787" s="81"/>
      <c r="AA787" s="81"/>
      <c r="AB787" s="81"/>
      <c r="AC787" s="62"/>
    </row>
    <row r="788" spans="1:30" s="77" customFormat="1" x14ac:dyDescent="0.25">
      <c r="A788" s="62">
        <v>785</v>
      </c>
      <c r="B788" s="62">
        <v>7003</v>
      </c>
      <c r="C788" s="62">
        <v>2</v>
      </c>
      <c r="D788" s="77" t="s">
        <v>774</v>
      </c>
      <c r="E788" s="77" t="s">
        <v>74</v>
      </c>
      <c r="F788" s="62"/>
      <c r="G788" s="62" t="s">
        <v>76</v>
      </c>
      <c r="H788" s="77" t="s">
        <v>75</v>
      </c>
      <c r="I788" s="62">
        <v>1</v>
      </c>
      <c r="J788" s="62">
        <v>1</v>
      </c>
      <c r="K788" s="62" t="s">
        <v>47</v>
      </c>
      <c r="L788" s="62" t="s">
        <v>61</v>
      </c>
      <c r="M788" s="62" t="s">
        <v>53</v>
      </c>
      <c r="N788" s="62" t="s">
        <v>60</v>
      </c>
      <c r="O788" s="62"/>
      <c r="P788" s="62"/>
      <c r="Q788" s="62"/>
      <c r="R788" s="81"/>
      <c r="S788" s="81">
        <f t="shared" si="70"/>
        <v>0</v>
      </c>
      <c r="T788" s="81"/>
      <c r="U788" s="81">
        <f t="shared" si="71"/>
        <v>0</v>
      </c>
      <c r="V788" s="81"/>
      <c r="W788" s="81">
        <f t="shared" si="72"/>
        <v>0</v>
      </c>
      <c r="X788" s="81"/>
      <c r="Y788" s="81">
        <f t="shared" si="73"/>
        <v>0</v>
      </c>
      <c r="Z788" s="81"/>
      <c r="AA788" s="81"/>
      <c r="AB788" s="81"/>
      <c r="AC788" s="62"/>
    </row>
    <row r="789" spans="1:30" s="77" customFormat="1" x14ac:dyDescent="0.25">
      <c r="A789" s="62">
        <v>786</v>
      </c>
      <c r="B789" s="62">
        <v>7004</v>
      </c>
      <c r="C789" s="62">
        <v>2</v>
      </c>
      <c r="D789" s="77" t="s">
        <v>774</v>
      </c>
      <c r="E789" s="77" t="s">
        <v>72</v>
      </c>
      <c r="F789" s="62"/>
      <c r="G789" s="62" t="s">
        <v>52</v>
      </c>
      <c r="H789" s="77" t="s">
        <v>73</v>
      </c>
      <c r="I789" s="62">
        <v>1</v>
      </c>
      <c r="J789" s="62">
        <v>1</v>
      </c>
      <c r="K789" s="62" t="s">
        <v>47</v>
      </c>
      <c r="L789" s="62" t="s">
        <v>61</v>
      </c>
      <c r="M789" s="62" t="s">
        <v>53</v>
      </c>
      <c r="N789" s="62" t="s">
        <v>60</v>
      </c>
      <c r="O789" s="62"/>
      <c r="P789" s="62"/>
      <c r="Q789" s="62"/>
      <c r="R789" s="81"/>
      <c r="S789" s="81">
        <f t="shared" si="70"/>
        <v>0</v>
      </c>
      <c r="T789" s="81"/>
      <c r="U789" s="81">
        <f t="shared" si="71"/>
        <v>0</v>
      </c>
      <c r="V789" s="81"/>
      <c r="W789" s="81">
        <f t="shared" si="72"/>
        <v>0</v>
      </c>
      <c r="X789" s="81"/>
      <c r="Y789" s="81">
        <f t="shared" si="73"/>
        <v>0</v>
      </c>
      <c r="Z789" s="81"/>
      <c r="AA789" s="81"/>
      <c r="AB789" s="81"/>
      <c r="AC789" s="62"/>
    </row>
    <row r="790" spans="1:30" s="77" customFormat="1" x14ac:dyDescent="0.25">
      <c r="A790" s="61">
        <v>787</v>
      </c>
      <c r="B790" s="61">
        <v>140</v>
      </c>
      <c r="C790" s="61">
        <v>1</v>
      </c>
      <c r="D790" s="76" t="s">
        <v>49</v>
      </c>
      <c r="E790" s="76" t="s">
        <v>800</v>
      </c>
      <c r="F790" s="61" t="s">
        <v>21</v>
      </c>
      <c r="G790" s="61" t="s">
        <v>52</v>
      </c>
      <c r="H790" s="76" t="s">
        <v>801</v>
      </c>
      <c r="I790" s="61">
        <v>1</v>
      </c>
      <c r="J790" s="61">
        <v>1</v>
      </c>
      <c r="K790" s="61" t="s">
        <v>47</v>
      </c>
      <c r="L790" s="61" t="s">
        <v>51</v>
      </c>
      <c r="M790" s="61" t="s">
        <v>53</v>
      </c>
      <c r="N790" s="61" t="s">
        <v>48</v>
      </c>
      <c r="O790" s="61" t="s">
        <v>969</v>
      </c>
      <c r="P790" s="61"/>
      <c r="Q790" s="61"/>
      <c r="R790" s="80">
        <f>VLOOKUP(E:E,'[1]853-334065-009'!$A:$F,6,0)</f>
        <v>21.363599999999998</v>
      </c>
      <c r="S790" s="80">
        <f t="shared" si="70"/>
        <v>21.363599999999998</v>
      </c>
      <c r="T790" s="80">
        <f>VLOOKUP(E:E,'[1]853-334065-009'!$A:$H,8,0)</f>
        <v>20.801400000000001</v>
      </c>
      <c r="U790" s="80">
        <f t="shared" si="71"/>
        <v>20.801400000000001</v>
      </c>
      <c r="V790" s="80">
        <f>VLOOKUP(E:E,'[1]853-334065-009'!$A:$J,10,0)</f>
        <v>20.2392</v>
      </c>
      <c r="W790" s="80">
        <f t="shared" si="72"/>
        <v>20.2392</v>
      </c>
      <c r="X790" s="80">
        <f>VLOOKUP(E:E,'[1]853-334065-009'!$A:$L,12,0)</f>
        <v>19.677</v>
      </c>
      <c r="Y790" s="80">
        <f t="shared" si="73"/>
        <v>19.677</v>
      </c>
      <c r="Z790" s="80">
        <f>VLOOKUP(E:E,'[2]costed bom'!$E$2:$AA$941,23,0)</f>
        <v>18.879899999999999</v>
      </c>
      <c r="AA790" s="80">
        <f>J790*Z790</f>
        <v>18.879899999999999</v>
      </c>
      <c r="AB790" s="80">
        <f>Y790-AA790</f>
        <v>0.79710000000000036</v>
      </c>
      <c r="AC790" s="61">
        <v>70</v>
      </c>
      <c r="AD790" s="76" t="s">
        <v>955</v>
      </c>
    </row>
    <row r="791" spans="1:30" s="77" customFormat="1" x14ac:dyDescent="0.25">
      <c r="A791" s="62">
        <v>788</v>
      </c>
      <c r="B791" s="62">
        <v>7000</v>
      </c>
      <c r="C791" s="62">
        <v>2</v>
      </c>
      <c r="D791" s="77" t="s">
        <v>800</v>
      </c>
      <c r="E791" s="77" t="s">
        <v>58</v>
      </c>
      <c r="F791" s="62"/>
      <c r="G791" s="62" t="s">
        <v>62</v>
      </c>
      <c r="H791" s="77" t="s">
        <v>59</v>
      </c>
      <c r="I791" s="62">
        <v>1</v>
      </c>
      <c r="J791" s="62">
        <v>1</v>
      </c>
      <c r="K791" s="62" t="s">
        <v>47</v>
      </c>
      <c r="L791" s="62" t="s">
        <v>61</v>
      </c>
      <c r="M791" s="62" t="s">
        <v>53</v>
      </c>
      <c r="N791" s="62" t="s">
        <v>60</v>
      </c>
      <c r="O791" s="62"/>
      <c r="P791" s="62"/>
      <c r="Q791" s="62"/>
      <c r="R791" s="81"/>
      <c r="S791" s="81">
        <f t="shared" si="70"/>
        <v>0</v>
      </c>
      <c r="T791" s="81"/>
      <c r="U791" s="81">
        <f t="shared" si="71"/>
        <v>0</v>
      </c>
      <c r="V791" s="81"/>
      <c r="W791" s="81">
        <f t="shared" si="72"/>
        <v>0</v>
      </c>
      <c r="X791" s="81"/>
      <c r="Y791" s="81">
        <f t="shared" si="73"/>
        <v>0</v>
      </c>
      <c r="Z791" s="81"/>
      <c r="AA791" s="81"/>
      <c r="AB791" s="81"/>
      <c r="AC791" s="62"/>
    </row>
    <row r="792" spans="1:30" s="77" customFormat="1" x14ac:dyDescent="0.25">
      <c r="A792" s="62">
        <v>789</v>
      </c>
      <c r="B792" s="62">
        <v>7001</v>
      </c>
      <c r="C792" s="62">
        <v>2</v>
      </c>
      <c r="D792" s="77" t="s">
        <v>800</v>
      </c>
      <c r="E792" s="77" t="s">
        <v>63</v>
      </c>
      <c r="F792" s="62"/>
      <c r="G792" s="62" t="s">
        <v>65</v>
      </c>
      <c r="H792" s="77" t="s">
        <v>64</v>
      </c>
      <c r="I792" s="62">
        <v>1</v>
      </c>
      <c r="J792" s="62">
        <v>1</v>
      </c>
      <c r="K792" s="62" t="s">
        <v>47</v>
      </c>
      <c r="L792" s="62" t="s">
        <v>61</v>
      </c>
      <c r="M792" s="62" t="s">
        <v>53</v>
      </c>
      <c r="N792" s="62" t="s">
        <v>60</v>
      </c>
      <c r="O792" s="62"/>
      <c r="P792" s="62"/>
      <c r="Q792" s="62"/>
      <c r="R792" s="81"/>
      <c r="S792" s="81">
        <f t="shared" si="70"/>
        <v>0</v>
      </c>
      <c r="T792" s="81"/>
      <c r="U792" s="81">
        <f t="shared" si="71"/>
        <v>0</v>
      </c>
      <c r="V792" s="81"/>
      <c r="W792" s="81">
        <f t="shared" si="72"/>
        <v>0</v>
      </c>
      <c r="X792" s="81"/>
      <c r="Y792" s="81">
        <f t="shared" si="73"/>
        <v>0</v>
      </c>
      <c r="Z792" s="81"/>
      <c r="AA792" s="81"/>
      <c r="AB792" s="81"/>
      <c r="AC792" s="62"/>
    </row>
    <row r="793" spans="1:30" s="77" customFormat="1" x14ac:dyDescent="0.25">
      <c r="A793" s="62">
        <v>790</v>
      </c>
      <c r="B793" s="62">
        <v>7002</v>
      </c>
      <c r="C793" s="62">
        <v>2</v>
      </c>
      <c r="D793" s="77" t="s">
        <v>800</v>
      </c>
      <c r="E793" s="77" t="s">
        <v>72</v>
      </c>
      <c r="F793" s="62"/>
      <c r="G793" s="62" t="s">
        <v>52</v>
      </c>
      <c r="H793" s="77" t="s">
        <v>73</v>
      </c>
      <c r="I793" s="62">
        <v>1</v>
      </c>
      <c r="J793" s="62">
        <v>1</v>
      </c>
      <c r="K793" s="62" t="s">
        <v>47</v>
      </c>
      <c r="L793" s="62" t="s">
        <v>61</v>
      </c>
      <c r="M793" s="62" t="s">
        <v>53</v>
      </c>
      <c r="N793" s="62" t="s">
        <v>60</v>
      </c>
      <c r="O793" s="62"/>
      <c r="P793" s="62"/>
      <c r="Q793" s="62"/>
      <c r="R793" s="81"/>
      <c r="S793" s="81">
        <f t="shared" si="70"/>
        <v>0</v>
      </c>
      <c r="T793" s="81"/>
      <c r="U793" s="81">
        <f t="shared" si="71"/>
        <v>0</v>
      </c>
      <c r="V793" s="81"/>
      <c r="W793" s="81">
        <f t="shared" si="72"/>
        <v>0</v>
      </c>
      <c r="X793" s="81"/>
      <c r="Y793" s="81">
        <f t="shared" si="73"/>
        <v>0</v>
      </c>
      <c r="Z793" s="81"/>
      <c r="AA793" s="81"/>
      <c r="AB793" s="81"/>
      <c r="AC793" s="62"/>
    </row>
    <row r="794" spans="1:30" s="77" customFormat="1" x14ac:dyDescent="0.25">
      <c r="A794" s="62">
        <v>791</v>
      </c>
      <c r="B794" s="62">
        <v>7003</v>
      </c>
      <c r="C794" s="62">
        <v>2</v>
      </c>
      <c r="D794" s="77" t="s">
        <v>800</v>
      </c>
      <c r="E794" s="77" t="s">
        <v>74</v>
      </c>
      <c r="F794" s="62"/>
      <c r="G794" s="62" t="s">
        <v>76</v>
      </c>
      <c r="H794" s="77" t="s">
        <v>75</v>
      </c>
      <c r="I794" s="62">
        <v>1</v>
      </c>
      <c r="J794" s="62">
        <v>1</v>
      </c>
      <c r="K794" s="62" t="s">
        <v>47</v>
      </c>
      <c r="L794" s="62" t="s">
        <v>61</v>
      </c>
      <c r="M794" s="62" t="s">
        <v>53</v>
      </c>
      <c r="N794" s="62" t="s">
        <v>60</v>
      </c>
      <c r="O794" s="62"/>
      <c r="P794" s="62"/>
      <c r="Q794" s="62"/>
      <c r="R794" s="81"/>
      <c r="S794" s="81">
        <f t="shared" si="70"/>
        <v>0</v>
      </c>
      <c r="T794" s="81"/>
      <c r="U794" s="81">
        <f t="shared" si="71"/>
        <v>0</v>
      </c>
      <c r="V794" s="81"/>
      <c r="W794" s="81">
        <f t="shared" si="72"/>
        <v>0</v>
      </c>
      <c r="X794" s="81"/>
      <c r="Y794" s="81">
        <f t="shared" si="73"/>
        <v>0</v>
      </c>
      <c r="Z794" s="81"/>
      <c r="AA794" s="81"/>
      <c r="AB794" s="81"/>
      <c r="AC794" s="62"/>
    </row>
    <row r="795" spans="1:30" s="77" customFormat="1" x14ac:dyDescent="0.25">
      <c r="A795" s="61">
        <v>792</v>
      </c>
      <c r="B795" s="61">
        <v>142</v>
      </c>
      <c r="C795" s="61">
        <v>1</v>
      </c>
      <c r="D795" s="76" t="s">
        <v>49</v>
      </c>
      <c r="E795" s="76" t="s">
        <v>802</v>
      </c>
      <c r="F795" s="61" t="s">
        <v>23</v>
      </c>
      <c r="G795" s="61" t="s">
        <v>52</v>
      </c>
      <c r="H795" s="76" t="s">
        <v>803</v>
      </c>
      <c r="I795" s="61">
        <v>1</v>
      </c>
      <c r="J795" s="61">
        <v>1</v>
      </c>
      <c r="K795" s="61" t="s">
        <v>47</v>
      </c>
      <c r="L795" s="61" t="s">
        <v>51</v>
      </c>
      <c r="M795" s="61" t="s">
        <v>53</v>
      </c>
      <c r="N795" s="61" t="s">
        <v>48</v>
      </c>
      <c r="O795" s="61" t="s">
        <v>991</v>
      </c>
      <c r="P795" s="61" t="s">
        <v>792</v>
      </c>
      <c r="Q795" s="61" t="s">
        <v>804</v>
      </c>
      <c r="R795" s="80">
        <f>VLOOKUP(E:E,'[1]853-334065-009'!$A:$F,6,0)</f>
        <v>26.35</v>
      </c>
      <c r="S795" s="80">
        <f t="shared" si="70"/>
        <v>26.35</v>
      </c>
      <c r="T795" s="80">
        <f>VLOOKUP(E:E,'[1]853-334065-009'!$A:$H,8,0)</f>
        <v>26.35</v>
      </c>
      <c r="U795" s="80">
        <f t="shared" si="71"/>
        <v>26.35</v>
      </c>
      <c r="V795" s="80">
        <f>VLOOKUP(E:E,'[1]853-334065-009'!$A:$J,10,0)</f>
        <v>26.35</v>
      </c>
      <c r="W795" s="80">
        <f t="shared" si="72"/>
        <v>26.35</v>
      </c>
      <c r="X795" s="80">
        <f>VLOOKUP(E:E,'[1]853-334065-009'!$A:$L,12,0)</f>
        <v>26.35</v>
      </c>
      <c r="Y795" s="80">
        <f t="shared" si="73"/>
        <v>26.35</v>
      </c>
      <c r="Z795" s="80">
        <f>VLOOKUP(E:E,'[2]costed bom'!$E$2:$AA$941,23,0)</f>
        <v>31</v>
      </c>
      <c r="AA795" s="80">
        <f t="shared" ref="AA795:AA800" si="76">J795*Z795</f>
        <v>31</v>
      </c>
      <c r="AB795" s="80">
        <f t="shared" ref="AB795:AB800" si="77">Y795-AA795</f>
        <v>-4.6499999999999986</v>
      </c>
      <c r="AC795" s="61">
        <v>84</v>
      </c>
      <c r="AD795" s="76" t="s">
        <v>955</v>
      </c>
    </row>
    <row r="796" spans="1:30" s="77" customFormat="1" x14ac:dyDescent="0.25">
      <c r="A796" s="61">
        <v>793</v>
      </c>
      <c r="B796" s="61">
        <v>143</v>
      </c>
      <c r="C796" s="61">
        <v>1</v>
      </c>
      <c r="D796" s="76" t="s">
        <v>49</v>
      </c>
      <c r="E796" s="76" t="s">
        <v>805</v>
      </c>
      <c r="F796" s="61" t="s">
        <v>23</v>
      </c>
      <c r="G796" s="61" t="s">
        <v>52</v>
      </c>
      <c r="H796" s="76" t="s">
        <v>806</v>
      </c>
      <c r="I796" s="61">
        <v>1</v>
      </c>
      <c r="J796" s="61">
        <v>1</v>
      </c>
      <c r="K796" s="61" t="s">
        <v>47</v>
      </c>
      <c r="L796" s="61" t="s">
        <v>61</v>
      </c>
      <c r="M796" s="61" t="s">
        <v>53</v>
      </c>
      <c r="N796" s="61" t="s">
        <v>48</v>
      </c>
      <c r="O796" s="61" t="s">
        <v>991</v>
      </c>
      <c r="P796" s="61" t="s">
        <v>792</v>
      </c>
      <c r="Q796" s="61" t="s">
        <v>807</v>
      </c>
      <c r="R796" s="80">
        <f>VLOOKUP(E:E,'[1]853-334065-009'!$A:$F,6,0)</f>
        <v>1.82</v>
      </c>
      <c r="S796" s="80">
        <f t="shared" si="70"/>
        <v>1.82</v>
      </c>
      <c r="T796" s="80">
        <f>VLOOKUP(E:E,'[1]853-334065-009'!$A:$H,8,0)</f>
        <v>1.82</v>
      </c>
      <c r="U796" s="80">
        <f t="shared" si="71"/>
        <v>1.82</v>
      </c>
      <c r="V796" s="80">
        <f>VLOOKUP(E:E,'[1]853-334065-009'!$A:$J,10,0)</f>
        <v>1.82</v>
      </c>
      <c r="W796" s="80">
        <f t="shared" si="72"/>
        <v>1.82</v>
      </c>
      <c r="X796" s="80">
        <f>VLOOKUP(E:E,'[1]853-334065-009'!$A:$L,12,0)</f>
        <v>1.82</v>
      </c>
      <c r="Y796" s="80">
        <f t="shared" si="73"/>
        <v>1.82</v>
      </c>
      <c r="Z796" s="80">
        <f>VLOOKUP(E:E,'[2]costed bom'!$E$2:$AA$941,23,0)</f>
        <v>1.8</v>
      </c>
      <c r="AA796" s="80">
        <f t="shared" si="76"/>
        <v>1.8</v>
      </c>
      <c r="AB796" s="80">
        <f t="shared" si="77"/>
        <v>2.0000000000000018E-2</v>
      </c>
      <c r="AC796" s="61">
        <v>84</v>
      </c>
      <c r="AD796" s="76" t="s">
        <v>955</v>
      </c>
    </row>
    <row r="797" spans="1:30" s="77" customFormat="1" x14ac:dyDescent="0.25">
      <c r="A797" s="61">
        <v>794</v>
      </c>
      <c r="B797" s="61">
        <v>144</v>
      </c>
      <c r="C797" s="61">
        <v>1</v>
      </c>
      <c r="D797" s="76" t="s">
        <v>49</v>
      </c>
      <c r="E797" s="76" t="s">
        <v>808</v>
      </c>
      <c r="F797" s="61" t="s">
        <v>23</v>
      </c>
      <c r="G797" s="61" t="s">
        <v>56</v>
      </c>
      <c r="H797" s="76" t="s">
        <v>809</v>
      </c>
      <c r="I797" s="61">
        <v>1</v>
      </c>
      <c r="J797" s="61">
        <v>1</v>
      </c>
      <c r="K797" s="61" t="s">
        <v>47</v>
      </c>
      <c r="L797" s="61" t="s">
        <v>61</v>
      </c>
      <c r="M797" s="61" t="s">
        <v>130</v>
      </c>
      <c r="N797" s="61" t="s">
        <v>48</v>
      </c>
      <c r="O797" s="61" t="s">
        <v>992</v>
      </c>
      <c r="P797" s="61" t="s">
        <v>792</v>
      </c>
      <c r="Q797" s="61" t="s">
        <v>810</v>
      </c>
      <c r="R797" s="80">
        <f>VLOOKUP(E:E,'[1]853-334065-009'!$A:$F,6,0)</f>
        <v>0.89</v>
      </c>
      <c r="S797" s="80">
        <f t="shared" si="70"/>
        <v>0.89</v>
      </c>
      <c r="T797" s="80">
        <f>VLOOKUP(E:E,'[1]853-334065-009'!$A:$H,8,0)</f>
        <v>0.89</v>
      </c>
      <c r="U797" s="80">
        <f t="shared" si="71"/>
        <v>0.89</v>
      </c>
      <c r="V797" s="80">
        <f>VLOOKUP(E:E,'[1]853-334065-009'!$A:$J,10,0)</f>
        <v>0.89</v>
      </c>
      <c r="W797" s="80">
        <f t="shared" si="72"/>
        <v>0.89</v>
      </c>
      <c r="X797" s="80">
        <f>VLOOKUP(E:E,'[1]853-334065-009'!$A:$L,12,0)</f>
        <v>0.89</v>
      </c>
      <c r="Y797" s="80">
        <f t="shared" si="73"/>
        <v>0.89</v>
      </c>
      <c r="Z797" s="80">
        <f>VLOOKUP(E:E,'[2]costed bom'!$E$2:$AA$941,23,0)</f>
        <v>0.88</v>
      </c>
      <c r="AA797" s="80">
        <f t="shared" si="76"/>
        <v>0.88</v>
      </c>
      <c r="AB797" s="80">
        <f t="shared" si="77"/>
        <v>1.0000000000000009E-2</v>
      </c>
      <c r="AC797" s="61">
        <v>56</v>
      </c>
      <c r="AD797" s="76" t="s">
        <v>955</v>
      </c>
    </row>
    <row r="798" spans="1:30" s="77" customFormat="1" x14ac:dyDescent="0.25">
      <c r="A798" s="61">
        <v>795</v>
      </c>
      <c r="B798" s="61">
        <v>146</v>
      </c>
      <c r="C798" s="61">
        <v>1</v>
      </c>
      <c r="D798" s="76" t="s">
        <v>49</v>
      </c>
      <c r="E798" s="76" t="s">
        <v>811</v>
      </c>
      <c r="F798" s="61" t="s">
        <v>972</v>
      </c>
      <c r="G798" s="61" t="s">
        <v>57</v>
      </c>
      <c r="H798" s="76" t="s">
        <v>812</v>
      </c>
      <c r="I798" s="61">
        <v>2</v>
      </c>
      <c r="J798" s="61">
        <v>2</v>
      </c>
      <c r="K798" s="61" t="s">
        <v>47</v>
      </c>
      <c r="L798" s="61" t="s">
        <v>51</v>
      </c>
      <c r="M798" s="61" t="s">
        <v>53</v>
      </c>
      <c r="N798" s="61" t="s">
        <v>48</v>
      </c>
      <c r="O798" s="61" t="s">
        <v>118</v>
      </c>
      <c r="P798" s="61" t="s">
        <v>125</v>
      </c>
      <c r="Q798" s="61" t="s">
        <v>125</v>
      </c>
      <c r="R798" s="80">
        <f>VLOOKUP(E:E,'[1]853-334065-009'!$A:$F,6,0)</f>
        <v>0.06</v>
      </c>
      <c r="S798" s="80">
        <f t="shared" si="70"/>
        <v>0.12</v>
      </c>
      <c r="T798" s="80">
        <f>VLOOKUP(E:E,'[1]853-334065-009'!$A:$H,8,0)</f>
        <v>0.06</v>
      </c>
      <c r="U798" s="80">
        <f t="shared" si="71"/>
        <v>0.12</v>
      </c>
      <c r="V798" s="80">
        <f>VLOOKUP(E:E,'[1]853-334065-009'!$A:$J,10,0)</f>
        <v>0.06</v>
      </c>
      <c r="W798" s="80">
        <f t="shared" si="72"/>
        <v>0.12</v>
      </c>
      <c r="X798" s="80">
        <f>VLOOKUP(E:E,'[1]853-334065-009'!$A:$L,12,0)</f>
        <v>0.06</v>
      </c>
      <c r="Y798" s="80">
        <f t="shared" si="73"/>
        <v>0.12</v>
      </c>
      <c r="Z798" s="80">
        <f>VLOOKUP(E:E,'[2]costed bom'!$E$2:$AA$941,23,0)</f>
        <v>0.01</v>
      </c>
      <c r="AA798" s="80">
        <f t="shared" si="76"/>
        <v>0.02</v>
      </c>
      <c r="AB798" s="80">
        <f t="shared" si="77"/>
        <v>9.9999999999999992E-2</v>
      </c>
      <c r="AC798" s="61">
        <v>35</v>
      </c>
      <c r="AD798" s="76" t="s">
        <v>955</v>
      </c>
    </row>
    <row r="799" spans="1:30" s="77" customFormat="1" x14ac:dyDescent="0.25">
      <c r="A799" s="61">
        <v>796</v>
      </c>
      <c r="B799" s="61">
        <v>147</v>
      </c>
      <c r="C799" s="61">
        <v>1</v>
      </c>
      <c r="D799" s="76" t="s">
        <v>49</v>
      </c>
      <c r="E799" s="76" t="s">
        <v>813</v>
      </c>
      <c r="F799" s="61" t="s">
        <v>972</v>
      </c>
      <c r="G799" s="61" t="s">
        <v>52</v>
      </c>
      <c r="H799" s="76" t="s">
        <v>814</v>
      </c>
      <c r="I799" s="61">
        <v>4</v>
      </c>
      <c r="J799" s="61">
        <v>4</v>
      </c>
      <c r="K799" s="61" t="s">
        <v>47</v>
      </c>
      <c r="L799" s="61" t="s">
        <v>61</v>
      </c>
      <c r="M799" s="61" t="s">
        <v>53</v>
      </c>
      <c r="N799" s="61" t="s">
        <v>48</v>
      </c>
      <c r="O799" s="61" t="s">
        <v>978</v>
      </c>
      <c r="P799" s="61" t="s">
        <v>122</v>
      </c>
      <c r="Q799" s="61" t="s">
        <v>121</v>
      </c>
      <c r="R799" s="80">
        <f>VLOOKUP(E:E,'[1]853-334065-009'!$A:$F,6,0)</f>
        <v>7.415999999999999E-2</v>
      </c>
      <c r="S799" s="80">
        <f t="shared" si="70"/>
        <v>0.29663999999999996</v>
      </c>
      <c r="T799" s="80">
        <f>VLOOKUP(E:E,'[1]853-334065-009'!$A:$H,8,0)</f>
        <v>7.415999999999999E-2</v>
      </c>
      <c r="U799" s="80">
        <f t="shared" si="71"/>
        <v>0.29663999999999996</v>
      </c>
      <c r="V799" s="80">
        <f>VLOOKUP(E:E,'[1]853-334065-009'!$A:$J,10,0)</f>
        <v>7.415999999999999E-2</v>
      </c>
      <c r="W799" s="80">
        <f t="shared" si="72"/>
        <v>0.29663999999999996</v>
      </c>
      <c r="X799" s="80">
        <f>VLOOKUP(E:E,'[1]853-334065-009'!$A:$L,12,0)</f>
        <v>7.415999999999999E-2</v>
      </c>
      <c r="Y799" s="80">
        <f t="shared" si="73"/>
        <v>0.29663999999999996</v>
      </c>
      <c r="Z799" s="80">
        <f>VLOOKUP(E:E,'[2]costed bom'!$E$2:$AA$941,23,0)</f>
        <v>7.0000000000000007E-2</v>
      </c>
      <c r="AA799" s="80">
        <f t="shared" si="76"/>
        <v>0.28000000000000003</v>
      </c>
      <c r="AB799" s="80">
        <f t="shared" si="77"/>
        <v>1.6639999999999933E-2</v>
      </c>
      <c r="AC799" s="61">
        <v>56</v>
      </c>
      <c r="AD799" s="76" t="s">
        <v>955</v>
      </c>
    </row>
    <row r="800" spans="1:30" s="77" customFormat="1" x14ac:dyDescent="0.25">
      <c r="A800" s="61">
        <v>797</v>
      </c>
      <c r="B800" s="61">
        <v>150</v>
      </c>
      <c r="C800" s="61">
        <v>1</v>
      </c>
      <c r="D800" s="76" t="s">
        <v>49</v>
      </c>
      <c r="E800" s="76" t="s">
        <v>815</v>
      </c>
      <c r="F800" s="61" t="s">
        <v>971</v>
      </c>
      <c r="G800" s="61" t="s">
        <v>52</v>
      </c>
      <c r="H800" s="76" t="s">
        <v>816</v>
      </c>
      <c r="I800" s="61">
        <v>1</v>
      </c>
      <c r="J800" s="61">
        <v>1</v>
      </c>
      <c r="K800" s="61" t="s">
        <v>47</v>
      </c>
      <c r="L800" s="61" t="s">
        <v>51</v>
      </c>
      <c r="M800" s="61" t="s">
        <v>53</v>
      </c>
      <c r="N800" s="61" t="s">
        <v>48</v>
      </c>
      <c r="O800" s="61" t="s">
        <v>969</v>
      </c>
      <c r="P800" s="61"/>
      <c r="Q800" s="61"/>
      <c r="R800" s="80">
        <f>VLOOKUP(E:E,'[1]853-334065-009'!$A:$F,6,0)</f>
        <v>20.1096</v>
      </c>
      <c r="S800" s="80">
        <f t="shared" si="70"/>
        <v>20.1096</v>
      </c>
      <c r="T800" s="80">
        <f>VLOOKUP(E:E,'[1]853-334065-009'!$A:$H,8,0)</f>
        <v>19.580400000000001</v>
      </c>
      <c r="U800" s="80">
        <f t="shared" si="71"/>
        <v>19.580400000000001</v>
      </c>
      <c r="V800" s="80">
        <f>VLOOKUP(E:E,'[1]853-334065-009'!$A:$J,10,0)</f>
        <v>19.051200000000001</v>
      </c>
      <c r="W800" s="80">
        <f t="shared" si="72"/>
        <v>19.051200000000001</v>
      </c>
      <c r="X800" s="80">
        <f>VLOOKUP(E:E,'[1]853-334065-009'!$A:$L,12,0)</f>
        <v>18.522000000000002</v>
      </c>
      <c r="Y800" s="80">
        <f t="shared" si="73"/>
        <v>18.522000000000002</v>
      </c>
      <c r="Z800" s="80">
        <f>VLOOKUP(E:E,'[2]costed bom'!$E$2:$AA$941,23,0)</f>
        <v>45</v>
      </c>
      <c r="AA800" s="80">
        <f t="shared" si="76"/>
        <v>45</v>
      </c>
      <c r="AB800" s="80">
        <f t="shared" si="77"/>
        <v>-26.477999999999998</v>
      </c>
      <c r="AC800" s="61">
        <v>154</v>
      </c>
      <c r="AD800" s="76" t="s">
        <v>955</v>
      </c>
    </row>
    <row r="801" spans="1:29" s="77" customFormat="1" x14ac:dyDescent="0.25">
      <c r="A801" s="62">
        <v>798</v>
      </c>
      <c r="B801" s="62">
        <v>1</v>
      </c>
      <c r="C801" s="62">
        <v>2</v>
      </c>
      <c r="D801" s="77" t="s">
        <v>815</v>
      </c>
      <c r="E801" s="77" t="s">
        <v>585</v>
      </c>
      <c r="F801" s="62"/>
      <c r="G801" s="62" t="s">
        <v>62</v>
      </c>
      <c r="H801" s="77" t="s">
        <v>568</v>
      </c>
      <c r="I801" s="62">
        <v>1</v>
      </c>
      <c r="J801" s="62">
        <v>1</v>
      </c>
      <c r="K801" s="62" t="s">
        <v>47</v>
      </c>
      <c r="L801" s="62" t="s">
        <v>61</v>
      </c>
      <c r="M801" s="62" t="s">
        <v>53</v>
      </c>
      <c r="N801" s="62" t="s">
        <v>48</v>
      </c>
      <c r="O801" s="62"/>
      <c r="P801" s="62" t="s">
        <v>569</v>
      </c>
      <c r="Q801" s="62">
        <v>1727040096</v>
      </c>
      <c r="R801" s="81"/>
      <c r="S801" s="81">
        <f t="shared" si="70"/>
        <v>0</v>
      </c>
      <c r="T801" s="81"/>
      <c r="U801" s="81">
        <f t="shared" si="71"/>
        <v>0</v>
      </c>
      <c r="V801" s="81"/>
      <c r="W801" s="81">
        <f t="shared" si="72"/>
        <v>0</v>
      </c>
      <c r="X801" s="81"/>
      <c r="Y801" s="81">
        <f t="shared" si="73"/>
        <v>0</v>
      </c>
      <c r="Z801" s="81"/>
      <c r="AA801" s="81"/>
      <c r="AB801" s="81"/>
      <c r="AC801" s="62"/>
    </row>
    <row r="802" spans="1:29" s="77" customFormat="1" x14ac:dyDescent="0.25">
      <c r="A802" s="62">
        <v>799</v>
      </c>
      <c r="B802" s="62">
        <v>2</v>
      </c>
      <c r="C802" s="62">
        <v>2</v>
      </c>
      <c r="D802" s="77" t="s">
        <v>815</v>
      </c>
      <c r="E802" s="77" t="s">
        <v>194</v>
      </c>
      <c r="F802" s="62"/>
      <c r="G802" s="62" t="s">
        <v>56</v>
      </c>
      <c r="H802" s="77" t="s">
        <v>195</v>
      </c>
      <c r="I802" s="62">
        <v>1</v>
      </c>
      <c r="J802" s="62">
        <v>1</v>
      </c>
      <c r="K802" s="62" t="s">
        <v>47</v>
      </c>
      <c r="L802" s="62" t="s">
        <v>61</v>
      </c>
      <c r="M802" s="62" t="s">
        <v>53</v>
      </c>
      <c r="N802" s="62" t="s">
        <v>48</v>
      </c>
      <c r="O802" s="62"/>
      <c r="P802" s="62" t="s">
        <v>197</v>
      </c>
      <c r="Q802" s="62" t="s">
        <v>196</v>
      </c>
      <c r="R802" s="81"/>
      <c r="S802" s="81">
        <f t="shared" si="70"/>
        <v>0</v>
      </c>
      <c r="T802" s="81"/>
      <c r="U802" s="81">
        <f t="shared" si="71"/>
        <v>0</v>
      </c>
      <c r="V802" s="81"/>
      <c r="W802" s="81">
        <f t="shared" si="72"/>
        <v>0</v>
      </c>
      <c r="X802" s="81"/>
      <c r="Y802" s="81">
        <f t="shared" si="73"/>
        <v>0</v>
      </c>
      <c r="Z802" s="81"/>
      <c r="AA802" s="81"/>
      <c r="AB802" s="81"/>
      <c r="AC802" s="62"/>
    </row>
    <row r="803" spans="1:29" s="77" customFormat="1" x14ac:dyDescent="0.25">
      <c r="A803" s="62">
        <v>800</v>
      </c>
      <c r="B803" s="62">
        <v>3</v>
      </c>
      <c r="C803" s="62">
        <v>2</v>
      </c>
      <c r="D803" s="77" t="s">
        <v>815</v>
      </c>
      <c r="E803" s="77" t="s">
        <v>325</v>
      </c>
      <c r="F803" s="62"/>
      <c r="G803" s="62" t="s">
        <v>52</v>
      </c>
      <c r="H803" s="77" t="s">
        <v>326</v>
      </c>
      <c r="I803" s="62">
        <v>8</v>
      </c>
      <c r="J803" s="62">
        <v>8</v>
      </c>
      <c r="K803" s="62" t="s">
        <v>47</v>
      </c>
      <c r="L803" s="62" t="s">
        <v>61</v>
      </c>
      <c r="M803" s="62" t="s">
        <v>53</v>
      </c>
      <c r="N803" s="62" t="s">
        <v>48</v>
      </c>
      <c r="O803" s="62"/>
      <c r="P803" s="62" t="s">
        <v>197</v>
      </c>
      <c r="Q803" s="62" t="s">
        <v>203</v>
      </c>
      <c r="R803" s="81"/>
      <c r="S803" s="81">
        <f t="shared" si="70"/>
        <v>0</v>
      </c>
      <c r="T803" s="81"/>
      <c r="U803" s="81">
        <f t="shared" si="71"/>
        <v>0</v>
      </c>
      <c r="V803" s="81"/>
      <c r="W803" s="81">
        <f t="shared" si="72"/>
        <v>0</v>
      </c>
      <c r="X803" s="81"/>
      <c r="Y803" s="81">
        <f t="shared" si="73"/>
        <v>0</v>
      </c>
      <c r="Z803" s="81"/>
      <c r="AA803" s="81"/>
      <c r="AB803" s="81"/>
      <c r="AC803" s="62"/>
    </row>
    <row r="804" spans="1:29" s="77" customFormat="1" x14ac:dyDescent="0.25">
      <c r="A804" s="62">
        <v>801</v>
      </c>
      <c r="B804" s="62">
        <v>4</v>
      </c>
      <c r="C804" s="62">
        <v>2</v>
      </c>
      <c r="D804" s="77" t="s">
        <v>815</v>
      </c>
      <c r="E804" s="77" t="s">
        <v>248</v>
      </c>
      <c r="F804" s="62"/>
      <c r="G804" s="62" t="s">
        <v>56</v>
      </c>
      <c r="H804" s="77" t="s">
        <v>249</v>
      </c>
      <c r="I804" s="62">
        <v>2</v>
      </c>
      <c r="J804" s="62">
        <v>2</v>
      </c>
      <c r="K804" s="62" t="s">
        <v>47</v>
      </c>
      <c r="L804" s="62" t="s">
        <v>61</v>
      </c>
      <c r="M804" s="62" t="s">
        <v>53</v>
      </c>
      <c r="N804" s="62" t="s">
        <v>48</v>
      </c>
      <c r="O804" s="62"/>
      <c r="P804" s="62" t="s">
        <v>232</v>
      </c>
      <c r="Q804" s="62">
        <v>1731120066</v>
      </c>
      <c r="R804" s="81"/>
      <c r="S804" s="81">
        <f t="shared" si="70"/>
        <v>0</v>
      </c>
      <c r="T804" s="81"/>
      <c r="U804" s="81">
        <f t="shared" si="71"/>
        <v>0</v>
      </c>
      <c r="V804" s="81"/>
      <c r="W804" s="81">
        <f t="shared" si="72"/>
        <v>0</v>
      </c>
      <c r="X804" s="81"/>
      <c r="Y804" s="81">
        <f t="shared" si="73"/>
        <v>0</v>
      </c>
      <c r="Z804" s="81"/>
      <c r="AA804" s="81"/>
      <c r="AB804" s="81"/>
      <c r="AC804" s="62"/>
    </row>
    <row r="805" spans="1:29" s="77" customFormat="1" x14ac:dyDescent="0.25">
      <c r="A805" s="62">
        <v>802</v>
      </c>
      <c r="B805" s="62">
        <v>5</v>
      </c>
      <c r="C805" s="62">
        <v>2</v>
      </c>
      <c r="D805" s="77" t="s">
        <v>815</v>
      </c>
      <c r="E805" s="77" t="s">
        <v>208</v>
      </c>
      <c r="F805" s="62"/>
      <c r="G805" s="62" t="s">
        <v>52</v>
      </c>
      <c r="H805" s="77" t="s">
        <v>209</v>
      </c>
      <c r="I805" s="62">
        <v>1</v>
      </c>
      <c r="J805" s="62">
        <v>1</v>
      </c>
      <c r="K805" s="62" t="s">
        <v>191</v>
      </c>
      <c r="L805" s="62" t="s">
        <v>61</v>
      </c>
      <c r="M805" s="62" t="s">
        <v>53</v>
      </c>
      <c r="N805" s="62" t="s">
        <v>48</v>
      </c>
      <c r="O805" s="62"/>
      <c r="P805" s="62" t="s">
        <v>211</v>
      </c>
      <c r="Q805" s="62" t="s">
        <v>210</v>
      </c>
      <c r="R805" s="81"/>
      <c r="S805" s="81">
        <f t="shared" si="70"/>
        <v>0</v>
      </c>
      <c r="T805" s="81"/>
      <c r="U805" s="81">
        <f t="shared" si="71"/>
        <v>0</v>
      </c>
      <c r="V805" s="81"/>
      <c r="W805" s="81">
        <f t="shared" si="72"/>
        <v>0</v>
      </c>
      <c r="X805" s="81"/>
      <c r="Y805" s="81">
        <f t="shared" si="73"/>
        <v>0</v>
      </c>
      <c r="Z805" s="81"/>
      <c r="AA805" s="81"/>
      <c r="AB805" s="81"/>
      <c r="AC805" s="62"/>
    </row>
    <row r="806" spans="1:29" s="77" customFormat="1" x14ac:dyDescent="0.25">
      <c r="A806" s="62">
        <v>803</v>
      </c>
      <c r="B806" s="62">
        <v>6</v>
      </c>
      <c r="C806" s="62">
        <v>2</v>
      </c>
      <c r="D806" s="77" t="s">
        <v>815</v>
      </c>
      <c r="E806" s="77" t="s">
        <v>219</v>
      </c>
      <c r="F806" s="62"/>
      <c r="G806" s="62" t="s">
        <v>52</v>
      </c>
      <c r="H806" s="77" t="s">
        <v>220</v>
      </c>
      <c r="I806" s="62">
        <v>0.5</v>
      </c>
      <c r="J806" s="62">
        <v>0.5</v>
      </c>
      <c r="K806" s="62" t="s">
        <v>191</v>
      </c>
      <c r="L806" s="62" t="s">
        <v>61</v>
      </c>
      <c r="M806" s="62" t="s">
        <v>53</v>
      </c>
      <c r="N806" s="62" t="s">
        <v>48</v>
      </c>
      <c r="O806" s="62"/>
      <c r="P806" s="62" t="s">
        <v>222</v>
      </c>
      <c r="Q806" s="62" t="s">
        <v>221</v>
      </c>
      <c r="R806" s="81"/>
      <c r="S806" s="81">
        <f t="shared" si="70"/>
        <v>0</v>
      </c>
      <c r="T806" s="81"/>
      <c r="U806" s="81">
        <f t="shared" si="71"/>
        <v>0</v>
      </c>
      <c r="V806" s="81"/>
      <c r="W806" s="81">
        <f t="shared" si="72"/>
        <v>0</v>
      </c>
      <c r="X806" s="81"/>
      <c r="Y806" s="81">
        <f t="shared" si="73"/>
        <v>0</v>
      </c>
      <c r="Z806" s="81"/>
      <c r="AA806" s="81"/>
      <c r="AB806" s="81"/>
      <c r="AC806" s="62"/>
    </row>
    <row r="807" spans="1:29" s="77" customFormat="1" x14ac:dyDescent="0.25">
      <c r="A807" s="62">
        <v>804</v>
      </c>
      <c r="B807" s="62">
        <v>7</v>
      </c>
      <c r="C807" s="62">
        <v>2</v>
      </c>
      <c r="D807" s="77" t="s">
        <v>815</v>
      </c>
      <c r="E807" s="77" t="s">
        <v>216</v>
      </c>
      <c r="F807" s="62"/>
      <c r="G807" s="62" t="s">
        <v>52</v>
      </c>
      <c r="H807" s="77" t="s">
        <v>217</v>
      </c>
      <c r="I807" s="62">
        <v>2</v>
      </c>
      <c r="J807" s="62">
        <v>2</v>
      </c>
      <c r="K807" s="62" t="s">
        <v>47</v>
      </c>
      <c r="L807" s="62" t="s">
        <v>61</v>
      </c>
      <c r="M807" s="62" t="s">
        <v>53</v>
      </c>
      <c r="N807" s="62" t="s">
        <v>48</v>
      </c>
      <c r="O807" s="62"/>
      <c r="P807" s="62" t="s">
        <v>211</v>
      </c>
      <c r="Q807" s="62" t="s">
        <v>218</v>
      </c>
      <c r="R807" s="81"/>
      <c r="S807" s="81">
        <f t="shared" si="70"/>
        <v>0</v>
      </c>
      <c r="T807" s="81"/>
      <c r="U807" s="81">
        <f t="shared" si="71"/>
        <v>0</v>
      </c>
      <c r="V807" s="81"/>
      <c r="W807" s="81">
        <f t="shared" si="72"/>
        <v>0</v>
      </c>
      <c r="X807" s="81"/>
      <c r="Y807" s="81">
        <f t="shared" si="73"/>
        <v>0</v>
      </c>
      <c r="Z807" s="81"/>
      <c r="AA807" s="81"/>
      <c r="AB807" s="81"/>
      <c r="AC807" s="62"/>
    </row>
    <row r="808" spans="1:29" s="77" customFormat="1" x14ac:dyDescent="0.25">
      <c r="A808" s="62">
        <v>805</v>
      </c>
      <c r="B808" s="62">
        <v>9</v>
      </c>
      <c r="C808" s="62">
        <v>2</v>
      </c>
      <c r="D808" s="77" t="s">
        <v>815</v>
      </c>
      <c r="E808" s="77" t="s">
        <v>817</v>
      </c>
      <c r="F808" s="62"/>
      <c r="G808" s="62" t="s">
        <v>52</v>
      </c>
      <c r="H808" s="77" t="s">
        <v>818</v>
      </c>
      <c r="I808" s="62">
        <v>1.75</v>
      </c>
      <c r="J808" s="62">
        <v>1.75</v>
      </c>
      <c r="K808" s="62" t="s">
        <v>191</v>
      </c>
      <c r="L808" s="62" t="s">
        <v>61</v>
      </c>
      <c r="M808" s="62" t="s">
        <v>53</v>
      </c>
      <c r="N808" s="62" t="s">
        <v>48</v>
      </c>
      <c r="O808" s="62"/>
      <c r="P808" s="62" t="s">
        <v>193</v>
      </c>
      <c r="Q808" s="62" t="s">
        <v>229</v>
      </c>
      <c r="R808" s="81"/>
      <c r="S808" s="81">
        <f t="shared" si="70"/>
        <v>0</v>
      </c>
      <c r="T808" s="81"/>
      <c r="U808" s="81">
        <f t="shared" si="71"/>
        <v>0</v>
      </c>
      <c r="V808" s="81"/>
      <c r="W808" s="81">
        <f t="shared" si="72"/>
        <v>0</v>
      </c>
      <c r="X808" s="81"/>
      <c r="Y808" s="81">
        <f t="shared" si="73"/>
        <v>0</v>
      </c>
      <c r="Z808" s="81"/>
      <c r="AA808" s="81"/>
      <c r="AB808" s="81"/>
      <c r="AC808" s="62"/>
    </row>
    <row r="809" spans="1:29" s="77" customFormat="1" x14ac:dyDescent="0.25">
      <c r="A809" s="62">
        <v>806</v>
      </c>
      <c r="B809" s="62">
        <v>11</v>
      </c>
      <c r="C809" s="62">
        <v>2</v>
      </c>
      <c r="D809" s="77" t="s">
        <v>815</v>
      </c>
      <c r="E809" s="77" t="s">
        <v>819</v>
      </c>
      <c r="F809" s="62"/>
      <c r="G809" s="62" t="s">
        <v>52</v>
      </c>
      <c r="H809" s="77" t="s">
        <v>820</v>
      </c>
      <c r="I809" s="62">
        <v>1</v>
      </c>
      <c r="J809" s="62">
        <v>1</v>
      </c>
      <c r="K809" s="62" t="s">
        <v>47</v>
      </c>
      <c r="L809" s="62" t="s">
        <v>61</v>
      </c>
      <c r="M809" s="62" t="s">
        <v>53</v>
      </c>
      <c r="N809" s="62" t="s">
        <v>48</v>
      </c>
      <c r="O809" s="62"/>
      <c r="P809" s="62" t="s">
        <v>792</v>
      </c>
      <c r="Q809" s="62" t="s">
        <v>821</v>
      </c>
      <c r="R809" s="81"/>
      <c r="S809" s="81">
        <f t="shared" si="70"/>
        <v>0</v>
      </c>
      <c r="T809" s="81"/>
      <c r="U809" s="81">
        <f t="shared" si="71"/>
        <v>0</v>
      </c>
      <c r="V809" s="81"/>
      <c r="W809" s="81">
        <f t="shared" si="72"/>
        <v>0</v>
      </c>
      <c r="X809" s="81"/>
      <c r="Y809" s="81">
        <f t="shared" si="73"/>
        <v>0</v>
      </c>
      <c r="Z809" s="81"/>
      <c r="AA809" s="81"/>
      <c r="AB809" s="81"/>
      <c r="AC809" s="62"/>
    </row>
    <row r="810" spans="1:29" s="77" customFormat="1" x14ac:dyDescent="0.25">
      <c r="A810" s="62">
        <v>807</v>
      </c>
      <c r="B810" s="62">
        <v>7000</v>
      </c>
      <c r="C810" s="62">
        <v>2</v>
      </c>
      <c r="D810" s="77" t="s">
        <v>815</v>
      </c>
      <c r="E810" s="77" t="s">
        <v>253</v>
      </c>
      <c r="F810" s="62"/>
      <c r="G810" s="62" t="s">
        <v>255</v>
      </c>
      <c r="H810" s="77" t="s">
        <v>254</v>
      </c>
      <c r="I810" s="62">
        <v>1</v>
      </c>
      <c r="J810" s="62">
        <v>1</v>
      </c>
      <c r="K810" s="62" t="s">
        <v>47</v>
      </c>
      <c r="L810" s="62" t="s">
        <v>61</v>
      </c>
      <c r="M810" s="62" t="s">
        <v>53</v>
      </c>
      <c r="N810" s="62" t="s">
        <v>60</v>
      </c>
      <c r="O810" s="62"/>
      <c r="P810" s="62"/>
      <c r="Q810" s="62"/>
      <c r="R810" s="81"/>
      <c r="S810" s="81">
        <f t="shared" si="70"/>
        <v>0</v>
      </c>
      <c r="T810" s="81"/>
      <c r="U810" s="81">
        <f t="shared" si="71"/>
        <v>0</v>
      </c>
      <c r="V810" s="81"/>
      <c r="W810" s="81">
        <f t="shared" si="72"/>
        <v>0</v>
      </c>
      <c r="X810" s="81"/>
      <c r="Y810" s="81">
        <f t="shared" si="73"/>
        <v>0</v>
      </c>
      <c r="Z810" s="81"/>
      <c r="AA810" s="81"/>
      <c r="AB810" s="81"/>
      <c r="AC810" s="62"/>
    </row>
    <row r="811" spans="1:29" s="77" customFormat="1" x14ac:dyDescent="0.25">
      <c r="A811" s="62">
        <v>808</v>
      </c>
      <c r="B811" s="62">
        <v>7000</v>
      </c>
      <c r="C811" s="62">
        <v>3</v>
      </c>
      <c r="D811" s="77" t="s">
        <v>253</v>
      </c>
      <c r="E811" s="77" t="s">
        <v>77</v>
      </c>
      <c r="F811" s="62"/>
      <c r="G811" s="62" t="s">
        <v>79</v>
      </c>
      <c r="H811" s="77" t="s">
        <v>78</v>
      </c>
      <c r="I811" s="62">
        <v>1</v>
      </c>
      <c r="J811" s="62">
        <v>1</v>
      </c>
      <c r="K811" s="62" t="s">
        <v>47</v>
      </c>
      <c r="L811" s="62" t="s">
        <v>61</v>
      </c>
      <c r="M811" s="62" t="s">
        <v>53</v>
      </c>
      <c r="N811" s="62" t="s">
        <v>60</v>
      </c>
      <c r="O811" s="62"/>
      <c r="P811" s="62"/>
      <c r="Q811" s="62"/>
      <c r="R811" s="81"/>
      <c r="S811" s="81">
        <f t="shared" si="70"/>
        <v>0</v>
      </c>
      <c r="T811" s="81"/>
      <c r="U811" s="81">
        <f t="shared" si="71"/>
        <v>0</v>
      </c>
      <c r="V811" s="81"/>
      <c r="W811" s="81">
        <f t="shared" si="72"/>
        <v>0</v>
      </c>
      <c r="X811" s="81"/>
      <c r="Y811" s="81">
        <f t="shared" si="73"/>
        <v>0</v>
      </c>
      <c r="Z811" s="81"/>
      <c r="AA811" s="81"/>
      <c r="AB811" s="81"/>
      <c r="AC811" s="62"/>
    </row>
    <row r="812" spans="1:29" s="77" customFormat="1" x14ac:dyDescent="0.25">
      <c r="A812" s="62">
        <v>809</v>
      </c>
      <c r="B812" s="62">
        <v>7002</v>
      </c>
      <c r="C812" s="62">
        <v>3</v>
      </c>
      <c r="D812" s="77" t="s">
        <v>253</v>
      </c>
      <c r="E812" s="77" t="s">
        <v>256</v>
      </c>
      <c r="F812" s="62"/>
      <c r="G812" s="62" t="s">
        <v>52</v>
      </c>
      <c r="H812" s="77" t="s">
        <v>257</v>
      </c>
      <c r="I812" s="62">
        <v>1</v>
      </c>
      <c r="J812" s="62">
        <v>1</v>
      </c>
      <c r="K812" s="62" t="s">
        <v>47</v>
      </c>
      <c r="L812" s="62" t="s">
        <v>61</v>
      </c>
      <c r="M812" s="62" t="s">
        <v>53</v>
      </c>
      <c r="N812" s="62" t="s">
        <v>60</v>
      </c>
      <c r="O812" s="62"/>
      <c r="P812" s="62" t="s">
        <v>258</v>
      </c>
      <c r="Q812" s="62">
        <v>14270</v>
      </c>
      <c r="R812" s="81"/>
      <c r="S812" s="81">
        <f t="shared" si="70"/>
        <v>0</v>
      </c>
      <c r="T812" s="81"/>
      <c r="U812" s="81">
        <f t="shared" si="71"/>
        <v>0</v>
      </c>
      <c r="V812" s="81"/>
      <c r="W812" s="81">
        <f t="shared" si="72"/>
        <v>0</v>
      </c>
      <c r="X812" s="81"/>
      <c r="Y812" s="81">
        <f t="shared" si="73"/>
        <v>0</v>
      </c>
      <c r="Z812" s="81"/>
      <c r="AA812" s="81"/>
      <c r="AB812" s="81"/>
      <c r="AC812" s="62"/>
    </row>
    <row r="813" spans="1:29" s="77" customFormat="1" x14ac:dyDescent="0.25">
      <c r="A813" s="62">
        <v>810</v>
      </c>
      <c r="B813" s="62">
        <v>7003</v>
      </c>
      <c r="C813" s="62">
        <v>3</v>
      </c>
      <c r="D813" s="77" t="s">
        <v>253</v>
      </c>
      <c r="E813" s="77" t="s">
        <v>259</v>
      </c>
      <c r="F813" s="62"/>
      <c r="G813" s="62" t="s">
        <v>52</v>
      </c>
      <c r="H813" s="77" t="s">
        <v>260</v>
      </c>
      <c r="I813" s="62">
        <v>1</v>
      </c>
      <c r="J813" s="62">
        <v>1</v>
      </c>
      <c r="K813" s="62" t="s">
        <v>47</v>
      </c>
      <c r="L813" s="62" t="s">
        <v>61</v>
      </c>
      <c r="M813" s="62" t="s">
        <v>53</v>
      </c>
      <c r="N813" s="62" t="s">
        <v>60</v>
      </c>
      <c r="O813" s="62"/>
      <c r="P813" s="62" t="s">
        <v>244</v>
      </c>
      <c r="Q813" s="62" t="s">
        <v>261</v>
      </c>
      <c r="R813" s="81"/>
      <c r="S813" s="81">
        <f t="shared" si="70"/>
        <v>0</v>
      </c>
      <c r="T813" s="81"/>
      <c r="U813" s="81">
        <f t="shared" si="71"/>
        <v>0</v>
      </c>
      <c r="V813" s="81"/>
      <c r="W813" s="81">
        <f t="shared" si="72"/>
        <v>0</v>
      </c>
      <c r="X813" s="81"/>
      <c r="Y813" s="81">
        <f t="shared" si="73"/>
        <v>0</v>
      </c>
      <c r="Z813" s="81"/>
      <c r="AA813" s="81"/>
      <c r="AB813" s="81"/>
      <c r="AC813" s="62"/>
    </row>
    <row r="814" spans="1:29" s="77" customFormat="1" x14ac:dyDescent="0.25">
      <c r="A814" s="62">
        <v>811</v>
      </c>
      <c r="B814" s="62">
        <v>7004</v>
      </c>
      <c r="C814" s="62">
        <v>3</v>
      </c>
      <c r="D814" s="77" t="s">
        <v>253</v>
      </c>
      <c r="E814" s="77" t="s">
        <v>262</v>
      </c>
      <c r="F814" s="62"/>
      <c r="G814" s="62" t="s">
        <v>56</v>
      </c>
      <c r="H814" s="77" t="s">
        <v>263</v>
      </c>
      <c r="I814" s="62">
        <v>1</v>
      </c>
      <c r="J814" s="62">
        <v>1</v>
      </c>
      <c r="K814" s="62" t="s">
        <v>47</v>
      </c>
      <c r="L814" s="62" t="s">
        <v>61</v>
      </c>
      <c r="M814" s="62" t="s">
        <v>53</v>
      </c>
      <c r="N814" s="62" t="s">
        <v>60</v>
      </c>
      <c r="O814" s="62"/>
      <c r="P814" s="62" t="s">
        <v>244</v>
      </c>
      <c r="Q814" s="62" t="s">
        <v>264</v>
      </c>
      <c r="R814" s="81"/>
      <c r="S814" s="81">
        <f t="shared" si="70"/>
        <v>0</v>
      </c>
      <c r="T814" s="81"/>
      <c r="U814" s="81">
        <f t="shared" si="71"/>
        <v>0</v>
      </c>
      <c r="V814" s="81"/>
      <c r="W814" s="81">
        <f t="shared" si="72"/>
        <v>0</v>
      </c>
      <c r="X814" s="81"/>
      <c r="Y814" s="81">
        <f t="shared" si="73"/>
        <v>0</v>
      </c>
      <c r="Z814" s="81"/>
      <c r="AA814" s="81"/>
      <c r="AB814" s="81"/>
      <c r="AC814" s="62"/>
    </row>
    <row r="815" spans="1:29" s="77" customFormat="1" x14ac:dyDescent="0.25">
      <c r="A815" s="62">
        <v>812</v>
      </c>
      <c r="B815" s="62">
        <v>7005</v>
      </c>
      <c r="C815" s="62">
        <v>3</v>
      </c>
      <c r="D815" s="77" t="s">
        <v>253</v>
      </c>
      <c r="E815" s="77" t="s">
        <v>265</v>
      </c>
      <c r="F815" s="62"/>
      <c r="G815" s="62" t="s">
        <v>56</v>
      </c>
      <c r="H815" s="77" t="s">
        <v>266</v>
      </c>
      <c r="I815" s="62">
        <v>1</v>
      </c>
      <c r="J815" s="62">
        <v>1</v>
      </c>
      <c r="K815" s="62" t="s">
        <v>47</v>
      </c>
      <c r="L815" s="62" t="s">
        <v>61</v>
      </c>
      <c r="M815" s="62" t="s">
        <v>53</v>
      </c>
      <c r="N815" s="62" t="s">
        <v>60</v>
      </c>
      <c r="O815" s="62"/>
      <c r="P815" s="62" t="s">
        <v>244</v>
      </c>
      <c r="Q815" s="62" t="s">
        <v>267</v>
      </c>
      <c r="R815" s="81"/>
      <c r="S815" s="81">
        <f t="shared" si="70"/>
        <v>0</v>
      </c>
      <c r="T815" s="81"/>
      <c r="U815" s="81">
        <f t="shared" si="71"/>
        <v>0</v>
      </c>
      <c r="V815" s="81"/>
      <c r="W815" s="81">
        <f t="shared" si="72"/>
        <v>0</v>
      </c>
      <c r="X815" s="81"/>
      <c r="Y815" s="81">
        <f t="shared" si="73"/>
        <v>0</v>
      </c>
      <c r="Z815" s="81"/>
      <c r="AA815" s="81"/>
      <c r="AB815" s="81"/>
      <c r="AC815" s="62"/>
    </row>
    <row r="816" spans="1:29" s="77" customFormat="1" x14ac:dyDescent="0.25">
      <c r="A816" s="62">
        <v>813</v>
      </c>
      <c r="B816" s="62">
        <v>7006</v>
      </c>
      <c r="C816" s="62">
        <v>3</v>
      </c>
      <c r="D816" s="77" t="s">
        <v>253</v>
      </c>
      <c r="E816" s="77" t="s">
        <v>268</v>
      </c>
      <c r="F816" s="62"/>
      <c r="G816" s="62" t="s">
        <v>52</v>
      </c>
      <c r="H816" s="77" t="s">
        <v>269</v>
      </c>
      <c r="I816" s="62">
        <v>1</v>
      </c>
      <c r="J816" s="62">
        <v>1</v>
      </c>
      <c r="K816" s="62" t="s">
        <v>47</v>
      </c>
      <c r="L816" s="62" t="s">
        <v>61</v>
      </c>
      <c r="M816" s="62" t="s">
        <v>53</v>
      </c>
      <c r="N816" s="62" t="s">
        <v>60</v>
      </c>
      <c r="O816" s="62"/>
      <c r="P816" s="62"/>
      <c r="Q816" s="62"/>
      <c r="R816" s="81"/>
      <c r="S816" s="81">
        <f t="shared" si="70"/>
        <v>0</v>
      </c>
      <c r="T816" s="81"/>
      <c r="U816" s="81">
        <f t="shared" si="71"/>
        <v>0</v>
      </c>
      <c r="V816" s="81"/>
      <c r="W816" s="81">
        <f t="shared" si="72"/>
        <v>0</v>
      </c>
      <c r="X816" s="81"/>
      <c r="Y816" s="81">
        <f t="shared" si="73"/>
        <v>0</v>
      </c>
      <c r="Z816" s="81"/>
      <c r="AA816" s="81"/>
      <c r="AB816" s="81"/>
      <c r="AC816" s="62"/>
    </row>
    <row r="817" spans="1:30" s="77" customFormat="1" x14ac:dyDescent="0.25">
      <c r="A817" s="62">
        <v>814</v>
      </c>
      <c r="B817" s="62">
        <v>7007</v>
      </c>
      <c r="C817" s="62">
        <v>3</v>
      </c>
      <c r="D817" s="77" t="s">
        <v>253</v>
      </c>
      <c r="E817" s="77" t="s">
        <v>270</v>
      </c>
      <c r="F817" s="62"/>
      <c r="G817" s="62" t="s">
        <v>52</v>
      </c>
      <c r="H817" s="77" t="s">
        <v>271</v>
      </c>
      <c r="I817" s="62">
        <v>1</v>
      </c>
      <c r="J817" s="62">
        <v>1</v>
      </c>
      <c r="K817" s="62" t="s">
        <v>47</v>
      </c>
      <c r="L817" s="62" t="s">
        <v>61</v>
      </c>
      <c r="M817" s="62" t="s">
        <v>53</v>
      </c>
      <c r="N817" s="62" t="s">
        <v>60</v>
      </c>
      <c r="O817" s="62"/>
      <c r="P817" s="62"/>
      <c r="Q817" s="62"/>
      <c r="R817" s="81"/>
      <c r="S817" s="81">
        <f t="shared" si="70"/>
        <v>0</v>
      </c>
      <c r="T817" s="81"/>
      <c r="U817" s="81">
        <f t="shared" si="71"/>
        <v>0</v>
      </c>
      <c r="V817" s="81"/>
      <c r="W817" s="81">
        <f t="shared" si="72"/>
        <v>0</v>
      </c>
      <c r="X817" s="81"/>
      <c r="Y817" s="81">
        <f t="shared" si="73"/>
        <v>0</v>
      </c>
      <c r="Z817" s="81"/>
      <c r="AA817" s="81"/>
      <c r="AB817" s="81"/>
      <c r="AC817" s="62"/>
    </row>
    <row r="818" spans="1:30" s="77" customFormat="1" x14ac:dyDescent="0.25">
      <c r="A818" s="62">
        <v>815</v>
      </c>
      <c r="B818" s="62">
        <v>7008</v>
      </c>
      <c r="C818" s="62">
        <v>3</v>
      </c>
      <c r="D818" s="77" t="s">
        <v>253</v>
      </c>
      <c r="E818" s="77" t="s">
        <v>216</v>
      </c>
      <c r="F818" s="62"/>
      <c r="G818" s="62" t="s">
        <v>52</v>
      </c>
      <c r="H818" s="77" t="s">
        <v>217</v>
      </c>
      <c r="I818" s="62">
        <v>1</v>
      </c>
      <c r="J818" s="62">
        <v>1</v>
      </c>
      <c r="K818" s="62" t="s">
        <v>47</v>
      </c>
      <c r="L818" s="62" t="s">
        <v>61</v>
      </c>
      <c r="M818" s="62" t="s">
        <v>53</v>
      </c>
      <c r="N818" s="62" t="s">
        <v>60</v>
      </c>
      <c r="O818" s="62"/>
      <c r="P818" s="62" t="s">
        <v>211</v>
      </c>
      <c r="Q818" s="62" t="s">
        <v>218</v>
      </c>
      <c r="R818" s="81"/>
      <c r="S818" s="81">
        <f t="shared" si="70"/>
        <v>0</v>
      </c>
      <c r="T818" s="81"/>
      <c r="U818" s="81">
        <f t="shared" si="71"/>
        <v>0</v>
      </c>
      <c r="V818" s="81"/>
      <c r="W818" s="81">
        <f t="shared" si="72"/>
        <v>0</v>
      </c>
      <c r="X818" s="81"/>
      <c r="Y818" s="81">
        <f t="shared" si="73"/>
        <v>0</v>
      </c>
      <c r="Z818" s="81"/>
      <c r="AA818" s="81"/>
      <c r="AB818" s="81"/>
      <c r="AC818" s="62"/>
    </row>
    <row r="819" spans="1:30" s="77" customFormat="1" x14ac:dyDescent="0.25">
      <c r="A819" s="62">
        <v>816</v>
      </c>
      <c r="B819" s="62">
        <v>7009</v>
      </c>
      <c r="C819" s="62">
        <v>3</v>
      </c>
      <c r="D819" s="77" t="s">
        <v>253</v>
      </c>
      <c r="E819" s="77" t="s">
        <v>272</v>
      </c>
      <c r="F819" s="62"/>
      <c r="G819" s="62" t="s">
        <v>52</v>
      </c>
      <c r="H819" s="77" t="s">
        <v>273</v>
      </c>
      <c r="I819" s="62">
        <v>1</v>
      </c>
      <c r="J819" s="62">
        <v>1</v>
      </c>
      <c r="K819" s="62" t="s">
        <v>47</v>
      </c>
      <c r="L819" s="62" t="s">
        <v>61</v>
      </c>
      <c r="M819" s="62" t="s">
        <v>53</v>
      </c>
      <c r="N819" s="62" t="s">
        <v>60</v>
      </c>
      <c r="O819" s="62"/>
      <c r="P819" s="62" t="s">
        <v>275</v>
      </c>
      <c r="Q819" s="62" t="s">
        <v>274</v>
      </c>
      <c r="R819" s="81"/>
      <c r="S819" s="81">
        <f t="shared" si="70"/>
        <v>0</v>
      </c>
      <c r="T819" s="81"/>
      <c r="U819" s="81">
        <f t="shared" si="71"/>
        <v>0</v>
      </c>
      <c r="V819" s="81"/>
      <c r="W819" s="81">
        <f t="shared" si="72"/>
        <v>0</v>
      </c>
      <c r="X819" s="81"/>
      <c r="Y819" s="81">
        <f t="shared" si="73"/>
        <v>0</v>
      </c>
      <c r="Z819" s="81"/>
      <c r="AA819" s="81"/>
      <c r="AB819" s="81"/>
      <c r="AC819" s="62"/>
    </row>
    <row r="820" spans="1:30" s="77" customFormat="1" x14ac:dyDescent="0.25">
      <c r="A820" s="62">
        <v>817</v>
      </c>
      <c r="B820" s="62">
        <v>7010</v>
      </c>
      <c r="C820" s="62">
        <v>3</v>
      </c>
      <c r="D820" s="77" t="s">
        <v>253</v>
      </c>
      <c r="E820" s="77" t="s">
        <v>276</v>
      </c>
      <c r="F820" s="62"/>
      <c r="G820" s="62" t="s">
        <v>52</v>
      </c>
      <c r="H820" s="77" t="s">
        <v>277</v>
      </c>
      <c r="I820" s="62">
        <v>1</v>
      </c>
      <c r="J820" s="62">
        <v>1</v>
      </c>
      <c r="K820" s="62" t="s">
        <v>47</v>
      </c>
      <c r="L820" s="62" t="s">
        <v>61</v>
      </c>
      <c r="M820" s="62" t="s">
        <v>53</v>
      </c>
      <c r="N820" s="62" t="s">
        <v>60</v>
      </c>
      <c r="O820" s="62"/>
      <c r="P820" s="62" t="s">
        <v>211</v>
      </c>
      <c r="Q820" s="62" t="s">
        <v>278</v>
      </c>
      <c r="R820" s="81"/>
      <c r="S820" s="81">
        <f t="shared" si="70"/>
        <v>0</v>
      </c>
      <c r="T820" s="81"/>
      <c r="U820" s="81">
        <f t="shared" si="71"/>
        <v>0</v>
      </c>
      <c r="V820" s="81"/>
      <c r="W820" s="81">
        <f t="shared" si="72"/>
        <v>0</v>
      </c>
      <c r="X820" s="81"/>
      <c r="Y820" s="81">
        <f t="shared" si="73"/>
        <v>0</v>
      </c>
      <c r="Z820" s="81"/>
      <c r="AA820" s="81"/>
      <c r="AB820" s="81"/>
      <c r="AC820" s="62"/>
    </row>
    <row r="821" spans="1:30" s="77" customFormat="1" x14ac:dyDescent="0.25">
      <c r="A821" s="62">
        <v>818</v>
      </c>
      <c r="B821" s="62">
        <v>7011</v>
      </c>
      <c r="C821" s="62">
        <v>3</v>
      </c>
      <c r="D821" s="77" t="s">
        <v>253</v>
      </c>
      <c r="E821" s="77" t="s">
        <v>279</v>
      </c>
      <c r="F821" s="62"/>
      <c r="G821" s="62" t="s">
        <v>52</v>
      </c>
      <c r="H821" s="77" t="s">
        <v>280</v>
      </c>
      <c r="I821" s="62">
        <v>1</v>
      </c>
      <c r="J821" s="62">
        <v>1</v>
      </c>
      <c r="K821" s="62" t="s">
        <v>47</v>
      </c>
      <c r="L821" s="62" t="s">
        <v>61</v>
      </c>
      <c r="M821" s="62" t="s">
        <v>53</v>
      </c>
      <c r="N821" s="62" t="s">
        <v>60</v>
      </c>
      <c r="O821" s="62"/>
      <c r="P821" s="62" t="s">
        <v>211</v>
      </c>
      <c r="Q821" s="62" t="s">
        <v>281</v>
      </c>
      <c r="R821" s="81"/>
      <c r="S821" s="81">
        <f t="shared" si="70"/>
        <v>0</v>
      </c>
      <c r="T821" s="81"/>
      <c r="U821" s="81">
        <f t="shared" si="71"/>
        <v>0</v>
      </c>
      <c r="V821" s="81"/>
      <c r="W821" s="81">
        <f t="shared" si="72"/>
        <v>0</v>
      </c>
      <c r="X821" s="81"/>
      <c r="Y821" s="81">
        <f t="shared" si="73"/>
        <v>0</v>
      </c>
      <c r="Z821" s="81"/>
      <c r="AA821" s="81"/>
      <c r="AB821" s="81"/>
      <c r="AC821" s="62"/>
    </row>
    <row r="822" spans="1:30" s="77" customFormat="1" x14ac:dyDescent="0.25">
      <c r="A822" s="62">
        <v>819</v>
      </c>
      <c r="B822" s="62">
        <v>7012</v>
      </c>
      <c r="C822" s="62">
        <v>3</v>
      </c>
      <c r="D822" s="77" t="s">
        <v>253</v>
      </c>
      <c r="E822" s="77" t="s">
        <v>282</v>
      </c>
      <c r="F822" s="62"/>
      <c r="G822" s="62" t="s">
        <v>56</v>
      </c>
      <c r="H822" s="77" t="s">
        <v>283</v>
      </c>
      <c r="I822" s="62">
        <v>1</v>
      </c>
      <c r="J822" s="62">
        <v>1</v>
      </c>
      <c r="K822" s="62" t="s">
        <v>47</v>
      </c>
      <c r="L822" s="62" t="s">
        <v>61</v>
      </c>
      <c r="M822" s="62" t="s">
        <v>53</v>
      </c>
      <c r="N822" s="62" t="s">
        <v>60</v>
      </c>
      <c r="O822" s="62"/>
      <c r="P822" s="62" t="s">
        <v>211</v>
      </c>
      <c r="Q822" s="62" t="s">
        <v>284</v>
      </c>
      <c r="R822" s="81"/>
      <c r="S822" s="81">
        <f t="shared" si="70"/>
        <v>0</v>
      </c>
      <c r="T822" s="81"/>
      <c r="U822" s="81">
        <f t="shared" si="71"/>
        <v>0</v>
      </c>
      <c r="V822" s="81"/>
      <c r="W822" s="81">
        <f t="shared" si="72"/>
        <v>0</v>
      </c>
      <c r="X822" s="81"/>
      <c r="Y822" s="81">
        <f t="shared" si="73"/>
        <v>0</v>
      </c>
      <c r="Z822" s="81"/>
      <c r="AA822" s="81"/>
      <c r="AB822" s="81"/>
      <c r="AC822" s="62"/>
    </row>
    <row r="823" spans="1:30" s="77" customFormat="1" x14ac:dyDescent="0.25">
      <c r="A823" s="62">
        <v>820</v>
      </c>
      <c r="B823" s="62">
        <v>7013</v>
      </c>
      <c r="C823" s="62">
        <v>3</v>
      </c>
      <c r="D823" s="77" t="s">
        <v>253</v>
      </c>
      <c r="E823" s="77" t="s">
        <v>63</v>
      </c>
      <c r="F823" s="62"/>
      <c r="G823" s="62" t="s">
        <v>65</v>
      </c>
      <c r="H823" s="77" t="s">
        <v>64</v>
      </c>
      <c r="I823" s="62">
        <v>1</v>
      </c>
      <c r="J823" s="62">
        <v>1</v>
      </c>
      <c r="K823" s="62" t="s">
        <v>47</v>
      </c>
      <c r="L823" s="62" t="s">
        <v>61</v>
      </c>
      <c r="M823" s="62" t="s">
        <v>53</v>
      </c>
      <c r="N823" s="62" t="s">
        <v>60</v>
      </c>
      <c r="O823" s="62"/>
      <c r="P823" s="62"/>
      <c r="Q823" s="62"/>
      <c r="R823" s="81"/>
      <c r="S823" s="81">
        <f t="shared" si="70"/>
        <v>0</v>
      </c>
      <c r="T823" s="81"/>
      <c r="U823" s="81">
        <f t="shared" si="71"/>
        <v>0</v>
      </c>
      <c r="V823" s="81"/>
      <c r="W823" s="81">
        <f t="shared" si="72"/>
        <v>0</v>
      </c>
      <c r="X823" s="81"/>
      <c r="Y823" s="81">
        <f t="shared" si="73"/>
        <v>0</v>
      </c>
      <c r="Z823" s="81"/>
      <c r="AA823" s="81"/>
      <c r="AB823" s="81"/>
      <c r="AC823" s="62"/>
    </row>
    <row r="824" spans="1:30" s="77" customFormat="1" x14ac:dyDescent="0.25">
      <c r="A824" s="62">
        <v>821</v>
      </c>
      <c r="B824" s="62">
        <v>7014</v>
      </c>
      <c r="C824" s="62">
        <v>3</v>
      </c>
      <c r="D824" s="77" t="s">
        <v>253</v>
      </c>
      <c r="E824" s="77" t="s">
        <v>285</v>
      </c>
      <c r="F824" s="62"/>
      <c r="G824" s="62" t="s">
        <v>116</v>
      </c>
      <c r="H824" s="77" t="s">
        <v>286</v>
      </c>
      <c r="I824" s="62">
        <v>1</v>
      </c>
      <c r="J824" s="62">
        <v>1</v>
      </c>
      <c r="K824" s="62" t="s">
        <v>47</v>
      </c>
      <c r="L824" s="62" t="s">
        <v>61</v>
      </c>
      <c r="M824" s="62" t="s">
        <v>53</v>
      </c>
      <c r="N824" s="62" t="s">
        <v>60</v>
      </c>
      <c r="O824" s="62"/>
      <c r="P824" s="62"/>
      <c r="Q824" s="62"/>
      <c r="R824" s="81"/>
      <c r="S824" s="81">
        <f t="shared" si="70"/>
        <v>0</v>
      </c>
      <c r="T824" s="81"/>
      <c r="U824" s="81">
        <f t="shared" si="71"/>
        <v>0</v>
      </c>
      <c r="V824" s="81"/>
      <c r="W824" s="81">
        <f t="shared" si="72"/>
        <v>0</v>
      </c>
      <c r="X824" s="81"/>
      <c r="Y824" s="81">
        <f t="shared" si="73"/>
        <v>0</v>
      </c>
      <c r="Z824" s="81"/>
      <c r="AA824" s="81"/>
      <c r="AB824" s="81"/>
      <c r="AC824" s="62"/>
    </row>
    <row r="825" spans="1:30" s="77" customFormat="1" x14ac:dyDescent="0.25">
      <c r="A825" s="62">
        <v>822</v>
      </c>
      <c r="B825" s="62">
        <v>7001</v>
      </c>
      <c r="C825" s="62">
        <v>2</v>
      </c>
      <c r="D825" s="77" t="s">
        <v>815</v>
      </c>
      <c r="E825" s="77" t="s">
        <v>77</v>
      </c>
      <c r="F825" s="62"/>
      <c r="G825" s="62" t="s">
        <v>79</v>
      </c>
      <c r="H825" s="77" t="s">
        <v>78</v>
      </c>
      <c r="I825" s="62">
        <v>1</v>
      </c>
      <c r="J825" s="62">
        <v>1</v>
      </c>
      <c r="K825" s="62" t="s">
        <v>47</v>
      </c>
      <c r="L825" s="62" t="s">
        <v>61</v>
      </c>
      <c r="M825" s="62" t="s">
        <v>53</v>
      </c>
      <c r="N825" s="62" t="s">
        <v>60</v>
      </c>
      <c r="O825" s="62"/>
      <c r="P825" s="62"/>
      <c r="Q825" s="62"/>
      <c r="R825" s="81"/>
      <c r="S825" s="81">
        <f t="shared" si="70"/>
        <v>0</v>
      </c>
      <c r="T825" s="81"/>
      <c r="U825" s="81">
        <f t="shared" si="71"/>
        <v>0</v>
      </c>
      <c r="V825" s="81"/>
      <c r="W825" s="81">
        <f t="shared" si="72"/>
        <v>0</v>
      </c>
      <c r="X825" s="81"/>
      <c r="Y825" s="81">
        <f t="shared" si="73"/>
        <v>0</v>
      </c>
      <c r="Z825" s="81"/>
      <c r="AA825" s="81"/>
      <c r="AB825" s="81"/>
      <c r="AC825" s="62"/>
    </row>
    <row r="826" spans="1:30" s="77" customFormat="1" x14ac:dyDescent="0.25">
      <c r="A826" s="62">
        <v>823</v>
      </c>
      <c r="B826" s="62">
        <v>7002</v>
      </c>
      <c r="C826" s="62">
        <v>2</v>
      </c>
      <c r="D826" s="77" t="s">
        <v>815</v>
      </c>
      <c r="E826" s="77" t="s">
        <v>74</v>
      </c>
      <c r="F826" s="62"/>
      <c r="G826" s="62" t="s">
        <v>76</v>
      </c>
      <c r="H826" s="77" t="s">
        <v>75</v>
      </c>
      <c r="I826" s="62">
        <v>1</v>
      </c>
      <c r="J826" s="62">
        <v>1</v>
      </c>
      <c r="K826" s="62" t="s">
        <v>47</v>
      </c>
      <c r="L826" s="62" t="s">
        <v>61</v>
      </c>
      <c r="M826" s="62" t="s">
        <v>53</v>
      </c>
      <c r="N826" s="62" t="s">
        <v>60</v>
      </c>
      <c r="O826" s="62"/>
      <c r="P826" s="62"/>
      <c r="Q826" s="62"/>
      <c r="R826" s="81"/>
      <c r="S826" s="81">
        <f t="shared" si="70"/>
        <v>0</v>
      </c>
      <c r="T826" s="81"/>
      <c r="U826" s="81">
        <f t="shared" si="71"/>
        <v>0</v>
      </c>
      <c r="V826" s="81"/>
      <c r="W826" s="81">
        <f t="shared" si="72"/>
        <v>0</v>
      </c>
      <c r="X826" s="81"/>
      <c r="Y826" s="81">
        <f t="shared" si="73"/>
        <v>0</v>
      </c>
      <c r="Z826" s="81"/>
      <c r="AA826" s="81"/>
      <c r="AB826" s="81"/>
      <c r="AC826" s="62"/>
    </row>
    <row r="827" spans="1:30" s="77" customFormat="1" x14ac:dyDescent="0.25">
      <c r="A827" s="62">
        <v>824</v>
      </c>
      <c r="B827" s="62">
        <v>7003</v>
      </c>
      <c r="C827" s="62">
        <v>2</v>
      </c>
      <c r="D827" s="77" t="s">
        <v>815</v>
      </c>
      <c r="E827" s="77" t="s">
        <v>822</v>
      </c>
      <c r="F827" s="62"/>
      <c r="G827" s="62" t="s">
        <v>52</v>
      </c>
      <c r="H827" s="77" t="s">
        <v>823</v>
      </c>
      <c r="I827" s="62">
        <v>1</v>
      </c>
      <c r="J827" s="62">
        <v>1</v>
      </c>
      <c r="K827" s="62" t="s">
        <v>47</v>
      </c>
      <c r="L827" s="62" t="s">
        <v>51</v>
      </c>
      <c r="M827" s="62" t="s">
        <v>53</v>
      </c>
      <c r="N827" s="62" t="s">
        <v>60</v>
      </c>
      <c r="O827" s="62"/>
      <c r="P827" s="62"/>
      <c r="Q827" s="62"/>
      <c r="R827" s="81"/>
      <c r="S827" s="81">
        <f t="shared" si="70"/>
        <v>0</v>
      </c>
      <c r="T827" s="81"/>
      <c r="U827" s="81">
        <f t="shared" si="71"/>
        <v>0</v>
      </c>
      <c r="V827" s="81"/>
      <c r="W827" s="81">
        <f t="shared" si="72"/>
        <v>0</v>
      </c>
      <c r="X827" s="81"/>
      <c r="Y827" s="81">
        <f t="shared" si="73"/>
        <v>0</v>
      </c>
      <c r="Z827" s="81"/>
      <c r="AA827" s="81"/>
      <c r="AB827" s="81"/>
      <c r="AC827" s="62"/>
    </row>
    <row r="828" spans="1:30" s="77" customFormat="1" x14ac:dyDescent="0.25">
      <c r="A828" s="61">
        <v>825</v>
      </c>
      <c r="B828" s="61">
        <v>151</v>
      </c>
      <c r="C828" s="61">
        <v>1</v>
      </c>
      <c r="D828" s="76" t="s">
        <v>49</v>
      </c>
      <c r="E828" s="76" t="s">
        <v>824</v>
      </c>
      <c r="F828" s="61" t="s">
        <v>23</v>
      </c>
      <c r="G828" s="61" t="s">
        <v>52</v>
      </c>
      <c r="H828" s="76" t="s">
        <v>825</v>
      </c>
      <c r="I828" s="61">
        <v>3</v>
      </c>
      <c r="J828" s="61">
        <v>3</v>
      </c>
      <c r="K828" s="61" t="s">
        <v>47</v>
      </c>
      <c r="L828" s="61" t="s">
        <v>51</v>
      </c>
      <c r="M828" s="61" t="s">
        <v>53</v>
      </c>
      <c r="N828" s="61" t="s">
        <v>48</v>
      </c>
      <c r="O828" s="61" t="s">
        <v>991</v>
      </c>
      <c r="P828" s="61" t="s">
        <v>792</v>
      </c>
      <c r="Q828" s="61" t="s">
        <v>826</v>
      </c>
      <c r="R828" s="80">
        <f>VLOOKUP(E:E,'[1]853-334065-009'!$A:$F,6,0)</f>
        <v>25.54</v>
      </c>
      <c r="S828" s="80">
        <f t="shared" si="70"/>
        <v>76.62</v>
      </c>
      <c r="T828" s="80">
        <f>VLOOKUP(E:E,'[1]853-334065-009'!$A:$H,8,0)</f>
        <v>25.54</v>
      </c>
      <c r="U828" s="80">
        <f t="shared" si="71"/>
        <v>76.62</v>
      </c>
      <c r="V828" s="80">
        <f>VLOOKUP(E:E,'[1]853-334065-009'!$A:$J,10,0)</f>
        <v>25.54</v>
      </c>
      <c r="W828" s="80">
        <f t="shared" si="72"/>
        <v>76.62</v>
      </c>
      <c r="X828" s="80">
        <f>VLOOKUP(E:E,'[1]853-334065-009'!$A:$L,12,0)</f>
        <v>25.54</v>
      </c>
      <c r="Y828" s="80">
        <f t="shared" si="73"/>
        <v>76.62</v>
      </c>
      <c r="Z828" s="80">
        <f>VLOOKUP(E:E,'[2]costed bom'!$E$2:$AA$941,23,0)</f>
        <v>26.8</v>
      </c>
      <c r="AA828" s="80">
        <f t="shared" ref="AA828:AA831" si="78">J828*Z828</f>
        <v>80.400000000000006</v>
      </c>
      <c r="AB828" s="80">
        <f t="shared" ref="AB828:AB831" si="79">Y828-AA828</f>
        <v>-3.7800000000000011</v>
      </c>
      <c r="AC828" s="61">
        <v>42</v>
      </c>
      <c r="AD828" s="76" t="s">
        <v>955</v>
      </c>
    </row>
    <row r="829" spans="1:30" s="77" customFormat="1" x14ac:dyDescent="0.25">
      <c r="A829" s="61">
        <v>826</v>
      </c>
      <c r="B829" s="61">
        <v>152</v>
      </c>
      <c r="C829" s="61">
        <v>1</v>
      </c>
      <c r="D829" s="76" t="s">
        <v>49</v>
      </c>
      <c r="E829" s="76" t="s">
        <v>827</v>
      </c>
      <c r="F829" s="61" t="s">
        <v>972</v>
      </c>
      <c r="G829" s="61" t="s">
        <v>52</v>
      </c>
      <c r="H829" s="76" t="s">
        <v>828</v>
      </c>
      <c r="I829" s="61">
        <v>4</v>
      </c>
      <c r="J829" s="61">
        <v>4</v>
      </c>
      <c r="K829" s="61" t="s">
        <v>47</v>
      </c>
      <c r="L829" s="61" t="s">
        <v>61</v>
      </c>
      <c r="M829" s="61" t="s">
        <v>53</v>
      </c>
      <c r="N829" s="61" t="s">
        <v>48</v>
      </c>
      <c r="O829" s="61" t="s">
        <v>977</v>
      </c>
      <c r="P829" s="61" t="s">
        <v>118</v>
      </c>
      <c r="Q829" s="61" t="s">
        <v>413</v>
      </c>
      <c r="R829" s="80">
        <f>VLOOKUP(E:E,'[1]853-334065-009'!$A:$F,6,0)</f>
        <v>7.415999999999999E-2</v>
      </c>
      <c r="S829" s="80">
        <f t="shared" si="70"/>
        <v>0.29663999999999996</v>
      </c>
      <c r="T829" s="80">
        <f>VLOOKUP(E:E,'[1]853-334065-009'!$A:$H,8,0)</f>
        <v>7.415999999999999E-2</v>
      </c>
      <c r="U829" s="80">
        <f t="shared" si="71"/>
        <v>0.29663999999999996</v>
      </c>
      <c r="V829" s="80">
        <f>VLOOKUP(E:E,'[1]853-334065-009'!$A:$J,10,0)</f>
        <v>7.415999999999999E-2</v>
      </c>
      <c r="W829" s="80">
        <f t="shared" si="72"/>
        <v>0.29663999999999996</v>
      </c>
      <c r="X829" s="80">
        <f>VLOOKUP(E:E,'[1]853-334065-009'!$A:$L,12,0)</f>
        <v>7.415999999999999E-2</v>
      </c>
      <c r="Y829" s="80">
        <f t="shared" si="73"/>
        <v>0.29663999999999996</v>
      </c>
      <c r="Z829" s="80">
        <f>VLOOKUP(E:E,'[2]costed bom'!$E$2:$AA$941,23,0)</f>
        <v>0.6</v>
      </c>
      <c r="AA829" s="80">
        <f t="shared" si="78"/>
        <v>2.4</v>
      </c>
      <c r="AB829" s="80">
        <f t="shared" si="79"/>
        <v>-2.1033599999999999</v>
      </c>
      <c r="AC829" s="61">
        <v>56</v>
      </c>
      <c r="AD829" s="76" t="s">
        <v>955</v>
      </c>
    </row>
    <row r="830" spans="1:30" s="77" customFormat="1" x14ac:dyDescent="0.25">
      <c r="A830" s="61">
        <v>827</v>
      </c>
      <c r="B830" s="61">
        <v>153</v>
      </c>
      <c r="C830" s="61">
        <v>1</v>
      </c>
      <c r="D830" s="76" t="s">
        <v>49</v>
      </c>
      <c r="E830" s="76" t="s">
        <v>829</v>
      </c>
      <c r="F830" s="61" t="s">
        <v>972</v>
      </c>
      <c r="G830" s="61" t="s">
        <v>52</v>
      </c>
      <c r="H830" s="76" t="s">
        <v>830</v>
      </c>
      <c r="I830" s="61">
        <v>2</v>
      </c>
      <c r="J830" s="61">
        <v>2</v>
      </c>
      <c r="K830" s="61" t="s">
        <v>47</v>
      </c>
      <c r="L830" s="61" t="s">
        <v>61</v>
      </c>
      <c r="M830" s="61" t="s">
        <v>53</v>
      </c>
      <c r="N830" s="61" t="s">
        <v>48</v>
      </c>
      <c r="O830" s="61" t="s">
        <v>993</v>
      </c>
      <c r="P830" s="61" t="s">
        <v>122</v>
      </c>
      <c r="Q830" s="61" t="s">
        <v>831</v>
      </c>
      <c r="R830" s="80">
        <f>VLOOKUP(E:E,'[1]853-334065-009'!$A:$F,6,0)</f>
        <v>0.11320000000000001</v>
      </c>
      <c r="S830" s="80">
        <f t="shared" si="70"/>
        <v>0.22640000000000002</v>
      </c>
      <c r="T830" s="80">
        <f>VLOOKUP(E:E,'[1]853-334065-009'!$A:$H,8,0)</f>
        <v>0.11320000000000001</v>
      </c>
      <c r="U830" s="80">
        <f t="shared" si="71"/>
        <v>0.22640000000000002</v>
      </c>
      <c r="V830" s="80">
        <f>VLOOKUP(E:E,'[1]853-334065-009'!$A:$J,10,0)</f>
        <v>0.11320000000000001</v>
      </c>
      <c r="W830" s="80">
        <f t="shared" si="72"/>
        <v>0.22640000000000002</v>
      </c>
      <c r="X830" s="80">
        <f>VLOOKUP(E:E,'[1]853-334065-009'!$A:$L,12,0)</f>
        <v>0.11320000000000001</v>
      </c>
      <c r="Y830" s="80">
        <f t="shared" si="73"/>
        <v>0.22640000000000002</v>
      </c>
      <c r="Z830" s="80">
        <f>VLOOKUP(E:E,'[2]costed bom'!$E$2:$AA$941,23,0)</f>
        <v>0.1132</v>
      </c>
      <c r="AA830" s="80">
        <f t="shared" si="78"/>
        <v>0.22639999999999999</v>
      </c>
      <c r="AB830" s="80">
        <f t="shared" si="79"/>
        <v>0</v>
      </c>
      <c r="AC830" s="61">
        <v>35</v>
      </c>
      <c r="AD830" s="76" t="s">
        <v>955</v>
      </c>
    </row>
    <row r="831" spans="1:30" s="77" customFormat="1" x14ac:dyDescent="0.25">
      <c r="A831" s="61">
        <v>828</v>
      </c>
      <c r="B831" s="61">
        <v>154</v>
      </c>
      <c r="C831" s="61">
        <v>1</v>
      </c>
      <c r="D831" s="76" t="s">
        <v>49</v>
      </c>
      <c r="E831" s="76" t="s">
        <v>832</v>
      </c>
      <c r="F831" s="61" t="s">
        <v>21</v>
      </c>
      <c r="G831" s="61" t="s">
        <v>56</v>
      </c>
      <c r="H831" s="76" t="s">
        <v>833</v>
      </c>
      <c r="I831" s="61">
        <v>1</v>
      </c>
      <c r="J831" s="61">
        <v>1</v>
      </c>
      <c r="K831" s="61" t="s">
        <v>47</v>
      </c>
      <c r="L831" s="61" t="s">
        <v>51</v>
      </c>
      <c r="M831" s="61" t="s">
        <v>53</v>
      </c>
      <c r="N831" s="61" t="s">
        <v>48</v>
      </c>
      <c r="O831" s="61" t="s">
        <v>969</v>
      </c>
      <c r="P831" s="61"/>
      <c r="Q831" s="61"/>
      <c r="R831" s="80">
        <f>VLOOKUP(E:E,'[1]853-334065-009'!$A:$F,6,0)</f>
        <v>40.036799999999992</v>
      </c>
      <c r="S831" s="80">
        <f t="shared" si="70"/>
        <v>40.036799999999992</v>
      </c>
      <c r="T831" s="80">
        <f>VLOOKUP(E:E,'[1]853-334065-009'!$A:$H,8,0)</f>
        <v>38.983200000000004</v>
      </c>
      <c r="U831" s="80">
        <f t="shared" si="71"/>
        <v>38.983200000000004</v>
      </c>
      <c r="V831" s="80">
        <f>VLOOKUP(E:E,'[1]853-334065-009'!$A:$J,10,0)</f>
        <v>37.929600000000001</v>
      </c>
      <c r="W831" s="80">
        <f t="shared" si="72"/>
        <v>37.929600000000001</v>
      </c>
      <c r="X831" s="80">
        <f>VLOOKUP(E:E,'[1]853-334065-009'!$A:$L,12,0)</f>
        <v>36.875999999999998</v>
      </c>
      <c r="Y831" s="80">
        <f t="shared" si="73"/>
        <v>36.875999999999998</v>
      </c>
      <c r="Z831" s="80">
        <f>VLOOKUP(E:E,'[2]costed bom'!$E$2:$AA$941,23,0)</f>
        <v>12.679300000000001</v>
      </c>
      <c r="AA831" s="80">
        <f t="shared" si="78"/>
        <v>12.679300000000001</v>
      </c>
      <c r="AB831" s="80">
        <f t="shared" si="79"/>
        <v>24.196699999999996</v>
      </c>
      <c r="AC831" s="61">
        <v>70</v>
      </c>
      <c r="AD831" s="76" t="s">
        <v>955</v>
      </c>
    </row>
    <row r="832" spans="1:30" s="77" customFormat="1" x14ac:dyDescent="0.25">
      <c r="A832" s="62">
        <v>829</v>
      </c>
      <c r="B832" s="62">
        <v>7000</v>
      </c>
      <c r="C832" s="62">
        <v>2</v>
      </c>
      <c r="D832" s="77" t="s">
        <v>832</v>
      </c>
      <c r="E832" s="77" t="s">
        <v>58</v>
      </c>
      <c r="F832" s="62"/>
      <c r="G832" s="62" t="s">
        <v>62</v>
      </c>
      <c r="H832" s="77" t="s">
        <v>59</v>
      </c>
      <c r="I832" s="62">
        <v>1</v>
      </c>
      <c r="J832" s="62">
        <v>1</v>
      </c>
      <c r="K832" s="62" t="s">
        <v>47</v>
      </c>
      <c r="L832" s="62" t="s">
        <v>61</v>
      </c>
      <c r="M832" s="62" t="s">
        <v>53</v>
      </c>
      <c r="N832" s="62" t="s">
        <v>60</v>
      </c>
      <c r="O832" s="62"/>
      <c r="P832" s="62"/>
      <c r="Q832" s="62"/>
      <c r="R832" s="81"/>
      <c r="S832" s="81">
        <f t="shared" si="70"/>
        <v>0</v>
      </c>
      <c r="T832" s="81"/>
      <c r="U832" s="81">
        <f t="shared" si="71"/>
        <v>0</v>
      </c>
      <c r="V832" s="81"/>
      <c r="W832" s="81">
        <f t="shared" si="72"/>
        <v>0</v>
      </c>
      <c r="X832" s="81"/>
      <c r="Y832" s="81">
        <f t="shared" si="73"/>
        <v>0</v>
      </c>
      <c r="Z832" s="81"/>
      <c r="AA832" s="81"/>
      <c r="AB832" s="81"/>
      <c r="AC832" s="62"/>
    </row>
    <row r="833" spans="1:30" s="77" customFormat="1" x14ac:dyDescent="0.25">
      <c r="A833" s="62">
        <v>830</v>
      </c>
      <c r="B833" s="62">
        <v>7001</v>
      </c>
      <c r="C833" s="62">
        <v>2</v>
      </c>
      <c r="D833" s="77" t="s">
        <v>832</v>
      </c>
      <c r="E833" s="77" t="s">
        <v>63</v>
      </c>
      <c r="F833" s="62"/>
      <c r="G833" s="62" t="s">
        <v>65</v>
      </c>
      <c r="H833" s="77" t="s">
        <v>64</v>
      </c>
      <c r="I833" s="62">
        <v>1</v>
      </c>
      <c r="J833" s="62">
        <v>1</v>
      </c>
      <c r="K833" s="62" t="s">
        <v>47</v>
      </c>
      <c r="L833" s="62" t="s">
        <v>61</v>
      </c>
      <c r="M833" s="62" t="s">
        <v>53</v>
      </c>
      <c r="N833" s="62" t="s">
        <v>60</v>
      </c>
      <c r="O833" s="62"/>
      <c r="P833" s="62"/>
      <c r="Q833" s="62"/>
      <c r="R833" s="81"/>
      <c r="S833" s="81">
        <f t="shared" si="70"/>
        <v>0</v>
      </c>
      <c r="T833" s="81"/>
      <c r="U833" s="81">
        <f t="shared" si="71"/>
        <v>0</v>
      </c>
      <c r="V833" s="81"/>
      <c r="W833" s="81">
        <f t="shared" si="72"/>
        <v>0</v>
      </c>
      <c r="X833" s="81"/>
      <c r="Y833" s="81">
        <f t="shared" si="73"/>
        <v>0</v>
      </c>
      <c r="Z833" s="81"/>
      <c r="AA833" s="81"/>
      <c r="AB833" s="81"/>
      <c r="AC833" s="62"/>
    </row>
    <row r="834" spans="1:30" s="77" customFormat="1" x14ac:dyDescent="0.25">
      <c r="A834" s="62">
        <v>831</v>
      </c>
      <c r="B834" s="62">
        <v>7002</v>
      </c>
      <c r="C834" s="62">
        <v>2</v>
      </c>
      <c r="D834" s="77" t="s">
        <v>832</v>
      </c>
      <c r="E834" s="77" t="s">
        <v>72</v>
      </c>
      <c r="F834" s="62"/>
      <c r="G834" s="62" t="s">
        <v>52</v>
      </c>
      <c r="H834" s="77" t="s">
        <v>73</v>
      </c>
      <c r="I834" s="62">
        <v>1</v>
      </c>
      <c r="J834" s="62">
        <v>1</v>
      </c>
      <c r="K834" s="62" t="s">
        <v>47</v>
      </c>
      <c r="L834" s="62" t="s">
        <v>61</v>
      </c>
      <c r="M834" s="62" t="s">
        <v>53</v>
      </c>
      <c r="N834" s="62" t="s">
        <v>60</v>
      </c>
      <c r="O834" s="62"/>
      <c r="P834" s="62"/>
      <c r="Q834" s="62"/>
      <c r="R834" s="81"/>
      <c r="S834" s="81">
        <f t="shared" si="70"/>
        <v>0</v>
      </c>
      <c r="T834" s="81"/>
      <c r="U834" s="81">
        <f t="shared" si="71"/>
        <v>0</v>
      </c>
      <c r="V834" s="81"/>
      <c r="W834" s="81">
        <f t="shared" si="72"/>
        <v>0</v>
      </c>
      <c r="X834" s="81"/>
      <c r="Y834" s="81">
        <f t="shared" si="73"/>
        <v>0</v>
      </c>
      <c r="Z834" s="81"/>
      <c r="AA834" s="81"/>
      <c r="AB834" s="81"/>
      <c r="AC834" s="62"/>
    </row>
    <row r="835" spans="1:30" s="77" customFormat="1" x14ac:dyDescent="0.25">
      <c r="A835" s="62">
        <v>832</v>
      </c>
      <c r="B835" s="62">
        <v>7003</v>
      </c>
      <c r="C835" s="62">
        <v>2</v>
      </c>
      <c r="D835" s="77" t="s">
        <v>832</v>
      </c>
      <c r="E835" s="77" t="s">
        <v>74</v>
      </c>
      <c r="F835" s="62"/>
      <c r="G835" s="62" t="s">
        <v>76</v>
      </c>
      <c r="H835" s="77" t="s">
        <v>75</v>
      </c>
      <c r="I835" s="62">
        <v>1</v>
      </c>
      <c r="J835" s="62">
        <v>1</v>
      </c>
      <c r="K835" s="62" t="s">
        <v>47</v>
      </c>
      <c r="L835" s="62" t="s">
        <v>61</v>
      </c>
      <c r="M835" s="62" t="s">
        <v>53</v>
      </c>
      <c r="N835" s="62" t="s">
        <v>60</v>
      </c>
      <c r="O835" s="62"/>
      <c r="P835" s="62"/>
      <c r="Q835" s="62"/>
      <c r="R835" s="81"/>
      <c r="S835" s="81">
        <f t="shared" si="70"/>
        <v>0</v>
      </c>
      <c r="T835" s="81"/>
      <c r="U835" s="81">
        <f t="shared" si="71"/>
        <v>0</v>
      </c>
      <c r="V835" s="81"/>
      <c r="W835" s="81">
        <f t="shared" si="72"/>
        <v>0</v>
      </c>
      <c r="X835" s="81"/>
      <c r="Y835" s="81">
        <f t="shared" si="73"/>
        <v>0</v>
      </c>
      <c r="Z835" s="81"/>
      <c r="AA835" s="81"/>
      <c r="AB835" s="81"/>
      <c r="AC835" s="62"/>
    </row>
    <row r="836" spans="1:30" s="77" customFormat="1" x14ac:dyDescent="0.25">
      <c r="A836" s="61">
        <v>833</v>
      </c>
      <c r="B836" s="61">
        <v>155</v>
      </c>
      <c r="C836" s="61">
        <v>1</v>
      </c>
      <c r="D836" s="76" t="s">
        <v>49</v>
      </c>
      <c r="E836" s="76" t="s">
        <v>834</v>
      </c>
      <c r="F836" s="61" t="s">
        <v>23</v>
      </c>
      <c r="G836" s="61" t="s">
        <v>52</v>
      </c>
      <c r="H836" s="76" t="s">
        <v>835</v>
      </c>
      <c r="I836" s="61">
        <v>1</v>
      </c>
      <c r="J836" s="61">
        <v>1</v>
      </c>
      <c r="K836" s="61" t="s">
        <v>47</v>
      </c>
      <c r="L836" s="61" t="s">
        <v>61</v>
      </c>
      <c r="M836" s="61" t="s">
        <v>53</v>
      </c>
      <c r="N836" s="61" t="s">
        <v>48</v>
      </c>
      <c r="O836" s="61" t="s">
        <v>992</v>
      </c>
      <c r="P836" s="61" t="s">
        <v>792</v>
      </c>
      <c r="Q836" s="61" t="s">
        <v>836</v>
      </c>
      <c r="R836" s="80">
        <f>VLOOKUP(E:E,'[1]853-334065-009'!$A:$F,6,0)</f>
        <v>16.995000000000001</v>
      </c>
      <c r="S836" s="80">
        <f t="shared" ref="S836:S899" si="80">J836*R836</f>
        <v>16.995000000000001</v>
      </c>
      <c r="T836" s="80">
        <f>VLOOKUP(E:E,'[1]853-334065-009'!$A:$H,8,0)</f>
        <v>16.995000000000001</v>
      </c>
      <c r="U836" s="80">
        <f t="shared" ref="U836:U899" si="81">J836*T836</f>
        <v>16.995000000000001</v>
      </c>
      <c r="V836" s="80">
        <f>VLOOKUP(E:E,'[1]853-334065-009'!$A:$J,10,0)</f>
        <v>16.995000000000001</v>
      </c>
      <c r="W836" s="80">
        <f t="shared" ref="W836:W899" si="82">J836*V836</f>
        <v>16.995000000000001</v>
      </c>
      <c r="X836" s="80">
        <f>VLOOKUP(E:E,'[1]853-334065-009'!$A:$L,12,0)</f>
        <v>16.995000000000001</v>
      </c>
      <c r="Y836" s="80">
        <f t="shared" ref="Y836:Y899" si="83">J836*X836</f>
        <v>16.995000000000001</v>
      </c>
      <c r="Z836" s="80">
        <f>VLOOKUP(E:E,'[2]costed bom'!$E$2:$AA$941,23,0)</f>
        <v>18.02</v>
      </c>
      <c r="AA836" s="80">
        <f t="shared" ref="AA836:AA841" si="84">J836*Z836</f>
        <v>18.02</v>
      </c>
      <c r="AB836" s="80">
        <f t="shared" ref="AB836:AB841" si="85">Y836-AA836</f>
        <v>-1.0249999999999986</v>
      </c>
      <c r="AC836" s="61">
        <v>56</v>
      </c>
      <c r="AD836" s="76" t="s">
        <v>955</v>
      </c>
    </row>
    <row r="837" spans="1:30" s="77" customFormat="1" x14ac:dyDescent="0.25">
      <c r="A837" s="61">
        <v>834</v>
      </c>
      <c r="B837" s="61">
        <v>156</v>
      </c>
      <c r="C837" s="61">
        <v>1</v>
      </c>
      <c r="D837" s="76" t="s">
        <v>49</v>
      </c>
      <c r="E837" s="76" t="s">
        <v>837</v>
      </c>
      <c r="F837" s="61" t="s">
        <v>23</v>
      </c>
      <c r="G837" s="61" t="s">
        <v>52</v>
      </c>
      <c r="H837" s="76" t="s">
        <v>838</v>
      </c>
      <c r="I837" s="61">
        <v>1</v>
      </c>
      <c r="J837" s="61">
        <v>1</v>
      </c>
      <c r="K837" s="61" t="s">
        <v>47</v>
      </c>
      <c r="L837" s="61" t="s">
        <v>61</v>
      </c>
      <c r="M837" s="61" t="s">
        <v>53</v>
      </c>
      <c r="N837" s="61" t="s">
        <v>48</v>
      </c>
      <c r="O837" s="61" t="s">
        <v>994</v>
      </c>
      <c r="P837" s="61" t="s">
        <v>840</v>
      </c>
      <c r="Q837" s="61" t="s">
        <v>839</v>
      </c>
      <c r="R837" s="80">
        <f>VLOOKUP(E:E,'[1]853-334065-009'!$A:$F,6,0)</f>
        <v>3.25</v>
      </c>
      <c r="S837" s="80">
        <f t="shared" si="80"/>
        <v>3.25</v>
      </c>
      <c r="T837" s="80">
        <f>VLOOKUP(E:E,'[1]853-334065-009'!$A:$H,8,0)</f>
        <v>3.25</v>
      </c>
      <c r="U837" s="80">
        <f t="shared" si="81"/>
        <v>3.25</v>
      </c>
      <c r="V837" s="80">
        <f>VLOOKUP(E:E,'[1]853-334065-009'!$A:$J,10,0)</f>
        <v>3.25</v>
      </c>
      <c r="W837" s="80">
        <f t="shared" si="82"/>
        <v>3.25</v>
      </c>
      <c r="X837" s="80">
        <f>VLOOKUP(E:E,'[1]853-334065-009'!$A:$L,12,0)</f>
        <v>3.25</v>
      </c>
      <c r="Y837" s="80">
        <f t="shared" si="83"/>
        <v>3.25</v>
      </c>
      <c r="Z837" s="80">
        <f>VLOOKUP(E:E,'[2]costed bom'!$E$2:$AA$941,23,0)</f>
        <v>1.77</v>
      </c>
      <c r="AA837" s="80">
        <f t="shared" si="84"/>
        <v>1.77</v>
      </c>
      <c r="AB837" s="80">
        <f t="shared" si="85"/>
        <v>1.48</v>
      </c>
      <c r="AC837" s="61">
        <v>63</v>
      </c>
      <c r="AD837" s="76" t="s">
        <v>955</v>
      </c>
    </row>
    <row r="838" spans="1:30" s="77" customFormat="1" x14ac:dyDescent="0.25">
      <c r="A838" s="61">
        <v>835</v>
      </c>
      <c r="B838" s="61">
        <v>157</v>
      </c>
      <c r="C838" s="61">
        <v>1</v>
      </c>
      <c r="D838" s="76" t="s">
        <v>49</v>
      </c>
      <c r="E838" s="76" t="s">
        <v>841</v>
      </c>
      <c r="F838" s="61" t="s">
        <v>972</v>
      </c>
      <c r="G838" s="61" t="s">
        <v>65</v>
      </c>
      <c r="H838" s="76" t="s">
        <v>842</v>
      </c>
      <c r="I838" s="61">
        <v>2</v>
      </c>
      <c r="J838" s="61">
        <v>2</v>
      </c>
      <c r="K838" s="61" t="s">
        <v>47</v>
      </c>
      <c r="L838" s="61" t="s">
        <v>61</v>
      </c>
      <c r="M838" s="61" t="s">
        <v>53</v>
      </c>
      <c r="N838" s="61" t="s">
        <v>48</v>
      </c>
      <c r="O838" s="61" t="s">
        <v>978</v>
      </c>
      <c r="P838" s="61" t="s">
        <v>125</v>
      </c>
      <c r="Q838" s="61" t="s">
        <v>125</v>
      </c>
      <c r="R838" s="80">
        <f>VLOOKUP(E:E,'[1]853-334065-009'!$A:$F,6,0)</f>
        <v>8.8991999999999988E-2</v>
      </c>
      <c r="S838" s="80">
        <f t="shared" si="80"/>
        <v>0.17798399999999998</v>
      </c>
      <c r="T838" s="80">
        <f>VLOOKUP(E:E,'[1]853-334065-009'!$A:$H,8,0)</f>
        <v>8.8991999999999988E-2</v>
      </c>
      <c r="U838" s="80">
        <f t="shared" si="81"/>
        <v>0.17798399999999998</v>
      </c>
      <c r="V838" s="80">
        <f>VLOOKUP(E:E,'[1]853-334065-009'!$A:$J,10,0)</f>
        <v>8.8991999999999988E-2</v>
      </c>
      <c r="W838" s="80">
        <f t="shared" si="82"/>
        <v>0.17798399999999998</v>
      </c>
      <c r="X838" s="80">
        <f>VLOOKUP(E:E,'[1]853-334065-009'!$A:$L,12,0)</f>
        <v>8.8991999999999988E-2</v>
      </c>
      <c r="Y838" s="80">
        <f t="shared" si="83"/>
        <v>0.17798399999999998</v>
      </c>
      <c r="Z838" s="80">
        <f>VLOOKUP(E:E,'[2]costed bom'!$E$2:$AA$941,23,0)</f>
        <v>0.09</v>
      </c>
      <c r="AA838" s="80">
        <f t="shared" si="84"/>
        <v>0.18</v>
      </c>
      <c r="AB838" s="80">
        <f t="shared" si="85"/>
        <v>-2.0160000000000178E-3</v>
      </c>
      <c r="AC838" s="61">
        <v>56</v>
      </c>
      <c r="AD838" s="76" t="s">
        <v>955</v>
      </c>
    </row>
    <row r="839" spans="1:30" s="77" customFormat="1" x14ac:dyDescent="0.25">
      <c r="A839" s="61">
        <v>836</v>
      </c>
      <c r="B839" s="61">
        <v>158</v>
      </c>
      <c r="C839" s="61">
        <v>1</v>
      </c>
      <c r="D839" s="76" t="s">
        <v>49</v>
      </c>
      <c r="E839" s="76" t="s">
        <v>843</v>
      </c>
      <c r="F839" s="61" t="s">
        <v>972</v>
      </c>
      <c r="G839" s="61" t="s">
        <v>56</v>
      </c>
      <c r="H839" s="76" t="s">
        <v>844</v>
      </c>
      <c r="I839" s="61">
        <v>3</v>
      </c>
      <c r="J839" s="61">
        <v>3</v>
      </c>
      <c r="K839" s="61" t="s">
        <v>47</v>
      </c>
      <c r="L839" s="61" t="s">
        <v>61</v>
      </c>
      <c r="M839" s="61" t="s">
        <v>53</v>
      </c>
      <c r="N839" s="61" t="s">
        <v>48</v>
      </c>
      <c r="O839" s="61" t="s">
        <v>118</v>
      </c>
      <c r="P839" s="61"/>
      <c r="Q839" s="61"/>
      <c r="R839" s="80">
        <f>VLOOKUP(E:E,'[1]853-334065-009'!$A:$F,6,0)</f>
        <v>0.09</v>
      </c>
      <c r="S839" s="80">
        <f t="shared" si="80"/>
        <v>0.27</v>
      </c>
      <c r="T839" s="80">
        <f>VLOOKUP(E:E,'[1]853-334065-009'!$A:$H,8,0)</f>
        <v>0.09</v>
      </c>
      <c r="U839" s="80">
        <f t="shared" si="81"/>
        <v>0.27</v>
      </c>
      <c r="V839" s="80">
        <f>VLOOKUP(E:E,'[1]853-334065-009'!$A:$J,10,0)</f>
        <v>0.09</v>
      </c>
      <c r="W839" s="80">
        <f t="shared" si="82"/>
        <v>0.27</v>
      </c>
      <c r="X839" s="80">
        <f>VLOOKUP(E:E,'[1]853-334065-009'!$A:$L,12,0)</f>
        <v>0.09</v>
      </c>
      <c r="Y839" s="80">
        <f t="shared" si="83"/>
        <v>0.27</v>
      </c>
      <c r="Z839" s="80">
        <f>VLOOKUP(E:E,'[2]costed bom'!$E$2:$AA$941,23,0)</f>
        <v>0.1</v>
      </c>
      <c r="AA839" s="80">
        <f t="shared" si="84"/>
        <v>0.30000000000000004</v>
      </c>
      <c r="AB839" s="80">
        <f t="shared" si="85"/>
        <v>-3.0000000000000027E-2</v>
      </c>
      <c r="AC839" s="61">
        <v>35</v>
      </c>
      <c r="AD839" s="76" t="s">
        <v>955</v>
      </c>
    </row>
    <row r="840" spans="1:30" s="77" customFormat="1" x14ac:dyDescent="0.25">
      <c r="A840" s="61">
        <v>837</v>
      </c>
      <c r="B840" s="61">
        <v>166</v>
      </c>
      <c r="C840" s="61">
        <v>1</v>
      </c>
      <c r="D840" s="76" t="s">
        <v>49</v>
      </c>
      <c r="E840" s="76" t="s">
        <v>845</v>
      </c>
      <c r="F840" s="61" t="s">
        <v>23</v>
      </c>
      <c r="G840" s="61" t="s">
        <v>56</v>
      </c>
      <c r="H840" s="76" t="s">
        <v>846</v>
      </c>
      <c r="I840" s="61">
        <v>4</v>
      </c>
      <c r="J840" s="61">
        <v>4</v>
      </c>
      <c r="K840" s="61" t="s">
        <v>47</v>
      </c>
      <c r="L840" s="61" t="s">
        <v>61</v>
      </c>
      <c r="M840" s="61" t="s">
        <v>53</v>
      </c>
      <c r="N840" s="61" t="s">
        <v>48</v>
      </c>
      <c r="O840" s="61" t="s">
        <v>995</v>
      </c>
      <c r="P840" s="61" t="s">
        <v>792</v>
      </c>
      <c r="Q840" s="61" t="s">
        <v>847</v>
      </c>
      <c r="R840" s="80">
        <f>VLOOKUP(E:E,'[1]853-334065-009'!$A:$F,6,0)</f>
        <v>0.51</v>
      </c>
      <c r="S840" s="80">
        <f t="shared" si="80"/>
        <v>2.04</v>
      </c>
      <c r="T840" s="80">
        <f>VLOOKUP(E:E,'[1]853-334065-009'!$A:$H,8,0)</f>
        <v>0.51</v>
      </c>
      <c r="U840" s="80">
        <f t="shared" si="81"/>
        <v>2.04</v>
      </c>
      <c r="V840" s="80">
        <f>VLOOKUP(E:E,'[1]853-334065-009'!$A:$J,10,0)</f>
        <v>0.51</v>
      </c>
      <c r="W840" s="80">
        <f t="shared" si="82"/>
        <v>2.04</v>
      </c>
      <c r="X840" s="80">
        <f>VLOOKUP(E:E,'[1]853-334065-009'!$A:$L,12,0)</f>
        <v>0.51</v>
      </c>
      <c r="Y840" s="80">
        <f t="shared" si="83"/>
        <v>2.04</v>
      </c>
      <c r="Z840" s="80">
        <f>VLOOKUP(E:E,'[2]costed bom'!$E$2:$AA$941,23,0)</f>
        <v>0.51</v>
      </c>
      <c r="AA840" s="80">
        <f t="shared" si="84"/>
        <v>2.04</v>
      </c>
      <c r="AB840" s="80">
        <f t="shared" si="85"/>
        <v>0</v>
      </c>
      <c r="AC840" s="61">
        <v>42</v>
      </c>
      <c r="AD840" s="76" t="s">
        <v>955</v>
      </c>
    </row>
    <row r="841" spans="1:30" s="77" customFormat="1" x14ac:dyDescent="0.25">
      <c r="A841" s="61">
        <v>838</v>
      </c>
      <c r="B841" s="61">
        <v>167</v>
      </c>
      <c r="C841" s="61">
        <v>1</v>
      </c>
      <c r="D841" s="76" t="s">
        <v>49</v>
      </c>
      <c r="E841" s="76" t="s">
        <v>848</v>
      </c>
      <c r="F841" s="61" t="s">
        <v>23</v>
      </c>
      <c r="G841" s="61" t="s">
        <v>52</v>
      </c>
      <c r="H841" s="76" t="s">
        <v>849</v>
      </c>
      <c r="I841" s="61">
        <v>1</v>
      </c>
      <c r="J841" s="61">
        <v>1</v>
      </c>
      <c r="K841" s="61" t="s">
        <v>47</v>
      </c>
      <c r="L841" s="61" t="s">
        <v>61</v>
      </c>
      <c r="M841" s="61" t="s">
        <v>53</v>
      </c>
      <c r="N841" s="61" t="s">
        <v>48</v>
      </c>
      <c r="O841" s="61" t="s">
        <v>990</v>
      </c>
      <c r="P841" s="61" t="s">
        <v>180</v>
      </c>
      <c r="Q841" s="61" t="s">
        <v>850</v>
      </c>
      <c r="R841" s="80">
        <f>VLOOKUP(E:E,'[1]853-334065-009'!$A:$F,6,0)</f>
        <v>8.8065000000000015</v>
      </c>
      <c r="S841" s="80">
        <f t="shared" si="80"/>
        <v>8.8065000000000015</v>
      </c>
      <c r="T841" s="80">
        <f>VLOOKUP(E:E,'[1]853-334065-009'!$A:$H,8,0)</f>
        <v>8.8065000000000015</v>
      </c>
      <c r="U841" s="80">
        <f t="shared" si="81"/>
        <v>8.8065000000000015</v>
      </c>
      <c r="V841" s="80">
        <f>VLOOKUP(E:E,'[1]853-334065-009'!$A:$J,10,0)</f>
        <v>8.8065000000000015</v>
      </c>
      <c r="W841" s="80">
        <f t="shared" si="82"/>
        <v>8.8065000000000015</v>
      </c>
      <c r="X841" s="80">
        <f>VLOOKUP(E:E,'[1]853-334065-009'!$A:$L,12,0)</f>
        <v>8.8065000000000015</v>
      </c>
      <c r="Y841" s="80">
        <f t="shared" si="83"/>
        <v>8.8065000000000015</v>
      </c>
      <c r="Z841" s="80">
        <f>VLOOKUP(E:E,'[2]costed bom'!$E$2:$AA$941,23,0)</f>
        <v>6.51</v>
      </c>
      <c r="AA841" s="80">
        <f t="shared" si="84"/>
        <v>6.51</v>
      </c>
      <c r="AB841" s="80">
        <f t="shared" si="85"/>
        <v>2.2965000000000018</v>
      </c>
      <c r="AC841" s="61">
        <v>196</v>
      </c>
      <c r="AD841" s="76" t="s">
        <v>955</v>
      </c>
    </row>
    <row r="842" spans="1:30" s="77" customFormat="1" x14ac:dyDescent="0.25">
      <c r="A842" s="61">
        <v>839</v>
      </c>
      <c r="B842" s="61">
        <v>168</v>
      </c>
      <c r="C842" s="61">
        <v>1</v>
      </c>
      <c r="D842" s="76" t="s">
        <v>49</v>
      </c>
      <c r="E842" s="76" t="s">
        <v>851</v>
      </c>
      <c r="F842" s="61"/>
      <c r="G842" s="61" t="s">
        <v>65</v>
      </c>
      <c r="H842" s="76" t="s">
        <v>852</v>
      </c>
      <c r="I842" s="61">
        <v>1</v>
      </c>
      <c r="J842" s="61">
        <v>1</v>
      </c>
      <c r="K842" s="61" t="s">
        <v>47</v>
      </c>
      <c r="L842" s="61" t="s">
        <v>51</v>
      </c>
      <c r="M842" s="61" t="s">
        <v>53</v>
      </c>
      <c r="N842" s="61" t="s">
        <v>48</v>
      </c>
      <c r="O842" s="61"/>
      <c r="P842" s="61"/>
      <c r="Q842" s="61"/>
      <c r="R842" s="80"/>
      <c r="S842" s="80">
        <f t="shared" si="80"/>
        <v>0</v>
      </c>
      <c r="T842" s="80"/>
      <c r="U842" s="80">
        <f t="shared" si="81"/>
        <v>0</v>
      </c>
      <c r="V842" s="80"/>
      <c r="W842" s="80">
        <f t="shared" si="82"/>
        <v>0</v>
      </c>
      <c r="X842" s="80"/>
      <c r="Y842" s="80">
        <f t="shared" si="83"/>
        <v>0</v>
      </c>
      <c r="Z842" s="80"/>
      <c r="AA842" s="80"/>
      <c r="AB842" s="80"/>
      <c r="AC842" s="61"/>
      <c r="AD842" s="76" t="s">
        <v>44</v>
      </c>
    </row>
    <row r="843" spans="1:30" s="76" customFormat="1" x14ac:dyDescent="0.25">
      <c r="A843" s="61">
        <v>840</v>
      </c>
      <c r="B843" s="61">
        <v>1</v>
      </c>
      <c r="C843" s="61">
        <v>2</v>
      </c>
      <c r="D843" s="76" t="s">
        <v>851</v>
      </c>
      <c r="E843" s="76" t="s">
        <v>853</v>
      </c>
      <c r="F843" s="61" t="s">
        <v>21</v>
      </c>
      <c r="G843" s="61" t="s">
        <v>52</v>
      </c>
      <c r="H843" s="76" t="s">
        <v>854</v>
      </c>
      <c r="I843" s="61">
        <v>1</v>
      </c>
      <c r="J843" s="61">
        <v>1</v>
      </c>
      <c r="K843" s="61" t="s">
        <v>47</v>
      </c>
      <c r="L843" s="61" t="s">
        <v>51</v>
      </c>
      <c r="M843" s="61" t="s">
        <v>53</v>
      </c>
      <c r="N843" s="61" t="s">
        <v>48</v>
      </c>
      <c r="O843" s="61" t="s">
        <v>969</v>
      </c>
      <c r="P843" s="61"/>
      <c r="Q843" s="61"/>
      <c r="R843" s="80">
        <f>VLOOKUP(E:E,'[1]853-334065-009'!$A:$F,6,0)</f>
        <v>39.865799999999993</v>
      </c>
      <c r="S843" s="80">
        <f t="shared" si="80"/>
        <v>39.865799999999993</v>
      </c>
      <c r="T843" s="80">
        <f>VLOOKUP(E:E,'[1]853-334065-009'!$A:$H,8,0)</f>
        <v>38.816700000000004</v>
      </c>
      <c r="U843" s="80">
        <f t="shared" si="81"/>
        <v>38.816700000000004</v>
      </c>
      <c r="V843" s="80">
        <f>VLOOKUP(E:E,'[1]853-334065-009'!$A:$J,10,0)</f>
        <v>37.767600000000002</v>
      </c>
      <c r="W843" s="80">
        <f t="shared" si="82"/>
        <v>37.767600000000002</v>
      </c>
      <c r="X843" s="80">
        <f>VLOOKUP(E:E,'[1]853-334065-009'!$A:$L,12,0)</f>
        <v>36.718499999999999</v>
      </c>
      <c r="Y843" s="80">
        <f t="shared" si="83"/>
        <v>36.718499999999999</v>
      </c>
      <c r="Z843" s="80">
        <f>VLOOKUP(E:E,'[2]costed bom'!$E$2:$AA$941,23,0)</f>
        <v>48.399700000000003</v>
      </c>
      <c r="AA843" s="80">
        <f>J843*Z843</f>
        <v>48.399700000000003</v>
      </c>
      <c r="AB843" s="80">
        <f>Y843-AA843</f>
        <v>-11.681200000000004</v>
      </c>
      <c r="AC843" s="61">
        <v>70</v>
      </c>
      <c r="AD843" s="76" t="s">
        <v>955</v>
      </c>
    </row>
    <row r="844" spans="1:30" s="77" customFormat="1" x14ac:dyDescent="0.25">
      <c r="A844" s="62">
        <v>841</v>
      </c>
      <c r="B844" s="62">
        <v>7000</v>
      </c>
      <c r="C844" s="62">
        <v>3</v>
      </c>
      <c r="D844" s="77" t="s">
        <v>853</v>
      </c>
      <c r="E844" s="77" t="s">
        <v>58</v>
      </c>
      <c r="F844" s="62"/>
      <c r="G844" s="62" t="s">
        <v>62</v>
      </c>
      <c r="H844" s="77" t="s">
        <v>59</v>
      </c>
      <c r="I844" s="62">
        <v>1</v>
      </c>
      <c r="J844" s="62">
        <v>1</v>
      </c>
      <c r="K844" s="62" t="s">
        <v>47</v>
      </c>
      <c r="L844" s="62" t="s">
        <v>61</v>
      </c>
      <c r="M844" s="62" t="s">
        <v>53</v>
      </c>
      <c r="N844" s="62" t="s">
        <v>60</v>
      </c>
      <c r="O844" s="62"/>
      <c r="P844" s="62"/>
      <c r="Q844" s="62"/>
      <c r="R844" s="81"/>
      <c r="S844" s="81">
        <f t="shared" si="80"/>
        <v>0</v>
      </c>
      <c r="T844" s="81"/>
      <c r="U844" s="81">
        <f t="shared" si="81"/>
        <v>0</v>
      </c>
      <c r="V844" s="81"/>
      <c r="W844" s="81">
        <f t="shared" si="82"/>
        <v>0</v>
      </c>
      <c r="X844" s="81"/>
      <c r="Y844" s="81">
        <f t="shared" si="83"/>
        <v>0</v>
      </c>
      <c r="Z844" s="81"/>
      <c r="AA844" s="81"/>
      <c r="AB844" s="81"/>
      <c r="AC844" s="62"/>
    </row>
    <row r="845" spans="1:30" s="77" customFormat="1" x14ac:dyDescent="0.25">
      <c r="A845" s="62">
        <v>842</v>
      </c>
      <c r="B845" s="62">
        <v>7001</v>
      </c>
      <c r="C845" s="62">
        <v>3</v>
      </c>
      <c r="D845" s="77" t="s">
        <v>853</v>
      </c>
      <c r="E845" s="77" t="s">
        <v>63</v>
      </c>
      <c r="F845" s="62"/>
      <c r="G845" s="62" t="s">
        <v>65</v>
      </c>
      <c r="H845" s="77" t="s">
        <v>64</v>
      </c>
      <c r="I845" s="62">
        <v>1</v>
      </c>
      <c r="J845" s="62">
        <v>1</v>
      </c>
      <c r="K845" s="62" t="s">
        <v>47</v>
      </c>
      <c r="L845" s="62" t="s">
        <v>61</v>
      </c>
      <c r="M845" s="62" t="s">
        <v>53</v>
      </c>
      <c r="N845" s="62" t="s">
        <v>60</v>
      </c>
      <c r="O845" s="62"/>
      <c r="P845" s="62"/>
      <c r="Q845" s="62"/>
      <c r="R845" s="81"/>
      <c r="S845" s="81">
        <f t="shared" si="80"/>
        <v>0</v>
      </c>
      <c r="T845" s="81"/>
      <c r="U845" s="81">
        <f t="shared" si="81"/>
        <v>0</v>
      </c>
      <c r="V845" s="81"/>
      <c r="W845" s="81">
        <f t="shared" si="82"/>
        <v>0</v>
      </c>
      <c r="X845" s="81"/>
      <c r="Y845" s="81">
        <f t="shared" si="83"/>
        <v>0</v>
      </c>
      <c r="Z845" s="81"/>
      <c r="AA845" s="81"/>
      <c r="AB845" s="81"/>
      <c r="AC845" s="62"/>
    </row>
    <row r="846" spans="1:30" s="77" customFormat="1" x14ac:dyDescent="0.25">
      <c r="A846" s="62">
        <v>843</v>
      </c>
      <c r="B846" s="62">
        <v>7002</v>
      </c>
      <c r="C846" s="62">
        <v>3</v>
      </c>
      <c r="D846" s="77" t="s">
        <v>853</v>
      </c>
      <c r="E846" s="77" t="s">
        <v>72</v>
      </c>
      <c r="F846" s="62"/>
      <c r="G846" s="62" t="s">
        <v>52</v>
      </c>
      <c r="H846" s="77" t="s">
        <v>73</v>
      </c>
      <c r="I846" s="62">
        <v>1</v>
      </c>
      <c r="J846" s="62">
        <v>1</v>
      </c>
      <c r="K846" s="62" t="s">
        <v>47</v>
      </c>
      <c r="L846" s="62" t="s">
        <v>61</v>
      </c>
      <c r="M846" s="62" t="s">
        <v>53</v>
      </c>
      <c r="N846" s="62" t="s">
        <v>60</v>
      </c>
      <c r="O846" s="62"/>
      <c r="P846" s="62"/>
      <c r="Q846" s="62"/>
      <c r="R846" s="81"/>
      <c r="S846" s="81">
        <f t="shared" si="80"/>
        <v>0</v>
      </c>
      <c r="T846" s="81"/>
      <c r="U846" s="81">
        <f t="shared" si="81"/>
        <v>0</v>
      </c>
      <c r="V846" s="81"/>
      <c r="W846" s="81">
        <f t="shared" si="82"/>
        <v>0</v>
      </c>
      <c r="X846" s="81"/>
      <c r="Y846" s="81">
        <f t="shared" si="83"/>
        <v>0</v>
      </c>
      <c r="Z846" s="81"/>
      <c r="AA846" s="81"/>
      <c r="AB846" s="81"/>
      <c r="AC846" s="62"/>
    </row>
    <row r="847" spans="1:30" s="77" customFormat="1" x14ac:dyDescent="0.25">
      <c r="A847" s="62">
        <v>844</v>
      </c>
      <c r="B847" s="62">
        <v>7003</v>
      </c>
      <c r="C847" s="62">
        <v>3</v>
      </c>
      <c r="D847" s="77" t="s">
        <v>853</v>
      </c>
      <c r="E847" s="77" t="s">
        <v>74</v>
      </c>
      <c r="F847" s="62"/>
      <c r="G847" s="62" t="s">
        <v>76</v>
      </c>
      <c r="H847" s="77" t="s">
        <v>75</v>
      </c>
      <c r="I847" s="62">
        <v>1</v>
      </c>
      <c r="J847" s="62">
        <v>1</v>
      </c>
      <c r="K847" s="62" t="s">
        <v>47</v>
      </c>
      <c r="L847" s="62" t="s">
        <v>61</v>
      </c>
      <c r="M847" s="62" t="s">
        <v>53</v>
      </c>
      <c r="N847" s="62" t="s">
        <v>60</v>
      </c>
      <c r="O847" s="62"/>
      <c r="P847" s="62"/>
      <c r="Q847" s="62"/>
      <c r="R847" s="81"/>
      <c r="S847" s="81">
        <f t="shared" si="80"/>
        <v>0</v>
      </c>
      <c r="T847" s="81"/>
      <c r="U847" s="81">
        <f t="shared" si="81"/>
        <v>0</v>
      </c>
      <c r="V847" s="81"/>
      <c r="W847" s="81">
        <f t="shared" si="82"/>
        <v>0</v>
      </c>
      <c r="X847" s="81"/>
      <c r="Y847" s="81">
        <f t="shared" si="83"/>
        <v>0</v>
      </c>
      <c r="Z847" s="81"/>
      <c r="AA847" s="81"/>
      <c r="AB847" s="81"/>
      <c r="AC847" s="62"/>
    </row>
    <row r="848" spans="1:30" s="77" customFormat="1" x14ac:dyDescent="0.25">
      <c r="A848" s="61">
        <v>845</v>
      </c>
      <c r="B848" s="61">
        <v>2</v>
      </c>
      <c r="C848" s="61">
        <v>2</v>
      </c>
      <c r="D848" s="76" t="s">
        <v>851</v>
      </c>
      <c r="E848" s="76" t="s">
        <v>855</v>
      </c>
      <c r="F848" s="61" t="s">
        <v>23</v>
      </c>
      <c r="G848" s="61" t="s">
        <v>52</v>
      </c>
      <c r="H848" s="76" t="s">
        <v>856</v>
      </c>
      <c r="I848" s="61">
        <v>8</v>
      </c>
      <c r="J848" s="61">
        <v>8</v>
      </c>
      <c r="K848" s="61" t="s">
        <v>47</v>
      </c>
      <c r="L848" s="61" t="s">
        <v>61</v>
      </c>
      <c r="M848" s="61" t="s">
        <v>53</v>
      </c>
      <c r="N848" s="61" t="s">
        <v>48</v>
      </c>
      <c r="O848" s="61" t="s">
        <v>991</v>
      </c>
      <c r="P848" s="61" t="s">
        <v>792</v>
      </c>
      <c r="Q848" s="61" t="s">
        <v>857</v>
      </c>
      <c r="R848" s="80">
        <f>VLOOKUP(E:E,'[1]853-334065-009'!$A:$F,6,0)</f>
        <v>1.33</v>
      </c>
      <c r="S848" s="80">
        <f t="shared" si="80"/>
        <v>10.64</v>
      </c>
      <c r="T848" s="80">
        <f>VLOOKUP(E:E,'[1]853-334065-009'!$A:$H,8,0)</f>
        <v>1.33</v>
      </c>
      <c r="U848" s="80">
        <f t="shared" si="81"/>
        <v>10.64</v>
      </c>
      <c r="V848" s="80">
        <f>VLOOKUP(E:E,'[1]853-334065-009'!$A:$J,10,0)</f>
        <v>1.33</v>
      </c>
      <c r="W848" s="80">
        <f t="shared" si="82"/>
        <v>10.64</v>
      </c>
      <c r="X848" s="80">
        <f>VLOOKUP(E:E,'[1]853-334065-009'!$A:$L,12,0)</f>
        <v>1.33</v>
      </c>
      <c r="Y848" s="80">
        <f t="shared" si="83"/>
        <v>10.64</v>
      </c>
      <c r="Z848" s="80">
        <f>VLOOKUP(E:E,'[2]costed bom'!$E$2:$AA$941,23,0)</f>
        <v>1.7</v>
      </c>
      <c r="AA848" s="80">
        <f t="shared" ref="AA848:AA858" si="86">J848*Z848</f>
        <v>13.6</v>
      </c>
      <c r="AB848" s="80">
        <f t="shared" ref="AB848:AB858" si="87">Y848-AA848</f>
        <v>-2.9599999999999991</v>
      </c>
      <c r="AC848" s="61">
        <v>42</v>
      </c>
      <c r="AD848" s="76" t="s">
        <v>955</v>
      </c>
    </row>
    <row r="849" spans="1:30" s="77" customFormat="1" x14ac:dyDescent="0.25">
      <c r="A849" s="61">
        <v>846</v>
      </c>
      <c r="B849" s="61">
        <v>3</v>
      </c>
      <c r="C849" s="61">
        <v>2</v>
      </c>
      <c r="D849" s="76" t="s">
        <v>851</v>
      </c>
      <c r="E849" s="76" t="s">
        <v>858</v>
      </c>
      <c r="F849" s="61" t="s">
        <v>23</v>
      </c>
      <c r="G849" s="61" t="s">
        <v>52</v>
      </c>
      <c r="H849" s="76" t="s">
        <v>859</v>
      </c>
      <c r="I849" s="61">
        <v>4</v>
      </c>
      <c r="J849" s="61">
        <v>4</v>
      </c>
      <c r="K849" s="61" t="s">
        <v>47</v>
      </c>
      <c r="L849" s="61" t="s">
        <v>51</v>
      </c>
      <c r="M849" s="61" t="s">
        <v>53</v>
      </c>
      <c r="N849" s="61" t="s">
        <v>48</v>
      </c>
      <c r="O849" s="61" t="s">
        <v>996</v>
      </c>
      <c r="P849" s="61" t="s">
        <v>861</v>
      </c>
      <c r="Q849" s="61" t="s">
        <v>860</v>
      </c>
      <c r="R849" s="80">
        <f>VLOOKUP(E:E,'[1]853-334065-009'!$A:$F,6,0)</f>
        <v>10.5</v>
      </c>
      <c r="S849" s="80">
        <f t="shared" si="80"/>
        <v>42</v>
      </c>
      <c r="T849" s="80">
        <f>VLOOKUP(E:E,'[1]853-334065-009'!$A:$H,8,0)</f>
        <v>10.5</v>
      </c>
      <c r="U849" s="80">
        <f t="shared" si="81"/>
        <v>42</v>
      </c>
      <c r="V849" s="80">
        <f>VLOOKUP(E:E,'[1]853-334065-009'!$A:$J,10,0)</f>
        <v>10.5</v>
      </c>
      <c r="W849" s="80">
        <f t="shared" si="82"/>
        <v>42</v>
      </c>
      <c r="X849" s="80">
        <f>VLOOKUP(E:E,'[1]853-334065-009'!$A:$L,12,0)</f>
        <v>10.5</v>
      </c>
      <c r="Y849" s="80">
        <f t="shared" si="83"/>
        <v>42</v>
      </c>
      <c r="Z849" s="80">
        <f>VLOOKUP(E:E,'[2]costed bom'!$E$2:$AA$941,23,0)</f>
        <v>17.600000000000001</v>
      </c>
      <c r="AA849" s="80">
        <f t="shared" si="86"/>
        <v>70.400000000000006</v>
      </c>
      <c r="AB849" s="80">
        <f t="shared" si="87"/>
        <v>-28.400000000000006</v>
      </c>
      <c r="AC849" s="61">
        <v>42</v>
      </c>
      <c r="AD849" s="76" t="s">
        <v>955</v>
      </c>
    </row>
    <row r="850" spans="1:30" s="77" customFormat="1" x14ac:dyDescent="0.25">
      <c r="A850" s="61">
        <v>847</v>
      </c>
      <c r="B850" s="61">
        <v>4</v>
      </c>
      <c r="C850" s="61">
        <v>2</v>
      </c>
      <c r="D850" s="76" t="s">
        <v>851</v>
      </c>
      <c r="E850" s="76" t="s">
        <v>862</v>
      </c>
      <c r="F850" s="61" t="s">
        <v>23</v>
      </c>
      <c r="G850" s="61" t="s">
        <v>56</v>
      </c>
      <c r="H850" s="76" t="s">
        <v>863</v>
      </c>
      <c r="I850" s="61">
        <v>1</v>
      </c>
      <c r="J850" s="61">
        <v>1</v>
      </c>
      <c r="K850" s="61" t="s">
        <v>47</v>
      </c>
      <c r="L850" s="61" t="s">
        <v>51</v>
      </c>
      <c r="M850" s="61" t="s">
        <v>53</v>
      </c>
      <c r="N850" s="61" t="s">
        <v>48</v>
      </c>
      <c r="O850" s="61" t="s">
        <v>991</v>
      </c>
      <c r="P850" s="61" t="s">
        <v>792</v>
      </c>
      <c r="Q850" s="61" t="s">
        <v>864</v>
      </c>
      <c r="R850" s="80">
        <f>VLOOKUP(E:E,'[1]853-334065-009'!$A:$F,6,0)</f>
        <v>187.97</v>
      </c>
      <c r="S850" s="80">
        <f t="shared" si="80"/>
        <v>187.97</v>
      </c>
      <c r="T850" s="80">
        <f>VLOOKUP(E:E,'[1]853-334065-009'!$A:$H,8,0)</f>
        <v>187.97</v>
      </c>
      <c r="U850" s="80">
        <f t="shared" si="81"/>
        <v>187.97</v>
      </c>
      <c r="V850" s="80">
        <f>VLOOKUP(E:E,'[1]853-334065-009'!$A:$J,10,0)</f>
        <v>187.97</v>
      </c>
      <c r="W850" s="80">
        <f t="shared" si="82"/>
        <v>187.97</v>
      </c>
      <c r="X850" s="80">
        <f>VLOOKUP(E:E,'[1]853-334065-009'!$A:$L,12,0)</f>
        <v>187.97</v>
      </c>
      <c r="Y850" s="80">
        <f t="shared" si="83"/>
        <v>187.97</v>
      </c>
      <c r="Z850" s="80">
        <f>VLOOKUP(E:E,'[2]costed bom'!$E$2:$AA$941,23,0)</f>
        <v>208.85</v>
      </c>
      <c r="AA850" s="80">
        <f t="shared" si="86"/>
        <v>208.85</v>
      </c>
      <c r="AB850" s="80">
        <f t="shared" si="87"/>
        <v>-20.879999999999995</v>
      </c>
      <c r="AC850" s="61">
        <v>84</v>
      </c>
      <c r="AD850" s="76" t="s">
        <v>955</v>
      </c>
    </row>
    <row r="851" spans="1:30" s="77" customFormat="1" x14ac:dyDescent="0.25">
      <c r="A851" s="61">
        <v>848</v>
      </c>
      <c r="B851" s="61">
        <v>5</v>
      </c>
      <c r="C851" s="61">
        <v>2</v>
      </c>
      <c r="D851" s="76" t="s">
        <v>851</v>
      </c>
      <c r="E851" s="76" t="s">
        <v>865</v>
      </c>
      <c r="F851" s="61" t="s">
        <v>23</v>
      </c>
      <c r="G851" s="61" t="s">
        <v>52</v>
      </c>
      <c r="H851" s="76" t="s">
        <v>866</v>
      </c>
      <c r="I851" s="61">
        <v>2</v>
      </c>
      <c r="J851" s="61">
        <v>2</v>
      </c>
      <c r="K851" s="61" t="s">
        <v>47</v>
      </c>
      <c r="L851" s="61" t="s">
        <v>61</v>
      </c>
      <c r="M851" s="61" t="s">
        <v>53</v>
      </c>
      <c r="N851" s="61" t="s">
        <v>48</v>
      </c>
      <c r="O851" s="61" t="s">
        <v>991</v>
      </c>
      <c r="P851" s="61" t="s">
        <v>792</v>
      </c>
      <c r="Q851" s="61" t="s">
        <v>867</v>
      </c>
      <c r="R851" s="80">
        <f>VLOOKUP(E:E,'[1]853-334065-009'!$A:$F,6,0)</f>
        <v>2.71</v>
      </c>
      <c r="S851" s="80">
        <f t="shared" si="80"/>
        <v>5.42</v>
      </c>
      <c r="T851" s="80">
        <f>VLOOKUP(E:E,'[1]853-334065-009'!$A:$H,8,0)</f>
        <v>2.71</v>
      </c>
      <c r="U851" s="80">
        <f t="shared" si="81"/>
        <v>5.42</v>
      </c>
      <c r="V851" s="80">
        <f>VLOOKUP(E:E,'[1]853-334065-009'!$A:$J,10,0)</f>
        <v>2.71</v>
      </c>
      <c r="W851" s="80">
        <f t="shared" si="82"/>
        <v>5.42</v>
      </c>
      <c r="X851" s="80">
        <f>VLOOKUP(E:E,'[1]853-334065-009'!$A:$L,12,0)</f>
        <v>2.71</v>
      </c>
      <c r="Y851" s="80">
        <f t="shared" si="83"/>
        <v>5.42</v>
      </c>
      <c r="Z851" s="80">
        <f>VLOOKUP(E:E,'[2]costed bom'!$E$2:$AA$941,23,0)</f>
        <v>3.82</v>
      </c>
      <c r="AA851" s="80">
        <f t="shared" si="86"/>
        <v>7.64</v>
      </c>
      <c r="AB851" s="80">
        <f t="shared" si="87"/>
        <v>-2.2199999999999998</v>
      </c>
      <c r="AC851" s="61">
        <v>70</v>
      </c>
      <c r="AD851" s="76" t="s">
        <v>955</v>
      </c>
    </row>
    <row r="852" spans="1:30" s="77" customFormat="1" x14ac:dyDescent="0.25">
      <c r="A852" s="61">
        <v>849</v>
      </c>
      <c r="B852" s="61">
        <v>6</v>
      </c>
      <c r="C852" s="61">
        <v>2</v>
      </c>
      <c r="D852" s="76" t="s">
        <v>851</v>
      </c>
      <c r="E852" s="76" t="s">
        <v>868</v>
      </c>
      <c r="F852" s="61" t="s">
        <v>23</v>
      </c>
      <c r="G852" s="61" t="s">
        <v>52</v>
      </c>
      <c r="H852" s="76" t="s">
        <v>869</v>
      </c>
      <c r="I852" s="61">
        <v>1</v>
      </c>
      <c r="J852" s="61">
        <v>1</v>
      </c>
      <c r="K852" s="61" t="s">
        <v>47</v>
      </c>
      <c r="L852" s="61" t="s">
        <v>61</v>
      </c>
      <c r="M852" s="61" t="s">
        <v>53</v>
      </c>
      <c r="N852" s="61" t="s">
        <v>48</v>
      </c>
      <c r="O852" s="61" t="s">
        <v>991</v>
      </c>
      <c r="P852" s="61" t="s">
        <v>792</v>
      </c>
      <c r="Q852" s="61" t="s">
        <v>870</v>
      </c>
      <c r="R852" s="80">
        <f>VLOOKUP(E:E,'[1]853-334065-009'!$A:$F,6,0)</f>
        <v>2.5499999999999998</v>
      </c>
      <c r="S852" s="80">
        <f t="shared" si="80"/>
        <v>2.5499999999999998</v>
      </c>
      <c r="T852" s="80">
        <f>VLOOKUP(E:E,'[1]853-334065-009'!$A:$H,8,0)</f>
        <v>2.5499999999999998</v>
      </c>
      <c r="U852" s="80">
        <f t="shared" si="81"/>
        <v>2.5499999999999998</v>
      </c>
      <c r="V852" s="80">
        <f>VLOOKUP(E:E,'[1]853-334065-009'!$A:$J,10,0)</f>
        <v>2.5499999999999998</v>
      </c>
      <c r="W852" s="80">
        <f t="shared" si="82"/>
        <v>2.5499999999999998</v>
      </c>
      <c r="X852" s="80">
        <f>VLOOKUP(E:E,'[1]853-334065-009'!$A:$L,12,0)</f>
        <v>2.5499999999999998</v>
      </c>
      <c r="Y852" s="80">
        <f t="shared" si="83"/>
        <v>2.5499999999999998</v>
      </c>
      <c r="Z852" s="80">
        <f>VLOOKUP(E:E,'[2]costed bom'!$E$2:$AA$941,23,0)</f>
        <v>2.5499999999999998</v>
      </c>
      <c r="AA852" s="80">
        <f t="shared" si="86"/>
        <v>2.5499999999999998</v>
      </c>
      <c r="AB852" s="80">
        <f t="shared" si="87"/>
        <v>0</v>
      </c>
      <c r="AC852" s="61">
        <v>70</v>
      </c>
      <c r="AD852" s="76" t="s">
        <v>955</v>
      </c>
    </row>
    <row r="853" spans="1:30" s="77" customFormat="1" x14ac:dyDescent="0.25">
      <c r="A853" s="61">
        <v>850</v>
      </c>
      <c r="B853" s="61">
        <v>7</v>
      </c>
      <c r="C853" s="61">
        <v>2</v>
      </c>
      <c r="D853" s="76" t="s">
        <v>851</v>
      </c>
      <c r="E853" s="76" t="s">
        <v>871</v>
      </c>
      <c r="F853" s="61" t="s">
        <v>23</v>
      </c>
      <c r="G853" s="61">
        <v>1</v>
      </c>
      <c r="H853" s="76" t="s">
        <v>872</v>
      </c>
      <c r="I853" s="61">
        <v>2</v>
      </c>
      <c r="J853" s="61">
        <v>2</v>
      </c>
      <c r="K853" s="61" t="s">
        <v>47</v>
      </c>
      <c r="L853" s="61" t="s">
        <v>61</v>
      </c>
      <c r="M853" s="61" t="s">
        <v>53</v>
      </c>
      <c r="N853" s="61" t="s">
        <v>48</v>
      </c>
      <c r="O853" s="61" t="s">
        <v>992</v>
      </c>
      <c r="P853" s="61" t="s">
        <v>792</v>
      </c>
      <c r="Q853" s="61" t="s">
        <v>873</v>
      </c>
      <c r="R853" s="80">
        <f>VLOOKUP(E:E,'[1]853-334065-009'!$A:$F,6,0)</f>
        <v>0.87</v>
      </c>
      <c r="S853" s="80">
        <f t="shared" si="80"/>
        <v>1.74</v>
      </c>
      <c r="T853" s="80">
        <f>VLOOKUP(E:E,'[1]853-334065-009'!$A:$H,8,0)</f>
        <v>0.87</v>
      </c>
      <c r="U853" s="80">
        <f t="shared" si="81"/>
        <v>1.74</v>
      </c>
      <c r="V853" s="80">
        <f>VLOOKUP(E:E,'[1]853-334065-009'!$A:$J,10,0)</f>
        <v>0.87</v>
      </c>
      <c r="W853" s="80">
        <f t="shared" si="82"/>
        <v>1.74</v>
      </c>
      <c r="X853" s="80">
        <f>VLOOKUP(E:E,'[1]853-334065-009'!$A:$L,12,0)</f>
        <v>0.87</v>
      </c>
      <c r="Y853" s="80">
        <f t="shared" si="83"/>
        <v>1.74</v>
      </c>
      <c r="Z853" s="80">
        <f>VLOOKUP(E:E,'[2]costed bom'!$E$2:$AA$941,23,0)</f>
        <v>0.87</v>
      </c>
      <c r="AA853" s="80">
        <f t="shared" si="86"/>
        <v>1.74</v>
      </c>
      <c r="AB853" s="80">
        <f t="shared" si="87"/>
        <v>0</v>
      </c>
      <c r="AC853" s="61">
        <v>42</v>
      </c>
      <c r="AD853" s="76" t="s">
        <v>955</v>
      </c>
    </row>
    <row r="854" spans="1:30" s="77" customFormat="1" x14ac:dyDescent="0.25">
      <c r="A854" s="61">
        <v>851</v>
      </c>
      <c r="B854" s="61">
        <v>8</v>
      </c>
      <c r="C854" s="61">
        <v>2</v>
      </c>
      <c r="D854" s="76" t="s">
        <v>851</v>
      </c>
      <c r="E854" s="76" t="s">
        <v>433</v>
      </c>
      <c r="F854" s="61" t="s">
        <v>972</v>
      </c>
      <c r="G854" s="61" t="s">
        <v>52</v>
      </c>
      <c r="H854" s="76" t="s">
        <v>434</v>
      </c>
      <c r="I854" s="61">
        <v>3</v>
      </c>
      <c r="J854" s="61">
        <v>3</v>
      </c>
      <c r="K854" s="61" t="s">
        <v>47</v>
      </c>
      <c r="L854" s="61" t="s">
        <v>61</v>
      </c>
      <c r="M854" s="61" t="s">
        <v>53</v>
      </c>
      <c r="N854" s="61" t="s">
        <v>48</v>
      </c>
      <c r="O854" s="61" t="s">
        <v>984</v>
      </c>
      <c r="P854" s="61" t="s">
        <v>184</v>
      </c>
      <c r="Q854" s="61" t="s">
        <v>435</v>
      </c>
      <c r="R854" s="80">
        <f>VLOOKUP(E:E,'[1]853-334065-009'!$A:$F,6,0)</f>
        <v>0.76838000000000006</v>
      </c>
      <c r="S854" s="80">
        <f t="shared" si="80"/>
        <v>2.3051400000000002</v>
      </c>
      <c r="T854" s="80">
        <f>VLOOKUP(E:E,'[1]853-334065-009'!$A:$H,8,0)</f>
        <v>0.76838000000000006</v>
      </c>
      <c r="U854" s="80">
        <f t="shared" si="81"/>
        <v>2.3051400000000002</v>
      </c>
      <c r="V854" s="80">
        <f>VLOOKUP(E:E,'[1]853-334065-009'!$A:$J,10,0)</f>
        <v>0.76838000000000006</v>
      </c>
      <c r="W854" s="80">
        <f t="shared" si="82"/>
        <v>2.3051400000000002</v>
      </c>
      <c r="X854" s="80">
        <f>VLOOKUP(E:E,'[1]853-334065-009'!$A:$L,12,0)</f>
        <v>0.76838000000000006</v>
      </c>
      <c r="Y854" s="80">
        <f t="shared" si="83"/>
        <v>2.3051400000000002</v>
      </c>
      <c r="Z854" s="80">
        <f>VLOOKUP(E:E,'[2]costed bom'!$E$2:$AA$941,23,0)</f>
        <v>1.59</v>
      </c>
      <c r="AA854" s="80">
        <f t="shared" si="86"/>
        <v>4.7700000000000005</v>
      </c>
      <c r="AB854" s="80">
        <f t="shared" si="87"/>
        <v>-2.4648600000000003</v>
      </c>
      <c r="AC854" s="61">
        <v>175</v>
      </c>
      <c r="AD854" s="76" t="s">
        <v>955</v>
      </c>
    </row>
    <row r="855" spans="1:30" s="77" customFormat="1" x14ac:dyDescent="0.25">
      <c r="A855" s="61">
        <v>852</v>
      </c>
      <c r="B855" s="61">
        <v>9</v>
      </c>
      <c r="C855" s="61">
        <v>2</v>
      </c>
      <c r="D855" s="76" t="s">
        <v>851</v>
      </c>
      <c r="E855" s="76" t="s">
        <v>404</v>
      </c>
      <c r="F855" s="61" t="s">
        <v>972</v>
      </c>
      <c r="G855" s="61" t="s">
        <v>52</v>
      </c>
      <c r="H855" s="76" t="s">
        <v>405</v>
      </c>
      <c r="I855" s="61">
        <v>3</v>
      </c>
      <c r="J855" s="61">
        <v>3</v>
      </c>
      <c r="K855" s="61" t="s">
        <v>47</v>
      </c>
      <c r="L855" s="61" t="s">
        <v>61</v>
      </c>
      <c r="M855" s="61" t="s">
        <v>53</v>
      </c>
      <c r="N855" s="61" t="s">
        <v>48</v>
      </c>
      <c r="O855" s="61" t="s">
        <v>980</v>
      </c>
      <c r="P855" s="61" t="s">
        <v>118</v>
      </c>
      <c r="Q855" s="61" t="s">
        <v>406</v>
      </c>
      <c r="R855" s="80">
        <f>VLOOKUP(E:E,'[1]853-334065-009'!$A:$F,6,0)</f>
        <v>6.6743999999999998E-2</v>
      </c>
      <c r="S855" s="80">
        <f t="shared" si="80"/>
        <v>0.20023199999999999</v>
      </c>
      <c r="T855" s="80">
        <f>VLOOKUP(E:E,'[1]853-334065-009'!$A:$H,8,0)</f>
        <v>6.6743999999999998E-2</v>
      </c>
      <c r="U855" s="80">
        <f t="shared" si="81"/>
        <v>0.20023199999999999</v>
      </c>
      <c r="V855" s="80">
        <f>VLOOKUP(E:E,'[1]853-334065-009'!$A:$J,10,0)</f>
        <v>6.6743999999999998E-2</v>
      </c>
      <c r="W855" s="80">
        <f t="shared" si="82"/>
        <v>0.20023199999999999</v>
      </c>
      <c r="X855" s="80">
        <f>VLOOKUP(E:E,'[1]853-334065-009'!$A:$L,12,0)</f>
        <v>6.6743999999999998E-2</v>
      </c>
      <c r="Y855" s="80">
        <f t="shared" si="83"/>
        <v>0.20023199999999999</v>
      </c>
      <c r="Z855" s="80">
        <f>VLOOKUP(E:E,'[2]costed bom'!$E$2:$AA$941,23,0)</f>
        <v>0.04</v>
      </c>
      <c r="AA855" s="80">
        <f t="shared" si="86"/>
        <v>0.12</v>
      </c>
      <c r="AB855" s="80">
        <f t="shared" si="87"/>
        <v>8.0231999999999998E-2</v>
      </c>
      <c r="AC855" s="61">
        <v>56</v>
      </c>
      <c r="AD855" s="76" t="s">
        <v>955</v>
      </c>
    </row>
    <row r="856" spans="1:30" s="77" customFormat="1" x14ac:dyDescent="0.25">
      <c r="A856" s="61">
        <v>853</v>
      </c>
      <c r="B856" s="61">
        <v>10</v>
      </c>
      <c r="C856" s="61">
        <v>2</v>
      </c>
      <c r="D856" s="76" t="s">
        <v>851</v>
      </c>
      <c r="E856" s="76" t="s">
        <v>874</v>
      </c>
      <c r="F856" s="61" t="s">
        <v>23</v>
      </c>
      <c r="G856" s="61" t="s">
        <v>56</v>
      </c>
      <c r="H856" s="76" t="s">
        <v>875</v>
      </c>
      <c r="I856" s="61">
        <v>4</v>
      </c>
      <c r="J856" s="61">
        <v>4</v>
      </c>
      <c r="K856" s="61" t="s">
        <v>47</v>
      </c>
      <c r="L856" s="61" t="s">
        <v>61</v>
      </c>
      <c r="M856" s="61" t="s">
        <v>53</v>
      </c>
      <c r="N856" s="61" t="s">
        <v>48</v>
      </c>
      <c r="O856" s="61" t="s">
        <v>118</v>
      </c>
      <c r="P856" s="61"/>
      <c r="Q856" s="61"/>
      <c r="R856" s="80">
        <f>VLOOKUP(E:E,'[1]853-334065-009'!$A:$F,6,0)</f>
        <v>0.01</v>
      </c>
      <c r="S856" s="80">
        <f t="shared" si="80"/>
        <v>0.04</v>
      </c>
      <c r="T856" s="80">
        <f>VLOOKUP(E:E,'[1]853-334065-009'!$A:$H,8,0)</f>
        <v>0.01</v>
      </c>
      <c r="U856" s="80">
        <f t="shared" si="81"/>
        <v>0.04</v>
      </c>
      <c r="V856" s="80">
        <f>VLOOKUP(E:E,'[1]853-334065-009'!$A:$J,10,0)</f>
        <v>0.01</v>
      </c>
      <c r="W856" s="80">
        <f t="shared" si="82"/>
        <v>0.04</v>
      </c>
      <c r="X856" s="80">
        <f>VLOOKUP(E:E,'[1]853-334065-009'!$A:$L,12,0)</f>
        <v>0.01</v>
      </c>
      <c r="Y856" s="80">
        <f t="shared" si="83"/>
        <v>0.04</v>
      </c>
      <c r="Z856" s="80">
        <f>VLOOKUP(E:E,'[2]costed bom'!$E$2:$AA$941,23,0)</f>
        <v>0.02</v>
      </c>
      <c r="AA856" s="80">
        <f t="shared" si="86"/>
        <v>0.08</v>
      </c>
      <c r="AB856" s="80">
        <f t="shared" si="87"/>
        <v>-0.04</v>
      </c>
      <c r="AC856" s="61">
        <v>35</v>
      </c>
      <c r="AD856" s="76" t="s">
        <v>955</v>
      </c>
    </row>
    <row r="857" spans="1:30" s="77" customFormat="1" x14ac:dyDescent="0.25">
      <c r="A857" s="61">
        <v>854</v>
      </c>
      <c r="B857" s="61">
        <v>11</v>
      </c>
      <c r="C857" s="61">
        <v>2</v>
      </c>
      <c r="D857" s="76" t="s">
        <v>851</v>
      </c>
      <c r="E857" s="76" t="s">
        <v>119</v>
      </c>
      <c r="F857" s="61" t="s">
        <v>972</v>
      </c>
      <c r="G857" s="61" t="s">
        <v>52</v>
      </c>
      <c r="H857" s="76" t="s">
        <v>120</v>
      </c>
      <c r="I857" s="61">
        <v>4</v>
      </c>
      <c r="J857" s="61">
        <v>4</v>
      </c>
      <c r="K857" s="61" t="s">
        <v>47</v>
      </c>
      <c r="L857" s="61" t="s">
        <v>61</v>
      </c>
      <c r="M857" s="61" t="s">
        <v>53</v>
      </c>
      <c r="N857" s="61" t="s">
        <v>48</v>
      </c>
      <c r="O857" s="61" t="s">
        <v>978</v>
      </c>
      <c r="P857" s="61" t="s">
        <v>122</v>
      </c>
      <c r="Q857" s="61" t="s">
        <v>121</v>
      </c>
      <c r="R857" s="80">
        <f>VLOOKUP(E:E,'[1]853-334065-009'!$A:$F,6,0)</f>
        <v>9.888000000000001E-2</v>
      </c>
      <c r="S857" s="80">
        <f t="shared" si="80"/>
        <v>0.39552000000000004</v>
      </c>
      <c r="T857" s="80">
        <f>VLOOKUP(E:E,'[1]853-334065-009'!$A:$H,8,0)</f>
        <v>9.888000000000001E-2</v>
      </c>
      <c r="U857" s="80">
        <f t="shared" si="81"/>
        <v>0.39552000000000004</v>
      </c>
      <c r="V857" s="80">
        <f>VLOOKUP(E:E,'[1]853-334065-009'!$A:$J,10,0)</f>
        <v>9.888000000000001E-2</v>
      </c>
      <c r="W857" s="80">
        <f t="shared" si="82"/>
        <v>0.39552000000000004</v>
      </c>
      <c r="X857" s="80">
        <f>VLOOKUP(E:E,'[1]853-334065-009'!$A:$L,12,0)</f>
        <v>9.888000000000001E-2</v>
      </c>
      <c r="Y857" s="80">
        <f t="shared" si="83"/>
        <v>0.39552000000000004</v>
      </c>
      <c r="Z857" s="80">
        <v>0.01</v>
      </c>
      <c r="AA857" s="80">
        <f t="shared" si="86"/>
        <v>0.04</v>
      </c>
      <c r="AB857" s="80">
        <f t="shared" si="87"/>
        <v>0.35552000000000006</v>
      </c>
      <c r="AC857" s="61">
        <v>56</v>
      </c>
      <c r="AD857" s="76" t="s">
        <v>955</v>
      </c>
    </row>
    <row r="858" spans="1:30" s="77" customFormat="1" x14ac:dyDescent="0.25">
      <c r="A858" s="61">
        <v>855</v>
      </c>
      <c r="B858" s="61">
        <v>12</v>
      </c>
      <c r="C858" s="61">
        <v>2</v>
      </c>
      <c r="D858" s="76" t="s">
        <v>851</v>
      </c>
      <c r="E858" s="76" t="s">
        <v>876</v>
      </c>
      <c r="F858" s="61" t="s">
        <v>972</v>
      </c>
      <c r="G858" s="61" t="s">
        <v>56</v>
      </c>
      <c r="H858" s="76" t="s">
        <v>877</v>
      </c>
      <c r="I858" s="61">
        <v>3</v>
      </c>
      <c r="J858" s="61">
        <v>3</v>
      </c>
      <c r="K858" s="61" t="s">
        <v>47</v>
      </c>
      <c r="L858" s="61" t="s">
        <v>61</v>
      </c>
      <c r="M858" s="61" t="s">
        <v>53</v>
      </c>
      <c r="N858" s="61" t="s">
        <v>48</v>
      </c>
      <c r="O858" s="61" t="s">
        <v>997</v>
      </c>
      <c r="P858" s="61" t="s">
        <v>125</v>
      </c>
      <c r="Q858" s="61" t="s">
        <v>125</v>
      </c>
      <c r="R858" s="80">
        <f>VLOOKUP(E:E,'[1]853-334065-009'!$A:$F,6,0)</f>
        <v>6.8965517241379309E-2</v>
      </c>
      <c r="S858" s="80">
        <f t="shared" si="80"/>
        <v>0.20689655172413793</v>
      </c>
      <c r="T858" s="80">
        <f>VLOOKUP(E:E,'[1]853-334065-009'!$A:$H,8,0)</f>
        <v>6.8965517241379309E-2</v>
      </c>
      <c r="U858" s="80">
        <f t="shared" si="81"/>
        <v>0.20689655172413793</v>
      </c>
      <c r="V858" s="80">
        <f>VLOOKUP(E:E,'[1]853-334065-009'!$A:$J,10,0)</f>
        <v>6.8965517241379309E-2</v>
      </c>
      <c r="W858" s="80">
        <f t="shared" si="82"/>
        <v>0.20689655172413793</v>
      </c>
      <c r="X858" s="80">
        <f>VLOOKUP(E:E,'[1]853-334065-009'!$A:$L,12,0)</f>
        <v>6.8965517241379309E-2</v>
      </c>
      <c r="Y858" s="80">
        <f t="shared" si="83"/>
        <v>0.20689655172413793</v>
      </c>
      <c r="Z858" s="80">
        <f>VLOOKUP(E:E,'[2]costed bom'!$E$2:$AA$941,23,0)</f>
        <v>0.12</v>
      </c>
      <c r="AA858" s="80">
        <f t="shared" si="86"/>
        <v>0.36</v>
      </c>
      <c r="AB858" s="80">
        <f t="shared" si="87"/>
        <v>-0.15310344827586206</v>
      </c>
      <c r="AC858" s="61">
        <v>35</v>
      </c>
      <c r="AD858" s="76" t="s">
        <v>955</v>
      </c>
    </row>
    <row r="859" spans="1:30" s="77" customFormat="1" x14ac:dyDescent="0.25">
      <c r="A859" s="62">
        <v>856</v>
      </c>
      <c r="B859" s="62">
        <v>7000</v>
      </c>
      <c r="C859" s="62">
        <v>3</v>
      </c>
      <c r="D859" s="77" t="s">
        <v>876</v>
      </c>
      <c r="E859" s="77" t="s">
        <v>126</v>
      </c>
      <c r="F859" s="62"/>
      <c r="G859" s="62" t="s">
        <v>65</v>
      </c>
      <c r="H859" s="77" t="s">
        <v>127</v>
      </c>
      <c r="I859" s="62">
        <v>1</v>
      </c>
      <c r="J859" s="62">
        <v>3</v>
      </c>
      <c r="K859" s="62" t="s">
        <v>47</v>
      </c>
      <c r="L859" s="62" t="s">
        <v>61</v>
      </c>
      <c r="M859" s="62" t="s">
        <v>53</v>
      </c>
      <c r="N859" s="62" t="s">
        <v>60</v>
      </c>
      <c r="O859" s="62"/>
      <c r="P859" s="62"/>
      <c r="Q859" s="62"/>
      <c r="R859" s="81"/>
      <c r="S859" s="81">
        <f t="shared" si="80"/>
        <v>0</v>
      </c>
      <c r="T859" s="81"/>
      <c r="U859" s="81">
        <f t="shared" si="81"/>
        <v>0</v>
      </c>
      <c r="V859" s="81"/>
      <c r="W859" s="81">
        <f t="shared" si="82"/>
        <v>0</v>
      </c>
      <c r="X859" s="81"/>
      <c r="Y859" s="81">
        <f t="shared" si="83"/>
        <v>0</v>
      </c>
      <c r="Z859" s="81"/>
      <c r="AA859" s="81"/>
      <c r="AB859" s="81"/>
      <c r="AC859" s="62"/>
    </row>
    <row r="860" spans="1:30" s="77" customFormat="1" x14ac:dyDescent="0.25">
      <c r="A860" s="62">
        <v>857</v>
      </c>
      <c r="B860" s="62">
        <v>7001</v>
      </c>
      <c r="C860" s="62">
        <v>3</v>
      </c>
      <c r="D860" s="77" t="s">
        <v>876</v>
      </c>
      <c r="E860" s="77" t="s">
        <v>72</v>
      </c>
      <c r="F860" s="62"/>
      <c r="G860" s="62" t="s">
        <v>52</v>
      </c>
      <c r="H860" s="77" t="s">
        <v>73</v>
      </c>
      <c r="I860" s="62">
        <v>1</v>
      </c>
      <c r="J860" s="62">
        <v>3</v>
      </c>
      <c r="K860" s="62" t="s">
        <v>47</v>
      </c>
      <c r="L860" s="62" t="s">
        <v>61</v>
      </c>
      <c r="M860" s="62" t="s">
        <v>53</v>
      </c>
      <c r="N860" s="62" t="s">
        <v>60</v>
      </c>
      <c r="O860" s="62"/>
      <c r="P860" s="62"/>
      <c r="Q860" s="62"/>
      <c r="R860" s="81"/>
      <c r="S860" s="81">
        <f t="shared" si="80"/>
        <v>0</v>
      </c>
      <c r="T860" s="81"/>
      <c r="U860" s="81">
        <f t="shared" si="81"/>
        <v>0</v>
      </c>
      <c r="V860" s="81"/>
      <c r="W860" s="81">
        <f t="shared" si="82"/>
        <v>0</v>
      </c>
      <c r="X860" s="81"/>
      <c r="Y860" s="81">
        <f t="shared" si="83"/>
        <v>0</v>
      </c>
      <c r="Z860" s="81"/>
      <c r="AA860" s="81"/>
      <c r="AB860" s="81"/>
      <c r="AC860" s="62"/>
    </row>
    <row r="861" spans="1:30" s="77" customFormat="1" x14ac:dyDescent="0.25">
      <c r="A861" s="61">
        <v>858</v>
      </c>
      <c r="B861" s="61">
        <v>13</v>
      </c>
      <c r="C861" s="61">
        <v>2</v>
      </c>
      <c r="D861" s="76" t="s">
        <v>851</v>
      </c>
      <c r="E861" s="76" t="s">
        <v>878</v>
      </c>
      <c r="F861" s="61" t="s">
        <v>972</v>
      </c>
      <c r="G861" s="61" t="s">
        <v>56</v>
      </c>
      <c r="H861" s="76" t="s">
        <v>879</v>
      </c>
      <c r="I861" s="61">
        <v>1</v>
      </c>
      <c r="J861" s="61">
        <v>1</v>
      </c>
      <c r="K861" s="61" t="s">
        <v>47</v>
      </c>
      <c r="L861" s="61" t="s">
        <v>61</v>
      </c>
      <c r="M861" s="61" t="s">
        <v>53</v>
      </c>
      <c r="N861" s="61" t="s">
        <v>48</v>
      </c>
      <c r="O861" s="61" t="s">
        <v>979</v>
      </c>
      <c r="P861" s="61" t="s">
        <v>125</v>
      </c>
      <c r="Q861" s="61" t="s">
        <v>125</v>
      </c>
      <c r="R861" s="80">
        <f>VLOOKUP(E:E,'[1]853-334065-009'!$A:$F,6,0)</f>
        <v>0.06</v>
      </c>
      <c r="S861" s="80">
        <f t="shared" si="80"/>
        <v>0.06</v>
      </c>
      <c r="T861" s="80">
        <f>VLOOKUP(E:E,'[1]853-334065-009'!$A:$H,8,0)</f>
        <v>0.06</v>
      </c>
      <c r="U861" s="80">
        <f t="shared" si="81"/>
        <v>0.06</v>
      </c>
      <c r="V861" s="80">
        <f>VLOOKUP(E:E,'[1]853-334065-009'!$A:$J,10,0)</f>
        <v>0.06</v>
      </c>
      <c r="W861" s="80">
        <f t="shared" si="82"/>
        <v>0.06</v>
      </c>
      <c r="X861" s="80">
        <f>VLOOKUP(E:E,'[1]853-334065-009'!$A:$L,12,0)</f>
        <v>0.06</v>
      </c>
      <c r="Y861" s="80">
        <f t="shared" si="83"/>
        <v>0.06</v>
      </c>
      <c r="Z861" s="80">
        <f>VLOOKUP(E:E,'[2]costed bom'!$E$2:$AA$941,23,0)</f>
        <v>0.06</v>
      </c>
      <c r="AA861" s="80">
        <f>J861*Z861</f>
        <v>0.06</v>
      </c>
      <c r="AB861" s="80">
        <f>Y861-AA861</f>
        <v>0</v>
      </c>
      <c r="AC861" s="61">
        <v>35</v>
      </c>
      <c r="AD861" s="76" t="s">
        <v>955</v>
      </c>
    </row>
    <row r="862" spans="1:30" s="77" customFormat="1" x14ac:dyDescent="0.25">
      <c r="A862" s="62">
        <v>859</v>
      </c>
      <c r="B862" s="62">
        <v>7000</v>
      </c>
      <c r="C862" s="62">
        <v>3</v>
      </c>
      <c r="D862" s="77" t="s">
        <v>878</v>
      </c>
      <c r="E862" s="77" t="s">
        <v>126</v>
      </c>
      <c r="F862" s="62"/>
      <c r="G862" s="62" t="s">
        <v>65</v>
      </c>
      <c r="H862" s="77" t="s">
        <v>127</v>
      </c>
      <c r="I862" s="62">
        <v>1</v>
      </c>
      <c r="J862" s="62">
        <v>1</v>
      </c>
      <c r="K862" s="62" t="s">
        <v>47</v>
      </c>
      <c r="L862" s="62" t="s">
        <v>61</v>
      </c>
      <c r="M862" s="62" t="s">
        <v>53</v>
      </c>
      <c r="N862" s="62" t="s">
        <v>60</v>
      </c>
      <c r="O862" s="62"/>
      <c r="P862" s="62"/>
      <c r="Q862" s="62"/>
      <c r="R862" s="81"/>
      <c r="S862" s="81">
        <f t="shared" si="80"/>
        <v>0</v>
      </c>
      <c r="T862" s="81"/>
      <c r="U862" s="81">
        <f t="shared" si="81"/>
        <v>0</v>
      </c>
      <c r="V862" s="81"/>
      <c r="W862" s="81">
        <f t="shared" si="82"/>
        <v>0</v>
      </c>
      <c r="X862" s="81"/>
      <c r="Y862" s="81">
        <f t="shared" si="83"/>
        <v>0</v>
      </c>
      <c r="Z862" s="81"/>
      <c r="AA862" s="81"/>
      <c r="AB862" s="81"/>
      <c r="AC862" s="62"/>
    </row>
    <row r="863" spans="1:30" s="77" customFormat="1" x14ac:dyDescent="0.25">
      <c r="A863" s="62">
        <v>860</v>
      </c>
      <c r="B863" s="62">
        <v>7001</v>
      </c>
      <c r="C863" s="62">
        <v>3</v>
      </c>
      <c r="D863" s="77" t="s">
        <v>878</v>
      </c>
      <c r="E863" s="77" t="s">
        <v>72</v>
      </c>
      <c r="F863" s="62"/>
      <c r="G863" s="62" t="s">
        <v>52</v>
      </c>
      <c r="H863" s="77" t="s">
        <v>73</v>
      </c>
      <c r="I863" s="62">
        <v>1</v>
      </c>
      <c r="J863" s="62">
        <v>1</v>
      </c>
      <c r="K863" s="62" t="s">
        <v>47</v>
      </c>
      <c r="L863" s="62" t="s">
        <v>61</v>
      </c>
      <c r="M863" s="62" t="s">
        <v>53</v>
      </c>
      <c r="N863" s="62" t="s">
        <v>60</v>
      </c>
      <c r="O863" s="62"/>
      <c r="P863" s="62"/>
      <c r="Q863" s="62"/>
      <c r="R863" s="81"/>
      <c r="S863" s="81">
        <f t="shared" si="80"/>
        <v>0</v>
      </c>
      <c r="T863" s="81"/>
      <c r="U863" s="81">
        <f t="shared" si="81"/>
        <v>0</v>
      </c>
      <c r="V863" s="81"/>
      <c r="W863" s="81">
        <f t="shared" si="82"/>
        <v>0</v>
      </c>
      <c r="X863" s="81"/>
      <c r="Y863" s="81">
        <f t="shared" si="83"/>
        <v>0</v>
      </c>
      <c r="Z863" s="81"/>
      <c r="AA863" s="81"/>
      <c r="AB863" s="81"/>
      <c r="AC863" s="62"/>
    </row>
    <row r="864" spans="1:30" s="77" customFormat="1" x14ac:dyDescent="0.25">
      <c r="A864" s="61">
        <v>861</v>
      </c>
      <c r="B864" s="61">
        <v>14</v>
      </c>
      <c r="C864" s="61">
        <v>2</v>
      </c>
      <c r="D864" s="76" t="s">
        <v>851</v>
      </c>
      <c r="E864" s="76" t="s">
        <v>880</v>
      </c>
      <c r="F864" s="61" t="s">
        <v>23</v>
      </c>
      <c r="G864" s="61" t="s">
        <v>52</v>
      </c>
      <c r="H864" s="76" t="s">
        <v>881</v>
      </c>
      <c r="I864" s="61">
        <v>7</v>
      </c>
      <c r="J864" s="61">
        <v>7</v>
      </c>
      <c r="K864" s="61" t="s">
        <v>191</v>
      </c>
      <c r="L864" s="61" t="s">
        <v>61</v>
      </c>
      <c r="M864" s="61" t="s">
        <v>53</v>
      </c>
      <c r="N864" s="61" t="s">
        <v>48</v>
      </c>
      <c r="O864" s="61" t="s">
        <v>998</v>
      </c>
      <c r="P864" s="61" t="s">
        <v>883</v>
      </c>
      <c r="Q864" s="61" t="s">
        <v>882</v>
      </c>
      <c r="R864" s="80">
        <f>VLOOKUP(E:E,'[1]853-334065-009'!$A:$F,6,0)</f>
        <v>1</v>
      </c>
      <c r="S864" s="80">
        <f t="shared" si="80"/>
        <v>7</v>
      </c>
      <c r="T864" s="80">
        <f>VLOOKUP(E:E,'[1]853-334065-009'!$A:$H,8,0)</f>
        <v>1</v>
      </c>
      <c r="U864" s="80">
        <f t="shared" si="81"/>
        <v>7</v>
      </c>
      <c r="V864" s="80">
        <f>VLOOKUP(E:E,'[1]853-334065-009'!$A:$J,10,0)</f>
        <v>1</v>
      </c>
      <c r="W864" s="80">
        <f t="shared" si="82"/>
        <v>7</v>
      </c>
      <c r="X864" s="80">
        <f>VLOOKUP(E:E,'[1]853-334065-009'!$A:$L,12,0)</f>
        <v>1</v>
      </c>
      <c r="Y864" s="80">
        <f t="shared" si="83"/>
        <v>7</v>
      </c>
      <c r="Z864" s="80">
        <f>VLOOKUP(E:E,'[2]costed bom'!$E$2:$AA$941,23,0)</f>
        <v>1.1100000000000001</v>
      </c>
      <c r="AA864" s="80">
        <f t="shared" ref="AA864:AA867" si="88">J864*Z864</f>
        <v>7.7700000000000005</v>
      </c>
      <c r="AB864" s="80">
        <f t="shared" ref="AB864:AB867" si="89">Y864-AA864</f>
        <v>-0.77000000000000046</v>
      </c>
      <c r="AC864" s="61">
        <v>245</v>
      </c>
      <c r="AD864" s="76" t="s">
        <v>955</v>
      </c>
    </row>
    <row r="865" spans="1:30" s="77" customFormat="1" x14ac:dyDescent="0.25">
      <c r="A865" s="61">
        <v>862</v>
      </c>
      <c r="B865" s="61">
        <v>15</v>
      </c>
      <c r="C865" s="61">
        <v>2</v>
      </c>
      <c r="D865" s="76" t="s">
        <v>851</v>
      </c>
      <c r="E865" s="76" t="s">
        <v>884</v>
      </c>
      <c r="F865" s="61" t="s">
        <v>23</v>
      </c>
      <c r="G865" s="61" t="s">
        <v>52</v>
      </c>
      <c r="H865" s="76" t="s">
        <v>885</v>
      </c>
      <c r="I865" s="61">
        <v>1</v>
      </c>
      <c r="J865" s="61">
        <v>1</v>
      </c>
      <c r="K865" s="61" t="s">
        <v>191</v>
      </c>
      <c r="L865" s="61" t="s">
        <v>61</v>
      </c>
      <c r="M865" s="61" t="s">
        <v>53</v>
      </c>
      <c r="N865" s="61" t="s">
        <v>48</v>
      </c>
      <c r="O865" s="61" t="s">
        <v>990</v>
      </c>
      <c r="P865" s="61" t="s">
        <v>180</v>
      </c>
      <c r="Q865" s="61" t="s">
        <v>886</v>
      </c>
      <c r="R865" s="80">
        <f>VLOOKUP(E:E,'[1]853-334065-009'!$A:$F,6,0)</f>
        <v>3.5295000000000001</v>
      </c>
      <c r="S865" s="80">
        <f t="shared" si="80"/>
        <v>3.5295000000000001</v>
      </c>
      <c r="T865" s="80">
        <f>VLOOKUP(E:E,'[1]853-334065-009'!$A:$H,8,0)</f>
        <v>3.5295000000000001</v>
      </c>
      <c r="U865" s="80">
        <f t="shared" si="81"/>
        <v>3.5295000000000001</v>
      </c>
      <c r="V865" s="80">
        <f>VLOOKUP(E:E,'[1]853-334065-009'!$A:$J,10,0)</f>
        <v>3.5295000000000001</v>
      </c>
      <c r="W865" s="80">
        <f t="shared" si="82"/>
        <v>3.5295000000000001</v>
      </c>
      <c r="X865" s="80">
        <f>VLOOKUP(E:E,'[1]853-334065-009'!$A:$L,12,0)</f>
        <v>3.5295000000000001</v>
      </c>
      <c r="Y865" s="80">
        <f t="shared" si="83"/>
        <v>3.5295000000000001</v>
      </c>
      <c r="Z865" s="80">
        <f>VLOOKUP(E:E,'[2]costed bom'!$E$2:$AA$941,23,0)</f>
        <v>2.96</v>
      </c>
      <c r="AA865" s="80">
        <f t="shared" si="88"/>
        <v>2.96</v>
      </c>
      <c r="AB865" s="80">
        <f t="shared" si="89"/>
        <v>0.56950000000000012</v>
      </c>
      <c r="AC865" s="61">
        <v>147</v>
      </c>
      <c r="AD865" s="76" t="s">
        <v>955</v>
      </c>
    </row>
    <row r="866" spans="1:30" s="77" customFormat="1" x14ac:dyDescent="0.25">
      <c r="A866" s="61">
        <v>863</v>
      </c>
      <c r="B866" s="61">
        <v>16</v>
      </c>
      <c r="C866" s="61">
        <v>2</v>
      </c>
      <c r="D866" s="76" t="s">
        <v>851</v>
      </c>
      <c r="E866" s="76" t="s">
        <v>824</v>
      </c>
      <c r="F866" s="61" t="s">
        <v>23</v>
      </c>
      <c r="G866" s="61" t="s">
        <v>52</v>
      </c>
      <c r="H866" s="76" t="s">
        <v>825</v>
      </c>
      <c r="I866" s="61">
        <v>4</v>
      </c>
      <c r="J866" s="61">
        <v>4</v>
      </c>
      <c r="K866" s="61" t="s">
        <v>47</v>
      </c>
      <c r="L866" s="61" t="s">
        <v>51</v>
      </c>
      <c r="M866" s="61" t="s">
        <v>53</v>
      </c>
      <c r="N866" s="61" t="s">
        <v>48</v>
      </c>
      <c r="O866" s="61" t="s">
        <v>991</v>
      </c>
      <c r="P866" s="61" t="s">
        <v>792</v>
      </c>
      <c r="Q866" s="61" t="s">
        <v>826</v>
      </c>
      <c r="R866" s="80">
        <f>VLOOKUP(E:E,'[1]853-334065-009'!$A:$F,6,0)</f>
        <v>25.54</v>
      </c>
      <c r="S866" s="80">
        <f t="shared" si="80"/>
        <v>102.16</v>
      </c>
      <c r="T866" s="80">
        <f>VLOOKUP(E:E,'[1]853-334065-009'!$A:$H,8,0)</f>
        <v>25.54</v>
      </c>
      <c r="U866" s="80">
        <f t="shared" si="81"/>
        <v>102.16</v>
      </c>
      <c r="V866" s="80">
        <f>VLOOKUP(E:E,'[1]853-334065-009'!$A:$J,10,0)</f>
        <v>25.54</v>
      </c>
      <c r="W866" s="80">
        <f t="shared" si="82"/>
        <v>102.16</v>
      </c>
      <c r="X866" s="80">
        <f>VLOOKUP(E:E,'[1]853-334065-009'!$A:$L,12,0)</f>
        <v>25.54</v>
      </c>
      <c r="Y866" s="80">
        <f t="shared" si="83"/>
        <v>102.16</v>
      </c>
      <c r="Z866" s="80">
        <f>VLOOKUP(E:E,'[2]costed bom'!$E$2:$AA$941,23,0)</f>
        <v>26.8</v>
      </c>
      <c r="AA866" s="80">
        <f t="shared" si="88"/>
        <v>107.2</v>
      </c>
      <c r="AB866" s="80">
        <f t="shared" si="89"/>
        <v>-5.0400000000000063</v>
      </c>
      <c r="AC866" s="61">
        <v>42</v>
      </c>
      <c r="AD866" s="76" t="s">
        <v>955</v>
      </c>
    </row>
    <row r="867" spans="1:30" s="77" customFormat="1" x14ac:dyDescent="0.25">
      <c r="A867" s="61">
        <v>864</v>
      </c>
      <c r="B867" s="61">
        <v>17</v>
      </c>
      <c r="C867" s="61">
        <v>2</v>
      </c>
      <c r="D867" s="76" t="s">
        <v>851</v>
      </c>
      <c r="E867" s="76" t="s">
        <v>577</v>
      </c>
      <c r="F867" s="61" t="s">
        <v>23</v>
      </c>
      <c r="G867" s="61" t="s">
        <v>52</v>
      </c>
      <c r="H867" s="76" t="s">
        <v>578</v>
      </c>
      <c r="I867" s="61">
        <v>11</v>
      </c>
      <c r="J867" s="61">
        <v>11</v>
      </c>
      <c r="K867" s="61" t="s">
        <v>47</v>
      </c>
      <c r="L867" s="61" t="s">
        <v>61</v>
      </c>
      <c r="M867" s="61" t="s">
        <v>53</v>
      </c>
      <c r="N867" s="61" t="s">
        <v>48</v>
      </c>
      <c r="O867" s="61" t="s">
        <v>988</v>
      </c>
      <c r="P867" s="61" t="s">
        <v>211</v>
      </c>
      <c r="Q867" s="61" t="s">
        <v>579</v>
      </c>
      <c r="R867" s="80">
        <f>VLOOKUP(E:E,'[1]853-334065-009'!$A:$F,6,0)</f>
        <v>0.05</v>
      </c>
      <c r="S867" s="80">
        <f t="shared" si="80"/>
        <v>0.55000000000000004</v>
      </c>
      <c r="T867" s="80">
        <f>VLOOKUP(E:E,'[1]853-334065-009'!$A:$H,8,0)</f>
        <v>0.05</v>
      </c>
      <c r="U867" s="80">
        <f t="shared" si="81"/>
        <v>0.55000000000000004</v>
      </c>
      <c r="V867" s="80">
        <f>VLOOKUP(E:E,'[1]853-334065-009'!$A:$J,10,0)</f>
        <v>0.05</v>
      </c>
      <c r="W867" s="80">
        <f t="shared" si="82"/>
        <v>0.55000000000000004</v>
      </c>
      <c r="X867" s="80">
        <f>VLOOKUP(E:E,'[1]853-334065-009'!$A:$L,12,0)</f>
        <v>0.05</v>
      </c>
      <c r="Y867" s="80">
        <f t="shared" si="83"/>
        <v>0.55000000000000004</v>
      </c>
      <c r="Z867" s="80">
        <v>0.13</v>
      </c>
      <c r="AA867" s="80">
        <f t="shared" si="88"/>
        <v>1.4300000000000002</v>
      </c>
      <c r="AB867" s="80">
        <f t="shared" si="89"/>
        <v>-0.88000000000000012</v>
      </c>
      <c r="AC867" s="61">
        <v>147</v>
      </c>
      <c r="AD867" s="76" t="s">
        <v>955</v>
      </c>
    </row>
    <row r="868" spans="1:30" s="77" customFormat="1" x14ac:dyDescent="0.25">
      <c r="A868" s="62">
        <v>865</v>
      </c>
      <c r="B868" s="62">
        <v>7000</v>
      </c>
      <c r="C868" s="62">
        <v>2</v>
      </c>
      <c r="D868" s="77" t="s">
        <v>851</v>
      </c>
      <c r="E868" s="77" t="s">
        <v>58</v>
      </c>
      <c r="F868" s="62"/>
      <c r="G868" s="62" t="s">
        <v>62</v>
      </c>
      <c r="H868" s="77" t="s">
        <v>59</v>
      </c>
      <c r="I868" s="62">
        <v>1</v>
      </c>
      <c r="J868" s="62">
        <v>1</v>
      </c>
      <c r="K868" s="62" t="s">
        <v>47</v>
      </c>
      <c r="L868" s="62" t="s">
        <v>61</v>
      </c>
      <c r="M868" s="62" t="s">
        <v>53</v>
      </c>
      <c r="N868" s="62" t="s">
        <v>60</v>
      </c>
      <c r="O868" s="62"/>
      <c r="P868" s="62"/>
      <c r="Q868" s="62"/>
      <c r="R868" s="81"/>
      <c r="S868" s="81">
        <f t="shared" si="80"/>
        <v>0</v>
      </c>
      <c r="T868" s="81"/>
      <c r="U868" s="81">
        <f t="shared" si="81"/>
        <v>0</v>
      </c>
      <c r="V868" s="81"/>
      <c r="W868" s="81">
        <f t="shared" si="82"/>
        <v>0</v>
      </c>
      <c r="X868" s="81"/>
      <c r="Y868" s="81">
        <f t="shared" si="83"/>
        <v>0</v>
      </c>
      <c r="Z868" s="81"/>
      <c r="AA868" s="81"/>
      <c r="AB868" s="81"/>
      <c r="AC868" s="62"/>
    </row>
    <row r="869" spans="1:30" s="77" customFormat="1" x14ac:dyDescent="0.25">
      <c r="A869" s="62">
        <v>866</v>
      </c>
      <c r="B869" s="62">
        <v>7001</v>
      </c>
      <c r="C869" s="62">
        <v>2</v>
      </c>
      <c r="D869" s="77" t="s">
        <v>851</v>
      </c>
      <c r="E869" s="77" t="s">
        <v>72</v>
      </c>
      <c r="F869" s="62"/>
      <c r="G869" s="62" t="s">
        <v>52</v>
      </c>
      <c r="H869" s="77" t="s">
        <v>73</v>
      </c>
      <c r="I869" s="62">
        <v>1</v>
      </c>
      <c r="J869" s="62">
        <v>1</v>
      </c>
      <c r="K869" s="62" t="s">
        <v>47</v>
      </c>
      <c r="L869" s="62" t="s">
        <v>61</v>
      </c>
      <c r="M869" s="62" t="s">
        <v>53</v>
      </c>
      <c r="N869" s="62" t="s">
        <v>60</v>
      </c>
      <c r="O869" s="62"/>
      <c r="P869" s="62"/>
      <c r="Q869" s="62"/>
      <c r="R869" s="81"/>
      <c r="S869" s="81">
        <f t="shared" si="80"/>
        <v>0</v>
      </c>
      <c r="T869" s="81"/>
      <c r="U869" s="81">
        <f t="shared" si="81"/>
        <v>0</v>
      </c>
      <c r="V869" s="81"/>
      <c r="W869" s="81">
        <f t="shared" si="82"/>
        <v>0</v>
      </c>
      <c r="X869" s="81"/>
      <c r="Y869" s="81">
        <f t="shared" si="83"/>
        <v>0</v>
      </c>
      <c r="Z869" s="81"/>
      <c r="AA869" s="81"/>
      <c r="AB869" s="81"/>
      <c r="AC869" s="62"/>
    </row>
    <row r="870" spans="1:30" s="77" customFormat="1" x14ac:dyDescent="0.25">
      <c r="A870" s="62">
        <v>867</v>
      </c>
      <c r="B870" s="62">
        <v>7002</v>
      </c>
      <c r="C870" s="62">
        <v>2</v>
      </c>
      <c r="D870" s="77" t="s">
        <v>851</v>
      </c>
      <c r="E870" s="77" t="s">
        <v>74</v>
      </c>
      <c r="F870" s="62"/>
      <c r="G870" s="62" t="s">
        <v>76</v>
      </c>
      <c r="H870" s="77" t="s">
        <v>75</v>
      </c>
      <c r="I870" s="62">
        <v>1</v>
      </c>
      <c r="J870" s="62">
        <v>1</v>
      </c>
      <c r="K870" s="62" t="s">
        <v>47</v>
      </c>
      <c r="L870" s="62" t="s">
        <v>61</v>
      </c>
      <c r="M870" s="62" t="s">
        <v>53</v>
      </c>
      <c r="N870" s="62" t="s">
        <v>60</v>
      </c>
      <c r="O870" s="62"/>
      <c r="P870" s="62"/>
      <c r="Q870" s="62"/>
      <c r="R870" s="81"/>
      <c r="S870" s="81">
        <f t="shared" si="80"/>
        <v>0</v>
      </c>
      <c r="T870" s="81"/>
      <c r="U870" s="81">
        <f t="shared" si="81"/>
        <v>0</v>
      </c>
      <c r="V870" s="81"/>
      <c r="W870" s="81">
        <f t="shared" si="82"/>
        <v>0</v>
      </c>
      <c r="X870" s="81"/>
      <c r="Y870" s="81">
        <f t="shared" si="83"/>
        <v>0</v>
      </c>
      <c r="Z870" s="81"/>
      <c r="AA870" s="81"/>
      <c r="AB870" s="81"/>
      <c r="AC870" s="62"/>
    </row>
    <row r="871" spans="1:30" s="77" customFormat="1" x14ac:dyDescent="0.25">
      <c r="A871" s="62">
        <v>868</v>
      </c>
      <c r="B871" s="62">
        <v>7003</v>
      </c>
      <c r="C871" s="62">
        <v>2</v>
      </c>
      <c r="D871" s="77" t="s">
        <v>851</v>
      </c>
      <c r="E871" s="77" t="s">
        <v>887</v>
      </c>
      <c r="F871" s="62"/>
      <c r="G871" s="62" t="s">
        <v>65</v>
      </c>
      <c r="H871" s="77" t="s">
        <v>888</v>
      </c>
      <c r="I871" s="62">
        <v>1</v>
      </c>
      <c r="J871" s="62">
        <v>1</v>
      </c>
      <c r="K871" s="62" t="s">
        <v>47</v>
      </c>
      <c r="L871" s="62" t="s">
        <v>51</v>
      </c>
      <c r="M871" s="62" t="s">
        <v>53</v>
      </c>
      <c r="N871" s="62" t="s">
        <v>60</v>
      </c>
      <c r="O871" s="62"/>
      <c r="P871" s="62"/>
      <c r="Q871" s="62"/>
      <c r="R871" s="81"/>
      <c r="S871" s="81">
        <f t="shared" si="80"/>
        <v>0</v>
      </c>
      <c r="T871" s="81"/>
      <c r="U871" s="81">
        <f t="shared" si="81"/>
        <v>0</v>
      </c>
      <c r="V871" s="81"/>
      <c r="W871" s="81">
        <f t="shared" si="82"/>
        <v>0</v>
      </c>
      <c r="X871" s="81"/>
      <c r="Y871" s="81">
        <f t="shared" si="83"/>
        <v>0</v>
      </c>
      <c r="Z871" s="81"/>
      <c r="AA871" s="81"/>
      <c r="AB871" s="81"/>
      <c r="AC871" s="62"/>
    </row>
    <row r="872" spans="1:30" s="77" customFormat="1" x14ac:dyDescent="0.25">
      <c r="A872" s="62">
        <v>869</v>
      </c>
      <c r="B872" s="62">
        <v>7000</v>
      </c>
      <c r="C872" s="62">
        <v>3</v>
      </c>
      <c r="D872" s="77" t="s">
        <v>887</v>
      </c>
      <c r="E872" s="77" t="s">
        <v>58</v>
      </c>
      <c r="F872" s="62"/>
      <c r="G872" s="62" t="s">
        <v>62</v>
      </c>
      <c r="H872" s="77" t="s">
        <v>59</v>
      </c>
      <c r="I872" s="62">
        <v>1</v>
      </c>
      <c r="J872" s="62">
        <v>1</v>
      </c>
      <c r="K872" s="62" t="s">
        <v>47</v>
      </c>
      <c r="L872" s="62" t="s">
        <v>61</v>
      </c>
      <c r="M872" s="62" t="s">
        <v>53</v>
      </c>
      <c r="N872" s="62" t="s">
        <v>60</v>
      </c>
      <c r="O872" s="62"/>
      <c r="P872" s="62"/>
      <c r="Q872" s="62"/>
      <c r="R872" s="81"/>
      <c r="S872" s="81">
        <f t="shared" si="80"/>
        <v>0</v>
      </c>
      <c r="T872" s="81"/>
      <c r="U872" s="81">
        <f t="shared" si="81"/>
        <v>0</v>
      </c>
      <c r="V872" s="81"/>
      <c r="W872" s="81">
        <f t="shared" si="82"/>
        <v>0</v>
      </c>
      <c r="X872" s="81"/>
      <c r="Y872" s="81">
        <f t="shared" si="83"/>
        <v>0</v>
      </c>
      <c r="Z872" s="81"/>
      <c r="AA872" s="81"/>
      <c r="AB872" s="81"/>
      <c r="AC872" s="62"/>
    </row>
    <row r="873" spans="1:30" s="77" customFormat="1" x14ac:dyDescent="0.25">
      <c r="A873" s="62">
        <v>870</v>
      </c>
      <c r="B873" s="62">
        <v>7004</v>
      </c>
      <c r="C873" s="62">
        <v>2</v>
      </c>
      <c r="D873" s="77" t="s">
        <v>851</v>
      </c>
      <c r="E873" s="77" t="s">
        <v>63</v>
      </c>
      <c r="F873" s="62"/>
      <c r="G873" s="62" t="s">
        <v>65</v>
      </c>
      <c r="H873" s="77" t="s">
        <v>64</v>
      </c>
      <c r="I873" s="62">
        <v>1</v>
      </c>
      <c r="J873" s="62">
        <v>1</v>
      </c>
      <c r="K873" s="62" t="s">
        <v>47</v>
      </c>
      <c r="L873" s="62" t="s">
        <v>61</v>
      </c>
      <c r="M873" s="62" t="s">
        <v>53</v>
      </c>
      <c r="N873" s="62" t="s">
        <v>60</v>
      </c>
      <c r="O873" s="62"/>
      <c r="P873" s="62"/>
      <c r="Q873" s="62"/>
      <c r="R873" s="81"/>
      <c r="S873" s="81">
        <f t="shared" si="80"/>
        <v>0</v>
      </c>
      <c r="T873" s="81"/>
      <c r="U873" s="81">
        <f t="shared" si="81"/>
        <v>0</v>
      </c>
      <c r="V873" s="81"/>
      <c r="W873" s="81">
        <f t="shared" si="82"/>
        <v>0</v>
      </c>
      <c r="X873" s="81"/>
      <c r="Y873" s="81">
        <f t="shared" si="83"/>
        <v>0</v>
      </c>
      <c r="Z873" s="81"/>
      <c r="AA873" s="81"/>
      <c r="AB873" s="81"/>
      <c r="AC873" s="62"/>
    </row>
    <row r="874" spans="1:30" s="77" customFormat="1" x14ac:dyDescent="0.25">
      <c r="A874" s="61">
        <v>871</v>
      </c>
      <c r="B874" s="61">
        <v>169</v>
      </c>
      <c r="C874" s="61">
        <v>1</v>
      </c>
      <c r="D874" s="76" t="s">
        <v>49</v>
      </c>
      <c r="E874" s="76" t="s">
        <v>889</v>
      </c>
      <c r="F874" s="61" t="s">
        <v>23</v>
      </c>
      <c r="G874" s="61" t="s">
        <v>52</v>
      </c>
      <c r="H874" s="76" t="s">
        <v>890</v>
      </c>
      <c r="I874" s="61">
        <v>4</v>
      </c>
      <c r="J874" s="61">
        <v>4</v>
      </c>
      <c r="K874" s="61" t="s">
        <v>47</v>
      </c>
      <c r="L874" s="61" t="s">
        <v>61</v>
      </c>
      <c r="M874" s="61" t="s">
        <v>53</v>
      </c>
      <c r="N874" s="61" t="s">
        <v>48</v>
      </c>
      <c r="O874" s="61" t="s">
        <v>999</v>
      </c>
      <c r="P874" s="61" t="s">
        <v>548</v>
      </c>
      <c r="Q874" s="61">
        <v>1201662</v>
      </c>
      <c r="R874" s="80">
        <f>VLOOKUP(E:E,'[1]853-334065-009'!$A:$F,6,0)</f>
        <v>4.2271200000000002</v>
      </c>
      <c r="S874" s="80">
        <f t="shared" si="80"/>
        <v>16.908480000000001</v>
      </c>
      <c r="T874" s="80">
        <f>VLOOKUP(E:E,'[1]853-334065-009'!$A:$H,8,0)</f>
        <v>4.2271200000000002</v>
      </c>
      <c r="U874" s="80">
        <f t="shared" si="81"/>
        <v>16.908480000000001</v>
      </c>
      <c r="V874" s="80">
        <f>VLOOKUP(E:E,'[1]853-334065-009'!$A:$J,10,0)</f>
        <v>4.2271200000000002</v>
      </c>
      <c r="W874" s="80">
        <f t="shared" si="82"/>
        <v>16.908480000000001</v>
      </c>
      <c r="X874" s="80">
        <f>VLOOKUP(E:E,'[1]853-334065-009'!$A:$L,12,0)</f>
        <v>4.2271200000000002</v>
      </c>
      <c r="Y874" s="80">
        <f t="shared" si="83"/>
        <v>16.908480000000001</v>
      </c>
      <c r="Z874" s="80">
        <f>VLOOKUP(E:E,'[2]costed bom'!$E$2:$AA$941,23,0)</f>
        <v>5.29</v>
      </c>
      <c r="AA874" s="80">
        <f t="shared" ref="AA874:AA877" si="90">J874*Z874</f>
        <v>21.16</v>
      </c>
      <c r="AB874" s="80">
        <f t="shared" ref="AB874:AB877" si="91">Y874-AA874</f>
        <v>-4.2515199999999993</v>
      </c>
      <c r="AC874" s="61">
        <v>140</v>
      </c>
      <c r="AD874" s="76" t="s">
        <v>955</v>
      </c>
    </row>
    <row r="875" spans="1:30" s="77" customFormat="1" x14ac:dyDescent="0.25">
      <c r="A875" s="61">
        <v>872</v>
      </c>
      <c r="B875" s="61">
        <v>170</v>
      </c>
      <c r="C875" s="61">
        <v>1</v>
      </c>
      <c r="D875" s="76" t="s">
        <v>49</v>
      </c>
      <c r="E875" s="76" t="s">
        <v>891</v>
      </c>
      <c r="F875" s="61" t="s">
        <v>23</v>
      </c>
      <c r="G875" s="61" t="s">
        <v>52</v>
      </c>
      <c r="H875" s="76" t="s">
        <v>892</v>
      </c>
      <c r="I875" s="61">
        <v>1</v>
      </c>
      <c r="J875" s="61">
        <v>1</v>
      </c>
      <c r="K875" s="61" t="s">
        <v>47</v>
      </c>
      <c r="L875" s="61" t="s">
        <v>61</v>
      </c>
      <c r="M875" s="61" t="s">
        <v>53</v>
      </c>
      <c r="N875" s="61" t="s">
        <v>48</v>
      </c>
      <c r="O875" s="61" t="s">
        <v>991</v>
      </c>
      <c r="P875" s="61" t="s">
        <v>792</v>
      </c>
      <c r="Q875" s="61" t="s">
        <v>893</v>
      </c>
      <c r="R875" s="80">
        <f>VLOOKUP(E:E,'[1]853-334065-009'!$A:$F,6,0)</f>
        <v>24.38</v>
      </c>
      <c r="S875" s="80">
        <f t="shared" si="80"/>
        <v>24.38</v>
      </c>
      <c r="T875" s="80">
        <f>VLOOKUP(E:E,'[1]853-334065-009'!$A:$H,8,0)</f>
        <v>24.38</v>
      </c>
      <c r="U875" s="80">
        <f t="shared" si="81"/>
        <v>24.38</v>
      </c>
      <c r="V875" s="80">
        <f>VLOOKUP(E:E,'[1]853-334065-009'!$A:$J,10,0)</f>
        <v>24.38</v>
      </c>
      <c r="W875" s="80">
        <f t="shared" si="82"/>
        <v>24.38</v>
      </c>
      <c r="X875" s="80">
        <f>VLOOKUP(E:E,'[1]853-334065-009'!$A:$L,12,0)</f>
        <v>24.38</v>
      </c>
      <c r="Y875" s="80">
        <f t="shared" si="83"/>
        <v>24.38</v>
      </c>
      <c r="Z875" s="80">
        <f>VLOOKUP(E:E,'[2]costed bom'!$E$2:$AA$941,23,0)</f>
        <v>60.22</v>
      </c>
      <c r="AA875" s="80">
        <f t="shared" si="90"/>
        <v>60.22</v>
      </c>
      <c r="AB875" s="80">
        <f t="shared" si="91"/>
        <v>-35.840000000000003</v>
      </c>
      <c r="AC875" s="61">
        <v>42</v>
      </c>
      <c r="AD875" s="76" t="s">
        <v>955</v>
      </c>
    </row>
    <row r="876" spans="1:30" s="77" customFormat="1" x14ac:dyDescent="0.25">
      <c r="A876" s="61">
        <v>873</v>
      </c>
      <c r="B876" s="61">
        <v>174</v>
      </c>
      <c r="C876" s="61">
        <v>1</v>
      </c>
      <c r="D876" s="76" t="s">
        <v>49</v>
      </c>
      <c r="E876" s="76" t="s">
        <v>894</v>
      </c>
      <c r="F876" s="61" t="s">
        <v>972</v>
      </c>
      <c r="G876" s="61" t="s">
        <v>52</v>
      </c>
      <c r="H876" s="76" t="s">
        <v>895</v>
      </c>
      <c r="I876" s="61">
        <v>2</v>
      </c>
      <c r="J876" s="61">
        <v>2</v>
      </c>
      <c r="K876" s="61" t="s">
        <v>47</v>
      </c>
      <c r="L876" s="61" t="s">
        <v>61</v>
      </c>
      <c r="M876" s="61" t="s">
        <v>53</v>
      </c>
      <c r="N876" s="61" t="s">
        <v>48</v>
      </c>
      <c r="O876" s="61" t="s">
        <v>977</v>
      </c>
      <c r="P876" s="61"/>
      <c r="Q876" s="61"/>
      <c r="R876" s="80">
        <f>VLOOKUP(E:E,'[1]853-334065-009'!$A:$F,6,0)</f>
        <v>0.03</v>
      </c>
      <c r="S876" s="80">
        <f t="shared" si="80"/>
        <v>0.06</v>
      </c>
      <c r="T876" s="80">
        <f>VLOOKUP(E:E,'[1]853-334065-009'!$A:$H,8,0)</f>
        <v>0.03</v>
      </c>
      <c r="U876" s="80">
        <f t="shared" si="81"/>
        <v>0.06</v>
      </c>
      <c r="V876" s="80">
        <f>VLOOKUP(E:E,'[1]853-334065-009'!$A:$J,10,0)</f>
        <v>0.03</v>
      </c>
      <c r="W876" s="80">
        <f t="shared" si="82"/>
        <v>0.06</v>
      </c>
      <c r="X876" s="80">
        <f>VLOOKUP(E:E,'[1]853-334065-009'!$A:$L,12,0)</f>
        <v>0.03</v>
      </c>
      <c r="Y876" s="80">
        <f t="shared" si="83"/>
        <v>0.06</v>
      </c>
      <c r="Z876" s="80">
        <f>VLOOKUP(E:E,'[2]costed bom'!$E$2:$AA$941,23,0)</f>
        <v>0.05</v>
      </c>
      <c r="AA876" s="80">
        <f t="shared" si="90"/>
        <v>0.1</v>
      </c>
      <c r="AB876" s="80">
        <f t="shared" si="91"/>
        <v>-4.0000000000000008E-2</v>
      </c>
      <c r="AC876" s="61">
        <v>56</v>
      </c>
      <c r="AD876" s="76" t="s">
        <v>955</v>
      </c>
    </row>
    <row r="877" spans="1:30" s="77" customFormat="1" x14ac:dyDescent="0.25">
      <c r="A877" s="61">
        <v>874</v>
      </c>
      <c r="B877" s="61">
        <v>176</v>
      </c>
      <c r="C877" s="61">
        <v>1</v>
      </c>
      <c r="D877" s="76" t="s">
        <v>49</v>
      </c>
      <c r="E877" s="76" t="s">
        <v>896</v>
      </c>
      <c r="F877" s="61" t="s">
        <v>21</v>
      </c>
      <c r="G877" s="61" t="s">
        <v>52</v>
      </c>
      <c r="H877" s="76" t="s">
        <v>897</v>
      </c>
      <c r="I877" s="61">
        <v>1</v>
      </c>
      <c r="J877" s="61">
        <v>1</v>
      </c>
      <c r="K877" s="61" t="s">
        <v>47</v>
      </c>
      <c r="L877" s="61" t="s">
        <v>51</v>
      </c>
      <c r="M877" s="61" t="s">
        <v>53</v>
      </c>
      <c r="N877" s="61" t="s">
        <v>48</v>
      </c>
      <c r="O877" s="61" t="s">
        <v>969</v>
      </c>
      <c r="P877" s="61"/>
      <c r="Q877" s="61"/>
      <c r="R877" s="80">
        <f>VLOOKUP(E:E,'[1]853-334065-009'!$A:$F,6,0)</f>
        <v>204</v>
      </c>
      <c r="S877" s="80">
        <f t="shared" si="80"/>
        <v>204</v>
      </c>
      <c r="T877" s="80">
        <f>VLOOKUP(E:E,'[1]853-334065-009'!$A:$H,8,0)</f>
        <v>204</v>
      </c>
      <c r="U877" s="80">
        <f t="shared" si="81"/>
        <v>204</v>
      </c>
      <c r="V877" s="80">
        <f>VLOOKUP(E:E,'[1]853-334065-009'!$A:$J,10,0)</f>
        <v>204</v>
      </c>
      <c r="W877" s="80">
        <f t="shared" si="82"/>
        <v>204</v>
      </c>
      <c r="X877" s="80">
        <f>VLOOKUP(E:E,'[1]853-334065-009'!$A:$L,12,0)</f>
        <v>204</v>
      </c>
      <c r="Y877" s="80">
        <f t="shared" si="83"/>
        <v>204</v>
      </c>
      <c r="Z877" s="80">
        <f>VLOOKUP(E:E,'[2]costed bom'!$E$2:$AA$941,23,0)</f>
        <v>91.49</v>
      </c>
      <c r="AA877" s="80">
        <f t="shared" si="90"/>
        <v>91.49</v>
      </c>
      <c r="AB877" s="80">
        <f t="shared" si="91"/>
        <v>112.51</v>
      </c>
      <c r="AC877" s="61">
        <v>70</v>
      </c>
      <c r="AD877" s="76" t="s">
        <v>955</v>
      </c>
    </row>
    <row r="878" spans="1:30" s="77" customFormat="1" x14ac:dyDescent="0.25">
      <c r="A878" s="62">
        <v>875</v>
      </c>
      <c r="B878" s="62">
        <v>1</v>
      </c>
      <c r="C878" s="62">
        <v>2</v>
      </c>
      <c r="D878" s="77" t="s">
        <v>896</v>
      </c>
      <c r="E878" s="77" t="s">
        <v>898</v>
      </c>
      <c r="F878" s="62"/>
      <c r="G878" s="62" t="s">
        <v>52</v>
      </c>
      <c r="H878" s="77" t="s">
        <v>899</v>
      </c>
      <c r="I878" s="62">
        <v>1</v>
      </c>
      <c r="J878" s="62">
        <v>1</v>
      </c>
      <c r="K878" s="62" t="s">
        <v>47</v>
      </c>
      <c r="L878" s="62" t="s">
        <v>51</v>
      </c>
      <c r="M878" s="62" t="s">
        <v>53</v>
      </c>
      <c r="N878" s="62" t="s">
        <v>48</v>
      </c>
      <c r="O878" s="62"/>
      <c r="P878" s="62" t="s">
        <v>180</v>
      </c>
      <c r="Q878" s="62" t="s">
        <v>900</v>
      </c>
      <c r="R878" s="81"/>
      <c r="S878" s="81">
        <f t="shared" si="80"/>
        <v>0</v>
      </c>
      <c r="T878" s="81"/>
      <c r="U878" s="81">
        <f t="shared" si="81"/>
        <v>0</v>
      </c>
      <c r="V878" s="81"/>
      <c r="W878" s="81">
        <f t="shared" si="82"/>
        <v>0</v>
      </c>
      <c r="X878" s="81"/>
      <c r="Y878" s="81">
        <f t="shared" si="83"/>
        <v>0</v>
      </c>
      <c r="Z878" s="81"/>
      <c r="AA878" s="81"/>
      <c r="AB878" s="81"/>
      <c r="AC878" s="62"/>
    </row>
    <row r="879" spans="1:30" s="77" customFormat="1" x14ac:dyDescent="0.25">
      <c r="A879" s="62">
        <v>876</v>
      </c>
      <c r="B879" s="62">
        <v>7000</v>
      </c>
      <c r="C879" s="62">
        <v>2</v>
      </c>
      <c r="D879" s="77" t="s">
        <v>896</v>
      </c>
      <c r="E879" s="77" t="s">
        <v>58</v>
      </c>
      <c r="F879" s="62"/>
      <c r="G879" s="62" t="s">
        <v>62</v>
      </c>
      <c r="H879" s="77" t="s">
        <v>59</v>
      </c>
      <c r="I879" s="62">
        <v>1</v>
      </c>
      <c r="J879" s="62">
        <v>1</v>
      </c>
      <c r="K879" s="62" t="s">
        <v>47</v>
      </c>
      <c r="L879" s="62" t="s">
        <v>61</v>
      </c>
      <c r="M879" s="62" t="s">
        <v>53</v>
      </c>
      <c r="N879" s="62" t="s">
        <v>60</v>
      </c>
      <c r="O879" s="62"/>
      <c r="P879" s="62"/>
      <c r="Q879" s="62"/>
      <c r="R879" s="81"/>
      <c r="S879" s="81">
        <f t="shared" si="80"/>
        <v>0</v>
      </c>
      <c r="T879" s="81"/>
      <c r="U879" s="81">
        <f t="shared" si="81"/>
        <v>0</v>
      </c>
      <c r="V879" s="81"/>
      <c r="W879" s="81">
        <f t="shared" si="82"/>
        <v>0</v>
      </c>
      <c r="X879" s="81"/>
      <c r="Y879" s="81">
        <f t="shared" si="83"/>
        <v>0</v>
      </c>
      <c r="Z879" s="81"/>
      <c r="AA879" s="81"/>
      <c r="AB879" s="81"/>
      <c r="AC879" s="62"/>
    </row>
    <row r="880" spans="1:30" s="77" customFormat="1" x14ac:dyDescent="0.25">
      <c r="A880" s="62">
        <v>877</v>
      </c>
      <c r="B880" s="62">
        <v>7001</v>
      </c>
      <c r="C880" s="62">
        <v>2</v>
      </c>
      <c r="D880" s="77" t="s">
        <v>896</v>
      </c>
      <c r="E880" s="77" t="s">
        <v>63</v>
      </c>
      <c r="F880" s="62"/>
      <c r="G880" s="62" t="s">
        <v>65</v>
      </c>
      <c r="H880" s="77" t="s">
        <v>64</v>
      </c>
      <c r="I880" s="62">
        <v>1</v>
      </c>
      <c r="J880" s="62">
        <v>1</v>
      </c>
      <c r="K880" s="62" t="s">
        <v>47</v>
      </c>
      <c r="L880" s="62" t="s">
        <v>61</v>
      </c>
      <c r="M880" s="62" t="s">
        <v>53</v>
      </c>
      <c r="N880" s="62" t="s">
        <v>60</v>
      </c>
      <c r="O880" s="62"/>
      <c r="P880" s="62"/>
      <c r="Q880" s="62"/>
      <c r="R880" s="81"/>
      <c r="S880" s="81">
        <f t="shared" si="80"/>
        <v>0</v>
      </c>
      <c r="T880" s="81"/>
      <c r="U880" s="81">
        <f t="shared" si="81"/>
        <v>0</v>
      </c>
      <c r="V880" s="81"/>
      <c r="W880" s="81">
        <f t="shared" si="82"/>
        <v>0</v>
      </c>
      <c r="X880" s="81"/>
      <c r="Y880" s="81">
        <f t="shared" si="83"/>
        <v>0</v>
      </c>
      <c r="Z880" s="81"/>
      <c r="AA880" s="81"/>
      <c r="AB880" s="81"/>
      <c r="AC880" s="62"/>
    </row>
    <row r="881" spans="1:30" s="77" customFormat="1" x14ac:dyDescent="0.25">
      <c r="A881" s="62">
        <v>878</v>
      </c>
      <c r="B881" s="62">
        <v>7002</v>
      </c>
      <c r="C881" s="62">
        <v>2</v>
      </c>
      <c r="D881" s="77" t="s">
        <v>896</v>
      </c>
      <c r="E881" s="77" t="s">
        <v>74</v>
      </c>
      <c r="F881" s="62"/>
      <c r="G881" s="62" t="s">
        <v>76</v>
      </c>
      <c r="H881" s="77" t="s">
        <v>75</v>
      </c>
      <c r="I881" s="62">
        <v>1</v>
      </c>
      <c r="J881" s="62">
        <v>1</v>
      </c>
      <c r="K881" s="62" t="s">
        <v>47</v>
      </c>
      <c r="L881" s="62" t="s">
        <v>61</v>
      </c>
      <c r="M881" s="62" t="s">
        <v>53</v>
      </c>
      <c r="N881" s="62" t="s">
        <v>60</v>
      </c>
      <c r="O881" s="62"/>
      <c r="P881" s="62"/>
      <c r="Q881" s="62"/>
      <c r="R881" s="81"/>
      <c r="S881" s="81">
        <f t="shared" si="80"/>
        <v>0</v>
      </c>
      <c r="T881" s="81"/>
      <c r="U881" s="81">
        <f t="shared" si="81"/>
        <v>0</v>
      </c>
      <c r="V881" s="81"/>
      <c r="W881" s="81">
        <f t="shared" si="82"/>
        <v>0</v>
      </c>
      <c r="X881" s="81"/>
      <c r="Y881" s="81">
        <f t="shared" si="83"/>
        <v>0</v>
      </c>
      <c r="Z881" s="81"/>
      <c r="AA881" s="81"/>
      <c r="AB881" s="81"/>
      <c r="AC881" s="62"/>
    </row>
    <row r="882" spans="1:30" s="77" customFormat="1" x14ac:dyDescent="0.25">
      <c r="A882" s="61">
        <v>879</v>
      </c>
      <c r="B882" s="61">
        <v>177</v>
      </c>
      <c r="C882" s="61">
        <v>1</v>
      </c>
      <c r="D882" s="76" t="s">
        <v>49</v>
      </c>
      <c r="E882" s="76" t="s">
        <v>901</v>
      </c>
      <c r="F882" s="61" t="s">
        <v>21</v>
      </c>
      <c r="G882" s="61" t="s">
        <v>52</v>
      </c>
      <c r="H882" s="76" t="s">
        <v>902</v>
      </c>
      <c r="I882" s="61">
        <v>1</v>
      </c>
      <c r="J882" s="61">
        <v>1</v>
      </c>
      <c r="K882" s="61" t="s">
        <v>47</v>
      </c>
      <c r="L882" s="61" t="s">
        <v>51</v>
      </c>
      <c r="M882" s="61" t="s">
        <v>53</v>
      </c>
      <c r="N882" s="61" t="s">
        <v>48</v>
      </c>
      <c r="O882" s="61" t="s">
        <v>969</v>
      </c>
      <c r="P882" s="61"/>
      <c r="Q882" s="61"/>
      <c r="R882" s="80">
        <f>VLOOKUP(E:E,'[1]853-334065-009'!$A:$F,6,0)</f>
        <v>284</v>
      </c>
      <c r="S882" s="80">
        <f t="shared" si="80"/>
        <v>284</v>
      </c>
      <c r="T882" s="80">
        <f>VLOOKUP(E:E,'[1]853-334065-009'!$A:$H,8,0)</f>
        <v>284</v>
      </c>
      <c r="U882" s="80">
        <f t="shared" si="81"/>
        <v>284</v>
      </c>
      <c r="V882" s="80">
        <f>VLOOKUP(E:E,'[1]853-334065-009'!$A:$J,10,0)</f>
        <v>284</v>
      </c>
      <c r="W882" s="80">
        <f t="shared" si="82"/>
        <v>284</v>
      </c>
      <c r="X882" s="80">
        <f>VLOOKUP(E:E,'[1]853-334065-009'!$A:$L,12,0)</f>
        <v>284</v>
      </c>
      <c r="Y882" s="80">
        <f t="shared" si="83"/>
        <v>284</v>
      </c>
      <c r="Z882" s="80">
        <f>VLOOKUP(E:E,'[2]costed bom'!$E$2:$AA$941,23,0)</f>
        <v>96.08</v>
      </c>
      <c r="AA882" s="80">
        <f>J882*Z882</f>
        <v>96.08</v>
      </c>
      <c r="AB882" s="80">
        <f>Y882-AA882</f>
        <v>187.92000000000002</v>
      </c>
      <c r="AC882" s="61">
        <v>70</v>
      </c>
      <c r="AD882" s="76" t="s">
        <v>955</v>
      </c>
    </row>
    <row r="883" spans="1:30" s="77" customFormat="1" x14ac:dyDescent="0.25">
      <c r="A883" s="62">
        <v>880</v>
      </c>
      <c r="B883" s="62">
        <v>1</v>
      </c>
      <c r="C883" s="62">
        <v>2</v>
      </c>
      <c r="D883" s="77" t="s">
        <v>901</v>
      </c>
      <c r="E883" s="77" t="s">
        <v>903</v>
      </c>
      <c r="F883" s="62"/>
      <c r="G883" s="62" t="s">
        <v>52</v>
      </c>
      <c r="H883" s="77" t="s">
        <v>904</v>
      </c>
      <c r="I883" s="62">
        <v>1</v>
      </c>
      <c r="J883" s="62">
        <v>1</v>
      </c>
      <c r="K883" s="62" t="s">
        <v>47</v>
      </c>
      <c r="L883" s="62" t="s">
        <v>51</v>
      </c>
      <c r="M883" s="62" t="s">
        <v>53</v>
      </c>
      <c r="N883" s="62" t="s">
        <v>48</v>
      </c>
      <c r="O883" s="62"/>
      <c r="P883" s="62" t="s">
        <v>180</v>
      </c>
      <c r="Q883" s="62" t="s">
        <v>905</v>
      </c>
      <c r="R883" s="81"/>
      <c r="S883" s="81">
        <f t="shared" si="80"/>
        <v>0</v>
      </c>
      <c r="T883" s="81"/>
      <c r="U883" s="81">
        <f t="shared" si="81"/>
        <v>0</v>
      </c>
      <c r="V883" s="81"/>
      <c r="W883" s="81">
        <f t="shared" si="82"/>
        <v>0</v>
      </c>
      <c r="X883" s="81"/>
      <c r="Y883" s="81">
        <f t="shared" si="83"/>
        <v>0</v>
      </c>
      <c r="Z883" s="81"/>
      <c r="AA883" s="81"/>
      <c r="AB883" s="81"/>
      <c r="AC883" s="62"/>
    </row>
    <row r="884" spans="1:30" s="77" customFormat="1" x14ac:dyDescent="0.25">
      <c r="A884" s="61">
        <v>881</v>
      </c>
      <c r="B884" s="61">
        <v>178</v>
      </c>
      <c r="C884" s="61">
        <v>1</v>
      </c>
      <c r="D884" s="76" t="s">
        <v>49</v>
      </c>
      <c r="E884" s="76" t="s">
        <v>533</v>
      </c>
      <c r="F884" s="61" t="s">
        <v>972</v>
      </c>
      <c r="G884" s="61" t="s">
        <v>52</v>
      </c>
      <c r="H884" s="76" t="s">
        <v>534</v>
      </c>
      <c r="I884" s="61">
        <v>6</v>
      </c>
      <c r="J884" s="61">
        <v>6</v>
      </c>
      <c r="K884" s="61" t="s">
        <v>47</v>
      </c>
      <c r="L884" s="61" t="s">
        <v>61</v>
      </c>
      <c r="M884" s="61" t="s">
        <v>53</v>
      </c>
      <c r="N884" s="61" t="s">
        <v>48</v>
      </c>
      <c r="O884" s="61" t="s">
        <v>118</v>
      </c>
      <c r="P884" s="61"/>
      <c r="Q884" s="61"/>
      <c r="R884" s="80">
        <f>VLOOKUP(E:E,'[1]853-334065-009'!$A:$F,6,0)</f>
        <v>0.03</v>
      </c>
      <c r="S884" s="80">
        <f t="shared" si="80"/>
        <v>0.18</v>
      </c>
      <c r="T884" s="80">
        <f>VLOOKUP(E:E,'[1]853-334065-009'!$A:$H,8,0)</f>
        <v>0.03</v>
      </c>
      <c r="U884" s="80">
        <f t="shared" si="81"/>
        <v>0.18</v>
      </c>
      <c r="V884" s="80">
        <f>VLOOKUP(E:E,'[1]853-334065-009'!$A:$J,10,0)</f>
        <v>0.03</v>
      </c>
      <c r="W884" s="80">
        <f t="shared" si="82"/>
        <v>0.18</v>
      </c>
      <c r="X884" s="80">
        <f>VLOOKUP(E:E,'[1]853-334065-009'!$A:$L,12,0)</f>
        <v>0.03</v>
      </c>
      <c r="Y884" s="80">
        <f t="shared" si="83"/>
        <v>0.18</v>
      </c>
      <c r="Z884" s="80">
        <f>VLOOKUP(E:E,'[2]costed bom'!$E$2:$AA$941,23,0)</f>
        <v>4.4999999999999998E-2</v>
      </c>
      <c r="AA884" s="80">
        <f t="shared" ref="AA884:AA885" si="92">J884*Z884</f>
        <v>0.27</v>
      </c>
      <c r="AB884" s="80">
        <f t="shared" ref="AB884:AB885" si="93">Y884-AA884</f>
        <v>-9.0000000000000024E-2</v>
      </c>
      <c r="AC884" s="61">
        <v>35</v>
      </c>
      <c r="AD884" s="76" t="s">
        <v>955</v>
      </c>
    </row>
    <row r="885" spans="1:30" s="77" customFormat="1" x14ac:dyDescent="0.25">
      <c r="A885" s="61">
        <v>882</v>
      </c>
      <c r="B885" s="61">
        <v>179</v>
      </c>
      <c r="C885" s="61">
        <v>1</v>
      </c>
      <c r="D885" s="76" t="s">
        <v>49</v>
      </c>
      <c r="E885" s="76" t="s">
        <v>906</v>
      </c>
      <c r="F885" s="61" t="s">
        <v>971</v>
      </c>
      <c r="G885" s="61" t="s">
        <v>56</v>
      </c>
      <c r="H885" s="76" t="s">
        <v>907</v>
      </c>
      <c r="I885" s="61">
        <v>1</v>
      </c>
      <c r="J885" s="61">
        <v>1</v>
      </c>
      <c r="K885" s="61" t="s">
        <v>47</v>
      </c>
      <c r="L885" s="61" t="s">
        <v>51</v>
      </c>
      <c r="M885" s="61" t="s">
        <v>53</v>
      </c>
      <c r="N885" s="61" t="s">
        <v>48</v>
      </c>
      <c r="O885" s="61" t="s">
        <v>969</v>
      </c>
      <c r="P885" s="61"/>
      <c r="Q885" s="61"/>
      <c r="R885" s="80">
        <f>VLOOKUP(E:E,'[1]853-334065-009'!$A:$F,6,0)</f>
        <v>497.49599999999992</v>
      </c>
      <c r="S885" s="80">
        <f t="shared" si="80"/>
        <v>497.49599999999992</v>
      </c>
      <c r="T885" s="80">
        <f>VLOOKUP(E:E,'[1]853-334065-009'!$A:$H,8,0)</f>
        <v>484.404</v>
      </c>
      <c r="U885" s="80">
        <f t="shared" si="81"/>
        <v>484.404</v>
      </c>
      <c r="V885" s="80">
        <f>VLOOKUP(E:E,'[1]853-334065-009'!$A:$J,10,0)</f>
        <v>471.31200000000001</v>
      </c>
      <c r="W885" s="80">
        <f t="shared" si="82"/>
        <v>471.31200000000001</v>
      </c>
      <c r="X885" s="80">
        <f>VLOOKUP(E:E,'[1]853-334065-009'!$A:$L,12,0)</f>
        <v>458.21999999999997</v>
      </c>
      <c r="Y885" s="80">
        <f t="shared" si="83"/>
        <v>458.21999999999997</v>
      </c>
      <c r="Z885" s="80">
        <f>VLOOKUP(E:E,'[2]costed bom'!$E$2:$AA$941,23,0)</f>
        <v>540</v>
      </c>
      <c r="AA885" s="80">
        <f t="shared" si="92"/>
        <v>540</v>
      </c>
      <c r="AB885" s="80">
        <f t="shared" si="93"/>
        <v>-81.78000000000003</v>
      </c>
      <c r="AC885" s="61">
        <v>140</v>
      </c>
      <c r="AD885" s="76" t="s">
        <v>955</v>
      </c>
    </row>
    <row r="886" spans="1:30" s="77" customFormat="1" x14ac:dyDescent="0.25">
      <c r="A886" s="62">
        <v>883</v>
      </c>
      <c r="B886" s="62">
        <v>1</v>
      </c>
      <c r="C886" s="62">
        <v>2</v>
      </c>
      <c r="D886" s="77" t="s">
        <v>906</v>
      </c>
      <c r="E886" s="77" t="s">
        <v>908</v>
      </c>
      <c r="F886" s="62"/>
      <c r="G886" s="62" t="s">
        <v>52</v>
      </c>
      <c r="H886" s="77" t="s">
        <v>909</v>
      </c>
      <c r="I886" s="62">
        <v>1</v>
      </c>
      <c r="J886" s="62">
        <v>1</v>
      </c>
      <c r="K886" s="62" t="s">
        <v>47</v>
      </c>
      <c r="L886" s="62" t="s">
        <v>61</v>
      </c>
      <c r="M886" s="62" t="s">
        <v>53</v>
      </c>
      <c r="N886" s="62" t="s">
        <v>48</v>
      </c>
      <c r="O886" s="62"/>
      <c r="P886" s="62" t="s">
        <v>792</v>
      </c>
      <c r="Q886" s="62" t="s">
        <v>910</v>
      </c>
      <c r="R886" s="81"/>
      <c r="S886" s="81">
        <f t="shared" si="80"/>
        <v>0</v>
      </c>
      <c r="T886" s="81"/>
      <c r="U886" s="81">
        <f t="shared" si="81"/>
        <v>0</v>
      </c>
      <c r="V886" s="81"/>
      <c r="W886" s="81">
        <f t="shared" si="82"/>
        <v>0</v>
      </c>
      <c r="X886" s="81"/>
      <c r="Y886" s="81">
        <f t="shared" si="83"/>
        <v>0</v>
      </c>
      <c r="Z886" s="81"/>
      <c r="AA886" s="81"/>
      <c r="AB886" s="81"/>
      <c r="AC886" s="62"/>
    </row>
    <row r="887" spans="1:30" s="77" customFormat="1" x14ac:dyDescent="0.25">
      <c r="A887" s="62">
        <v>884</v>
      </c>
      <c r="B887" s="62">
        <v>2</v>
      </c>
      <c r="C887" s="62">
        <v>2</v>
      </c>
      <c r="D887" s="77" t="s">
        <v>906</v>
      </c>
      <c r="E887" s="77" t="s">
        <v>708</v>
      </c>
      <c r="F887" s="62"/>
      <c r="G887" s="62" t="s">
        <v>52</v>
      </c>
      <c r="H887" s="77" t="s">
        <v>709</v>
      </c>
      <c r="I887" s="62">
        <v>0.25</v>
      </c>
      <c r="J887" s="62">
        <v>0.25</v>
      </c>
      <c r="K887" s="62" t="s">
        <v>191</v>
      </c>
      <c r="L887" s="62" t="s">
        <v>61</v>
      </c>
      <c r="M887" s="62" t="s">
        <v>53</v>
      </c>
      <c r="N887" s="62" t="s">
        <v>48</v>
      </c>
      <c r="O887" s="62"/>
      <c r="P887" s="62" t="s">
        <v>211</v>
      </c>
      <c r="Q887" s="62" t="s">
        <v>710</v>
      </c>
      <c r="R887" s="81"/>
      <c r="S887" s="81">
        <f t="shared" si="80"/>
        <v>0</v>
      </c>
      <c r="T887" s="81"/>
      <c r="U887" s="81">
        <f t="shared" si="81"/>
        <v>0</v>
      </c>
      <c r="V887" s="81"/>
      <c r="W887" s="81">
        <f t="shared" si="82"/>
        <v>0</v>
      </c>
      <c r="X887" s="81"/>
      <c r="Y887" s="81">
        <f t="shared" si="83"/>
        <v>0</v>
      </c>
      <c r="Z887" s="81"/>
      <c r="AA887" s="81"/>
      <c r="AB887" s="81"/>
      <c r="AC887" s="62"/>
    </row>
    <row r="888" spans="1:30" s="77" customFormat="1" x14ac:dyDescent="0.25">
      <c r="A888" s="62">
        <v>885</v>
      </c>
      <c r="B888" s="62">
        <v>3</v>
      </c>
      <c r="C888" s="62">
        <v>2</v>
      </c>
      <c r="D888" s="77" t="s">
        <v>906</v>
      </c>
      <c r="E888" s="77" t="s">
        <v>276</v>
      </c>
      <c r="F888" s="62"/>
      <c r="G888" s="62" t="s">
        <v>52</v>
      </c>
      <c r="H888" s="77" t="s">
        <v>277</v>
      </c>
      <c r="I888" s="62">
        <v>2</v>
      </c>
      <c r="J888" s="62">
        <v>2</v>
      </c>
      <c r="K888" s="62" t="s">
        <v>47</v>
      </c>
      <c r="L888" s="62" t="s">
        <v>61</v>
      </c>
      <c r="M888" s="62" t="s">
        <v>53</v>
      </c>
      <c r="N888" s="62" t="s">
        <v>48</v>
      </c>
      <c r="O888" s="62"/>
      <c r="P888" s="62" t="s">
        <v>211</v>
      </c>
      <c r="Q888" s="62" t="s">
        <v>278</v>
      </c>
      <c r="R888" s="81"/>
      <c r="S888" s="81">
        <f t="shared" si="80"/>
        <v>0</v>
      </c>
      <c r="T888" s="81"/>
      <c r="U888" s="81">
        <f t="shared" si="81"/>
        <v>0</v>
      </c>
      <c r="V888" s="81"/>
      <c r="W888" s="81">
        <f t="shared" si="82"/>
        <v>0</v>
      </c>
      <c r="X888" s="81"/>
      <c r="Y888" s="81">
        <f t="shared" si="83"/>
        <v>0</v>
      </c>
      <c r="Z888" s="81"/>
      <c r="AA888" s="81"/>
      <c r="AB888" s="81"/>
      <c r="AC888" s="62"/>
    </row>
    <row r="889" spans="1:30" s="77" customFormat="1" x14ac:dyDescent="0.25">
      <c r="A889" s="62">
        <v>886</v>
      </c>
      <c r="B889" s="62">
        <v>10</v>
      </c>
      <c r="C889" s="62">
        <v>2</v>
      </c>
      <c r="D889" s="77" t="s">
        <v>906</v>
      </c>
      <c r="E889" s="77" t="s">
        <v>194</v>
      </c>
      <c r="F889" s="62"/>
      <c r="G889" s="62" t="s">
        <v>56</v>
      </c>
      <c r="H889" s="77" t="s">
        <v>195</v>
      </c>
      <c r="I889" s="62">
        <v>1</v>
      </c>
      <c r="J889" s="62">
        <v>1</v>
      </c>
      <c r="K889" s="62" t="s">
        <v>47</v>
      </c>
      <c r="L889" s="62" t="s">
        <v>61</v>
      </c>
      <c r="M889" s="62" t="s">
        <v>53</v>
      </c>
      <c r="N889" s="62" t="s">
        <v>48</v>
      </c>
      <c r="O889" s="62"/>
      <c r="P889" s="62" t="s">
        <v>197</v>
      </c>
      <c r="Q889" s="62" t="s">
        <v>196</v>
      </c>
      <c r="R889" s="81"/>
      <c r="S889" s="81">
        <f t="shared" si="80"/>
        <v>0</v>
      </c>
      <c r="T889" s="81"/>
      <c r="U889" s="81">
        <f t="shared" si="81"/>
        <v>0</v>
      </c>
      <c r="V889" s="81"/>
      <c r="W889" s="81">
        <f t="shared" si="82"/>
        <v>0</v>
      </c>
      <c r="X889" s="81"/>
      <c r="Y889" s="81">
        <f t="shared" si="83"/>
        <v>0</v>
      </c>
      <c r="Z889" s="81"/>
      <c r="AA889" s="81"/>
      <c r="AB889" s="81"/>
      <c r="AC889" s="62"/>
    </row>
    <row r="890" spans="1:30" s="77" customFormat="1" x14ac:dyDescent="0.25">
      <c r="A890" s="62">
        <v>887</v>
      </c>
      <c r="B890" s="62">
        <v>11</v>
      </c>
      <c r="C890" s="62">
        <v>2</v>
      </c>
      <c r="D890" s="77" t="s">
        <v>906</v>
      </c>
      <c r="E890" s="77" t="s">
        <v>325</v>
      </c>
      <c r="F890" s="62"/>
      <c r="G890" s="62" t="s">
        <v>52</v>
      </c>
      <c r="H890" s="77" t="s">
        <v>326</v>
      </c>
      <c r="I890" s="62">
        <v>3</v>
      </c>
      <c r="J890" s="62">
        <v>3</v>
      </c>
      <c r="K890" s="62" t="s">
        <v>47</v>
      </c>
      <c r="L890" s="62" t="s">
        <v>61</v>
      </c>
      <c r="M890" s="62" t="s">
        <v>53</v>
      </c>
      <c r="N890" s="62" t="s">
        <v>48</v>
      </c>
      <c r="O890" s="62"/>
      <c r="P890" s="62" t="s">
        <v>197</v>
      </c>
      <c r="Q890" s="62" t="s">
        <v>203</v>
      </c>
      <c r="R890" s="81"/>
      <c r="S890" s="81">
        <f t="shared" si="80"/>
        <v>0</v>
      </c>
      <c r="T890" s="81"/>
      <c r="U890" s="81">
        <f t="shared" si="81"/>
        <v>0</v>
      </c>
      <c r="V890" s="81"/>
      <c r="W890" s="81">
        <f t="shared" si="82"/>
        <v>0</v>
      </c>
      <c r="X890" s="81"/>
      <c r="Y890" s="81">
        <f t="shared" si="83"/>
        <v>0</v>
      </c>
      <c r="Z890" s="81"/>
      <c r="AA890" s="81"/>
      <c r="AB890" s="81"/>
      <c r="AC890" s="62"/>
    </row>
    <row r="891" spans="1:30" s="77" customFormat="1" x14ac:dyDescent="0.25">
      <c r="A891" s="62">
        <v>888</v>
      </c>
      <c r="B891" s="62">
        <v>12</v>
      </c>
      <c r="C891" s="62">
        <v>2</v>
      </c>
      <c r="D891" s="77" t="s">
        <v>906</v>
      </c>
      <c r="E891" s="77" t="s">
        <v>911</v>
      </c>
      <c r="F891" s="62"/>
      <c r="G891" s="62" t="s">
        <v>52</v>
      </c>
      <c r="H891" s="77" t="s">
        <v>912</v>
      </c>
      <c r="I891" s="62">
        <v>1</v>
      </c>
      <c r="J891" s="62">
        <v>1</v>
      </c>
      <c r="K891" s="62" t="s">
        <v>47</v>
      </c>
      <c r="L891" s="62" t="s">
        <v>61</v>
      </c>
      <c r="M891" s="62" t="s">
        <v>53</v>
      </c>
      <c r="N891" s="62" t="s">
        <v>48</v>
      </c>
      <c r="O891" s="62"/>
      <c r="P891" s="62" t="s">
        <v>197</v>
      </c>
      <c r="Q891" s="62" t="s">
        <v>913</v>
      </c>
      <c r="R891" s="81"/>
      <c r="S891" s="81">
        <f t="shared" si="80"/>
        <v>0</v>
      </c>
      <c r="T891" s="81"/>
      <c r="U891" s="81">
        <f t="shared" si="81"/>
        <v>0</v>
      </c>
      <c r="V891" s="81"/>
      <c r="W891" s="81">
        <f t="shared" si="82"/>
        <v>0</v>
      </c>
      <c r="X891" s="81"/>
      <c r="Y891" s="81">
        <f t="shared" si="83"/>
        <v>0</v>
      </c>
      <c r="Z891" s="81"/>
      <c r="AA891" s="81"/>
      <c r="AB891" s="81"/>
      <c r="AC891" s="62"/>
    </row>
    <row r="892" spans="1:30" s="77" customFormat="1" x14ac:dyDescent="0.25">
      <c r="A892" s="62">
        <v>889</v>
      </c>
      <c r="B892" s="62">
        <v>13</v>
      </c>
      <c r="C892" s="62">
        <v>2</v>
      </c>
      <c r="D892" s="77" t="s">
        <v>906</v>
      </c>
      <c r="E892" s="77" t="s">
        <v>914</v>
      </c>
      <c r="F892" s="62"/>
      <c r="G892" s="62" t="s">
        <v>451</v>
      </c>
      <c r="H892" s="77" t="s">
        <v>915</v>
      </c>
      <c r="I892" s="62">
        <v>1</v>
      </c>
      <c r="J892" s="62">
        <v>1</v>
      </c>
      <c r="K892" s="62" t="s">
        <v>47</v>
      </c>
      <c r="L892" s="62" t="s">
        <v>61</v>
      </c>
      <c r="M892" s="62" t="s">
        <v>53</v>
      </c>
      <c r="N892" s="62" t="s">
        <v>48</v>
      </c>
      <c r="O892" s="62"/>
      <c r="P892" s="62" t="s">
        <v>917</v>
      </c>
      <c r="Q892" s="62" t="s">
        <v>916</v>
      </c>
      <c r="R892" s="81"/>
      <c r="S892" s="81">
        <f t="shared" si="80"/>
        <v>0</v>
      </c>
      <c r="T892" s="81"/>
      <c r="U892" s="81">
        <f t="shared" si="81"/>
        <v>0</v>
      </c>
      <c r="V892" s="81"/>
      <c r="W892" s="81">
        <f t="shared" si="82"/>
        <v>0</v>
      </c>
      <c r="X892" s="81"/>
      <c r="Y892" s="81">
        <f t="shared" si="83"/>
        <v>0</v>
      </c>
      <c r="Z892" s="81"/>
      <c r="AA892" s="81"/>
      <c r="AB892" s="81"/>
      <c r="AC892" s="62"/>
    </row>
    <row r="893" spans="1:30" s="77" customFormat="1" x14ac:dyDescent="0.25">
      <c r="A893" s="62">
        <v>890</v>
      </c>
      <c r="B893" s="62">
        <v>7000</v>
      </c>
      <c r="C893" s="62">
        <v>2</v>
      </c>
      <c r="D893" s="77" t="s">
        <v>906</v>
      </c>
      <c r="E893" s="77" t="s">
        <v>918</v>
      </c>
      <c r="F893" s="62"/>
      <c r="G893" s="62" t="s">
        <v>56</v>
      </c>
      <c r="H893" s="77" t="s">
        <v>919</v>
      </c>
      <c r="I893" s="62">
        <v>1</v>
      </c>
      <c r="J893" s="62">
        <v>1</v>
      </c>
      <c r="K893" s="62" t="s">
        <v>47</v>
      </c>
      <c r="L893" s="62" t="s">
        <v>51</v>
      </c>
      <c r="M893" s="62" t="s">
        <v>53</v>
      </c>
      <c r="N893" s="62" t="s">
        <v>60</v>
      </c>
      <c r="O893" s="62"/>
      <c r="P893" s="62"/>
      <c r="Q893" s="62"/>
      <c r="R893" s="81"/>
      <c r="S893" s="81">
        <f t="shared" si="80"/>
        <v>0</v>
      </c>
      <c r="T893" s="81"/>
      <c r="U893" s="81">
        <f t="shared" si="81"/>
        <v>0</v>
      </c>
      <c r="V893" s="81"/>
      <c r="W893" s="81">
        <f t="shared" si="82"/>
        <v>0</v>
      </c>
      <c r="X893" s="81"/>
      <c r="Y893" s="81">
        <f t="shared" si="83"/>
        <v>0</v>
      </c>
      <c r="Z893" s="81"/>
      <c r="AA893" s="81"/>
      <c r="AB893" s="81"/>
      <c r="AC893" s="62"/>
    </row>
    <row r="894" spans="1:30" s="77" customFormat="1" x14ac:dyDescent="0.25">
      <c r="A894" s="62">
        <v>891</v>
      </c>
      <c r="B894" s="62">
        <v>7001</v>
      </c>
      <c r="C894" s="62">
        <v>2</v>
      </c>
      <c r="D894" s="77" t="s">
        <v>906</v>
      </c>
      <c r="E894" s="77" t="s">
        <v>253</v>
      </c>
      <c r="F894" s="62"/>
      <c r="G894" s="62" t="s">
        <v>255</v>
      </c>
      <c r="H894" s="77" t="s">
        <v>254</v>
      </c>
      <c r="I894" s="62">
        <v>1</v>
      </c>
      <c r="J894" s="62">
        <v>1</v>
      </c>
      <c r="K894" s="62" t="s">
        <v>47</v>
      </c>
      <c r="L894" s="62" t="s">
        <v>61</v>
      </c>
      <c r="M894" s="62" t="s">
        <v>53</v>
      </c>
      <c r="N894" s="62" t="s">
        <v>60</v>
      </c>
      <c r="O894" s="62"/>
      <c r="P894" s="62"/>
      <c r="Q894" s="62"/>
      <c r="R894" s="81"/>
      <c r="S894" s="81">
        <f t="shared" si="80"/>
        <v>0</v>
      </c>
      <c r="T894" s="81"/>
      <c r="U894" s="81">
        <f t="shared" si="81"/>
        <v>0</v>
      </c>
      <c r="V894" s="81"/>
      <c r="W894" s="81">
        <f t="shared" si="82"/>
        <v>0</v>
      </c>
      <c r="X894" s="81"/>
      <c r="Y894" s="81">
        <f t="shared" si="83"/>
        <v>0</v>
      </c>
      <c r="Z894" s="81"/>
      <c r="AA894" s="81"/>
      <c r="AB894" s="81"/>
      <c r="AC894" s="62"/>
    </row>
    <row r="895" spans="1:30" s="77" customFormat="1" x14ac:dyDescent="0.25">
      <c r="A895" s="62">
        <v>892</v>
      </c>
      <c r="B895" s="62">
        <v>7000</v>
      </c>
      <c r="C895" s="62">
        <v>3</v>
      </c>
      <c r="D895" s="77" t="s">
        <v>253</v>
      </c>
      <c r="E895" s="77" t="s">
        <v>77</v>
      </c>
      <c r="F895" s="62"/>
      <c r="G895" s="62" t="s">
        <v>79</v>
      </c>
      <c r="H895" s="77" t="s">
        <v>78</v>
      </c>
      <c r="I895" s="62">
        <v>1</v>
      </c>
      <c r="J895" s="62">
        <v>1</v>
      </c>
      <c r="K895" s="62" t="s">
        <v>47</v>
      </c>
      <c r="L895" s="62" t="s">
        <v>61</v>
      </c>
      <c r="M895" s="62" t="s">
        <v>53</v>
      </c>
      <c r="N895" s="62" t="s">
        <v>60</v>
      </c>
      <c r="O895" s="62"/>
      <c r="P895" s="62"/>
      <c r="Q895" s="62"/>
      <c r="R895" s="81"/>
      <c r="S895" s="81">
        <f t="shared" si="80"/>
        <v>0</v>
      </c>
      <c r="T895" s="81"/>
      <c r="U895" s="81">
        <f t="shared" si="81"/>
        <v>0</v>
      </c>
      <c r="V895" s="81"/>
      <c r="W895" s="81">
        <f t="shared" si="82"/>
        <v>0</v>
      </c>
      <c r="X895" s="81"/>
      <c r="Y895" s="81">
        <f t="shared" si="83"/>
        <v>0</v>
      </c>
      <c r="Z895" s="81"/>
      <c r="AA895" s="81"/>
      <c r="AB895" s="81"/>
      <c r="AC895" s="62"/>
    </row>
    <row r="896" spans="1:30" s="77" customFormat="1" x14ac:dyDescent="0.25">
      <c r="A896" s="62">
        <v>893</v>
      </c>
      <c r="B896" s="62">
        <v>7002</v>
      </c>
      <c r="C896" s="62">
        <v>3</v>
      </c>
      <c r="D896" s="77" t="s">
        <v>253</v>
      </c>
      <c r="E896" s="77" t="s">
        <v>256</v>
      </c>
      <c r="F896" s="62"/>
      <c r="G896" s="62" t="s">
        <v>52</v>
      </c>
      <c r="H896" s="77" t="s">
        <v>257</v>
      </c>
      <c r="I896" s="62">
        <v>1</v>
      </c>
      <c r="J896" s="62">
        <v>1</v>
      </c>
      <c r="K896" s="62" t="s">
        <v>47</v>
      </c>
      <c r="L896" s="62" t="s">
        <v>61</v>
      </c>
      <c r="M896" s="62" t="s">
        <v>53</v>
      </c>
      <c r="N896" s="62" t="s">
        <v>60</v>
      </c>
      <c r="O896" s="62"/>
      <c r="P896" s="62" t="s">
        <v>258</v>
      </c>
      <c r="Q896" s="62">
        <v>14270</v>
      </c>
      <c r="R896" s="81"/>
      <c r="S896" s="81">
        <f t="shared" si="80"/>
        <v>0</v>
      </c>
      <c r="T896" s="81"/>
      <c r="U896" s="81">
        <f t="shared" si="81"/>
        <v>0</v>
      </c>
      <c r="V896" s="81"/>
      <c r="W896" s="81">
        <f t="shared" si="82"/>
        <v>0</v>
      </c>
      <c r="X896" s="81"/>
      <c r="Y896" s="81">
        <f t="shared" si="83"/>
        <v>0</v>
      </c>
      <c r="Z896" s="81"/>
      <c r="AA896" s="81"/>
      <c r="AB896" s="81"/>
      <c r="AC896" s="62"/>
    </row>
    <row r="897" spans="1:30" s="77" customFormat="1" x14ac:dyDescent="0.25">
      <c r="A897" s="62">
        <v>894</v>
      </c>
      <c r="B897" s="62">
        <v>7003</v>
      </c>
      <c r="C897" s="62">
        <v>3</v>
      </c>
      <c r="D897" s="77" t="s">
        <v>253</v>
      </c>
      <c r="E897" s="77" t="s">
        <v>259</v>
      </c>
      <c r="F897" s="62"/>
      <c r="G897" s="62" t="s">
        <v>52</v>
      </c>
      <c r="H897" s="77" t="s">
        <v>260</v>
      </c>
      <c r="I897" s="62">
        <v>1</v>
      </c>
      <c r="J897" s="62">
        <v>1</v>
      </c>
      <c r="K897" s="62" t="s">
        <v>47</v>
      </c>
      <c r="L897" s="62" t="s">
        <v>61</v>
      </c>
      <c r="M897" s="62" t="s">
        <v>53</v>
      </c>
      <c r="N897" s="62" t="s">
        <v>60</v>
      </c>
      <c r="O897" s="62"/>
      <c r="P897" s="62" t="s">
        <v>244</v>
      </c>
      <c r="Q897" s="62" t="s">
        <v>261</v>
      </c>
      <c r="R897" s="81"/>
      <c r="S897" s="81">
        <f t="shared" si="80"/>
        <v>0</v>
      </c>
      <c r="T897" s="81"/>
      <c r="U897" s="81">
        <f t="shared" si="81"/>
        <v>0</v>
      </c>
      <c r="V897" s="81"/>
      <c r="W897" s="81">
        <f t="shared" si="82"/>
        <v>0</v>
      </c>
      <c r="X897" s="81"/>
      <c r="Y897" s="81">
        <f t="shared" si="83"/>
        <v>0</v>
      </c>
      <c r="Z897" s="81"/>
      <c r="AA897" s="81"/>
      <c r="AB897" s="81"/>
      <c r="AC897" s="62"/>
    </row>
    <row r="898" spans="1:30" s="77" customFormat="1" x14ac:dyDescent="0.25">
      <c r="A898" s="62">
        <v>895</v>
      </c>
      <c r="B898" s="62">
        <v>7004</v>
      </c>
      <c r="C898" s="62">
        <v>3</v>
      </c>
      <c r="D898" s="77" t="s">
        <v>253</v>
      </c>
      <c r="E898" s="77" t="s">
        <v>262</v>
      </c>
      <c r="F898" s="62"/>
      <c r="G898" s="62" t="s">
        <v>56</v>
      </c>
      <c r="H898" s="77" t="s">
        <v>263</v>
      </c>
      <c r="I898" s="62">
        <v>1</v>
      </c>
      <c r="J898" s="62">
        <v>1</v>
      </c>
      <c r="K898" s="62" t="s">
        <v>47</v>
      </c>
      <c r="L898" s="62" t="s">
        <v>61</v>
      </c>
      <c r="M898" s="62" t="s">
        <v>53</v>
      </c>
      <c r="N898" s="62" t="s">
        <v>60</v>
      </c>
      <c r="O898" s="62"/>
      <c r="P898" s="62" t="s">
        <v>244</v>
      </c>
      <c r="Q898" s="62" t="s">
        <v>264</v>
      </c>
      <c r="R898" s="81"/>
      <c r="S898" s="81">
        <f t="shared" si="80"/>
        <v>0</v>
      </c>
      <c r="T898" s="81"/>
      <c r="U898" s="81">
        <f t="shared" si="81"/>
        <v>0</v>
      </c>
      <c r="V898" s="81"/>
      <c r="W898" s="81">
        <f t="shared" si="82"/>
        <v>0</v>
      </c>
      <c r="X898" s="81"/>
      <c r="Y898" s="81">
        <f t="shared" si="83"/>
        <v>0</v>
      </c>
      <c r="Z898" s="81"/>
      <c r="AA898" s="81"/>
      <c r="AB898" s="81"/>
      <c r="AC898" s="62"/>
    </row>
    <row r="899" spans="1:30" s="77" customFormat="1" x14ac:dyDescent="0.25">
      <c r="A899" s="62">
        <v>896</v>
      </c>
      <c r="B899" s="62">
        <v>7005</v>
      </c>
      <c r="C899" s="62">
        <v>3</v>
      </c>
      <c r="D899" s="77" t="s">
        <v>253</v>
      </c>
      <c r="E899" s="77" t="s">
        <v>265</v>
      </c>
      <c r="F899" s="62"/>
      <c r="G899" s="62" t="s">
        <v>56</v>
      </c>
      <c r="H899" s="77" t="s">
        <v>266</v>
      </c>
      <c r="I899" s="62">
        <v>1</v>
      </c>
      <c r="J899" s="62">
        <v>1</v>
      </c>
      <c r="K899" s="62" t="s">
        <v>47</v>
      </c>
      <c r="L899" s="62" t="s">
        <v>61</v>
      </c>
      <c r="M899" s="62" t="s">
        <v>53</v>
      </c>
      <c r="N899" s="62" t="s">
        <v>60</v>
      </c>
      <c r="O899" s="62"/>
      <c r="P899" s="62" t="s">
        <v>244</v>
      </c>
      <c r="Q899" s="62" t="s">
        <v>267</v>
      </c>
      <c r="R899" s="81"/>
      <c r="S899" s="81">
        <f t="shared" si="80"/>
        <v>0</v>
      </c>
      <c r="T899" s="81"/>
      <c r="U899" s="81">
        <f t="shared" si="81"/>
        <v>0</v>
      </c>
      <c r="V899" s="81"/>
      <c r="W899" s="81">
        <f t="shared" si="82"/>
        <v>0</v>
      </c>
      <c r="X899" s="81"/>
      <c r="Y899" s="81">
        <f t="shared" si="83"/>
        <v>0</v>
      </c>
      <c r="Z899" s="81"/>
      <c r="AA899" s="81"/>
      <c r="AB899" s="81"/>
      <c r="AC899" s="62"/>
    </row>
    <row r="900" spans="1:30" s="77" customFormat="1" x14ac:dyDescent="0.25">
      <c r="A900" s="62">
        <v>897</v>
      </c>
      <c r="B900" s="62">
        <v>7006</v>
      </c>
      <c r="C900" s="62">
        <v>3</v>
      </c>
      <c r="D900" s="77" t="s">
        <v>253</v>
      </c>
      <c r="E900" s="77" t="s">
        <v>268</v>
      </c>
      <c r="F900" s="62"/>
      <c r="G900" s="62" t="s">
        <v>52</v>
      </c>
      <c r="H900" s="77" t="s">
        <v>269</v>
      </c>
      <c r="I900" s="62">
        <v>1</v>
      </c>
      <c r="J900" s="62">
        <v>1</v>
      </c>
      <c r="K900" s="62" t="s">
        <v>47</v>
      </c>
      <c r="L900" s="62" t="s">
        <v>61</v>
      </c>
      <c r="M900" s="62" t="s">
        <v>53</v>
      </c>
      <c r="N900" s="62" t="s">
        <v>60</v>
      </c>
      <c r="O900" s="62"/>
      <c r="P900" s="62"/>
      <c r="Q900" s="62"/>
      <c r="R900" s="81"/>
      <c r="S900" s="81">
        <f t="shared" ref="S900:S941" si="94">J900*R900</f>
        <v>0</v>
      </c>
      <c r="T900" s="81"/>
      <c r="U900" s="81">
        <f t="shared" ref="U900:U941" si="95">J900*T900</f>
        <v>0</v>
      </c>
      <c r="V900" s="81"/>
      <c r="W900" s="81">
        <f t="shared" ref="W900:W941" si="96">J900*V900</f>
        <v>0</v>
      </c>
      <c r="X900" s="81"/>
      <c r="Y900" s="81">
        <f t="shared" ref="Y900:Y941" si="97">J900*X900</f>
        <v>0</v>
      </c>
      <c r="Z900" s="81"/>
      <c r="AA900" s="81"/>
      <c r="AB900" s="81"/>
      <c r="AC900" s="62"/>
    </row>
    <row r="901" spans="1:30" s="77" customFormat="1" x14ac:dyDescent="0.25">
      <c r="A901" s="62">
        <v>898</v>
      </c>
      <c r="B901" s="62">
        <v>7007</v>
      </c>
      <c r="C901" s="62">
        <v>3</v>
      </c>
      <c r="D901" s="77" t="s">
        <v>253</v>
      </c>
      <c r="E901" s="77" t="s">
        <v>270</v>
      </c>
      <c r="F901" s="62"/>
      <c r="G901" s="62" t="s">
        <v>52</v>
      </c>
      <c r="H901" s="77" t="s">
        <v>271</v>
      </c>
      <c r="I901" s="62">
        <v>1</v>
      </c>
      <c r="J901" s="62">
        <v>1</v>
      </c>
      <c r="K901" s="62" t="s">
        <v>47</v>
      </c>
      <c r="L901" s="62" t="s">
        <v>61</v>
      </c>
      <c r="M901" s="62" t="s">
        <v>53</v>
      </c>
      <c r="N901" s="62" t="s">
        <v>60</v>
      </c>
      <c r="O901" s="62"/>
      <c r="P901" s="62"/>
      <c r="Q901" s="62"/>
      <c r="R901" s="81"/>
      <c r="S901" s="81">
        <f t="shared" si="94"/>
        <v>0</v>
      </c>
      <c r="T901" s="81"/>
      <c r="U901" s="81">
        <f t="shared" si="95"/>
        <v>0</v>
      </c>
      <c r="V901" s="81"/>
      <c r="W901" s="81">
        <f t="shared" si="96"/>
        <v>0</v>
      </c>
      <c r="X901" s="81"/>
      <c r="Y901" s="81">
        <f t="shared" si="97"/>
        <v>0</v>
      </c>
      <c r="Z901" s="81"/>
      <c r="AA901" s="81"/>
      <c r="AB901" s="81"/>
      <c r="AC901" s="62"/>
    </row>
    <row r="902" spans="1:30" s="77" customFormat="1" x14ac:dyDescent="0.25">
      <c r="A902" s="62">
        <v>899</v>
      </c>
      <c r="B902" s="62">
        <v>7008</v>
      </c>
      <c r="C902" s="62">
        <v>3</v>
      </c>
      <c r="D902" s="77" t="s">
        <v>253</v>
      </c>
      <c r="E902" s="77" t="s">
        <v>216</v>
      </c>
      <c r="F902" s="62"/>
      <c r="G902" s="62" t="s">
        <v>52</v>
      </c>
      <c r="H902" s="77" t="s">
        <v>217</v>
      </c>
      <c r="I902" s="62">
        <v>1</v>
      </c>
      <c r="J902" s="62">
        <v>1</v>
      </c>
      <c r="K902" s="62" t="s">
        <v>47</v>
      </c>
      <c r="L902" s="62" t="s">
        <v>61</v>
      </c>
      <c r="M902" s="62" t="s">
        <v>53</v>
      </c>
      <c r="N902" s="62" t="s">
        <v>60</v>
      </c>
      <c r="O902" s="62"/>
      <c r="P902" s="62" t="s">
        <v>211</v>
      </c>
      <c r="Q902" s="62" t="s">
        <v>218</v>
      </c>
      <c r="R902" s="81"/>
      <c r="S902" s="81">
        <f t="shared" si="94"/>
        <v>0</v>
      </c>
      <c r="T902" s="81"/>
      <c r="U902" s="81">
        <f t="shared" si="95"/>
        <v>0</v>
      </c>
      <c r="V902" s="81"/>
      <c r="W902" s="81">
        <f t="shared" si="96"/>
        <v>0</v>
      </c>
      <c r="X902" s="81"/>
      <c r="Y902" s="81">
        <f t="shared" si="97"/>
        <v>0</v>
      </c>
      <c r="Z902" s="81"/>
      <c r="AA902" s="81"/>
      <c r="AB902" s="81"/>
      <c r="AC902" s="62"/>
    </row>
    <row r="903" spans="1:30" s="77" customFormat="1" x14ac:dyDescent="0.25">
      <c r="A903" s="62">
        <v>900</v>
      </c>
      <c r="B903" s="62">
        <v>7009</v>
      </c>
      <c r="C903" s="62">
        <v>3</v>
      </c>
      <c r="D903" s="77" t="s">
        <v>253</v>
      </c>
      <c r="E903" s="77" t="s">
        <v>272</v>
      </c>
      <c r="F903" s="62"/>
      <c r="G903" s="62" t="s">
        <v>52</v>
      </c>
      <c r="H903" s="77" t="s">
        <v>273</v>
      </c>
      <c r="I903" s="62">
        <v>1</v>
      </c>
      <c r="J903" s="62">
        <v>1</v>
      </c>
      <c r="K903" s="62" t="s">
        <v>47</v>
      </c>
      <c r="L903" s="62" t="s">
        <v>61</v>
      </c>
      <c r="M903" s="62" t="s">
        <v>53</v>
      </c>
      <c r="N903" s="62" t="s">
        <v>60</v>
      </c>
      <c r="O903" s="62"/>
      <c r="P903" s="62" t="s">
        <v>275</v>
      </c>
      <c r="Q903" s="62" t="s">
        <v>274</v>
      </c>
      <c r="R903" s="81"/>
      <c r="S903" s="81">
        <f t="shared" si="94"/>
        <v>0</v>
      </c>
      <c r="T903" s="81"/>
      <c r="U903" s="81">
        <f t="shared" si="95"/>
        <v>0</v>
      </c>
      <c r="V903" s="81"/>
      <c r="W903" s="81">
        <f t="shared" si="96"/>
        <v>0</v>
      </c>
      <c r="X903" s="81"/>
      <c r="Y903" s="81">
        <f t="shared" si="97"/>
        <v>0</v>
      </c>
      <c r="Z903" s="81"/>
      <c r="AA903" s="81"/>
      <c r="AB903" s="81"/>
      <c r="AC903" s="62"/>
    </row>
    <row r="904" spans="1:30" s="77" customFormat="1" x14ac:dyDescent="0.25">
      <c r="A904" s="62">
        <v>901</v>
      </c>
      <c r="B904" s="62">
        <v>7010</v>
      </c>
      <c r="C904" s="62">
        <v>3</v>
      </c>
      <c r="D904" s="77" t="s">
        <v>253</v>
      </c>
      <c r="E904" s="77" t="s">
        <v>276</v>
      </c>
      <c r="F904" s="62"/>
      <c r="G904" s="62" t="s">
        <v>52</v>
      </c>
      <c r="H904" s="77" t="s">
        <v>277</v>
      </c>
      <c r="I904" s="62">
        <v>1</v>
      </c>
      <c r="J904" s="62">
        <v>1</v>
      </c>
      <c r="K904" s="62" t="s">
        <v>47</v>
      </c>
      <c r="L904" s="62" t="s">
        <v>61</v>
      </c>
      <c r="M904" s="62" t="s">
        <v>53</v>
      </c>
      <c r="N904" s="62" t="s">
        <v>60</v>
      </c>
      <c r="O904" s="62"/>
      <c r="P904" s="62" t="s">
        <v>211</v>
      </c>
      <c r="Q904" s="62" t="s">
        <v>278</v>
      </c>
      <c r="R904" s="81"/>
      <c r="S904" s="81">
        <f t="shared" si="94"/>
        <v>0</v>
      </c>
      <c r="T904" s="81"/>
      <c r="U904" s="81">
        <f t="shared" si="95"/>
        <v>0</v>
      </c>
      <c r="V904" s="81"/>
      <c r="W904" s="81">
        <f t="shared" si="96"/>
        <v>0</v>
      </c>
      <c r="X904" s="81"/>
      <c r="Y904" s="81">
        <f t="shared" si="97"/>
        <v>0</v>
      </c>
      <c r="Z904" s="81"/>
      <c r="AA904" s="81"/>
      <c r="AB904" s="81"/>
      <c r="AC904" s="62"/>
    </row>
    <row r="905" spans="1:30" s="77" customFormat="1" x14ac:dyDescent="0.25">
      <c r="A905" s="62">
        <v>902</v>
      </c>
      <c r="B905" s="62">
        <v>7011</v>
      </c>
      <c r="C905" s="62">
        <v>3</v>
      </c>
      <c r="D905" s="77" t="s">
        <v>253</v>
      </c>
      <c r="E905" s="77" t="s">
        <v>279</v>
      </c>
      <c r="F905" s="62"/>
      <c r="G905" s="62" t="s">
        <v>52</v>
      </c>
      <c r="H905" s="77" t="s">
        <v>280</v>
      </c>
      <c r="I905" s="62">
        <v>1</v>
      </c>
      <c r="J905" s="62">
        <v>1</v>
      </c>
      <c r="K905" s="62" t="s">
        <v>47</v>
      </c>
      <c r="L905" s="62" t="s">
        <v>61</v>
      </c>
      <c r="M905" s="62" t="s">
        <v>53</v>
      </c>
      <c r="N905" s="62" t="s">
        <v>60</v>
      </c>
      <c r="O905" s="62"/>
      <c r="P905" s="62" t="s">
        <v>211</v>
      </c>
      <c r="Q905" s="62" t="s">
        <v>281</v>
      </c>
      <c r="R905" s="81"/>
      <c r="S905" s="81">
        <f t="shared" si="94"/>
        <v>0</v>
      </c>
      <c r="T905" s="81"/>
      <c r="U905" s="81">
        <f t="shared" si="95"/>
        <v>0</v>
      </c>
      <c r="V905" s="81"/>
      <c r="W905" s="81">
        <f t="shared" si="96"/>
        <v>0</v>
      </c>
      <c r="X905" s="81"/>
      <c r="Y905" s="81">
        <f t="shared" si="97"/>
        <v>0</v>
      </c>
      <c r="Z905" s="81"/>
      <c r="AA905" s="81"/>
      <c r="AB905" s="81"/>
      <c r="AC905" s="62"/>
    </row>
    <row r="906" spans="1:30" s="77" customFormat="1" x14ac:dyDescent="0.25">
      <c r="A906" s="62">
        <v>903</v>
      </c>
      <c r="B906" s="62">
        <v>7012</v>
      </c>
      <c r="C906" s="62">
        <v>3</v>
      </c>
      <c r="D906" s="77" t="s">
        <v>253</v>
      </c>
      <c r="E906" s="77" t="s">
        <v>282</v>
      </c>
      <c r="F906" s="62"/>
      <c r="G906" s="62" t="s">
        <v>56</v>
      </c>
      <c r="H906" s="77" t="s">
        <v>283</v>
      </c>
      <c r="I906" s="62">
        <v>1</v>
      </c>
      <c r="J906" s="62">
        <v>1</v>
      </c>
      <c r="K906" s="62" t="s">
        <v>47</v>
      </c>
      <c r="L906" s="62" t="s">
        <v>61</v>
      </c>
      <c r="M906" s="62" t="s">
        <v>53</v>
      </c>
      <c r="N906" s="62" t="s">
        <v>60</v>
      </c>
      <c r="O906" s="62"/>
      <c r="P906" s="62" t="s">
        <v>211</v>
      </c>
      <c r="Q906" s="62" t="s">
        <v>284</v>
      </c>
      <c r="R906" s="81"/>
      <c r="S906" s="81">
        <f t="shared" si="94"/>
        <v>0</v>
      </c>
      <c r="T906" s="81"/>
      <c r="U906" s="81">
        <f t="shared" si="95"/>
        <v>0</v>
      </c>
      <c r="V906" s="81"/>
      <c r="W906" s="81">
        <f t="shared" si="96"/>
        <v>0</v>
      </c>
      <c r="X906" s="81"/>
      <c r="Y906" s="81">
        <f t="shared" si="97"/>
        <v>0</v>
      </c>
      <c r="Z906" s="81"/>
      <c r="AA906" s="81"/>
      <c r="AB906" s="81"/>
      <c r="AC906" s="62"/>
    </row>
    <row r="907" spans="1:30" s="77" customFormat="1" x14ac:dyDescent="0.25">
      <c r="A907" s="62">
        <v>904</v>
      </c>
      <c r="B907" s="62">
        <v>7013</v>
      </c>
      <c r="C907" s="62">
        <v>3</v>
      </c>
      <c r="D907" s="77" t="s">
        <v>253</v>
      </c>
      <c r="E907" s="77" t="s">
        <v>63</v>
      </c>
      <c r="F907" s="62"/>
      <c r="G907" s="62" t="s">
        <v>65</v>
      </c>
      <c r="H907" s="77" t="s">
        <v>64</v>
      </c>
      <c r="I907" s="62">
        <v>1</v>
      </c>
      <c r="J907" s="62">
        <v>1</v>
      </c>
      <c r="K907" s="62" t="s">
        <v>47</v>
      </c>
      <c r="L907" s="62" t="s">
        <v>61</v>
      </c>
      <c r="M907" s="62" t="s">
        <v>53</v>
      </c>
      <c r="N907" s="62" t="s">
        <v>60</v>
      </c>
      <c r="O907" s="62"/>
      <c r="P907" s="62"/>
      <c r="Q907" s="62"/>
      <c r="R907" s="81"/>
      <c r="S907" s="81">
        <f t="shared" si="94"/>
        <v>0</v>
      </c>
      <c r="T907" s="81"/>
      <c r="U907" s="81">
        <f t="shared" si="95"/>
        <v>0</v>
      </c>
      <c r="V907" s="81"/>
      <c r="W907" s="81">
        <f t="shared" si="96"/>
        <v>0</v>
      </c>
      <c r="X907" s="81"/>
      <c r="Y907" s="81">
        <f t="shared" si="97"/>
        <v>0</v>
      </c>
      <c r="Z907" s="81"/>
      <c r="AA907" s="81"/>
      <c r="AB907" s="81"/>
      <c r="AC907" s="62"/>
    </row>
    <row r="908" spans="1:30" s="77" customFormat="1" x14ac:dyDescent="0.25">
      <c r="A908" s="62">
        <v>905</v>
      </c>
      <c r="B908" s="62">
        <v>7014</v>
      </c>
      <c r="C908" s="62">
        <v>3</v>
      </c>
      <c r="D908" s="77" t="s">
        <v>253</v>
      </c>
      <c r="E908" s="77" t="s">
        <v>285</v>
      </c>
      <c r="F908" s="62"/>
      <c r="G908" s="62" t="s">
        <v>116</v>
      </c>
      <c r="H908" s="77" t="s">
        <v>286</v>
      </c>
      <c r="I908" s="62">
        <v>1</v>
      </c>
      <c r="J908" s="62">
        <v>1</v>
      </c>
      <c r="K908" s="62" t="s">
        <v>47</v>
      </c>
      <c r="L908" s="62" t="s">
        <v>61</v>
      </c>
      <c r="M908" s="62" t="s">
        <v>53</v>
      </c>
      <c r="N908" s="62" t="s">
        <v>60</v>
      </c>
      <c r="O908" s="62"/>
      <c r="P908" s="62"/>
      <c r="Q908" s="62"/>
      <c r="R908" s="81"/>
      <c r="S908" s="81">
        <f t="shared" si="94"/>
        <v>0</v>
      </c>
      <c r="T908" s="81"/>
      <c r="U908" s="81">
        <f t="shared" si="95"/>
        <v>0</v>
      </c>
      <c r="V908" s="81"/>
      <c r="W908" s="81">
        <f t="shared" si="96"/>
        <v>0</v>
      </c>
      <c r="X908" s="81"/>
      <c r="Y908" s="81">
        <f t="shared" si="97"/>
        <v>0</v>
      </c>
      <c r="Z908" s="81"/>
      <c r="AA908" s="81"/>
      <c r="AB908" s="81"/>
      <c r="AC908" s="62"/>
    </row>
    <row r="909" spans="1:30" s="77" customFormat="1" x14ac:dyDescent="0.25">
      <c r="A909" s="62">
        <v>906</v>
      </c>
      <c r="B909" s="62">
        <v>7002</v>
      </c>
      <c r="C909" s="62">
        <v>2</v>
      </c>
      <c r="D909" s="77" t="s">
        <v>906</v>
      </c>
      <c r="E909" s="77" t="s">
        <v>74</v>
      </c>
      <c r="F909" s="62"/>
      <c r="G909" s="62" t="s">
        <v>76</v>
      </c>
      <c r="H909" s="77" t="s">
        <v>75</v>
      </c>
      <c r="I909" s="62">
        <v>1</v>
      </c>
      <c r="J909" s="62">
        <v>1</v>
      </c>
      <c r="K909" s="62" t="s">
        <v>47</v>
      </c>
      <c r="L909" s="62" t="s">
        <v>61</v>
      </c>
      <c r="M909" s="62" t="s">
        <v>53</v>
      </c>
      <c r="N909" s="62" t="s">
        <v>60</v>
      </c>
      <c r="O909" s="62"/>
      <c r="P909" s="62"/>
      <c r="Q909" s="62"/>
      <c r="R909" s="81"/>
      <c r="S909" s="81">
        <f t="shared" si="94"/>
        <v>0</v>
      </c>
      <c r="T909" s="81"/>
      <c r="U909" s="81">
        <f t="shared" si="95"/>
        <v>0</v>
      </c>
      <c r="V909" s="81"/>
      <c r="W909" s="81">
        <f t="shared" si="96"/>
        <v>0</v>
      </c>
      <c r="X909" s="81"/>
      <c r="Y909" s="81">
        <f t="shared" si="97"/>
        <v>0</v>
      </c>
      <c r="Z909" s="81"/>
      <c r="AA909" s="81"/>
      <c r="AB909" s="81"/>
      <c r="AC909" s="62"/>
    </row>
    <row r="910" spans="1:30" s="77" customFormat="1" x14ac:dyDescent="0.25">
      <c r="A910" s="62">
        <v>907</v>
      </c>
      <c r="B910" s="62">
        <v>7003</v>
      </c>
      <c r="C910" s="62">
        <v>2</v>
      </c>
      <c r="D910" s="77" t="s">
        <v>906</v>
      </c>
      <c r="E910" s="77" t="s">
        <v>77</v>
      </c>
      <c r="F910" s="62"/>
      <c r="G910" s="62" t="s">
        <v>79</v>
      </c>
      <c r="H910" s="77" t="s">
        <v>78</v>
      </c>
      <c r="I910" s="62">
        <v>1</v>
      </c>
      <c r="J910" s="62">
        <v>1</v>
      </c>
      <c r="K910" s="62" t="s">
        <v>47</v>
      </c>
      <c r="L910" s="62" t="s">
        <v>61</v>
      </c>
      <c r="M910" s="62" t="s">
        <v>53</v>
      </c>
      <c r="N910" s="62" t="s">
        <v>60</v>
      </c>
      <c r="O910" s="62"/>
      <c r="P910" s="62"/>
      <c r="Q910" s="62"/>
      <c r="R910" s="81"/>
      <c r="S910" s="81">
        <f t="shared" si="94"/>
        <v>0</v>
      </c>
      <c r="T910" s="81"/>
      <c r="U910" s="81">
        <f t="shared" si="95"/>
        <v>0</v>
      </c>
      <c r="V910" s="81"/>
      <c r="W910" s="81">
        <f t="shared" si="96"/>
        <v>0</v>
      </c>
      <c r="X910" s="81"/>
      <c r="Y910" s="81">
        <f t="shared" si="97"/>
        <v>0</v>
      </c>
      <c r="Z910" s="81"/>
      <c r="AA910" s="81"/>
      <c r="AB910" s="81"/>
      <c r="AC910" s="62"/>
    </row>
    <row r="911" spans="1:30" s="77" customFormat="1" x14ac:dyDescent="0.25">
      <c r="A911" s="61">
        <v>908</v>
      </c>
      <c r="B911" s="61">
        <v>180</v>
      </c>
      <c r="C911" s="61">
        <v>1</v>
      </c>
      <c r="D911" s="76" t="s">
        <v>49</v>
      </c>
      <c r="E911" s="76" t="s">
        <v>920</v>
      </c>
      <c r="F911" s="61" t="s">
        <v>23</v>
      </c>
      <c r="G911" s="61" t="s">
        <v>52</v>
      </c>
      <c r="H911" s="76" t="s">
        <v>921</v>
      </c>
      <c r="I911" s="61">
        <v>1</v>
      </c>
      <c r="J911" s="61">
        <v>1</v>
      </c>
      <c r="K911" s="61" t="s">
        <v>47</v>
      </c>
      <c r="L911" s="61" t="s">
        <v>61</v>
      </c>
      <c r="M911" s="61" t="s">
        <v>53</v>
      </c>
      <c r="N911" s="61" t="s">
        <v>48</v>
      </c>
      <c r="O911" s="61" t="s">
        <v>992</v>
      </c>
      <c r="P911" s="61" t="s">
        <v>792</v>
      </c>
      <c r="Q911" s="61" t="s">
        <v>922</v>
      </c>
      <c r="R911" s="80">
        <f>VLOOKUP(E:E,'[1]853-334065-009'!$A:$F,6,0)</f>
        <v>26.574000000000002</v>
      </c>
      <c r="S911" s="80">
        <f t="shared" si="94"/>
        <v>26.574000000000002</v>
      </c>
      <c r="T911" s="80">
        <f>VLOOKUP(E:E,'[1]853-334065-009'!$A:$H,8,0)</f>
        <v>26.574000000000002</v>
      </c>
      <c r="U911" s="80">
        <f t="shared" si="95"/>
        <v>26.574000000000002</v>
      </c>
      <c r="V911" s="80">
        <f>VLOOKUP(E:E,'[1]853-334065-009'!$A:$J,10,0)</f>
        <v>26.574000000000002</v>
      </c>
      <c r="W911" s="80">
        <f t="shared" si="96"/>
        <v>26.574000000000002</v>
      </c>
      <c r="X911" s="80">
        <f>VLOOKUP(E:E,'[1]853-334065-009'!$A:$L,12,0)</f>
        <v>26.574000000000002</v>
      </c>
      <c r="Y911" s="80">
        <f t="shared" si="97"/>
        <v>26.574000000000002</v>
      </c>
      <c r="Z911" s="80">
        <f>VLOOKUP(E:E,'[2]costed bom'!$E$2:$AA$941,23,0)</f>
        <v>21.4</v>
      </c>
      <c r="AA911" s="80">
        <f t="shared" ref="AA911:AA918" si="98">J911*Z911</f>
        <v>21.4</v>
      </c>
      <c r="AB911" s="80">
        <f t="shared" ref="AB911:AB918" si="99">Y911-AA911</f>
        <v>5.174000000000003</v>
      </c>
      <c r="AC911" s="61">
        <v>56</v>
      </c>
      <c r="AD911" s="76" t="s">
        <v>955</v>
      </c>
    </row>
    <row r="912" spans="1:30" s="77" customFormat="1" x14ac:dyDescent="0.25">
      <c r="A912" s="61">
        <v>909</v>
      </c>
      <c r="B912" s="61">
        <v>182</v>
      </c>
      <c r="C912" s="61">
        <v>1</v>
      </c>
      <c r="D912" s="76" t="s">
        <v>49</v>
      </c>
      <c r="E912" s="76" t="s">
        <v>923</v>
      </c>
      <c r="F912" s="61" t="s">
        <v>23</v>
      </c>
      <c r="G912" s="61" t="s">
        <v>56</v>
      </c>
      <c r="H912" s="76" t="s">
        <v>924</v>
      </c>
      <c r="I912" s="61">
        <v>1</v>
      </c>
      <c r="J912" s="61">
        <v>1</v>
      </c>
      <c r="K912" s="61" t="s">
        <v>47</v>
      </c>
      <c r="L912" s="61" t="s">
        <v>61</v>
      </c>
      <c r="M912" s="61" t="s">
        <v>130</v>
      </c>
      <c r="N912" s="61" t="s">
        <v>48</v>
      </c>
      <c r="O912" s="61" t="s">
        <v>991</v>
      </c>
      <c r="P912" s="61" t="s">
        <v>792</v>
      </c>
      <c r="Q912" s="61" t="s">
        <v>925</v>
      </c>
      <c r="R912" s="80">
        <f>VLOOKUP(E:E,'[1]853-334065-009'!$A:$F,6,0)</f>
        <v>1.2</v>
      </c>
      <c r="S912" s="80">
        <f t="shared" si="94"/>
        <v>1.2</v>
      </c>
      <c r="T912" s="80">
        <f>VLOOKUP(E:E,'[1]853-334065-009'!$A:$H,8,0)</f>
        <v>1.2</v>
      </c>
      <c r="U912" s="80">
        <f t="shared" si="95"/>
        <v>1.2</v>
      </c>
      <c r="V912" s="80">
        <f>VLOOKUP(E:E,'[1]853-334065-009'!$A:$J,10,0)</f>
        <v>1.2</v>
      </c>
      <c r="W912" s="80">
        <f t="shared" si="96"/>
        <v>1.2</v>
      </c>
      <c r="X912" s="80">
        <f>VLOOKUP(E:E,'[1]853-334065-009'!$A:$L,12,0)</f>
        <v>1.2</v>
      </c>
      <c r="Y912" s="80">
        <f t="shared" si="97"/>
        <v>1.2</v>
      </c>
      <c r="Z912" s="80">
        <f>VLOOKUP(E:E,'[2]costed bom'!$E$2:$AA$941,23,0)</f>
        <v>1.4</v>
      </c>
      <c r="AA912" s="80">
        <f t="shared" si="98"/>
        <v>1.4</v>
      </c>
      <c r="AB912" s="80">
        <f t="shared" si="99"/>
        <v>-0.19999999999999996</v>
      </c>
      <c r="AC912" s="61">
        <v>70</v>
      </c>
      <c r="AD912" s="76" t="s">
        <v>955</v>
      </c>
    </row>
    <row r="913" spans="1:30" s="77" customFormat="1" x14ac:dyDescent="0.25">
      <c r="A913" s="61">
        <v>910</v>
      </c>
      <c r="B913" s="61">
        <v>183</v>
      </c>
      <c r="C913" s="61">
        <v>1</v>
      </c>
      <c r="D913" s="76" t="s">
        <v>49</v>
      </c>
      <c r="E913" s="76" t="s">
        <v>926</v>
      </c>
      <c r="F913" s="61" t="s">
        <v>23</v>
      </c>
      <c r="G913" s="61" t="s">
        <v>52</v>
      </c>
      <c r="H913" s="76" t="s">
        <v>927</v>
      </c>
      <c r="I913" s="61">
        <v>1</v>
      </c>
      <c r="J913" s="61">
        <v>1</v>
      </c>
      <c r="K913" s="61" t="s">
        <v>47</v>
      </c>
      <c r="L913" s="61" t="s">
        <v>61</v>
      </c>
      <c r="M913" s="61" t="s">
        <v>53</v>
      </c>
      <c r="N913" s="61" t="s">
        <v>48</v>
      </c>
      <c r="O913" s="61" t="s">
        <v>990</v>
      </c>
      <c r="P913" s="61" t="s">
        <v>180</v>
      </c>
      <c r="Q913" s="61" t="s">
        <v>928</v>
      </c>
      <c r="R913" s="80">
        <f>VLOOKUP(E:E,'[1]853-334065-009'!$A:$F,6,0)</f>
        <v>15.43</v>
      </c>
      <c r="S913" s="80">
        <f t="shared" si="94"/>
        <v>15.43</v>
      </c>
      <c r="T913" s="80">
        <f>VLOOKUP(E:E,'[1]853-334065-009'!$A:$H,8,0)</f>
        <v>15.43</v>
      </c>
      <c r="U913" s="80">
        <f t="shared" si="95"/>
        <v>15.43</v>
      </c>
      <c r="V913" s="80">
        <f>VLOOKUP(E:E,'[1]853-334065-009'!$A:$J,10,0)</f>
        <v>15.43</v>
      </c>
      <c r="W913" s="80">
        <f t="shared" si="96"/>
        <v>15.43</v>
      </c>
      <c r="X913" s="80">
        <f>VLOOKUP(E:E,'[1]853-334065-009'!$A:$L,12,0)</f>
        <v>15.43</v>
      </c>
      <c r="Y913" s="80">
        <f t="shared" si="97"/>
        <v>15.43</v>
      </c>
      <c r="Z913" s="80">
        <f>VLOOKUP(E:E,'[2]costed bom'!$E$2:$AA$941,23,0)</f>
        <v>13.11</v>
      </c>
      <c r="AA913" s="80">
        <f t="shared" si="98"/>
        <v>13.11</v>
      </c>
      <c r="AB913" s="80">
        <f t="shared" si="99"/>
        <v>2.3200000000000003</v>
      </c>
      <c r="AC913" s="61">
        <v>196</v>
      </c>
      <c r="AD913" s="76" t="s">
        <v>955</v>
      </c>
    </row>
    <row r="914" spans="1:30" s="77" customFormat="1" x14ac:dyDescent="0.25">
      <c r="A914" s="61">
        <v>911</v>
      </c>
      <c r="B914" s="61">
        <v>184</v>
      </c>
      <c r="C914" s="61">
        <v>1</v>
      </c>
      <c r="D914" s="76" t="s">
        <v>49</v>
      </c>
      <c r="E914" s="76" t="s">
        <v>929</v>
      </c>
      <c r="F914" s="61" t="s">
        <v>23</v>
      </c>
      <c r="G914" s="61" t="s">
        <v>52</v>
      </c>
      <c r="H914" s="76" t="s">
        <v>930</v>
      </c>
      <c r="I914" s="61">
        <v>3</v>
      </c>
      <c r="J914" s="61">
        <v>3</v>
      </c>
      <c r="K914" s="61" t="s">
        <v>47</v>
      </c>
      <c r="L914" s="61" t="s">
        <v>51</v>
      </c>
      <c r="M914" s="61" t="s">
        <v>53</v>
      </c>
      <c r="N914" s="61" t="s">
        <v>48</v>
      </c>
      <c r="O914" s="61" t="s">
        <v>991</v>
      </c>
      <c r="P914" s="61" t="s">
        <v>792</v>
      </c>
      <c r="Q914" s="61" t="s">
        <v>931</v>
      </c>
      <c r="R914" s="80">
        <f>VLOOKUP(E:E,'[1]853-334065-009'!$A:$F,6,0)</f>
        <v>24.71</v>
      </c>
      <c r="S914" s="80">
        <f t="shared" si="94"/>
        <v>74.13</v>
      </c>
      <c r="T914" s="80">
        <f>VLOOKUP(E:E,'[1]853-334065-009'!$A:$H,8,0)</f>
        <v>24.71</v>
      </c>
      <c r="U914" s="80">
        <f t="shared" si="95"/>
        <v>74.13</v>
      </c>
      <c r="V914" s="80">
        <f>VLOOKUP(E:E,'[1]853-334065-009'!$A:$J,10,0)</f>
        <v>24.71</v>
      </c>
      <c r="W914" s="80">
        <f t="shared" si="96"/>
        <v>74.13</v>
      </c>
      <c r="X914" s="80">
        <f>VLOOKUP(E:E,'[1]853-334065-009'!$A:$L,12,0)</f>
        <v>24.71</v>
      </c>
      <c r="Y914" s="80">
        <f t="shared" si="97"/>
        <v>74.13</v>
      </c>
      <c r="Z914" s="80">
        <f>VLOOKUP(E:E,'[2]costed bom'!$E$2:$AA$941,23,0)</f>
        <v>31.65</v>
      </c>
      <c r="AA914" s="80">
        <f t="shared" si="98"/>
        <v>94.949999999999989</v>
      </c>
      <c r="AB914" s="80">
        <f t="shared" si="99"/>
        <v>-20.819999999999993</v>
      </c>
      <c r="AC914" s="61">
        <v>42</v>
      </c>
      <c r="AD914" s="76" t="s">
        <v>955</v>
      </c>
    </row>
    <row r="915" spans="1:30" s="77" customFormat="1" x14ac:dyDescent="0.25">
      <c r="A915" s="61">
        <v>912</v>
      </c>
      <c r="B915" s="61">
        <v>185</v>
      </c>
      <c r="C915" s="61">
        <v>1</v>
      </c>
      <c r="D915" s="76" t="s">
        <v>49</v>
      </c>
      <c r="E915" s="76" t="s">
        <v>884</v>
      </c>
      <c r="F915" s="61" t="s">
        <v>23</v>
      </c>
      <c r="G915" s="61" t="s">
        <v>52</v>
      </c>
      <c r="H915" s="76" t="s">
        <v>885</v>
      </c>
      <c r="I915" s="61">
        <v>25</v>
      </c>
      <c r="J915" s="61">
        <v>25</v>
      </c>
      <c r="K915" s="61" t="s">
        <v>191</v>
      </c>
      <c r="L915" s="61" t="s">
        <v>61</v>
      </c>
      <c r="M915" s="61" t="s">
        <v>53</v>
      </c>
      <c r="N915" s="61" t="s">
        <v>48</v>
      </c>
      <c r="O915" s="61" t="s">
        <v>990</v>
      </c>
      <c r="P915" s="61" t="s">
        <v>180</v>
      </c>
      <c r="Q915" s="61" t="s">
        <v>886</v>
      </c>
      <c r="R915" s="80">
        <f>VLOOKUP(E:E,'[1]853-334065-009'!$A:$F,6,0)</f>
        <v>3.5295000000000001</v>
      </c>
      <c r="S915" s="80">
        <f t="shared" si="94"/>
        <v>88.237499999999997</v>
      </c>
      <c r="T915" s="80">
        <f>VLOOKUP(E:E,'[1]853-334065-009'!$A:$H,8,0)</f>
        <v>3.5295000000000001</v>
      </c>
      <c r="U915" s="80">
        <f t="shared" si="95"/>
        <v>88.237499999999997</v>
      </c>
      <c r="V915" s="80">
        <f>VLOOKUP(E:E,'[1]853-334065-009'!$A:$J,10,0)</f>
        <v>3.5295000000000001</v>
      </c>
      <c r="W915" s="80">
        <f t="shared" si="96"/>
        <v>88.237499999999997</v>
      </c>
      <c r="X915" s="80">
        <f>VLOOKUP(E:E,'[1]853-334065-009'!$A:$L,12,0)</f>
        <v>3.5295000000000001</v>
      </c>
      <c r="Y915" s="80">
        <f t="shared" si="97"/>
        <v>88.237499999999997</v>
      </c>
      <c r="Z915" s="80">
        <f>VLOOKUP(E:E,'[2]costed bom'!$E$2:$AA$941,23,0)</f>
        <v>2.96</v>
      </c>
      <c r="AA915" s="80">
        <f t="shared" si="98"/>
        <v>74</v>
      </c>
      <c r="AB915" s="80">
        <f t="shared" si="99"/>
        <v>14.237499999999997</v>
      </c>
      <c r="AC915" s="61">
        <v>147</v>
      </c>
      <c r="AD915" s="76" t="s">
        <v>955</v>
      </c>
    </row>
    <row r="916" spans="1:30" s="77" customFormat="1" x14ac:dyDescent="0.25">
      <c r="A916" s="61">
        <v>913</v>
      </c>
      <c r="B916" s="61">
        <v>186</v>
      </c>
      <c r="C916" s="61">
        <v>1</v>
      </c>
      <c r="D916" s="76" t="s">
        <v>49</v>
      </c>
      <c r="E916" s="76" t="s">
        <v>932</v>
      </c>
      <c r="F916" s="61" t="s">
        <v>23</v>
      </c>
      <c r="G916" s="61" t="s">
        <v>52</v>
      </c>
      <c r="H916" s="76" t="s">
        <v>933</v>
      </c>
      <c r="I916" s="61">
        <v>2</v>
      </c>
      <c r="J916" s="61">
        <v>2</v>
      </c>
      <c r="K916" s="61" t="s">
        <v>47</v>
      </c>
      <c r="L916" s="61" t="s">
        <v>51</v>
      </c>
      <c r="M916" s="61" t="s">
        <v>53</v>
      </c>
      <c r="N916" s="61" t="s">
        <v>48</v>
      </c>
      <c r="O916" s="61" t="s">
        <v>991</v>
      </c>
      <c r="P916" s="61" t="s">
        <v>792</v>
      </c>
      <c r="Q916" s="61" t="s">
        <v>934</v>
      </c>
      <c r="R916" s="80">
        <f>VLOOKUP(E:E,'[1]853-334065-009'!$A:$F,6,0)</f>
        <v>1.93</v>
      </c>
      <c r="S916" s="80">
        <f t="shared" si="94"/>
        <v>3.86</v>
      </c>
      <c r="T916" s="80">
        <f>VLOOKUP(E:E,'[1]853-334065-009'!$A:$H,8,0)</f>
        <v>1.93</v>
      </c>
      <c r="U916" s="80">
        <f t="shared" si="95"/>
        <v>3.86</v>
      </c>
      <c r="V916" s="80">
        <f>VLOOKUP(E:E,'[1]853-334065-009'!$A:$J,10,0)</f>
        <v>1.93</v>
      </c>
      <c r="W916" s="80">
        <f t="shared" si="96"/>
        <v>3.86</v>
      </c>
      <c r="X916" s="80">
        <f>VLOOKUP(E:E,'[1]853-334065-009'!$A:$L,12,0)</f>
        <v>1.93</v>
      </c>
      <c r="Y916" s="80">
        <f t="shared" si="97"/>
        <v>3.86</v>
      </c>
      <c r="Z916" s="80">
        <f>VLOOKUP(E:E,'[2]costed bom'!$E$2:$AA$941,23,0)</f>
        <v>2.65</v>
      </c>
      <c r="AA916" s="80">
        <f t="shared" si="98"/>
        <v>5.3</v>
      </c>
      <c r="AB916" s="80">
        <f t="shared" si="99"/>
        <v>-1.44</v>
      </c>
      <c r="AC916" s="61">
        <v>42</v>
      </c>
      <c r="AD916" s="76" t="s">
        <v>955</v>
      </c>
    </row>
    <row r="917" spans="1:30" s="77" customFormat="1" x14ac:dyDescent="0.25">
      <c r="A917" s="61">
        <v>914</v>
      </c>
      <c r="B917" s="61">
        <v>187</v>
      </c>
      <c r="C917" s="61">
        <v>1</v>
      </c>
      <c r="D917" s="76" t="s">
        <v>49</v>
      </c>
      <c r="E917" s="76" t="s">
        <v>935</v>
      </c>
      <c r="F917" s="61" t="s">
        <v>972</v>
      </c>
      <c r="G917" s="61" t="s">
        <v>52</v>
      </c>
      <c r="H917" s="76" t="s">
        <v>936</v>
      </c>
      <c r="I917" s="61">
        <v>4</v>
      </c>
      <c r="J917" s="61">
        <v>4</v>
      </c>
      <c r="K917" s="61" t="s">
        <v>47</v>
      </c>
      <c r="L917" s="61" t="s">
        <v>61</v>
      </c>
      <c r="M917" s="61" t="s">
        <v>53</v>
      </c>
      <c r="N917" s="61" t="s">
        <v>48</v>
      </c>
      <c r="O917" s="61" t="s">
        <v>118</v>
      </c>
      <c r="P917" s="61"/>
      <c r="Q917" s="61"/>
      <c r="R917" s="80">
        <f>VLOOKUP(E:E,'[1]853-334065-009'!$A:$F,6,0)</f>
        <v>0.03</v>
      </c>
      <c r="S917" s="80">
        <f t="shared" si="94"/>
        <v>0.12</v>
      </c>
      <c r="T917" s="80">
        <f>VLOOKUP(E:E,'[1]853-334065-009'!$A:$H,8,0)</f>
        <v>0.03</v>
      </c>
      <c r="U917" s="80">
        <f t="shared" si="95"/>
        <v>0.12</v>
      </c>
      <c r="V917" s="80">
        <f>VLOOKUP(E:E,'[1]853-334065-009'!$A:$J,10,0)</f>
        <v>0.03</v>
      </c>
      <c r="W917" s="80">
        <f t="shared" si="96"/>
        <v>0.12</v>
      </c>
      <c r="X917" s="80">
        <f>VLOOKUP(E:E,'[1]853-334065-009'!$A:$L,12,0)</f>
        <v>0.03</v>
      </c>
      <c r="Y917" s="80">
        <f t="shared" si="97"/>
        <v>0.12</v>
      </c>
      <c r="Z917" s="80">
        <f>VLOOKUP(E:E,'[2]costed bom'!$E$2:$AA$941,23,0)</f>
        <v>0.05</v>
      </c>
      <c r="AA917" s="80">
        <f t="shared" si="98"/>
        <v>0.2</v>
      </c>
      <c r="AB917" s="80">
        <f t="shared" si="99"/>
        <v>-8.0000000000000016E-2</v>
      </c>
      <c r="AC917" s="61">
        <v>35</v>
      </c>
      <c r="AD917" s="76" t="s">
        <v>955</v>
      </c>
    </row>
    <row r="918" spans="1:30" s="77" customFormat="1" x14ac:dyDescent="0.25">
      <c r="A918" s="61">
        <v>915</v>
      </c>
      <c r="B918" s="61">
        <v>189</v>
      </c>
      <c r="C918" s="61">
        <v>1</v>
      </c>
      <c r="D918" s="76" t="s">
        <v>49</v>
      </c>
      <c r="E918" s="76" t="s">
        <v>937</v>
      </c>
      <c r="F918" s="61" t="s">
        <v>21</v>
      </c>
      <c r="G918" s="61" t="s">
        <v>56</v>
      </c>
      <c r="H918" s="76" t="s">
        <v>938</v>
      </c>
      <c r="I918" s="61">
        <v>1</v>
      </c>
      <c r="J918" s="61">
        <v>1</v>
      </c>
      <c r="K918" s="61" t="s">
        <v>47</v>
      </c>
      <c r="L918" s="61" t="s">
        <v>51</v>
      </c>
      <c r="M918" s="61" t="s">
        <v>53</v>
      </c>
      <c r="N918" s="61" t="s">
        <v>48</v>
      </c>
      <c r="O918" s="61" t="s">
        <v>969</v>
      </c>
      <c r="P918" s="61"/>
      <c r="Q918" s="61"/>
      <c r="R918" s="80">
        <f>VLOOKUP(E:E,'[1]853-334065-009'!$A:$F,6,0)</f>
        <v>124.03199999999998</v>
      </c>
      <c r="S918" s="80">
        <f t="shared" si="94"/>
        <v>124.03199999999998</v>
      </c>
      <c r="T918" s="80">
        <f>VLOOKUP(E:E,'[1]853-334065-009'!$A:$H,8,0)</f>
        <v>120.768</v>
      </c>
      <c r="U918" s="80">
        <f t="shared" si="95"/>
        <v>120.768</v>
      </c>
      <c r="V918" s="80">
        <f>VLOOKUP(E:E,'[1]853-334065-009'!$A:$J,10,0)</f>
        <v>117.504</v>
      </c>
      <c r="W918" s="80">
        <f t="shared" si="96"/>
        <v>117.504</v>
      </c>
      <c r="X918" s="80">
        <f>VLOOKUP(E:E,'[1]853-334065-009'!$A:$L,12,0)</f>
        <v>114.24</v>
      </c>
      <c r="Y918" s="80">
        <f t="shared" si="97"/>
        <v>114.24</v>
      </c>
      <c r="Z918" s="80">
        <f>VLOOKUP(E:E,'[2]costed bom'!$E$2:$AA$941,23,0)</f>
        <v>103.95790000000001</v>
      </c>
      <c r="AA918" s="80">
        <f t="shared" si="98"/>
        <v>103.95790000000001</v>
      </c>
      <c r="AB918" s="80">
        <f t="shared" si="99"/>
        <v>10.282099999999986</v>
      </c>
      <c r="AC918" s="61">
        <v>70</v>
      </c>
      <c r="AD918" s="76" t="s">
        <v>955</v>
      </c>
    </row>
    <row r="919" spans="1:30" s="77" customFormat="1" x14ac:dyDescent="0.25">
      <c r="A919" s="62">
        <v>916</v>
      </c>
      <c r="B919" s="62">
        <v>5</v>
      </c>
      <c r="C919" s="62">
        <v>2</v>
      </c>
      <c r="D919" s="77" t="s">
        <v>937</v>
      </c>
      <c r="E919" s="77" t="s">
        <v>939</v>
      </c>
      <c r="F919" s="62"/>
      <c r="G919" s="62" t="s">
        <v>52</v>
      </c>
      <c r="H919" s="77" t="s">
        <v>940</v>
      </c>
      <c r="I919" s="62">
        <v>0.5</v>
      </c>
      <c r="J919" s="62">
        <v>0.5</v>
      </c>
      <c r="K919" s="62" t="s">
        <v>191</v>
      </c>
      <c r="L919" s="62" t="s">
        <v>61</v>
      </c>
      <c r="M919" s="62" t="s">
        <v>53</v>
      </c>
      <c r="N919" s="62" t="s">
        <v>48</v>
      </c>
      <c r="O919" s="62"/>
      <c r="P919" s="62" t="s">
        <v>122</v>
      </c>
      <c r="Q919" s="62" t="s">
        <v>941</v>
      </c>
      <c r="R919" s="81"/>
      <c r="S919" s="81">
        <f t="shared" si="94"/>
        <v>0</v>
      </c>
      <c r="T919" s="81"/>
      <c r="U919" s="81">
        <f t="shared" si="95"/>
        <v>0</v>
      </c>
      <c r="V919" s="81"/>
      <c r="W919" s="81">
        <f t="shared" si="96"/>
        <v>0</v>
      </c>
      <c r="X919" s="81"/>
      <c r="Y919" s="81">
        <f t="shared" si="97"/>
        <v>0</v>
      </c>
      <c r="Z919" s="81"/>
      <c r="AA919" s="81"/>
      <c r="AB919" s="81"/>
      <c r="AC919" s="62"/>
    </row>
    <row r="920" spans="1:30" s="77" customFormat="1" x14ac:dyDescent="0.25">
      <c r="A920" s="62">
        <v>917</v>
      </c>
      <c r="B920" s="62">
        <v>7000</v>
      </c>
      <c r="C920" s="62">
        <v>2</v>
      </c>
      <c r="D920" s="77" t="s">
        <v>937</v>
      </c>
      <c r="E920" s="77" t="s">
        <v>58</v>
      </c>
      <c r="F920" s="62"/>
      <c r="G920" s="62" t="s">
        <v>62</v>
      </c>
      <c r="H920" s="77" t="s">
        <v>59</v>
      </c>
      <c r="I920" s="62">
        <v>1</v>
      </c>
      <c r="J920" s="62">
        <v>1</v>
      </c>
      <c r="K920" s="62" t="s">
        <v>47</v>
      </c>
      <c r="L920" s="62" t="s">
        <v>61</v>
      </c>
      <c r="M920" s="62" t="s">
        <v>53</v>
      </c>
      <c r="N920" s="62" t="s">
        <v>60</v>
      </c>
      <c r="O920" s="62"/>
      <c r="P920" s="62"/>
      <c r="Q920" s="62"/>
      <c r="R920" s="81"/>
      <c r="S920" s="81">
        <f t="shared" si="94"/>
        <v>0</v>
      </c>
      <c r="T920" s="81"/>
      <c r="U920" s="81">
        <f t="shared" si="95"/>
        <v>0</v>
      </c>
      <c r="V920" s="81"/>
      <c r="W920" s="81">
        <f t="shared" si="96"/>
        <v>0</v>
      </c>
      <c r="X920" s="81"/>
      <c r="Y920" s="81">
        <f t="shared" si="97"/>
        <v>0</v>
      </c>
      <c r="Z920" s="81"/>
      <c r="AA920" s="81"/>
      <c r="AB920" s="81"/>
      <c r="AC920" s="62"/>
    </row>
    <row r="921" spans="1:30" s="77" customFormat="1" x14ac:dyDescent="0.25">
      <c r="A921" s="62">
        <v>918</v>
      </c>
      <c r="B921" s="62">
        <v>7001</v>
      </c>
      <c r="C921" s="62">
        <v>2</v>
      </c>
      <c r="D921" s="77" t="s">
        <v>937</v>
      </c>
      <c r="E921" s="77" t="s">
        <v>63</v>
      </c>
      <c r="F921" s="62"/>
      <c r="G921" s="62" t="s">
        <v>65</v>
      </c>
      <c r="H921" s="77" t="s">
        <v>64</v>
      </c>
      <c r="I921" s="62">
        <v>1</v>
      </c>
      <c r="J921" s="62">
        <v>1</v>
      </c>
      <c r="K921" s="62" t="s">
        <v>47</v>
      </c>
      <c r="L921" s="62" t="s">
        <v>61</v>
      </c>
      <c r="M921" s="62" t="s">
        <v>53</v>
      </c>
      <c r="N921" s="62" t="s">
        <v>60</v>
      </c>
      <c r="O921" s="62"/>
      <c r="P921" s="62"/>
      <c r="Q921" s="62"/>
      <c r="R921" s="81"/>
      <c r="S921" s="81">
        <f t="shared" si="94"/>
        <v>0</v>
      </c>
      <c r="T921" s="81"/>
      <c r="U921" s="81">
        <f t="shared" si="95"/>
        <v>0</v>
      </c>
      <c r="V921" s="81"/>
      <c r="W921" s="81">
        <f t="shared" si="96"/>
        <v>0</v>
      </c>
      <c r="X921" s="81"/>
      <c r="Y921" s="81">
        <f t="shared" si="97"/>
        <v>0</v>
      </c>
      <c r="Z921" s="81"/>
      <c r="AA921" s="81"/>
      <c r="AB921" s="81"/>
      <c r="AC921" s="62"/>
    </row>
    <row r="922" spans="1:30" s="77" customFormat="1" x14ac:dyDescent="0.25">
      <c r="A922" s="62">
        <v>919</v>
      </c>
      <c r="B922" s="62">
        <v>7003</v>
      </c>
      <c r="C922" s="62">
        <v>2</v>
      </c>
      <c r="D922" s="77" t="s">
        <v>937</v>
      </c>
      <c r="E922" s="77" t="s">
        <v>72</v>
      </c>
      <c r="F922" s="62"/>
      <c r="G922" s="62" t="s">
        <v>52</v>
      </c>
      <c r="H922" s="77" t="s">
        <v>73</v>
      </c>
      <c r="I922" s="62">
        <v>1</v>
      </c>
      <c r="J922" s="62">
        <v>1</v>
      </c>
      <c r="K922" s="62" t="s">
        <v>47</v>
      </c>
      <c r="L922" s="62" t="s">
        <v>61</v>
      </c>
      <c r="M922" s="62" t="s">
        <v>53</v>
      </c>
      <c r="N922" s="62" t="s">
        <v>60</v>
      </c>
      <c r="O922" s="62"/>
      <c r="P922" s="62"/>
      <c r="Q922" s="62"/>
      <c r="R922" s="81"/>
      <c r="S922" s="81">
        <f t="shared" si="94"/>
        <v>0</v>
      </c>
      <c r="T922" s="81"/>
      <c r="U922" s="81">
        <f t="shared" si="95"/>
        <v>0</v>
      </c>
      <c r="V922" s="81"/>
      <c r="W922" s="81">
        <f t="shared" si="96"/>
        <v>0</v>
      </c>
      <c r="X922" s="81"/>
      <c r="Y922" s="81">
        <f t="shared" si="97"/>
        <v>0</v>
      </c>
      <c r="Z922" s="81"/>
      <c r="AA922" s="81"/>
      <c r="AB922" s="81"/>
      <c r="AC922" s="62"/>
    </row>
    <row r="923" spans="1:30" s="77" customFormat="1" x14ac:dyDescent="0.25">
      <c r="A923" s="62">
        <v>920</v>
      </c>
      <c r="B923" s="62">
        <v>7004</v>
      </c>
      <c r="C923" s="62">
        <v>2</v>
      </c>
      <c r="D923" s="77" t="s">
        <v>937</v>
      </c>
      <c r="E923" s="77" t="s">
        <v>74</v>
      </c>
      <c r="F923" s="62"/>
      <c r="G923" s="62" t="s">
        <v>76</v>
      </c>
      <c r="H923" s="77" t="s">
        <v>75</v>
      </c>
      <c r="I923" s="62">
        <v>1</v>
      </c>
      <c r="J923" s="62">
        <v>1</v>
      </c>
      <c r="K923" s="62" t="s">
        <v>47</v>
      </c>
      <c r="L923" s="62" t="s">
        <v>61</v>
      </c>
      <c r="M923" s="62" t="s">
        <v>53</v>
      </c>
      <c r="N923" s="62" t="s">
        <v>60</v>
      </c>
      <c r="O923" s="62"/>
      <c r="P923" s="62"/>
      <c r="Q923" s="62"/>
      <c r="R923" s="81"/>
      <c r="S923" s="81">
        <f t="shared" si="94"/>
        <v>0</v>
      </c>
      <c r="T923" s="81"/>
      <c r="U923" s="81">
        <f t="shared" si="95"/>
        <v>0</v>
      </c>
      <c r="V923" s="81"/>
      <c r="W923" s="81">
        <f t="shared" si="96"/>
        <v>0</v>
      </c>
      <c r="X923" s="81"/>
      <c r="Y923" s="81">
        <f t="shared" si="97"/>
        <v>0</v>
      </c>
      <c r="Z923" s="81"/>
      <c r="AA923" s="81"/>
      <c r="AB923" s="81"/>
      <c r="AC923" s="62"/>
    </row>
    <row r="924" spans="1:30" s="77" customFormat="1" x14ac:dyDescent="0.25">
      <c r="A924" s="61">
        <v>921</v>
      </c>
      <c r="B924" s="61">
        <v>193</v>
      </c>
      <c r="C924" s="61">
        <v>1</v>
      </c>
      <c r="D924" s="76" t="s">
        <v>49</v>
      </c>
      <c r="E924" s="76" t="s">
        <v>942</v>
      </c>
      <c r="F924" s="61" t="s">
        <v>21</v>
      </c>
      <c r="G924" s="61" t="s">
        <v>56</v>
      </c>
      <c r="H924" s="76" t="s">
        <v>943</v>
      </c>
      <c r="I924" s="61">
        <v>1</v>
      </c>
      <c r="J924" s="61">
        <v>1</v>
      </c>
      <c r="K924" s="61" t="s">
        <v>47</v>
      </c>
      <c r="L924" s="61" t="s">
        <v>61</v>
      </c>
      <c r="M924" s="61" t="s">
        <v>53</v>
      </c>
      <c r="N924" s="61" t="s">
        <v>48</v>
      </c>
      <c r="O924" s="61" t="s">
        <v>969</v>
      </c>
      <c r="P924" s="61"/>
      <c r="Q924" s="61"/>
      <c r="R924" s="80">
        <f>VLOOKUP(E:E,'[1]853-334065-009'!$A:$F,6,0)</f>
        <v>33.059999999999995</v>
      </c>
      <c r="S924" s="80">
        <f t="shared" si="94"/>
        <v>33.059999999999995</v>
      </c>
      <c r="T924" s="80">
        <f>VLOOKUP(E:E,'[1]853-334065-009'!$A:$H,8,0)</f>
        <v>32.190000000000005</v>
      </c>
      <c r="U924" s="80">
        <f t="shared" si="95"/>
        <v>32.190000000000005</v>
      </c>
      <c r="V924" s="80">
        <f>VLOOKUP(E:E,'[1]853-334065-009'!$A:$J,10,0)</f>
        <v>31.32</v>
      </c>
      <c r="W924" s="80">
        <f t="shared" si="96"/>
        <v>31.32</v>
      </c>
      <c r="X924" s="80">
        <f>VLOOKUP(E:E,'[1]853-334065-009'!$A:$L,12,0)</f>
        <v>30.450000000000003</v>
      </c>
      <c r="Y924" s="80">
        <f t="shared" si="97"/>
        <v>30.450000000000003</v>
      </c>
      <c r="Z924" s="80">
        <f>VLOOKUP(E:E,'[2]costed bom'!$E$2:$AA$941,23,0)</f>
        <v>12</v>
      </c>
      <c r="AA924" s="80">
        <f t="shared" ref="AA924:AA929" si="100">J924*Z924</f>
        <v>12</v>
      </c>
      <c r="AB924" s="80">
        <f t="shared" ref="AB924:AB929" si="101">Y924-AA924</f>
        <v>18.450000000000003</v>
      </c>
      <c r="AC924" s="61">
        <v>70</v>
      </c>
      <c r="AD924" s="76" t="s">
        <v>955</v>
      </c>
    </row>
    <row r="925" spans="1:30" s="77" customFormat="1" x14ac:dyDescent="0.25">
      <c r="A925" s="61">
        <v>922</v>
      </c>
      <c r="B925" s="61">
        <v>194</v>
      </c>
      <c r="C925" s="61">
        <v>1</v>
      </c>
      <c r="D925" s="76" t="s">
        <v>49</v>
      </c>
      <c r="E925" s="76" t="s">
        <v>944</v>
      </c>
      <c r="F925" s="61" t="s">
        <v>21</v>
      </c>
      <c r="G925" s="61" t="s">
        <v>56</v>
      </c>
      <c r="H925" s="76" t="s">
        <v>945</v>
      </c>
      <c r="I925" s="61">
        <v>1</v>
      </c>
      <c r="J925" s="61">
        <v>1</v>
      </c>
      <c r="K925" s="61" t="s">
        <v>47</v>
      </c>
      <c r="L925" s="61" t="s">
        <v>61</v>
      </c>
      <c r="M925" s="61" t="s">
        <v>53</v>
      </c>
      <c r="N925" s="61" t="s">
        <v>48</v>
      </c>
      <c r="O925" s="61" t="s">
        <v>969</v>
      </c>
      <c r="P925" s="61"/>
      <c r="Q925" s="61"/>
      <c r="R925" s="80">
        <f>VLOOKUP(E:E,'[1]853-334065-009'!$A:$F,6,0)</f>
        <v>31.919999999999998</v>
      </c>
      <c r="S925" s="80">
        <f t="shared" si="94"/>
        <v>31.919999999999998</v>
      </c>
      <c r="T925" s="80">
        <f>VLOOKUP(E:E,'[1]853-334065-009'!$A:$H,8,0)</f>
        <v>31.080000000000002</v>
      </c>
      <c r="U925" s="80">
        <f t="shared" si="95"/>
        <v>31.080000000000002</v>
      </c>
      <c r="V925" s="80">
        <f>VLOOKUP(E:E,'[1]853-334065-009'!$A:$J,10,0)</f>
        <v>30.240000000000002</v>
      </c>
      <c r="W925" s="80">
        <f t="shared" si="96"/>
        <v>30.240000000000002</v>
      </c>
      <c r="X925" s="80">
        <f>VLOOKUP(E:E,'[1]853-334065-009'!$A:$L,12,0)</f>
        <v>29.400000000000002</v>
      </c>
      <c r="Y925" s="80">
        <f t="shared" si="97"/>
        <v>29.400000000000002</v>
      </c>
      <c r="Z925" s="80">
        <f>VLOOKUP(E:E,'[2]costed bom'!$E$2:$AA$941,23,0)</f>
        <v>26.100200000000001</v>
      </c>
      <c r="AA925" s="80">
        <f t="shared" si="100"/>
        <v>26.100200000000001</v>
      </c>
      <c r="AB925" s="80">
        <f t="shared" si="101"/>
        <v>3.2998000000000012</v>
      </c>
      <c r="AC925" s="61">
        <v>70</v>
      </c>
      <c r="AD925" s="76" t="s">
        <v>955</v>
      </c>
    </row>
    <row r="926" spans="1:30" s="77" customFormat="1" x14ac:dyDescent="0.25">
      <c r="A926" s="61">
        <v>923</v>
      </c>
      <c r="B926" s="61">
        <v>195</v>
      </c>
      <c r="C926" s="61">
        <v>1</v>
      </c>
      <c r="D926" s="76" t="s">
        <v>49</v>
      </c>
      <c r="E926" s="76" t="s">
        <v>880</v>
      </c>
      <c r="F926" s="61" t="s">
        <v>23</v>
      </c>
      <c r="G926" s="61" t="s">
        <v>52</v>
      </c>
      <c r="H926" s="76" t="s">
        <v>881</v>
      </c>
      <c r="I926" s="61">
        <v>46</v>
      </c>
      <c r="J926" s="61">
        <v>46</v>
      </c>
      <c r="K926" s="61" t="s">
        <v>191</v>
      </c>
      <c r="L926" s="61" t="s">
        <v>61</v>
      </c>
      <c r="M926" s="61" t="s">
        <v>53</v>
      </c>
      <c r="N926" s="61" t="s">
        <v>48</v>
      </c>
      <c r="O926" s="61" t="s">
        <v>998</v>
      </c>
      <c r="P926" s="61" t="s">
        <v>883</v>
      </c>
      <c r="Q926" s="61" t="s">
        <v>882</v>
      </c>
      <c r="R926" s="80">
        <f>VLOOKUP(E:E,'[1]853-334065-009'!$A:$F,6,0)</f>
        <v>1</v>
      </c>
      <c r="S926" s="80">
        <f t="shared" si="94"/>
        <v>46</v>
      </c>
      <c r="T926" s="80">
        <f>VLOOKUP(E:E,'[1]853-334065-009'!$A:$H,8,0)</f>
        <v>1</v>
      </c>
      <c r="U926" s="80">
        <f t="shared" si="95"/>
        <v>46</v>
      </c>
      <c r="V926" s="80">
        <f>VLOOKUP(E:E,'[1]853-334065-009'!$A:$J,10,0)</f>
        <v>1</v>
      </c>
      <c r="W926" s="80">
        <f t="shared" si="96"/>
        <v>46</v>
      </c>
      <c r="X926" s="80">
        <f>VLOOKUP(E:E,'[1]853-334065-009'!$A:$L,12,0)</f>
        <v>1</v>
      </c>
      <c r="Y926" s="80">
        <f t="shared" si="97"/>
        <v>46</v>
      </c>
      <c r="Z926" s="80">
        <f>VLOOKUP(E:E,'[2]costed bom'!$E$2:$AA$941,23,0)</f>
        <v>1.1100000000000001</v>
      </c>
      <c r="AA926" s="80">
        <f t="shared" si="100"/>
        <v>51.06</v>
      </c>
      <c r="AB926" s="80">
        <f t="shared" si="101"/>
        <v>-5.0600000000000023</v>
      </c>
      <c r="AC926" s="61">
        <v>245</v>
      </c>
      <c r="AD926" s="76" t="s">
        <v>955</v>
      </c>
    </row>
    <row r="927" spans="1:30" s="77" customFormat="1" x14ac:dyDescent="0.25">
      <c r="A927" s="61">
        <v>924</v>
      </c>
      <c r="B927" s="61">
        <v>196</v>
      </c>
      <c r="C927" s="61">
        <v>1</v>
      </c>
      <c r="D927" s="76" t="s">
        <v>49</v>
      </c>
      <c r="E927" s="76" t="s">
        <v>946</v>
      </c>
      <c r="F927" s="61" t="s">
        <v>972</v>
      </c>
      <c r="G927" s="61" t="s">
        <v>62</v>
      </c>
      <c r="H927" s="76" t="s">
        <v>947</v>
      </c>
      <c r="I927" s="61">
        <v>4</v>
      </c>
      <c r="J927" s="61">
        <v>4</v>
      </c>
      <c r="K927" s="61" t="s">
        <v>47</v>
      </c>
      <c r="L927" s="61" t="s">
        <v>51</v>
      </c>
      <c r="M927" s="61" t="s">
        <v>53</v>
      </c>
      <c r="N927" s="61" t="s">
        <v>48</v>
      </c>
      <c r="O927" s="61" t="s">
        <v>118</v>
      </c>
      <c r="P927" s="61" t="s">
        <v>125</v>
      </c>
      <c r="Q927" s="61" t="s">
        <v>125</v>
      </c>
      <c r="R927" s="80">
        <f>VLOOKUP(E:E,'[1]853-334065-009'!$A:$F,6,0)</f>
        <v>0.05</v>
      </c>
      <c r="S927" s="80">
        <f t="shared" si="94"/>
        <v>0.2</v>
      </c>
      <c r="T927" s="80">
        <f>VLOOKUP(E:E,'[1]853-334065-009'!$A:$H,8,0)</f>
        <v>0.05</v>
      </c>
      <c r="U927" s="80">
        <f t="shared" si="95"/>
        <v>0.2</v>
      </c>
      <c r="V927" s="80">
        <f>VLOOKUP(E:E,'[1]853-334065-009'!$A:$J,10,0)</f>
        <v>0.05</v>
      </c>
      <c r="W927" s="80">
        <f t="shared" si="96"/>
        <v>0.2</v>
      </c>
      <c r="X927" s="80">
        <f>VLOOKUP(E:E,'[1]853-334065-009'!$A:$L,12,0)</f>
        <v>0.05</v>
      </c>
      <c r="Y927" s="80">
        <f t="shared" si="97"/>
        <v>0.2</v>
      </c>
      <c r="Z927" s="80">
        <f>VLOOKUP(E:E,'[2]costed bom'!$E$2:$AA$941,23,0)</f>
        <v>0.1</v>
      </c>
      <c r="AA927" s="80">
        <f t="shared" si="100"/>
        <v>0.4</v>
      </c>
      <c r="AB927" s="80">
        <f t="shared" si="101"/>
        <v>-0.2</v>
      </c>
      <c r="AC927" s="61">
        <v>35</v>
      </c>
      <c r="AD927" s="76" t="s">
        <v>955</v>
      </c>
    </row>
    <row r="928" spans="1:30" s="77" customFormat="1" x14ac:dyDescent="0.25">
      <c r="A928" s="61">
        <v>925</v>
      </c>
      <c r="B928" s="61">
        <v>197</v>
      </c>
      <c r="C928" s="61">
        <v>1</v>
      </c>
      <c r="D928" s="76" t="s">
        <v>49</v>
      </c>
      <c r="E928" s="76" t="s">
        <v>948</v>
      </c>
      <c r="F928" s="61" t="s">
        <v>23</v>
      </c>
      <c r="G928" s="61" t="s">
        <v>65</v>
      </c>
      <c r="H928" s="76" t="s">
        <v>949</v>
      </c>
      <c r="I928" s="61">
        <v>1</v>
      </c>
      <c r="J928" s="61">
        <v>1</v>
      </c>
      <c r="K928" s="61" t="s">
        <v>47</v>
      </c>
      <c r="L928" s="61" t="s">
        <v>61</v>
      </c>
      <c r="M928" s="61" t="s">
        <v>53</v>
      </c>
      <c r="N928" s="61" t="s">
        <v>61</v>
      </c>
      <c r="O928" s="61" t="s">
        <v>983</v>
      </c>
      <c r="P928" s="61" t="s">
        <v>950</v>
      </c>
      <c r="Q928" s="61">
        <v>135354</v>
      </c>
      <c r="R928" s="80">
        <f>VLOOKUP(E:E,'[1]853-334065-009'!$A:$F,6,0)</f>
        <v>16.260000000000002</v>
      </c>
      <c r="S928" s="80">
        <f t="shared" si="94"/>
        <v>16.260000000000002</v>
      </c>
      <c r="T928" s="80">
        <f>VLOOKUP(E:E,'[1]853-334065-009'!$A:$H,8,0)</f>
        <v>16.260000000000002</v>
      </c>
      <c r="U928" s="80">
        <f t="shared" si="95"/>
        <v>16.260000000000002</v>
      </c>
      <c r="V928" s="80">
        <f>VLOOKUP(E:E,'[1]853-334065-009'!$A:$J,10,0)</f>
        <v>16.260000000000002</v>
      </c>
      <c r="W928" s="80">
        <f t="shared" si="96"/>
        <v>16.260000000000002</v>
      </c>
      <c r="X928" s="80">
        <f>VLOOKUP(E:E,'[1]853-334065-009'!$A:$L,12,0)</f>
        <v>16.260000000000002</v>
      </c>
      <c r="Y928" s="80">
        <f t="shared" si="97"/>
        <v>16.260000000000002</v>
      </c>
      <c r="Z928" s="80">
        <f>VLOOKUP(E:E,'[2]costed bom'!$E$2:$AA$941,23,0)</f>
        <v>16.260000000000002</v>
      </c>
      <c r="AA928" s="80">
        <f t="shared" si="100"/>
        <v>16.260000000000002</v>
      </c>
      <c r="AB928" s="80">
        <f t="shared" si="101"/>
        <v>0</v>
      </c>
      <c r="AC928" s="61">
        <v>49</v>
      </c>
      <c r="AD928" s="76" t="s">
        <v>955</v>
      </c>
    </row>
    <row r="929" spans="1:30" s="77" customFormat="1" x14ac:dyDescent="0.25">
      <c r="A929" s="61">
        <v>926</v>
      </c>
      <c r="B929" s="61">
        <v>198</v>
      </c>
      <c r="C929" s="61">
        <v>1</v>
      </c>
      <c r="D929" s="76" t="s">
        <v>49</v>
      </c>
      <c r="E929" s="76" t="s">
        <v>951</v>
      </c>
      <c r="F929" s="61" t="s">
        <v>21</v>
      </c>
      <c r="G929" s="61" t="s">
        <v>52</v>
      </c>
      <c r="H929" s="76" t="s">
        <v>952</v>
      </c>
      <c r="I929" s="61">
        <v>10</v>
      </c>
      <c r="J929" s="61">
        <v>10</v>
      </c>
      <c r="K929" s="61" t="s">
        <v>47</v>
      </c>
      <c r="L929" s="61" t="s">
        <v>61</v>
      </c>
      <c r="M929" s="61" t="s">
        <v>53</v>
      </c>
      <c r="N929" s="61" t="s">
        <v>48</v>
      </c>
      <c r="O929" s="61" t="s">
        <v>969</v>
      </c>
      <c r="P929" s="61"/>
      <c r="Q929" s="61"/>
      <c r="R929" s="80">
        <f>VLOOKUP(E:E,'[1]853-334065-009'!$A:$F,6,0)</f>
        <v>23.939999999999998</v>
      </c>
      <c r="S929" s="80">
        <f t="shared" si="94"/>
        <v>239.39999999999998</v>
      </c>
      <c r="T929" s="80">
        <f>VLOOKUP(E:E,'[1]853-334065-009'!$A:$H,8,0)</f>
        <v>23.310000000000002</v>
      </c>
      <c r="U929" s="80">
        <f t="shared" si="95"/>
        <v>233.10000000000002</v>
      </c>
      <c r="V929" s="80">
        <f>VLOOKUP(E:E,'[1]853-334065-009'!$A:$J,10,0)</f>
        <v>22.68</v>
      </c>
      <c r="W929" s="80">
        <f t="shared" si="96"/>
        <v>226.8</v>
      </c>
      <c r="X929" s="80">
        <f>VLOOKUP(E:E,'[1]853-334065-009'!$A:$L,12,0)</f>
        <v>22.05</v>
      </c>
      <c r="Y929" s="80">
        <f t="shared" si="97"/>
        <v>220.5</v>
      </c>
      <c r="Z929" s="80">
        <f>VLOOKUP(E:E,'[2]costed bom'!$E$2:$AA$941,23,0)</f>
        <v>29</v>
      </c>
      <c r="AA929" s="80">
        <f t="shared" si="100"/>
        <v>290</v>
      </c>
      <c r="AB929" s="80">
        <f t="shared" si="101"/>
        <v>-69.5</v>
      </c>
      <c r="AC929" s="61">
        <v>77</v>
      </c>
      <c r="AD929" s="76" t="s">
        <v>955</v>
      </c>
    </row>
    <row r="930" spans="1:30" s="77" customFormat="1" x14ac:dyDescent="0.25">
      <c r="A930" s="62">
        <v>927</v>
      </c>
      <c r="B930" s="62">
        <v>7000</v>
      </c>
      <c r="C930" s="62">
        <v>2</v>
      </c>
      <c r="D930" s="77" t="s">
        <v>951</v>
      </c>
      <c r="E930" s="77" t="s">
        <v>58</v>
      </c>
      <c r="F930" s="62"/>
      <c r="G930" s="62" t="s">
        <v>62</v>
      </c>
      <c r="H930" s="77" t="s">
        <v>59</v>
      </c>
      <c r="I930" s="62">
        <v>1</v>
      </c>
      <c r="J930" s="62">
        <v>10</v>
      </c>
      <c r="K930" s="62" t="s">
        <v>47</v>
      </c>
      <c r="L930" s="62" t="s">
        <v>61</v>
      </c>
      <c r="M930" s="62" t="s">
        <v>53</v>
      </c>
      <c r="N930" s="62" t="s">
        <v>60</v>
      </c>
      <c r="O930" s="62"/>
      <c r="P930" s="62"/>
      <c r="Q930" s="62"/>
      <c r="R930" s="81"/>
      <c r="S930" s="81">
        <f t="shared" si="94"/>
        <v>0</v>
      </c>
      <c r="T930" s="81"/>
      <c r="U930" s="81">
        <f t="shared" si="95"/>
        <v>0</v>
      </c>
      <c r="V930" s="81"/>
      <c r="W930" s="81">
        <f t="shared" si="96"/>
        <v>0</v>
      </c>
      <c r="X930" s="81"/>
      <c r="Y930" s="81">
        <f t="shared" si="97"/>
        <v>0</v>
      </c>
      <c r="Z930" s="81"/>
      <c r="AA930" s="81"/>
      <c r="AB930" s="81"/>
      <c r="AC930" s="62"/>
    </row>
    <row r="931" spans="1:30" s="77" customFormat="1" x14ac:dyDescent="0.25">
      <c r="A931" s="62">
        <v>928</v>
      </c>
      <c r="B931" s="62">
        <v>7001</v>
      </c>
      <c r="C931" s="62">
        <v>2</v>
      </c>
      <c r="D931" s="77" t="s">
        <v>951</v>
      </c>
      <c r="E931" s="77" t="s">
        <v>63</v>
      </c>
      <c r="F931" s="62"/>
      <c r="G931" s="62" t="s">
        <v>65</v>
      </c>
      <c r="H931" s="77" t="s">
        <v>64</v>
      </c>
      <c r="I931" s="62">
        <v>1</v>
      </c>
      <c r="J931" s="62">
        <v>10</v>
      </c>
      <c r="K931" s="62" t="s">
        <v>47</v>
      </c>
      <c r="L931" s="62" t="s">
        <v>61</v>
      </c>
      <c r="M931" s="62" t="s">
        <v>53</v>
      </c>
      <c r="N931" s="62" t="s">
        <v>60</v>
      </c>
      <c r="O931" s="62"/>
      <c r="P931" s="62"/>
      <c r="Q931" s="62"/>
      <c r="R931" s="81"/>
      <c r="S931" s="81">
        <f t="shared" si="94"/>
        <v>0</v>
      </c>
      <c r="T931" s="81"/>
      <c r="U931" s="81">
        <f t="shared" si="95"/>
        <v>0</v>
      </c>
      <c r="V931" s="81"/>
      <c r="W931" s="81">
        <f t="shared" si="96"/>
        <v>0</v>
      </c>
      <c r="X931" s="81"/>
      <c r="Y931" s="81">
        <f t="shared" si="97"/>
        <v>0</v>
      </c>
      <c r="Z931" s="81"/>
      <c r="AA931" s="81"/>
      <c r="AB931" s="81"/>
      <c r="AC931" s="62"/>
    </row>
    <row r="932" spans="1:30" s="77" customFormat="1" x14ac:dyDescent="0.25">
      <c r="A932" s="62">
        <v>929</v>
      </c>
      <c r="B932" s="62">
        <v>7002</v>
      </c>
      <c r="C932" s="62">
        <v>2</v>
      </c>
      <c r="D932" s="77" t="s">
        <v>951</v>
      </c>
      <c r="E932" s="77" t="s">
        <v>72</v>
      </c>
      <c r="F932" s="62"/>
      <c r="G932" s="62" t="s">
        <v>52</v>
      </c>
      <c r="H932" s="77" t="s">
        <v>73</v>
      </c>
      <c r="I932" s="62">
        <v>1</v>
      </c>
      <c r="J932" s="62">
        <v>10</v>
      </c>
      <c r="K932" s="62" t="s">
        <v>47</v>
      </c>
      <c r="L932" s="62" t="s">
        <v>61</v>
      </c>
      <c r="M932" s="62" t="s">
        <v>53</v>
      </c>
      <c r="N932" s="62" t="s">
        <v>60</v>
      </c>
      <c r="O932" s="62"/>
      <c r="P932" s="62"/>
      <c r="Q932" s="62"/>
      <c r="R932" s="81"/>
      <c r="S932" s="81">
        <f t="shared" si="94"/>
        <v>0</v>
      </c>
      <c r="T932" s="81"/>
      <c r="U932" s="81">
        <f t="shared" si="95"/>
        <v>0</v>
      </c>
      <c r="V932" s="81"/>
      <c r="W932" s="81">
        <f t="shared" si="96"/>
        <v>0</v>
      </c>
      <c r="X932" s="81"/>
      <c r="Y932" s="81">
        <f t="shared" si="97"/>
        <v>0</v>
      </c>
      <c r="Z932" s="81"/>
      <c r="AA932" s="81"/>
      <c r="AB932" s="81"/>
      <c r="AC932" s="62"/>
    </row>
    <row r="933" spans="1:30" s="77" customFormat="1" x14ac:dyDescent="0.25">
      <c r="A933" s="62">
        <v>930</v>
      </c>
      <c r="B933" s="62">
        <v>7003</v>
      </c>
      <c r="C933" s="62">
        <v>2</v>
      </c>
      <c r="D933" s="77" t="s">
        <v>951</v>
      </c>
      <c r="E933" s="77" t="s">
        <v>74</v>
      </c>
      <c r="F933" s="62"/>
      <c r="G933" s="62" t="s">
        <v>76</v>
      </c>
      <c r="H933" s="77" t="s">
        <v>75</v>
      </c>
      <c r="I933" s="62">
        <v>1</v>
      </c>
      <c r="J933" s="62">
        <v>10</v>
      </c>
      <c r="K933" s="62" t="s">
        <v>47</v>
      </c>
      <c r="L933" s="62" t="s">
        <v>61</v>
      </c>
      <c r="M933" s="62" t="s">
        <v>53</v>
      </c>
      <c r="N933" s="62" t="s">
        <v>60</v>
      </c>
      <c r="O933" s="62"/>
      <c r="P933" s="62"/>
      <c r="Q933" s="62"/>
      <c r="R933" s="81"/>
      <c r="S933" s="81">
        <f t="shared" si="94"/>
        <v>0</v>
      </c>
      <c r="T933" s="81"/>
      <c r="U933" s="81">
        <f t="shared" si="95"/>
        <v>0</v>
      </c>
      <c r="V933" s="81"/>
      <c r="W933" s="81">
        <f t="shared" si="96"/>
        <v>0</v>
      </c>
      <c r="X933" s="81"/>
      <c r="Y933" s="81">
        <f t="shared" si="97"/>
        <v>0</v>
      </c>
      <c r="Z933" s="81"/>
      <c r="AA933" s="81"/>
      <c r="AB933" s="81"/>
      <c r="AC933" s="62"/>
    </row>
    <row r="934" spans="1:30" s="77" customFormat="1" x14ac:dyDescent="0.25">
      <c r="A934" s="62">
        <v>931</v>
      </c>
      <c r="B934" s="62">
        <v>7001</v>
      </c>
      <c r="C934" s="62">
        <v>1</v>
      </c>
      <c r="D934" s="77" t="s">
        <v>49</v>
      </c>
      <c r="E934" s="77" t="s">
        <v>63</v>
      </c>
      <c r="F934" s="62"/>
      <c r="G934" s="62" t="s">
        <v>65</v>
      </c>
      <c r="H934" s="77" t="s">
        <v>64</v>
      </c>
      <c r="I934" s="62">
        <v>1</v>
      </c>
      <c r="J934" s="62">
        <v>1</v>
      </c>
      <c r="K934" s="62" t="s">
        <v>47</v>
      </c>
      <c r="L934" s="62" t="s">
        <v>61</v>
      </c>
      <c r="M934" s="62" t="s">
        <v>53</v>
      </c>
      <c r="N934" s="62" t="s">
        <v>60</v>
      </c>
      <c r="O934" s="62"/>
      <c r="P934" s="62"/>
      <c r="Q934" s="62"/>
      <c r="R934" s="81"/>
      <c r="S934" s="81">
        <f t="shared" si="94"/>
        <v>0</v>
      </c>
      <c r="T934" s="81"/>
      <c r="U934" s="81">
        <f t="shared" si="95"/>
        <v>0</v>
      </c>
      <c r="V934" s="81"/>
      <c r="W934" s="81">
        <f t="shared" si="96"/>
        <v>0</v>
      </c>
      <c r="X934" s="81"/>
      <c r="Y934" s="81">
        <f t="shared" si="97"/>
        <v>0</v>
      </c>
      <c r="Z934" s="81"/>
      <c r="AA934" s="81"/>
      <c r="AB934" s="81"/>
      <c r="AC934" s="62"/>
    </row>
    <row r="935" spans="1:30" s="77" customFormat="1" x14ac:dyDescent="0.25">
      <c r="A935" s="62">
        <v>932</v>
      </c>
      <c r="B935" s="62">
        <v>7002</v>
      </c>
      <c r="C935" s="62">
        <v>1</v>
      </c>
      <c r="D935" s="77" t="s">
        <v>49</v>
      </c>
      <c r="E935" s="77" t="s">
        <v>953</v>
      </c>
      <c r="F935" s="62"/>
      <c r="G935" s="62" t="s">
        <v>52</v>
      </c>
      <c r="H935" s="77" t="s">
        <v>954</v>
      </c>
      <c r="I935" s="62">
        <v>1</v>
      </c>
      <c r="J935" s="62">
        <v>1</v>
      </c>
      <c r="K935" s="62" t="s">
        <v>47</v>
      </c>
      <c r="L935" s="62" t="s">
        <v>51</v>
      </c>
      <c r="M935" s="62" t="s">
        <v>53</v>
      </c>
      <c r="N935" s="62" t="s">
        <v>60</v>
      </c>
      <c r="O935" s="62"/>
      <c r="P935" s="62"/>
      <c r="Q935" s="62"/>
      <c r="R935" s="81"/>
      <c r="S935" s="81">
        <f t="shared" si="94"/>
        <v>0</v>
      </c>
      <c r="T935" s="81"/>
      <c r="U935" s="81">
        <f t="shared" si="95"/>
        <v>0</v>
      </c>
      <c r="V935" s="81"/>
      <c r="W935" s="81">
        <f t="shared" si="96"/>
        <v>0</v>
      </c>
      <c r="X935" s="81"/>
      <c r="Y935" s="81">
        <f t="shared" si="97"/>
        <v>0</v>
      </c>
      <c r="Z935" s="81"/>
      <c r="AA935" s="81"/>
      <c r="AB935" s="81"/>
      <c r="AC935" s="62"/>
    </row>
    <row r="936" spans="1:30" s="77" customFormat="1" x14ac:dyDescent="0.25">
      <c r="A936" s="62">
        <v>933</v>
      </c>
      <c r="B936" s="62">
        <v>7003</v>
      </c>
      <c r="C936" s="62">
        <v>1</v>
      </c>
      <c r="D936" s="77" t="s">
        <v>49</v>
      </c>
      <c r="E936" s="77" t="s">
        <v>72</v>
      </c>
      <c r="F936" s="62"/>
      <c r="G936" s="62" t="s">
        <v>52</v>
      </c>
      <c r="H936" s="77" t="s">
        <v>73</v>
      </c>
      <c r="I936" s="62">
        <v>1</v>
      </c>
      <c r="J936" s="62">
        <v>1</v>
      </c>
      <c r="K936" s="62" t="s">
        <v>47</v>
      </c>
      <c r="L936" s="62" t="s">
        <v>61</v>
      </c>
      <c r="M936" s="62" t="s">
        <v>53</v>
      </c>
      <c r="N936" s="62" t="s">
        <v>60</v>
      </c>
      <c r="O936" s="62"/>
      <c r="P936" s="62"/>
      <c r="Q936" s="62"/>
      <c r="R936" s="81"/>
      <c r="S936" s="81">
        <f t="shared" si="94"/>
        <v>0</v>
      </c>
      <c r="T936" s="81"/>
      <c r="U936" s="81">
        <f t="shared" si="95"/>
        <v>0</v>
      </c>
      <c r="V936" s="81"/>
      <c r="W936" s="81">
        <f t="shared" si="96"/>
        <v>0</v>
      </c>
      <c r="X936" s="81"/>
      <c r="Y936" s="81">
        <f t="shared" si="97"/>
        <v>0</v>
      </c>
      <c r="Z936" s="81"/>
      <c r="AA936" s="81"/>
      <c r="AB936" s="81"/>
      <c r="AC936" s="62"/>
    </row>
    <row r="937" spans="1:30" s="77" customFormat="1" x14ac:dyDescent="0.25">
      <c r="A937" s="62">
        <v>934</v>
      </c>
      <c r="B937" s="62">
        <v>7004</v>
      </c>
      <c r="C937" s="62">
        <v>1</v>
      </c>
      <c r="D937" s="77" t="s">
        <v>49</v>
      </c>
      <c r="E937" s="77" t="s">
        <v>74</v>
      </c>
      <c r="F937" s="62"/>
      <c r="G937" s="62" t="s">
        <v>76</v>
      </c>
      <c r="H937" s="77" t="s">
        <v>75</v>
      </c>
      <c r="I937" s="62">
        <v>1</v>
      </c>
      <c r="J937" s="62">
        <v>1</v>
      </c>
      <c r="K937" s="62" t="s">
        <v>47</v>
      </c>
      <c r="L937" s="62" t="s">
        <v>61</v>
      </c>
      <c r="M937" s="62" t="s">
        <v>53</v>
      </c>
      <c r="N937" s="62" t="s">
        <v>60</v>
      </c>
      <c r="O937" s="62"/>
      <c r="P937" s="62"/>
      <c r="Q937" s="62"/>
      <c r="R937" s="81"/>
      <c r="S937" s="81">
        <f t="shared" si="94"/>
        <v>0</v>
      </c>
      <c r="T937" s="81"/>
      <c r="U937" s="81">
        <f t="shared" si="95"/>
        <v>0</v>
      </c>
      <c r="V937" s="81"/>
      <c r="W937" s="81">
        <f t="shared" si="96"/>
        <v>0</v>
      </c>
      <c r="X937" s="81"/>
      <c r="Y937" s="81">
        <f t="shared" si="97"/>
        <v>0</v>
      </c>
      <c r="Z937" s="81"/>
      <c r="AA937" s="81"/>
      <c r="AB937" s="81"/>
      <c r="AC937" s="62"/>
    </row>
    <row r="938" spans="1:30" s="77" customFormat="1" x14ac:dyDescent="0.25">
      <c r="A938" s="62">
        <v>935</v>
      </c>
      <c r="B938" s="62">
        <v>7005</v>
      </c>
      <c r="C938" s="62">
        <v>1</v>
      </c>
      <c r="D938" s="77" t="s">
        <v>49</v>
      </c>
      <c r="E938" s="77" t="s">
        <v>798</v>
      </c>
      <c r="F938" s="62"/>
      <c r="G938" s="62" t="s">
        <v>451</v>
      </c>
      <c r="H938" s="77" t="s">
        <v>799</v>
      </c>
      <c r="I938" s="62">
        <v>1</v>
      </c>
      <c r="J938" s="62">
        <v>1</v>
      </c>
      <c r="K938" s="62" t="s">
        <v>700</v>
      </c>
      <c r="L938" s="62" t="s">
        <v>61</v>
      </c>
      <c r="M938" s="62" t="s">
        <v>53</v>
      </c>
      <c r="N938" s="62" t="s">
        <v>60</v>
      </c>
      <c r="O938" s="62"/>
      <c r="P938" s="62"/>
      <c r="Q938" s="62"/>
      <c r="R938" s="81"/>
      <c r="S938" s="81">
        <f t="shared" si="94"/>
        <v>0</v>
      </c>
      <c r="T938" s="81"/>
      <c r="U938" s="81">
        <f t="shared" si="95"/>
        <v>0</v>
      </c>
      <c r="V938" s="81"/>
      <c r="W938" s="81">
        <f t="shared" si="96"/>
        <v>0</v>
      </c>
      <c r="X938" s="81"/>
      <c r="Y938" s="81">
        <f t="shared" si="97"/>
        <v>0</v>
      </c>
      <c r="Z938" s="81"/>
      <c r="AA938" s="81"/>
      <c r="AB938" s="81"/>
      <c r="AC938" s="62"/>
    </row>
    <row r="939" spans="1:30" s="76" customFormat="1" x14ac:dyDescent="0.25">
      <c r="A939" s="61">
        <v>936</v>
      </c>
      <c r="B939" s="61">
        <v>199</v>
      </c>
      <c r="C939" s="61">
        <v>1</v>
      </c>
      <c r="D939" s="76" t="s">
        <v>49</v>
      </c>
      <c r="E939" s="76" t="s">
        <v>956</v>
      </c>
      <c r="F939" s="61" t="s">
        <v>972</v>
      </c>
      <c r="G939" s="61" t="s">
        <v>56</v>
      </c>
      <c r="H939" s="76" t="s">
        <v>957</v>
      </c>
      <c r="I939" s="61">
        <v>2</v>
      </c>
      <c r="J939" s="61">
        <v>2</v>
      </c>
      <c r="K939" s="61" t="s">
        <v>47</v>
      </c>
      <c r="L939" s="61" t="s">
        <v>61</v>
      </c>
      <c r="M939" s="61"/>
      <c r="N939" s="61" t="s">
        <v>48</v>
      </c>
      <c r="O939" s="61" t="s">
        <v>997</v>
      </c>
      <c r="Q939" s="61" t="s">
        <v>957</v>
      </c>
      <c r="R939" s="80">
        <f>VLOOKUP(E:E,'[1]853-334065-009'!$A:$F,6,0)</f>
        <v>9.4252873563218389E-2</v>
      </c>
      <c r="S939" s="80">
        <f t="shared" si="94"/>
        <v>0.18850574712643678</v>
      </c>
      <c r="T939" s="80">
        <f>VLOOKUP(E:E,'[1]853-334065-009'!$A:$H,8,0)</f>
        <v>9.4252873563218389E-2</v>
      </c>
      <c r="U939" s="80">
        <f t="shared" si="95"/>
        <v>0.18850574712643678</v>
      </c>
      <c r="V939" s="80">
        <f>VLOOKUP(E:E,'[1]853-334065-009'!$A:$J,10,0)</f>
        <v>9.4252873563218389E-2</v>
      </c>
      <c r="W939" s="80">
        <f t="shared" si="96"/>
        <v>0.18850574712643678</v>
      </c>
      <c r="X939" s="80">
        <f>VLOOKUP(E:E,'[1]853-334065-009'!$A:$L,12,0)</f>
        <v>9.4252873563218389E-2</v>
      </c>
      <c r="Y939" s="80">
        <f t="shared" si="97"/>
        <v>0.18850574712643678</v>
      </c>
      <c r="Z939" s="80">
        <f>VLOOKUP(E:E,'[2]costed bom'!$E$2:$AA$941,23,0)</f>
        <v>0.14000000000000001</v>
      </c>
      <c r="AA939" s="80">
        <f t="shared" ref="AA939:AA941" si="102">J939*Z939</f>
        <v>0.28000000000000003</v>
      </c>
      <c r="AB939" s="80">
        <f t="shared" ref="AB939:AB941" si="103">Y939-AA939</f>
        <v>-9.1494252873563248E-2</v>
      </c>
      <c r="AC939" s="61">
        <v>35</v>
      </c>
      <c r="AD939" s="76" t="s">
        <v>955</v>
      </c>
    </row>
    <row r="940" spans="1:30" s="76" customFormat="1" x14ac:dyDescent="0.25">
      <c r="A940" s="61">
        <v>937</v>
      </c>
      <c r="B940" s="61">
        <v>200</v>
      </c>
      <c r="C940" s="61">
        <v>1</v>
      </c>
      <c r="D940" s="76" t="s">
        <v>49</v>
      </c>
      <c r="E940" s="76" t="s">
        <v>958</v>
      </c>
      <c r="F940" s="61" t="s">
        <v>972</v>
      </c>
      <c r="G940" s="61" t="s">
        <v>56</v>
      </c>
      <c r="H940" s="76" t="s">
        <v>959</v>
      </c>
      <c r="I940" s="61">
        <v>2</v>
      </c>
      <c r="J940" s="61">
        <v>2</v>
      </c>
      <c r="K940" s="61" t="s">
        <v>47</v>
      </c>
      <c r="L940" s="61" t="s">
        <v>61</v>
      </c>
      <c r="M940" s="61"/>
      <c r="N940" s="61" t="s">
        <v>48</v>
      </c>
      <c r="O940" s="61" t="s">
        <v>982</v>
      </c>
      <c r="P940" s="76" t="s">
        <v>125</v>
      </c>
      <c r="Q940" s="61" t="s">
        <v>125</v>
      </c>
      <c r="R940" s="80">
        <f>VLOOKUP(E:E,'[1]853-334065-009'!$A:$F,6,0)</f>
        <v>2.9663999999999999E-2</v>
      </c>
      <c r="S940" s="80">
        <f t="shared" si="94"/>
        <v>5.9327999999999999E-2</v>
      </c>
      <c r="T940" s="80">
        <f>VLOOKUP(E:E,'[1]853-334065-009'!$A:$H,8,0)</f>
        <v>2.9663999999999999E-2</v>
      </c>
      <c r="U940" s="80">
        <f t="shared" si="95"/>
        <v>5.9327999999999999E-2</v>
      </c>
      <c r="V940" s="80">
        <f>VLOOKUP(E:E,'[1]853-334065-009'!$A:$J,10,0)</f>
        <v>2.9663999999999999E-2</v>
      </c>
      <c r="W940" s="80">
        <f t="shared" si="96"/>
        <v>5.9327999999999999E-2</v>
      </c>
      <c r="X940" s="80">
        <f>VLOOKUP(E:E,'[1]853-334065-009'!$A:$L,12,0)</f>
        <v>2.9663999999999999E-2</v>
      </c>
      <c r="Y940" s="80">
        <f t="shared" si="97"/>
        <v>5.9327999999999999E-2</v>
      </c>
      <c r="Z940" s="80">
        <f>VLOOKUP(E:E,'[2]costed bom'!$E$2:$AA$941,23,0)</f>
        <v>0.03</v>
      </c>
      <c r="AA940" s="80">
        <f t="shared" si="102"/>
        <v>0.06</v>
      </c>
      <c r="AB940" s="80">
        <f t="shared" si="103"/>
        <v>-6.7199999999999899E-4</v>
      </c>
      <c r="AC940" s="61">
        <v>56</v>
      </c>
      <c r="AD940" s="76" t="s">
        <v>955</v>
      </c>
    </row>
    <row r="941" spans="1:30" s="77" customFormat="1" x14ac:dyDescent="0.25">
      <c r="A941" s="61">
        <v>938</v>
      </c>
      <c r="B941" s="61"/>
      <c r="C941" s="61"/>
      <c r="D941" s="76"/>
      <c r="E941" s="76" t="s">
        <v>45</v>
      </c>
      <c r="F941" s="61" t="s">
        <v>23</v>
      </c>
      <c r="G941" s="61"/>
      <c r="H941" s="76" t="s">
        <v>46</v>
      </c>
      <c r="I941" s="61">
        <v>2</v>
      </c>
      <c r="J941" s="61">
        <v>2</v>
      </c>
      <c r="K941" s="61" t="s">
        <v>47</v>
      </c>
      <c r="L941" s="61"/>
      <c r="M941" s="61"/>
      <c r="N941" s="61" t="s">
        <v>48</v>
      </c>
      <c r="O941" s="61" t="s">
        <v>1000</v>
      </c>
      <c r="P941" s="61"/>
      <c r="Q941" s="61"/>
      <c r="R941" s="80">
        <f>VLOOKUP(E:E,'[1]853-334065-009'!$A:$F,6,0)</f>
        <v>72.08</v>
      </c>
      <c r="S941" s="80">
        <f t="shared" si="94"/>
        <v>144.16</v>
      </c>
      <c r="T941" s="80">
        <f>VLOOKUP(E:E,'[1]853-334065-009'!$A:$H,8,0)</f>
        <v>72.08</v>
      </c>
      <c r="U941" s="80">
        <f t="shared" si="95"/>
        <v>144.16</v>
      </c>
      <c r="V941" s="80">
        <f>VLOOKUP(E:E,'[1]853-334065-009'!$A:$J,10,0)</f>
        <v>72.08</v>
      </c>
      <c r="W941" s="80">
        <f t="shared" si="96"/>
        <v>144.16</v>
      </c>
      <c r="X941" s="80">
        <f>VLOOKUP(E:E,'[1]853-334065-009'!$A:$L,12,0)</f>
        <v>72.08</v>
      </c>
      <c r="Y941" s="80">
        <f t="shared" si="97"/>
        <v>144.16</v>
      </c>
      <c r="Z941" s="80">
        <f>VLOOKUP(E:E,'[2]costed bom'!$E$2:$AA$941,23,0)</f>
        <v>60.85</v>
      </c>
      <c r="AA941" s="80">
        <f t="shared" si="102"/>
        <v>121.7</v>
      </c>
      <c r="AB941" s="80">
        <f t="shared" si="103"/>
        <v>22.459999999999994</v>
      </c>
      <c r="AC941" s="61">
        <v>49</v>
      </c>
      <c r="AD941" s="76" t="s">
        <v>955</v>
      </c>
    </row>
    <row r="942" spans="1:30" s="78" customFormat="1" ht="11.25" customHeight="1" x14ac:dyDescent="0.25">
      <c r="A942" s="87"/>
      <c r="B942" s="87"/>
      <c r="C942" s="87"/>
      <c r="D942" s="88"/>
      <c r="E942" s="88"/>
      <c r="F942" s="87"/>
      <c r="G942" s="88"/>
      <c r="H942" s="88"/>
      <c r="I942" s="87"/>
      <c r="J942" s="87"/>
      <c r="K942" s="87"/>
      <c r="L942" s="87"/>
      <c r="M942" s="87"/>
      <c r="N942" s="87"/>
      <c r="O942" s="87"/>
      <c r="P942" s="87"/>
      <c r="Q942" s="87"/>
      <c r="R942" s="88"/>
      <c r="S942" s="89">
        <f>SUM(S3:S941)</f>
        <v>16461.084728183912</v>
      </c>
      <c r="T942" s="88"/>
      <c r="U942" s="89">
        <f>SUM(U3:U941)</f>
        <v>16130.080848873577</v>
      </c>
      <c r="V942" s="88"/>
      <c r="W942" s="89">
        <f>SUM(W3:W941)</f>
        <v>15799.07696956323</v>
      </c>
      <c r="X942" s="88"/>
      <c r="Y942" s="89">
        <f>SUM(Y3:Y941)</f>
        <v>15468.073090252887</v>
      </c>
      <c r="Z942" s="89"/>
      <c r="AA942" s="89"/>
      <c r="AB942" s="89"/>
      <c r="AC942" s="88"/>
      <c r="AD942" s="88"/>
    </row>
    <row r="943" spans="1:30" x14ac:dyDescent="0.25">
      <c r="Y943" s="102">
        <f>SUBTOTAL(9,Y4:Y941)</f>
        <v>15468.073090252887</v>
      </c>
      <c r="AA943" s="102">
        <f>SUBTOTAL(9,AA4:AA942)</f>
        <v>16506.846372000007</v>
      </c>
      <c r="AB943" s="102">
        <f>SUBTOTAL(9,AB4:AB942)</f>
        <v>-1038.7732817471262</v>
      </c>
    </row>
  </sheetData>
  <autoFilter ref="A2:AD942" xr:uid="{00000000-0001-0000-0200-000000000000}"/>
  <sortState xmlns:xlrd2="http://schemas.microsoft.com/office/spreadsheetml/2017/richdata2" ref="A4:AD941">
    <sortCondition ref="A4:A941"/>
  </sortState>
  <mergeCells count="5">
    <mergeCell ref="R1:S1"/>
    <mergeCell ref="T1:U1"/>
    <mergeCell ref="V1:W1"/>
    <mergeCell ref="X1:Y1"/>
    <mergeCell ref="Z1:A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9"/>
  <sheetViews>
    <sheetView workbookViewId="0">
      <selection activeCell="B6" sqref="B6"/>
    </sheetView>
  </sheetViews>
  <sheetFormatPr defaultRowHeight="10" x14ac:dyDescent="0.2"/>
  <cols>
    <col min="1" max="1" width="16.44140625" bestFit="1" customWidth="1"/>
    <col min="2" max="2" width="11.33203125" customWidth="1"/>
  </cols>
  <sheetData>
    <row r="1" spans="1:2" ht="10.5" x14ac:dyDescent="0.25">
      <c r="A1" s="1" t="s">
        <v>28</v>
      </c>
      <c r="B1" s="2" t="s">
        <v>30</v>
      </c>
    </row>
    <row r="2" spans="1:2" x14ac:dyDescent="0.2">
      <c r="A2" t="s">
        <v>21</v>
      </c>
      <c r="B2" s="2" t="s">
        <v>29</v>
      </c>
    </row>
    <row r="3" spans="1:2" x14ac:dyDescent="0.2">
      <c r="A3" t="s">
        <v>22</v>
      </c>
      <c r="B3" s="2" t="s">
        <v>2</v>
      </c>
    </row>
    <row r="4" spans="1:2" x14ac:dyDescent="0.2">
      <c r="A4" s="2" t="s">
        <v>31</v>
      </c>
      <c r="B4" s="2"/>
    </row>
    <row r="5" spans="1:2" x14ac:dyDescent="0.2">
      <c r="A5" t="s">
        <v>23</v>
      </c>
    </row>
    <row r="6" spans="1:2" x14ac:dyDescent="0.2">
      <c r="A6" t="s">
        <v>24</v>
      </c>
    </row>
    <row r="7" spans="1:2" x14ac:dyDescent="0.2">
      <c r="A7" t="s">
        <v>25</v>
      </c>
    </row>
    <row r="8" spans="1:2" x14ac:dyDescent="0.2">
      <c r="A8" t="s">
        <v>26</v>
      </c>
    </row>
    <row r="9" spans="1:2" x14ac:dyDescent="0.2">
      <c r="A9" t="s">
        <v>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rolled_x0020_Document xmlns="dde41d45-1086-490b-8b02-ef7c3de9339a">No</Controlled_x0020_Document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A19CBC28497245BB531A2CE69BE526" ma:contentTypeVersion="1" ma:contentTypeDescription="Create a new document." ma:contentTypeScope="" ma:versionID="8c24cf9f612e7c3b14a403d11db8b949">
  <xsd:schema xmlns:xsd="http://www.w3.org/2001/XMLSchema" xmlns:xs="http://www.w3.org/2001/XMLSchema" xmlns:p="http://schemas.microsoft.com/office/2006/metadata/properties" xmlns:ns2="dde41d45-1086-490b-8b02-ef7c3de9339a" targetNamespace="http://schemas.microsoft.com/office/2006/metadata/properties" ma:root="true" ma:fieldsID="23bde83e16249edf88afd8d06cd2ccbf" ns2:_="">
    <xsd:import namespace="dde41d45-1086-490b-8b02-ef7c3de9339a"/>
    <xsd:element name="properties">
      <xsd:complexType>
        <xsd:sequence>
          <xsd:element name="documentManagement">
            <xsd:complexType>
              <xsd:all>
                <xsd:element ref="ns2:Controlled_x0020_Document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e41d45-1086-490b-8b02-ef7c3de9339a" elementFormDefault="qualified">
    <xsd:import namespace="http://schemas.microsoft.com/office/2006/documentManagement/types"/>
    <xsd:import namespace="http://schemas.microsoft.com/office/infopath/2007/PartnerControls"/>
    <xsd:element name="Controlled_x0020_Document" ma:index="8" ma:displayName="Controlled Document" ma:description="Attribute reflecting that the document contains Lam sensitive controlled data" ma:format="RadioButtons" ma:internalName="Controlled_x0020_Document">
      <xsd:simpleType>
        <xsd:restriction base="dms:Choice">
          <xsd:enumeration value="Yes"/>
          <xsd:enumeration value="No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E9642C-6704-484B-B2ED-A1EFD6629FD3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dde41d45-1086-490b-8b02-ef7c3de9339a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D902429-1B89-4E66-B688-48611223A3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e41d45-1086-490b-8b02-ef7c3de933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44DA57-5A58-473E-86E5-975C6A4D17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853-334065-009 costed bom</vt:lpstr>
      <vt:lpstr>Sheet1</vt:lpstr>
      <vt:lpstr>Commodity</vt:lpstr>
      <vt:lpstr>Control</vt:lpstr>
    </vt:vector>
  </TitlesOfParts>
  <Company>Active Sensing,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 (BOM) Template</dc:title>
  <dc:creator>www.BuyPLM.com</dc:creator>
  <cp:lastModifiedBy>FeiRan Fong</cp:lastModifiedBy>
  <dcterms:created xsi:type="dcterms:W3CDTF">2007-07-17T04:53:20Z</dcterms:created>
  <dcterms:modified xsi:type="dcterms:W3CDTF">2022-08-10T02:01:15Z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0x01010017A19CBC28497245BB531A2CE69BE526</vt:lpwstr>
  </property>
</Properties>
</file>